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502DD2F-DD50-4879-9A9C-4D1B5573D0C6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ChartsDataSheet" sheetId="9" state="veryHidden" r:id="rId1"/>
    <sheet name="Dashboard" sheetId="7" r:id="rId2"/>
    <sheet name="calc" sheetId="8" r:id="rId3"/>
    <sheet name="Sketch3" sheetId="6" state="hidden" r:id="rId4"/>
    <sheet name="Sketch2" sheetId="5" state="hidden" r:id="rId5"/>
    <sheet name="Sketch1" sheetId="4" state="hidden" r:id="rId6"/>
    <sheet name="data" sheetId="1" r:id="rId7"/>
  </sheets>
  <definedNames>
    <definedName name="_xlnm._FilterDatabase" localSheetId="6" hidden="1">data!$A$2:$I$1323</definedName>
    <definedName name="Country">calc!$C$5</definedName>
    <definedName name="Salesman">calc!$C$6</definedName>
    <definedName name="Year">calc!$C$4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KB2" i="9" l="1"/>
  <c r="CJX2" i="9"/>
  <c r="CJT2" i="9"/>
  <c r="CJQ2" i="9"/>
  <c r="CJO2" i="9"/>
  <c r="I9" i="7" l="1"/>
  <c r="H9" i="7"/>
  <c r="CJN2" i="9"/>
  <c r="C4" i="8" l="1"/>
  <c r="C6" i="8"/>
  <c r="C5" i="8"/>
  <c r="C13" i="8" l="1"/>
  <c r="G11" i="7" s="1"/>
  <c r="X16" i="7" s="1"/>
  <c r="CJS2" i="9" s="1"/>
  <c r="C18" i="8"/>
  <c r="D19" i="8"/>
  <c r="D20" i="8"/>
  <c r="D18" i="8"/>
  <c r="C19" i="8"/>
  <c r="C20" i="8"/>
  <c r="D13" i="8"/>
  <c r="E13" i="8"/>
  <c r="D14" i="8"/>
  <c r="E14" i="8"/>
  <c r="C14" i="8"/>
  <c r="E9" i="7" l="1"/>
  <c r="G10" i="7" s="1"/>
  <c r="E10" i="7"/>
  <c r="I11" i="7"/>
  <c r="X18" i="7" s="1"/>
  <c r="CKA2" i="9" s="1"/>
  <c r="H11" i="7"/>
  <c r="X17" i="7" s="1"/>
  <c r="Q3" i="6"/>
  <c r="AA7" i="6"/>
  <c r="AA6" i="6"/>
  <c r="AA5" i="6"/>
  <c r="AK5" i="6" s="1"/>
  <c r="CJR2" i="9" l="1"/>
  <c r="CJU2" i="9" s="1"/>
  <c r="CJV2" i="9" s="1"/>
  <c r="CJW2" i="9"/>
  <c r="I10" i="7"/>
  <c r="H10" i="7"/>
  <c r="AL6" i="6"/>
  <c r="AL7" i="6"/>
  <c r="AL5" i="6"/>
  <c r="AK6" i="6"/>
  <c r="AK7" i="6"/>
  <c r="W6" i="6"/>
  <c r="G10" i="6" s="1"/>
  <c r="X7" i="6"/>
  <c r="V7" i="6"/>
  <c r="V6" i="6"/>
  <c r="D10" i="6" s="1"/>
  <c r="W7" i="6"/>
  <c r="X6" i="6"/>
  <c r="J10" i="6" s="1"/>
  <c r="CJY2" i="9" l="1"/>
  <c r="CJZ2" i="9" s="1"/>
  <c r="CKC2" i="9"/>
  <c r="CKD2" i="9" s="1"/>
  <c r="K6" i="6"/>
  <c r="K5" i="6"/>
  <c r="D9" i="6" l="1"/>
  <c r="G9" i="6"/>
  <c r="J9" i="6"/>
  <c r="Y7" i="5" l="1"/>
  <c r="Y6" i="5"/>
  <c r="Y5" i="5"/>
  <c r="U7" i="5" l="1"/>
  <c r="T6" i="5"/>
  <c r="T7" i="5"/>
  <c r="V6" i="5"/>
  <c r="J10" i="5" s="1"/>
  <c r="V7" i="5"/>
  <c r="U6" i="5"/>
  <c r="G10" i="5" s="1"/>
  <c r="D10" i="5" l="1"/>
  <c r="K6" i="5"/>
  <c r="J9" i="5" s="1"/>
  <c r="D9" i="5" l="1"/>
  <c r="G9" i="5"/>
  <c r="X5" i="4" l="1"/>
  <c r="X6" i="4"/>
  <c r="X7" i="4"/>
  <c r="S7" i="4" l="1"/>
  <c r="U7" i="4"/>
  <c r="T7" i="4"/>
  <c r="S6" i="4"/>
  <c r="D10" i="4" s="1"/>
  <c r="T6" i="4"/>
  <c r="G10" i="4" s="1"/>
  <c r="U6" i="4"/>
  <c r="J10" i="4" s="1"/>
  <c r="K6" i="4" l="1"/>
  <c r="D9" i="4" s="1"/>
  <c r="G9" i="4" l="1"/>
  <c r="J9" i="4"/>
</calcChain>
</file>

<file path=xl/sharedStrings.xml><?xml version="1.0" encoding="utf-8"?>
<sst xmlns="http://schemas.openxmlformats.org/spreadsheetml/2006/main" count="4301" uniqueCount="197">
  <si>
    <t>Dates</t>
  </si>
  <si>
    <t>Order ID</t>
  </si>
  <si>
    <t>Product</t>
  </si>
  <si>
    <t>Salesman</t>
  </si>
  <si>
    <t>Region</t>
  </si>
  <si>
    <t>Net Sales</t>
  </si>
  <si>
    <t>Gold</t>
  </si>
  <si>
    <t>Sean</t>
  </si>
  <si>
    <t>North</t>
  </si>
  <si>
    <t>Iron</t>
  </si>
  <si>
    <t>Silver</t>
  </si>
  <si>
    <t>West</t>
  </si>
  <si>
    <t>Middle</t>
  </si>
  <si>
    <t>John</t>
  </si>
  <si>
    <t>Maria</t>
  </si>
  <si>
    <t>Matt</t>
  </si>
  <si>
    <t>Joseph</t>
  </si>
  <si>
    <t>Lawrence</t>
  </si>
  <si>
    <t>Harry</t>
  </si>
  <si>
    <t>Products</t>
  </si>
  <si>
    <t>Year</t>
  </si>
  <si>
    <t>Regions</t>
  </si>
  <si>
    <t>Working</t>
  </si>
  <si>
    <t>Selection from Combobox</t>
  </si>
  <si>
    <t>GOLD</t>
  </si>
  <si>
    <t>IRON</t>
  </si>
  <si>
    <t>SILVER</t>
  </si>
  <si>
    <t>NetSales</t>
  </si>
  <si>
    <t>Profit</t>
  </si>
  <si>
    <t>Metircs</t>
  </si>
  <si>
    <t>Regionwise Sales</t>
  </si>
  <si>
    <t>Sindy</t>
  </si>
  <si>
    <t>a</t>
  </si>
  <si>
    <t>Product1</t>
  </si>
  <si>
    <t>Pat</t>
  </si>
  <si>
    <t>Jacob</t>
  </si>
  <si>
    <t>Brian</t>
  </si>
  <si>
    <t>Darla</t>
  </si>
  <si>
    <t>Alfred</t>
  </si>
  <si>
    <t>Adrian</t>
  </si>
  <si>
    <t>Country</t>
  </si>
  <si>
    <t>USA</t>
  </si>
  <si>
    <t>UK</t>
  </si>
  <si>
    <t>Germany</t>
  </si>
  <si>
    <t>Name</t>
  </si>
  <si>
    <t>Drop-down list</t>
  </si>
  <si>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</si>
  <si>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</si>
  <si>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</si>
  <si>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</si>
  <si>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</si>
  <si>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</si>
  <si>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</si>
  <si>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</si>
  <si>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</si>
  <si>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2E</t>
  </si>
  <si>
    <t>ref 1E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</si>
  <si>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</si>
  <si>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</si>
  <si>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</si>
  <si>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</si>
  <si>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</si>
  <si>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</si>
  <si>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</si>
  <si>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</si>
  <si>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color AV</t>
  </si>
  <si>
    <t>Description</t>
  </si>
  <si>
    <t>Size</t>
  </si>
  <si>
    <t>PV</t>
  </si>
  <si>
    <t>TextBoxDiff</t>
  </si>
  <si>
    <t>color PV</t>
  </si>
  <si>
    <t>ref 4S</t>
  </si>
  <si>
    <t>ref 4E</t>
  </si>
  <si>
    <t>ref 5E</t>
  </si>
  <si>
    <t>ref 6E</t>
  </si>
  <si>
    <t>ref 7E</t>
  </si>
  <si>
    <t>ref 8E</t>
  </si>
  <si>
    <t>ref 9E</t>
  </si>
  <si>
    <t>ref 10E</t>
  </si>
  <si>
    <t>ref 11E</t>
  </si>
  <si>
    <t>ref 12E</t>
  </si>
  <si>
    <t>color 4</t>
  </si>
  <si>
    <t>color 5</t>
  </si>
  <si>
    <t>color 6</t>
  </si>
  <si>
    <t>color 7</t>
  </si>
  <si>
    <t>color 8</t>
  </si>
  <si>
    <t>color 9</t>
  </si>
  <si>
    <t>color 10</t>
  </si>
  <si>
    <t>color 11</t>
  </si>
  <si>
    <t>color 12</t>
  </si>
  <si>
    <t>Zones Count</t>
  </si>
  <si>
    <t>Hform</t>
  </si>
  <si>
    <t>Reverse?</t>
  </si>
  <si>
    <t>color LB</t>
  </si>
  <si>
    <t>color A</t>
  </si>
  <si>
    <t>color D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</si>
  <si>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</si>
  <si>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</si>
  <si>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</si>
  <si>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</si>
  <si>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</si>
  <si>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</si>
  <si>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</si>
  <si>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TL Chart Name:</t>
  </si>
  <si>
    <t>Green</t>
  </si>
  <si>
    <t>Yellow</t>
  </si>
  <si>
    <t>AV Val.</t>
  </si>
  <si>
    <t>Size 1</t>
  </si>
  <si>
    <t>Size 2</t>
  </si>
  <si>
    <t>Size 3</t>
  </si>
  <si>
    <t>ForeColor</t>
  </si>
  <si>
    <t>Border</t>
  </si>
  <si>
    <t>Off Light</t>
  </si>
  <si>
    <t>Text</t>
  </si>
  <si>
    <t>Color 1</t>
  </si>
  <si>
    <t>Color 2</t>
  </si>
  <si>
    <t>Color 3</t>
  </si>
  <si>
    <t>Model</t>
  </si>
  <si>
    <t>Minim</t>
  </si>
  <si>
    <t>Maxim</t>
  </si>
  <si>
    <t>VarianceActualHorizontal:</t>
  </si>
  <si>
    <t>WaterFallChart Name:</t>
  </si>
  <si>
    <t>Labels</t>
  </si>
  <si>
    <t>Values</t>
  </si>
  <si>
    <t>Cumulative</t>
  </si>
  <si>
    <t>Start - End</t>
  </si>
  <si>
    <t>Before</t>
  </si>
  <si>
    <t>After</t>
  </si>
  <si>
    <t>Data label position</t>
  </si>
  <si>
    <t>MekkoChart Name:</t>
  </si>
  <si>
    <t>OrgChart Name:</t>
  </si>
  <si>
    <t>RadialBarChart Name:</t>
  </si>
  <si>
    <t>MaxValue</t>
  </si>
  <si>
    <t>Value 1</t>
  </si>
  <si>
    <t>Desc 1</t>
  </si>
  <si>
    <t>v 1</t>
  </si>
  <si>
    <t>i 1</t>
  </si>
  <si>
    <t>Value 2</t>
  </si>
  <si>
    <t>Desc 2</t>
  </si>
  <si>
    <t>v 2</t>
  </si>
  <si>
    <t>i 2</t>
  </si>
  <si>
    <t>Value 3</t>
  </si>
  <si>
    <t>Desc 3</t>
  </si>
  <si>
    <t>v 3</t>
  </si>
  <si>
    <t>i 3</t>
  </si>
  <si>
    <t>Value 4</t>
  </si>
  <si>
    <t>Desc 4</t>
  </si>
  <si>
    <t>v 4</t>
  </si>
  <si>
    <t>i 4</t>
  </si>
  <si>
    <t>Value 5</t>
  </si>
  <si>
    <t>Desc 5</t>
  </si>
  <si>
    <t>v 5</t>
  </si>
  <si>
    <t>i 5</t>
  </si>
  <si>
    <t>Value 6</t>
  </si>
  <si>
    <t>Desc 6</t>
  </si>
  <si>
    <t>v 6</t>
  </si>
  <si>
    <t>i 6</t>
  </si>
  <si>
    <t>Value 7</t>
  </si>
  <si>
    <t>Desc 7</t>
  </si>
  <si>
    <t>v 7</t>
  </si>
  <si>
    <t>i 7</t>
  </si>
  <si>
    <t>Value 8</t>
  </si>
  <si>
    <t>Desc 8</t>
  </si>
  <si>
    <t>v 8</t>
  </si>
  <si>
    <t>i 8</t>
  </si>
  <si>
    <t>Value 9</t>
  </si>
  <si>
    <t>Desc 9</t>
  </si>
  <si>
    <t>v 9</t>
  </si>
  <si>
    <t>i 9</t>
  </si>
  <si>
    <t>Value 10</t>
  </si>
  <si>
    <t>Desc 10</t>
  </si>
  <si>
    <t>v 10</t>
  </si>
  <si>
    <t>i 10</t>
  </si>
  <si>
    <t>Sales Funnel2 Chart Name:</t>
  </si>
  <si>
    <t>Colors</t>
  </si>
  <si>
    <t>DataText</t>
  </si>
  <si>
    <t>DataValue</t>
  </si>
  <si>
    <t>x</t>
  </si>
  <si>
    <t>Label</t>
  </si>
  <si>
    <t>Value</t>
  </si>
  <si>
    <t>Low</t>
  </si>
  <si>
    <t>High</t>
  </si>
  <si>
    <t>x2</t>
  </si>
  <si>
    <t>yLabel</t>
  </si>
  <si>
    <t>yPercent</t>
  </si>
  <si>
    <t>LabelPercent</t>
  </si>
  <si>
    <t>xxx</t>
  </si>
  <si>
    <t>RBC_1</t>
  </si>
  <si>
    <t>Product-level resolution</t>
  </si>
  <si>
    <t>Country-level resolution</t>
  </si>
  <si>
    <t>P/L</t>
  </si>
  <si>
    <t>No. cust.</t>
  </si>
  <si>
    <t>s</t>
  </si>
  <si>
    <t>Kit kat</t>
  </si>
  <si>
    <t>Maggi</t>
  </si>
  <si>
    <t>Nescafe</t>
  </si>
  <si>
    <t>Kit 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</si>
</sst>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[$-409]mmm\-yy;@"/>
    <numFmt numFmtId="166" formatCode="_-* #,##0_-;\-* #,##0_-;_-* &quot;-&quot;??_-;_-@_-"/>
    <numFmt numFmtId="167" formatCode="[$$-409]#,##0_ ;\-[$$-409]#,##0\ "/>
    <numFmt numFmtId="168" formatCode="[$$-409]#,##0.00_ ;\-[$$-409]#,##0.00\ "/>
    <numFmt numFmtId="169" formatCode="[$-409]d\-mmm\-yy;@"/>
    <numFmt numFmtId="170" formatCode="yyyy\-mm\-dd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6"/>
      <color theme="0" tint="-0.499984740745262"/>
      <name val="Arial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9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10"/>
      <color theme="1"/>
      <name val="Century Gothic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Segoe UI"/>
      <family val="2"/>
    </font>
    <font>
      <sz val="12"/>
      <name val="Segoe UI"/>
      <family val="2"/>
    </font>
    <font>
      <sz val="12"/>
      <color theme="3" tint="-0.249977111117893"/>
      <name val="Segoe UI"/>
      <family val="2"/>
    </font>
    <font>
      <sz val="12"/>
      <color theme="1" tint="0.249977111117893"/>
      <name val="Segoe UI"/>
      <family val="2"/>
    </font>
    <font>
      <b/>
      <sz val="12"/>
      <name val="Segoe UI"/>
      <family val="2"/>
    </font>
    <font>
      <sz val="12"/>
      <color theme="3"/>
      <name val="Segoe UI"/>
      <family val="2"/>
    </font>
    <font>
      <sz val="12"/>
      <color theme="9" tint="-0.249977111117893"/>
      <name val="Segoe UI"/>
      <family val="2"/>
    </font>
    <font>
      <b/>
      <sz val="12"/>
      <color theme="0"/>
      <name val="Segoe UI"/>
      <family val="2"/>
    </font>
    <font>
      <b/>
      <sz val="12"/>
      <color theme="0" tint="-0.34998626667073579"/>
      <name val="Segoe UI"/>
      <family val="2"/>
    </font>
    <font>
      <b/>
      <sz val="12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1B1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A9DB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07C4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1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9" fontId="6" fillId="0" borderId="0" xfId="2" applyFont="1" applyAlignment="1">
      <alignment horizontal="center"/>
    </xf>
    <xf numFmtId="0" fontId="6" fillId="0" borderId="0" xfId="0" applyFont="1"/>
    <xf numFmtId="0" fontId="7" fillId="0" borderId="0" xfId="0" applyFont="1"/>
    <xf numFmtId="167" fontId="7" fillId="0" borderId="0" xfId="0" applyNumberFormat="1" applyFont="1"/>
    <xf numFmtId="168" fontId="8" fillId="0" borderId="0" xfId="0" applyNumberFormat="1" applyFont="1"/>
    <xf numFmtId="0" fontId="7" fillId="2" borderId="0" xfId="0" applyFont="1" applyFill="1" applyAlignment="1">
      <alignment horizontal="right"/>
    </xf>
    <xf numFmtId="0" fontId="0" fillId="2" borderId="0" xfId="0" applyFill="1"/>
    <xf numFmtId="0" fontId="7" fillId="2" borderId="0" xfId="0" applyFont="1" applyFill="1" applyAlignment="1">
      <alignment horizontal="left"/>
    </xf>
    <xf numFmtId="168" fontId="8" fillId="2" borderId="0" xfId="0" applyNumberFormat="1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9" fontId="6" fillId="2" borderId="0" xfId="2" applyFont="1" applyFill="1" applyAlignment="1">
      <alignment horizontal="center"/>
    </xf>
    <xf numFmtId="0" fontId="6" fillId="2" borderId="0" xfId="0" applyFont="1" applyFill="1"/>
    <xf numFmtId="167" fontId="7" fillId="2" borderId="0" xfId="0" applyNumberFormat="1" applyFont="1" applyFill="1"/>
    <xf numFmtId="0" fontId="7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vertical="center"/>
    </xf>
    <xf numFmtId="167" fontId="3" fillId="0" borderId="0" xfId="0" applyNumberFormat="1" applyFont="1"/>
    <xf numFmtId="14" fontId="7" fillId="2" borderId="0" xfId="0" applyNumberFormat="1" applyFont="1" applyFill="1"/>
    <xf numFmtId="2" fontId="0" fillId="0" borderId="0" xfId="0" applyNumberFormat="1"/>
    <xf numFmtId="169" fontId="0" fillId="0" borderId="0" xfId="0" applyNumberFormat="1"/>
    <xf numFmtId="0" fontId="3" fillId="0" borderId="0" xfId="0" applyFon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12" fillId="0" borderId="0" xfId="0" applyFont="1"/>
    <xf numFmtId="168" fontId="12" fillId="0" borderId="0" xfId="0" applyNumberFormat="1" applyFont="1" applyAlignment="1">
      <alignment vertical="center"/>
    </xf>
    <xf numFmtId="22" fontId="0" fillId="0" borderId="0" xfId="0" applyNumberFormat="1"/>
    <xf numFmtId="22" fontId="11" fillId="0" borderId="0" xfId="0" applyNumberFormat="1" applyFont="1"/>
    <xf numFmtId="0" fontId="0" fillId="3" borderId="0" xfId="0" applyFill="1"/>
    <xf numFmtId="0" fontId="12" fillId="3" borderId="0" xfId="0" applyFont="1" applyFill="1" applyAlignment="1">
      <alignment vertical="top"/>
    </xf>
    <xf numFmtId="168" fontId="12" fillId="3" borderId="0" xfId="0" applyNumberFormat="1" applyFont="1" applyFill="1" applyAlignment="1">
      <alignment vertical="top"/>
    </xf>
    <xf numFmtId="0" fontId="7" fillId="3" borderId="0" xfId="0" applyFont="1" applyFill="1" applyAlignment="1">
      <alignment horizontal="right"/>
    </xf>
    <xf numFmtId="0" fontId="14" fillId="3" borderId="0" xfId="0" applyFont="1" applyFill="1"/>
    <xf numFmtId="0" fontId="13" fillId="3" borderId="0" xfId="0" applyFont="1" applyFill="1"/>
    <xf numFmtId="167" fontId="13" fillId="3" borderId="0" xfId="0" applyNumberFormat="1" applyFont="1" applyFill="1" applyAlignment="1">
      <alignment horizontal="center"/>
    </xf>
    <xf numFmtId="0" fontId="10" fillId="3" borderId="0" xfId="0" applyFont="1" applyFill="1"/>
    <xf numFmtId="0" fontId="15" fillId="3" borderId="0" xfId="0" applyFont="1" applyFill="1" applyAlignment="1">
      <alignment horizontal="center" vertical="center"/>
    </xf>
    <xf numFmtId="167" fontId="16" fillId="3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9" fontId="17" fillId="3" borderId="0" xfId="2" applyFont="1" applyFill="1" applyBorder="1" applyAlignment="1">
      <alignment horizontal="center" vertical="center"/>
    </xf>
    <xf numFmtId="167" fontId="17" fillId="3" borderId="0" xfId="0" applyNumberFormat="1" applyFont="1" applyFill="1" applyAlignment="1">
      <alignment horizontal="center" vertical="center"/>
    </xf>
    <xf numFmtId="167" fontId="0" fillId="4" borderId="0" xfId="0" applyNumberFormat="1" applyFill="1"/>
    <xf numFmtId="167" fontId="0" fillId="5" borderId="0" xfId="0" applyNumberFormat="1" applyFill="1"/>
    <xf numFmtId="167" fontId="0" fillId="6" borderId="0" xfId="0" applyNumberFormat="1" applyFill="1"/>
    <xf numFmtId="0" fontId="13" fillId="11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/>
    <xf numFmtId="0" fontId="20" fillId="0" borderId="0" xfId="0" applyFont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4" fillId="0" borderId="0" xfId="0" applyFont="1"/>
    <xf numFmtId="166" fontId="22" fillId="0" borderId="0" xfId="1" applyNumberFormat="1" applyFont="1" applyFill="1"/>
    <xf numFmtId="0" fontId="26" fillId="0" borderId="0" xfId="0" applyFont="1"/>
    <xf numFmtId="0" fontId="24" fillId="0" borderId="0" xfId="0" applyFont="1" applyAlignment="1">
      <alignment horizontal="center"/>
    </xf>
    <xf numFmtId="167" fontId="25" fillId="0" borderId="0" xfId="0" applyNumberFormat="1" applyFont="1" applyAlignment="1">
      <alignment horizontal="center"/>
    </xf>
    <xf numFmtId="167" fontId="25" fillId="0" borderId="0" xfId="0" applyNumberFormat="1" applyFont="1"/>
    <xf numFmtId="167" fontId="27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8" fillId="12" borderId="1" xfId="0" applyFont="1" applyFill="1" applyBorder="1" applyAlignment="1">
      <alignment horizontal="left" vertical="center"/>
    </xf>
    <xf numFmtId="0" fontId="28" fillId="12" borderId="1" xfId="0" applyFont="1" applyFill="1" applyBorder="1" applyAlignment="1">
      <alignment vertical="center"/>
    </xf>
    <xf numFmtId="0" fontId="22" fillId="11" borderId="0" xfId="0" applyFont="1" applyFill="1" applyAlignment="1">
      <alignment horizontal="center"/>
    </xf>
    <xf numFmtId="0" fontId="22" fillId="11" borderId="0" xfId="0" applyFont="1" applyFill="1"/>
    <xf numFmtId="170" fontId="21" fillId="0" borderId="0" xfId="0" applyNumberFormat="1" applyFont="1" applyAlignment="1">
      <alignment horizontal="left"/>
    </xf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left"/>
    </xf>
    <xf numFmtId="166" fontId="21" fillId="0" borderId="0" xfId="1" applyNumberFormat="1" applyFont="1" applyBorder="1" applyAlignment="1">
      <alignment horizontal="left"/>
    </xf>
    <xf numFmtId="170" fontId="21" fillId="11" borderId="0" xfId="0" applyNumberFormat="1" applyFont="1" applyFill="1" applyAlignment="1">
      <alignment horizontal="left"/>
    </xf>
    <xf numFmtId="0" fontId="21" fillId="11" borderId="0" xfId="0" applyFont="1" applyFill="1" applyAlignment="1">
      <alignment horizontal="center"/>
    </xf>
    <xf numFmtId="166" fontId="21" fillId="11" borderId="0" xfId="1" applyNumberFormat="1" applyFont="1" applyFill="1" applyBorder="1" applyAlignment="1">
      <alignment horizontal="left"/>
    </xf>
    <xf numFmtId="165" fontId="30" fillId="11" borderId="0" xfId="0" applyNumberFormat="1" applyFont="1" applyFill="1" applyAlignment="1">
      <alignment horizontal="left"/>
    </xf>
    <xf numFmtId="170" fontId="30" fillId="11" borderId="0" xfId="0" applyNumberFormat="1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9966"/>
      <color rgb="FFFFCC66"/>
      <color rgb="FF3A9DB8"/>
      <color rgb="FF01B1A3"/>
      <color rgb="FFAEC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9409097472558"/>
          <c:y val="0.19449181229098053"/>
          <c:w val="0.82153986378824051"/>
          <c:h val="0.57896714905515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calc!$B$13</c:f>
              <c:strCache>
                <c:ptCount val="1"/>
                <c:pt idx="0">
                  <c:v>NetSales</c:v>
                </c:pt>
              </c:strCache>
            </c:strRef>
          </c:tx>
          <c:spPr>
            <a:solidFill>
              <a:srgbClr val="01B1A3"/>
            </a:solidFill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0-DC38-409E-8BDE-A9085172ED0D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DC38-409E-8BDE-A9085172ED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calc!$C$12:$E$12</c:f>
              <c:strCache>
                <c:ptCount val="3"/>
                <c:pt idx="0">
                  <c:v>Kit kat</c:v>
                </c:pt>
                <c:pt idx="1">
                  <c:v>Maggi</c:v>
                </c:pt>
                <c:pt idx="2">
                  <c:v>Nescafe</c:v>
                </c:pt>
              </c:strCache>
            </c:strRef>
          </c:cat>
          <c:val>
            <c:numRef>
              <c:f>calc!$C$13:$E$13</c:f>
              <c:numCache>
                <c:formatCode>[$$-409]#,##0_ ;\-[$$-409]#,##0\ </c:formatCode>
                <c:ptCount val="3"/>
                <c:pt idx="0">
                  <c:v>18110</c:v>
                </c:pt>
                <c:pt idx="1">
                  <c:v>33358</c:v>
                </c:pt>
                <c:pt idx="2">
                  <c:v>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E-4D01-8660-BA4FE82B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9"/>
        <c:axId val="212607080"/>
        <c:axId val="212605120"/>
      </c:barChart>
      <c:lineChart>
        <c:grouping val="standard"/>
        <c:varyColors val="0"/>
        <c:ser>
          <c:idx val="1"/>
          <c:order val="1"/>
          <c:tx>
            <c:strRef>
              <c:f>calc!$B$14</c:f>
              <c:strCache>
                <c:ptCount val="1"/>
                <c:pt idx="0">
                  <c:v>Profit</c:v>
                </c:pt>
              </c:strCache>
            </c:strRef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  <a:prstDash val="lgDash"/>
            </a:ln>
            <a:effectLst/>
          </c:spPr>
          <c:marker>
            <c:symbol val="none"/>
          </c:marker>
          <c:cat>
            <c:strRef>
              <c:f>calc!$C$12:$E$12</c:f>
              <c:strCache>
                <c:ptCount val="3"/>
                <c:pt idx="0">
                  <c:v>Kit kat</c:v>
                </c:pt>
                <c:pt idx="1">
                  <c:v>Maggi</c:v>
                </c:pt>
                <c:pt idx="2">
                  <c:v>Nescafe</c:v>
                </c:pt>
              </c:strCache>
            </c:strRef>
          </c:cat>
          <c:val>
            <c:numRef>
              <c:f>calc!$C$14:$E$14</c:f>
              <c:numCache>
                <c:formatCode>[$$-409]#,##0_ ;\-[$$-409]#,##0\ </c:formatCode>
                <c:ptCount val="3"/>
                <c:pt idx="0">
                  <c:v>10853</c:v>
                </c:pt>
                <c:pt idx="1">
                  <c:v>11805</c:v>
                </c:pt>
                <c:pt idx="2">
                  <c:v>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4D01-8660-BA4FE82B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47248"/>
        <c:axId val="212609432"/>
      </c:lineChart>
      <c:catAx>
        <c:axId val="21260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1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defRPr>
            </a:pPr>
            <a:endParaRPr lang="en-US"/>
          </a:p>
        </c:txPr>
        <c:crossAx val="212605120"/>
        <c:crosses val="autoZero"/>
        <c:auto val="1"/>
        <c:lblAlgn val="ctr"/>
        <c:lblOffset val="100"/>
        <c:noMultiLvlLbl val="0"/>
      </c:catAx>
      <c:valAx>
        <c:axId val="21260512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212607080"/>
        <c:crosses val="autoZero"/>
        <c:crossBetween val="between"/>
      </c:valAx>
      <c:valAx>
        <c:axId val="212609432"/>
        <c:scaling>
          <c:orientation val="minMax"/>
        </c:scaling>
        <c:delete val="1"/>
        <c:axPos val="r"/>
        <c:numFmt formatCode="[$$-409]#,##0_ ;\-[$$-409]#,##0\ " sourceLinked="1"/>
        <c:majorTickMark val="out"/>
        <c:minorTickMark val="none"/>
        <c:tickLblPos val="nextTo"/>
        <c:crossAx val="217347248"/>
        <c:crosses val="max"/>
        <c:crossBetween val="between"/>
      </c:valAx>
      <c:catAx>
        <c:axId val="21734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0943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  <a:beve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9409097472558"/>
          <c:y val="0.19449181229098053"/>
          <c:w val="0.82153986378824051"/>
          <c:h val="0.57896714905515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Sketch2!$S$6</c:f>
              <c:strCache>
                <c:ptCount val="1"/>
                <c:pt idx="0">
                  <c:v>NetSales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Sketch2!$T$5:$V$5</c:f>
              <c:strCache>
                <c:ptCount val="3"/>
                <c:pt idx="0">
                  <c:v>Gold</c:v>
                </c:pt>
                <c:pt idx="1">
                  <c:v>Iron</c:v>
                </c:pt>
                <c:pt idx="2">
                  <c:v>Silver</c:v>
                </c:pt>
              </c:strCache>
            </c:strRef>
          </c:cat>
          <c:val>
            <c:numRef>
              <c:f>Sketch2!$T$6:$V$6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A-4E11-995B-874C595A22F6}"/>
            </c:ext>
          </c:extLst>
        </c:ser>
        <c:ser>
          <c:idx val="1"/>
          <c:order val="1"/>
          <c:tx>
            <c:strRef>
              <c:f>Sketch2!$S$7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Sketch2!$T$5:$V$5</c:f>
              <c:strCache>
                <c:ptCount val="3"/>
                <c:pt idx="0">
                  <c:v>Gold</c:v>
                </c:pt>
                <c:pt idx="1">
                  <c:v>Iron</c:v>
                </c:pt>
                <c:pt idx="2">
                  <c:v>Silver</c:v>
                </c:pt>
              </c:strCache>
            </c:strRef>
          </c:cat>
          <c:val>
            <c:numRef>
              <c:f>Sketch2!$T$7:$V$7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A-4E11-995B-874C595A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6"/>
        <c:axId val="215445416"/>
        <c:axId val="215446984"/>
      </c:barChart>
      <c:catAx>
        <c:axId val="21544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215446984"/>
        <c:crosses val="autoZero"/>
        <c:auto val="1"/>
        <c:lblAlgn val="ctr"/>
        <c:lblOffset val="100"/>
        <c:noMultiLvlLbl val="0"/>
      </c:catAx>
      <c:valAx>
        <c:axId val="215446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5445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93160644733064"/>
          <c:y val="0.89719636079197806"/>
          <c:w val="0.37534361846010234"/>
          <c:h val="7.0480386318016786E-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65000"/>
        </a:schemeClr>
      </a:solidFill>
      <a:beve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92725151780312"/>
          <c:y val="5.5340407771879485E-2"/>
          <c:w val="0.66627111005063844"/>
          <c:h val="0.81265974399569563"/>
        </c:manualLayout>
      </c:layout>
      <c:pieChart>
        <c:varyColors val="1"/>
        <c:ser>
          <c:idx val="0"/>
          <c:order val="0"/>
          <c:spPr>
            <a:ln w="2222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2225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D00-4D79-8836-EE3A8EF2576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2225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D00-4D79-8836-EE3A8EF257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2225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D00-4D79-8836-EE3A8EF2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Sketch2!$T$5:$V$5</c:f>
              <c:strCache>
                <c:ptCount val="3"/>
                <c:pt idx="0">
                  <c:v>Gold</c:v>
                </c:pt>
                <c:pt idx="1">
                  <c:v>Iron</c:v>
                </c:pt>
                <c:pt idx="2">
                  <c:v>Silver</c:v>
                </c:pt>
              </c:strCache>
            </c:strRef>
          </c:cat>
          <c:val>
            <c:numRef>
              <c:f>Sketch2!$T$6:$V$6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00-4D79-8836-EE3A8EF257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32599026131834613"/>
          <c:y val="0.88877333857621321"/>
          <c:w val="0.48907164382230045"/>
          <c:h val="9.9016701331760465E-2"/>
        </c:manualLayout>
      </c:layout>
      <c:overlay val="0"/>
    </c:legend>
    <c:plotVisOnly val="1"/>
    <c:dispBlanksAs val="zero"/>
    <c:showDLblsOverMax val="0"/>
  </c:chart>
  <c:spPr>
    <a:ln>
      <a:solidFill>
        <a:schemeClr val="bg1">
          <a:lumMod val="65000"/>
        </a:schemeClr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60493827160494E-2"/>
          <c:y val="2.0050109486227822E-2"/>
          <c:w val="0.97283943089907676"/>
          <c:h val="0.9197995620550899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val>
            <c:numRef>
              <c:f>Sketch2!$T$6</c:f>
              <c:numCache>
                <c:formatCode>_-* #,##0_-;\-* #,##0_-;_-*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2-41B6-92B2-10EF647AE449}"/>
            </c:ext>
          </c:extLst>
        </c:ser>
        <c:ser>
          <c:idx val="1"/>
          <c:order val="1"/>
          <c:spPr>
            <a:solidFill>
              <a:schemeClr val="accent1"/>
            </a:solidFill>
          </c:spPr>
          <c:invertIfNegative val="0"/>
          <c:val>
            <c:numRef>
              <c:f>Sketch2!$U$6</c:f>
              <c:numCache>
                <c:formatCode>_-* #,##0_-;\-* #,##0_-;_-*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2-41B6-92B2-10EF647AE449}"/>
            </c:ext>
          </c:extLst>
        </c:ser>
        <c:ser>
          <c:idx val="2"/>
          <c:order val="2"/>
          <c:spPr>
            <a:solidFill>
              <a:schemeClr val="accent6"/>
            </a:solidFill>
          </c:spPr>
          <c:invertIfNegative val="0"/>
          <c:val>
            <c:numRef>
              <c:f>Sketch2!$V$6</c:f>
              <c:numCache>
                <c:formatCode>_-* #,##0_-;\-* #,##0_-;_-*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2-41B6-92B2-10EF647A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447376"/>
        <c:axId val="215440320"/>
      </c:barChart>
      <c:catAx>
        <c:axId val="215447376"/>
        <c:scaling>
          <c:orientation val="minMax"/>
        </c:scaling>
        <c:delete val="1"/>
        <c:axPos val="l"/>
        <c:majorTickMark val="out"/>
        <c:minorTickMark val="none"/>
        <c:tickLblPos val="none"/>
        <c:crossAx val="215440320"/>
        <c:crosses val="autoZero"/>
        <c:auto val="1"/>
        <c:lblAlgn val="ctr"/>
        <c:lblOffset val="100"/>
        <c:noMultiLvlLbl val="0"/>
      </c:catAx>
      <c:valAx>
        <c:axId val="215440320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one"/>
        <c:crossAx val="2154473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9409097472558"/>
          <c:y val="0.19449181229098053"/>
          <c:w val="0.82153986378824051"/>
          <c:h val="0.57896714905515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Sketch1!$R$6</c:f>
              <c:strCache>
                <c:ptCount val="1"/>
                <c:pt idx="0">
                  <c:v>NetSales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Sketch1!$S$5:$U$5</c:f>
              <c:strCache>
                <c:ptCount val="3"/>
                <c:pt idx="0">
                  <c:v>Gold</c:v>
                </c:pt>
                <c:pt idx="1">
                  <c:v>Iron</c:v>
                </c:pt>
                <c:pt idx="2">
                  <c:v>Silver</c:v>
                </c:pt>
              </c:strCache>
            </c:strRef>
          </c:cat>
          <c:val>
            <c:numRef>
              <c:f>Sketch1!$S$6:$U$6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2-4FF2-B75C-AC146182DD7A}"/>
            </c:ext>
          </c:extLst>
        </c:ser>
        <c:ser>
          <c:idx val="1"/>
          <c:order val="1"/>
          <c:tx>
            <c:strRef>
              <c:f>Sketch1!$R$7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Sketch1!$S$5:$U$5</c:f>
              <c:strCache>
                <c:ptCount val="3"/>
                <c:pt idx="0">
                  <c:v>Gold</c:v>
                </c:pt>
                <c:pt idx="1">
                  <c:v>Iron</c:v>
                </c:pt>
                <c:pt idx="2">
                  <c:v>Silver</c:v>
                </c:pt>
              </c:strCache>
            </c:strRef>
          </c:cat>
          <c:val>
            <c:numRef>
              <c:f>Sketch1!$S$7:$U$7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2-4FF2-B75C-AC146182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6"/>
        <c:axId val="215442280"/>
        <c:axId val="215446200"/>
      </c:barChart>
      <c:catAx>
        <c:axId val="21544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215446200"/>
        <c:crosses val="autoZero"/>
        <c:auto val="1"/>
        <c:lblAlgn val="ctr"/>
        <c:lblOffset val="100"/>
        <c:noMultiLvlLbl val="0"/>
      </c:catAx>
      <c:valAx>
        <c:axId val="215446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54422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93160644733064"/>
          <c:y val="0.89719636079197806"/>
          <c:w val="0.37534361846010234"/>
          <c:h val="7.0480386318016786E-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65000"/>
        </a:schemeClr>
      </a:solidFill>
      <a:beve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92725151780312"/>
          <c:y val="5.5340407771879485E-2"/>
          <c:w val="0.66627111005063844"/>
          <c:h val="0.81265974399569563"/>
        </c:manualLayout>
      </c:layout>
      <c:pieChart>
        <c:varyColors val="1"/>
        <c:ser>
          <c:idx val="0"/>
          <c:order val="0"/>
          <c:spPr>
            <a:ln w="2222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2225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593-4823-A6CE-BF9B7750511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2225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593-4823-A6CE-BF9B7750511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2225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593-4823-A6CE-BF9B775051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Sketch1!$S$5:$U$5</c:f>
              <c:strCache>
                <c:ptCount val="3"/>
                <c:pt idx="0">
                  <c:v>Gold</c:v>
                </c:pt>
                <c:pt idx="1">
                  <c:v>Iron</c:v>
                </c:pt>
                <c:pt idx="2">
                  <c:v>Silver</c:v>
                </c:pt>
              </c:strCache>
            </c:strRef>
          </c:cat>
          <c:val>
            <c:numRef>
              <c:f>Sketch1!$S$6:$U$6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3-4823-A6CE-BF9B775051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32599026131834613"/>
          <c:y val="0.88877333857621321"/>
          <c:w val="0.48907164382230045"/>
          <c:h val="9.9016701331760465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Century Gothic" panose="020B0502020202020204" pitchFamily="34" charset="0"/>
                <a:cs typeface="Segoe UI" panose="020B0502040204020203" pitchFamily="34" charset="0"/>
              </a:defRPr>
            </a:pPr>
            <a:r>
              <a:rPr lang="en-US" sz="900" b="1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cs typeface="Segoe UI" panose="020B0502040204020203" pitchFamily="34" charset="0"/>
              </a:rPr>
              <a:t>Net Sales Breakdown</a:t>
            </a:r>
            <a:r>
              <a:rPr lang="hu-HU" sz="900" b="1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cs typeface="Segoe UI" panose="020B0502040204020203" pitchFamily="34" charset="0"/>
              </a:rPr>
              <a:t> by Products</a:t>
            </a:r>
            <a:endParaRPr lang="en-US" sz="900" b="1">
              <a:solidFill>
                <a:schemeClr val="tx1">
                  <a:lumMod val="50000"/>
                  <a:lumOff val="50000"/>
                </a:schemeClr>
              </a:solidFill>
              <a:latin typeface="Century Gothic" panose="020B0502020202020204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2578127162858358"/>
          <c:y val="3.68319183565741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31041056577377"/>
          <c:y val="8.8058615320008068E-2"/>
          <c:w val="0.60677562039062261"/>
          <c:h val="0.82411013239223296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</c:spPr>
    </c:plotArea>
    <c:legend>
      <c:legendPos val="b"/>
      <c:layout>
        <c:manualLayout>
          <c:xMode val="edge"/>
          <c:yMode val="edge"/>
          <c:x val="0.15035350642738959"/>
          <c:y val="0.90215874233128834"/>
          <c:w val="0.6686774003995769"/>
          <c:h val="9.7841463951084326E-2"/>
        </c:manualLayout>
      </c:layout>
      <c:overlay val="0"/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94289350194906"/>
          <c:y val="0.1413786434590413"/>
          <c:w val="0.64197757098544561"/>
          <c:h val="0.48717620823712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calc!$C$17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rgbClr val="01B1A3"/>
            </a:solidFill>
          </c:spPr>
          <c:invertIfNegative val="0"/>
          <c:cat>
            <c:strRef>
              <c:f>calc!$B$18:$B$20</c:f>
              <c:strCache>
                <c:ptCount val="3"/>
                <c:pt idx="0">
                  <c:v>Germany</c:v>
                </c:pt>
                <c:pt idx="1">
                  <c:v>UK</c:v>
                </c:pt>
                <c:pt idx="2">
                  <c:v>USA</c:v>
                </c:pt>
              </c:strCache>
            </c:strRef>
          </c:cat>
          <c:val>
            <c:numRef>
              <c:f>calc!$C$18:$C$20</c:f>
              <c:numCache>
                <c:formatCode>[$$-409]#,##0_ ;\-[$$-409]#,##0\ </c:formatCode>
                <c:ptCount val="3"/>
                <c:pt idx="0">
                  <c:v>802135</c:v>
                </c:pt>
                <c:pt idx="1">
                  <c:v>816308</c:v>
                </c:pt>
                <c:pt idx="2">
                  <c:v>711079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3-4060-A94F-3996C9F7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48816"/>
        <c:axId val="217348032"/>
      </c:barChart>
      <c:lineChart>
        <c:grouping val="standard"/>
        <c:varyColors val="0"/>
        <c:ser>
          <c:idx val="1"/>
          <c:order val="1"/>
          <c:tx>
            <c:strRef>
              <c:f>calc!$D$17</c:f>
              <c:strCache>
                <c:ptCount val="1"/>
                <c:pt idx="0">
                  <c:v>Profit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strRef>
              <c:f>calc!$B$18:$B$20</c:f>
              <c:strCache>
                <c:ptCount val="3"/>
                <c:pt idx="0">
                  <c:v>Germany</c:v>
                </c:pt>
                <c:pt idx="1">
                  <c:v>UK</c:v>
                </c:pt>
                <c:pt idx="2">
                  <c:v>USA</c:v>
                </c:pt>
              </c:strCache>
            </c:strRef>
          </c:cat>
          <c:val>
            <c:numRef>
              <c:f>calc!$D$18:$D$20</c:f>
              <c:numCache>
                <c:formatCode>[$$-409]#,##0_ ;\-[$$-409]#,##0\ </c:formatCode>
                <c:ptCount val="3"/>
                <c:pt idx="0">
                  <c:v>290144</c:v>
                </c:pt>
                <c:pt idx="1">
                  <c:v>275669</c:v>
                </c:pt>
                <c:pt idx="2">
                  <c:v>311721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3-4060-A94F-3996C9F7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49992"/>
        <c:axId val="217344504"/>
      </c:lineChart>
      <c:catAx>
        <c:axId val="21734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7348032"/>
        <c:crosses val="autoZero"/>
        <c:auto val="1"/>
        <c:lblAlgn val="ctr"/>
        <c:lblOffset val="100"/>
        <c:noMultiLvlLbl val="0"/>
      </c:catAx>
      <c:valAx>
        <c:axId val="217348032"/>
        <c:scaling>
          <c:orientation val="minMax"/>
        </c:scaling>
        <c:delete val="0"/>
        <c:axPos val="l"/>
        <c:numFmt formatCode="[&gt;999999]\$#,,&quot;M&quot;;[&gt;999]\$#,&quot;K&quot;;\$#" sourceLinked="0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17348816"/>
        <c:crosses val="autoZero"/>
        <c:crossBetween val="between"/>
      </c:valAx>
      <c:valAx>
        <c:axId val="217344504"/>
        <c:scaling>
          <c:orientation val="minMax"/>
        </c:scaling>
        <c:delete val="1"/>
        <c:axPos val="r"/>
        <c:numFmt formatCode="[&gt;999999]\$#,,&quot;M&quot;;[&gt;999]\$#,&quot;K&quot;;\$#" sourceLinked="0"/>
        <c:majorTickMark val="out"/>
        <c:minorTickMark val="none"/>
        <c:tickLblPos val="nextTo"/>
        <c:crossAx val="217349992"/>
        <c:crosses val="max"/>
        <c:crossBetween val="between"/>
      </c:valAx>
      <c:catAx>
        <c:axId val="217349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7344504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r"/>
      <c:layout>
        <c:manualLayout>
          <c:xMode val="edge"/>
          <c:yMode val="edge"/>
          <c:x val="6.4432677605061023E-2"/>
          <c:y val="0.78621556585940366"/>
          <c:w val="0.84278660621967805"/>
          <c:h val="0.14201330096895781"/>
        </c:manualLayout>
      </c:layout>
      <c:overlay val="0"/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60493827160494E-2"/>
          <c:y val="2.0050109486227822E-2"/>
          <c:w val="0.97283943089907676"/>
          <c:h val="0.9197995620550899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1B1A3"/>
              </a:solidFill>
            </c:spPr>
            <c:extLst>
              <c:ext xmlns:c16="http://schemas.microsoft.com/office/drawing/2014/chart" uri="{C3380CC4-5D6E-409C-BE32-E72D297353CC}">
                <c16:uniqueId val="{00000001-2F38-4DA5-8086-FC4A662E5F4F}"/>
              </c:ext>
            </c:extLst>
          </c:dPt>
          <c:val>
            <c:numRef>
              <c:f>calc!$C$13</c:f>
              <c:numCache>
                <c:formatCode>[$$-409]#,##0_ ;\-[$$-409]#,##0\ </c:formatCode>
                <c:ptCount val="1"/>
                <c:pt idx="0">
                  <c:v>18110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8-4DA5-8086-FC4A662E5F4F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calc!$D$13</c:f>
              <c:numCache>
                <c:formatCode>[$$-409]#,##0_ ;\-[$$-409]#,##0\ </c:formatCode>
                <c:ptCount val="1"/>
                <c:pt idx="0">
                  <c:v>33358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8-4DA5-8086-FC4A662E5F4F}"/>
            </c:ext>
          </c:extLst>
        </c:ser>
        <c:ser>
          <c:idx val="2"/>
          <c:order val="2"/>
          <c:spPr>
            <a:solidFill>
              <a:schemeClr val="accent5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DE7B-4036-9F36-ADB0F8453213}"/>
              </c:ext>
            </c:extLst>
          </c:dPt>
          <c:val>
            <c:numRef>
              <c:f>calc!$E$13</c:f>
              <c:numCache>
                <c:formatCode>[$$-409]#,##0_ ;\-[$$-409]#,##0\ </c:formatCode>
                <c:ptCount val="1"/>
                <c:pt idx="0">
                  <c:v>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38-4DA5-8086-FC4A662E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342936"/>
        <c:axId val="217346856"/>
      </c:barChart>
      <c:catAx>
        <c:axId val="217342936"/>
        <c:scaling>
          <c:orientation val="minMax"/>
        </c:scaling>
        <c:delete val="1"/>
        <c:axPos val="l"/>
        <c:majorTickMark val="out"/>
        <c:minorTickMark val="none"/>
        <c:tickLblPos val="none"/>
        <c:crossAx val="217346856"/>
        <c:crosses val="autoZero"/>
        <c:auto val="1"/>
        <c:lblAlgn val="ctr"/>
        <c:lblOffset val="100"/>
        <c:noMultiLvlLbl val="0"/>
      </c:catAx>
      <c:valAx>
        <c:axId val="217346856"/>
        <c:scaling>
          <c:orientation val="minMax"/>
        </c:scaling>
        <c:delete val="1"/>
        <c:axPos val="b"/>
        <c:numFmt formatCode="[$$-409]#,##0_ ;\-[$$-409]#,##0\ " sourceLinked="1"/>
        <c:majorTickMark val="out"/>
        <c:minorTickMark val="none"/>
        <c:tickLblPos val="none"/>
        <c:crossAx val="2173429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01B1A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7AC2-4D56-89E2-966AF03901B5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7AC2-4D56-89E2-966AF03901B5}"/>
              </c:ext>
            </c:extLst>
          </c:dPt>
          <c:val>
            <c:numRef>
              <c:f>ChartsDataSheet!$CJU$2:$CJV$2</c:f>
              <c:numCache>
                <c:formatCode>General</c:formatCode>
                <c:ptCount val="2"/>
                <c:pt idx="0">
                  <c:v>0.40717369146831345</c:v>
                </c:pt>
                <c:pt idx="1">
                  <c:v>0.5928263085316865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2-4D56-89E2-966AF03901B5}"/>
            </c:ext>
          </c:extLst>
        </c:ser>
        <c:ser>
          <c:idx val="1"/>
          <c:order val="1"/>
          <c:spPr>
            <a:solidFill>
              <a:srgbClr val="C0504D"/>
            </a:solidFill>
            <a:ln w="381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rgbClr val="808080"/>
              </a:solidFill>
              <a:ln w="381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C2-4D56-89E2-966AF03901B5}"/>
              </c:ext>
            </c:extLst>
          </c:dPt>
          <c:dPt>
            <c:idx val="1"/>
            <c:bubble3D val="0"/>
            <c:spPr>
              <a:noFill/>
              <a:ln w="38100">
                <a:solidFill>
                  <a:schemeClr val="bg1">
                    <a:lumMod val="95000"/>
                  </a:schemeClr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6-7AC2-4D56-89E2-966AF03901B5}"/>
              </c:ext>
            </c:extLst>
          </c:dPt>
          <c:val>
            <c:numRef>
              <c:f>ChartsDataSheet!$CJY$2:$CJZ$2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2-4D56-89E2-966AF03901B5}"/>
            </c:ext>
          </c:extLst>
        </c:ser>
        <c:ser>
          <c:idx val="2"/>
          <c:order val="2"/>
          <c:spPr>
            <a:solidFill>
              <a:srgbClr val="9BBB59"/>
            </a:solidFill>
            <a:ln w="41275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rgbClr val="0070C0"/>
              </a:solidFill>
              <a:ln w="41275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AC2-4D56-89E2-966AF03901B5}"/>
              </c:ext>
            </c:extLst>
          </c:dPt>
          <c:dPt>
            <c:idx val="1"/>
            <c:bubble3D val="0"/>
            <c:spPr>
              <a:noFill/>
              <a:ln w="41275">
                <a:solidFill>
                  <a:schemeClr val="bg1">
                    <a:lumMod val="95000"/>
                  </a:schemeClr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9-7AC2-4D56-89E2-966AF03901B5}"/>
              </c:ext>
            </c:extLst>
          </c:dPt>
          <c:val>
            <c:numRef>
              <c:f>ChartsDataSheet!$CKC$2:$CKD$2</c:f>
              <c:numCache>
                <c:formatCode>General</c:formatCode>
                <c:ptCount val="2"/>
                <c:pt idx="0">
                  <c:v>0.69588254691528273</c:v>
                </c:pt>
                <c:pt idx="1">
                  <c:v>0.30411745308471727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C2-4D56-89E2-966AF039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8"/>
      </c:doughnutChart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9409097472558"/>
          <c:y val="0.19449181229098053"/>
          <c:w val="0.82153986378824051"/>
          <c:h val="0.57896714905515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Sketch3!$U$6</c:f>
              <c:strCache>
                <c:ptCount val="1"/>
                <c:pt idx="0">
                  <c:v>NetSales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Sketch3!$V$5:$X$5</c:f>
              <c:strCache>
                <c:ptCount val="3"/>
                <c:pt idx="0">
                  <c:v>Gold</c:v>
                </c:pt>
                <c:pt idx="1">
                  <c:v>Iron</c:v>
                </c:pt>
                <c:pt idx="2">
                  <c:v>Silver</c:v>
                </c:pt>
              </c:strCache>
            </c:strRef>
          </c:cat>
          <c:val>
            <c:numRef>
              <c:f>Sketch3!$V$6:$X$6</c:f>
              <c:numCache>
                <c:formatCode>[$$-409]#,##0_ ;\-[$$-409]#,##0\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6-4C16-9A3F-51C831046EAC}"/>
            </c:ext>
          </c:extLst>
        </c:ser>
        <c:ser>
          <c:idx val="1"/>
          <c:order val="1"/>
          <c:tx>
            <c:strRef>
              <c:f>Sketch3!$U$7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Sketch3!$V$5:$X$5</c:f>
              <c:strCache>
                <c:ptCount val="3"/>
                <c:pt idx="0">
                  <c:v>Gold</c:v>
                </c:pt>
                <c:pt idx="1">
                  <c:v>Iron</c:v>
                </c:pt>
                <c:pt idx="2">
                  <c:v>Silver</c:v>
                </c:pt>
              </c:strCache>
            </c:strRef>
          </c:cat>
          <c:val>
            <c:numRef>
              <c:f>Sketch3!$V$7:$X$7</c:f>
              <c:numCache>
                <c:formatCode>[$$-409]#,##0_ ;\-[$$-409]#,##0\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6-4C16-9A3F-51C83104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6"/>
        <c:axId val="217344896"/>
        <c:axId val="217344112"/>
      </c:barChart>
      <c:catAx>
        <c:axId val="21734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217344112"/>
        <c:crosses val="autoZero"/>
        <c:auto val="1"/>
        <c:lblAlgn val="ctr"/>
        <c:lblOffset val="100"/>
        <c:noMultiLvlLbl val="0"/>
      </c:catAx>
      <c:valAx>
        <c:axId val="21734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7344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93160644733064"/>
          <c:y val="0.89719636079197806"/>
          <c:w val="0.37534361846010234"/>
          <c:h val="7.0480386318016786E-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65000"/>
        </a:schemeClr>
      </a:solidFill>
      <a:beve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0">
                <a:solidFill>
                  <a:schemeClr val="tx1">
                    <a:lumMod val="50000"/>
                    <a:lumOff val="50000"/>
                  </a:schemeClr>
                </a:solidFill>
              </a:rPr>
              <a:t>Products</a:t>
            </a:r>
            <a:r>
              <a:rPr lang="en-US" sz="1100" b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Net Sales Breakdown</a:t>
            </a:r>
            <a:endParaRPr lang="en-US" sz="1100" b="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9001122334455641E-2"/>
          <c:y val="1.64271153468061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31041056577377"/>
          <c:y val="8.8058615320008068E-2"/>
          <c:w val="0.60677562039062261"/>
          <c:h val="0.82411013239223296"/>
        </c:manualLayout>
      </c:layout>
      <c:pieChart>
        <c:varyColors val="1"/>
        <c:ser>
          <c:idx val="0"/>
          <c:order val="0"/>
          <c:spPr>
            <a:ln w="2222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3"/>
              </a:solidFill>
              <a:ln w="22225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AB5-4270-B7B9-12E14D27849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2225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AB5-4270-B7B9-12E14D27849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2225"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AB5-4270-B7B9-12E14D2784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Sketch3!$V$5:$X$5</c:f>
              <c:strCache>
                <c:ptCount val="3"/>
                <c:pt idx="0">
                  <c:v>Gold</c:v>
                </c:pt>
                <c:pt idx="1">
                  <c:v>Iron</c:v>
                </c:pt>
                <c:pt idx="2">
                  <c:v>Silver</c:v>
                </c:pt>
              </c:strCache>
            </c:strRef>
          </c:cat>
          <c:val>
            <c:numRef>
              <c:f>Sketch3!$V$6:$X$6</c:f>
              <c:numCache>
                <c:formatCode>[$$-409]#,##0_ ;\-[$$-409]#,##0\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5-4270-B7B9-12E14D2784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27314471764140658"/>
          <c:y val="0.89981550120289389"/>
          <c:w val="0.48907164382230045"/>
          <c:h val="9.9016701331760465E-2"/>
        </c:manualLayout>
      </c:layout>
      <c:overlay val="0"/>
    </c:legend>
    <c:plotVisOnly val="1"/>
    <c:dispBlanksAs val="zero"/>
    <c:showDLblsOverMax val="0"/>
  </c:chart>
  <c:spPr>
    <a:ln>
      <a:solidFill>
        <a:schemeClr val="bg1">
          <a:lumMod val="65000"/>
        </a:schemeClr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60493827160494E-2"/>
          <c:y val="2.0050109486227822E-2"/>
          <c:w val="0.97283943089907676"/>
          <c:h val="0.9197995620550899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val>
            <c:numRef>
              <c:f>Sketch3!$V$6</c:f>
              <c:numCache>
                <c:formatCode>[$$-409]#,##0_ ;\-[$$-409]#,##0\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D-4447-8DFA-C6F555CEA18A}"/>
            </c:ext>
          </c:extLst>
        </c:ser>
        <c:ser>
          <c:idx val="1"/>
          <c:order val="1"/>
          <c:spPr>
            <a:solidFill>
              <a:schemeClr val="accent1"/>
            </a:solidFill>
          </c:spPr>
          <c:invertIfNegative val="0"/>
          <c:val>
            <c:numRef>
              <c:f>Sketch3!$W$6</c:f>
              <c:numCache>
                <c:formatCode>[$$-409]#,##0_ ;\-[$$-409]#,##0\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D-4447-8DFA-C6F555CEA18A}"/>
            </c:ext>
          </c:extLst>
        </c:ser>
        <c:ser>
          <c:idx val="2"/>
          <c:order val="2"/>
          <c:spPr>
            <a:solidFill>
              <a:srgbClr val="FFC000"/>
            </a:solidFill>
          </c:spPr>
          <c:invertIfNegative val="0"/>
          <c:val>
            <c:numRef>
              <c:f>Sketch3!$X$6</c:f>
              <c:numCache>
                <c:formatCode>[$$-409]#,##0_ ;\-[$$-409]#,##0\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D-4447-8DFA-C6F555CE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346072"/>
        <c:axId val="217346464"/>
      </c:barChart>
      <c:catAx>
        <c:axId val="217346072"/>
        <c:scaling>
          <c:orientation val="minMax"/>
        </c:scaling>
        <c:delete val="1"/>
        <c:axPos val="l"/>
        <c:majorTickMark val="out"/>
        <c:minorTickMark val="none"/>
        <c:tickLblPos val="none"/>
        <c:crossAx val="217346464"/>
        <c:crosses val="autoZero"/>
        <c:auto val="1"/>
        <c:lblAlgn val="ctr"/>
        <c:lblOffset val="100"/>
        <c:noMultiLvlLbl val="0"/>
      </c:catAx>
      <c:valAx>
        <c:axId val="217346464"/>
        <c:scaling>
          <c:orientation val="minMax"/>
        </c:scaling>
        <c:delete val="1"/>
        <c:axPos val="b"/>
        <c:numFmt formatCode="[$$-409]#,##0_ ;\-[$$-409]#,##0\ " sourceLinked="1"/>
        <c:majorTickMark val="out"/>
        <c:minorTickMark val="none"/>
        <c:tickLblPos val="none"/>
        <c:crossAx val="2173460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94289350194906"/>
          <c:y val="0.1413786434590413"/>
          <c:w val="0.64197757098544561"/>
          <c:h val="0.48717620823712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Sketch3!$AK$4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Sketch3!$AJ$5:$AJ$7</c:f>
              <c:strCache>
                <c:ptCount val="3"/>
                <c:pt idx="0">
                  <c:v>North</c:v>
                </c:pt>
                <c:pt idx="1">
                  <c:v>Middle</c:v>
                </c:pt>
                <c:pt idx="2">
                  <c:v>West</c:v>
                </c:pt>
              </c:strCache>
            </c:strRef>
          </c:cat>
          <c:val>
            <c:numRef>
              <c:f>Sketch3!$AK$5:$AK$7</c:f>
              <c:numCache>
                <c:formatCode>[$$-409]#,##0_ ;\-[$$-409]#,##0\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A-4D6D-BB0B-2FC43D359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45024"/>
        <c:axId val="215444632"/>
      </c:barChart>
      <c:lineChart>
        <c:grouping val="standard"/>
        <c:varyColors val="0"/>
        <c:ser>
          <c:idx val="1"/>
          <c:order val="1"/>
          <c:tx>
            <c:strRef>
              <c:f>Sketch3!$AL$4</c:f>
              <c:strCache>
                <c:ptCount val="1"/>
                <c:pt idx="0">
                  <c:v>Profit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Sketch3!$AJ$5:$AJ$7</c:f>
              <c:strCache>
                <c:ptCount val="3"/>
                <c:pt idx="0">
                  <c:v>North</c:v>
                </c:pt>
                <c:pt idx="1">
                  <c:v>Middle</c:v>
                </c:pt>
                <c:pt idx="2">
                  <c:v>West</c:v>
                </c:pt>
              </c:strCache>
            </c:strRef>
          </c:cat>
          <c:val>
            <c:numRef>
              <c:f>Sketch3!$AL$5:$AL$7</c:f>
              <c:numCache>
                <c:formatCode>[$$-409]#,##0_ ;\-[$$-409]#,##0\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A-4D6D-BB0B-2FC43D359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45808"/>
        <c:axId val="215441104"/>
      </c:lineChart>
      <c:catAx>
        <c:axId val="21544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5444632"/>
        <c:crosses val="autoZero"/>
        <c:auto val="1"/>
        <c:lblAlgn val="ctr"/>
        <c:lblOffset val="100"/>
        <c:noMultiLvlLbl val="0"/>
      </c:catAx>
      <c:valAx>
        <c:axId val="215444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[&gt;999999]\$#,,&quot;M&quot;;[&gt;999]\$#,&quot;K&quot;;\$#" sourceLinked="0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 algn="ctr">
              <a:defRPr lang="en-US" sz="1000" b="0" i="0" u="none" strike="noStrike" kern="120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5024"/>
        <c:crosses val="autoZero"/>
        <c:crossBetween val="between"/>
      </c:valAx>
      <c:valAx>
        <c:axId val="215441104"/>
        <c:scaling>
          <c:orientation val="minMax"/>
        </c:scaling>
        <c:delete val="0"/>
        <c:axPos val="r"/>
        <c:numFmt formatCode="[&gt;999999]\$#,,&quot;M&quot;;[&gt;999]\$#,&quot;K&quot;;\$#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lang="en-US" sz="1000" b="0" i="0" u="none" strike="noStrike" kern="120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5808"/>
        <c:crosses val="max"/>
        <c:crossBetween val="between"/>
      </c:valAx>
      <c:catAx>
        <c:axId val="21544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54411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5.2162888729817863E-2"/>
          <c:y val="0.85004558640696271"/>
          <c:w val="0.84278660621967805"/>
          <c:h val="0.14201330096895781"/>
        </c:manualLayout>
      </c:layout>
      <c:overlay val="0"/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calc!$E$2" fmlaRange="calc!$E$4:$E$6" sel="1" val="0"/>
</file>

<file path=xl/ctrlProps/ctrlProp10.xml><?xml version="1.0" encoding="utf-8"?>
<formControlPr xmlns="http://schemas.microsoft.com/office/spreadsheetml/2009/9/main" objectType="Drop" dropStyle="combo" dx="16" fmlaLink="Sketch1!$AB$3" fmlaRange="Sketch1!$AB$5:$AB$7" sel="1" val="0"/>
</file>

<file path=xl/ctrlProps/ctrlProp11.xml><?xml version="1.0" encoding="utf-8"?>
<formControlPr xmlns="http://schemas.microsoft.com/office/spreadsheetml/2009/9/main" objectType="Drop" dropStyle="combo" dx="16" fmlaLink="Sketch1!$AC$3" fmlaRange="Sketch1!$AC$5:$AC$7" sel="2" val="0"/>
</file>

<file path=xl/ctrlProps/ctrlProp12.xml><?xml version="1.0" encoding="utf-8"?>
<formControlPr xmlns="http://schemas.microsoft.com/office/spreadsheetml/2009/9/main" objectType="Drop" dropStyle="combo" dx="16" fmlaLink="Sketch1!$AD$3" fmlaRange="Sketch1!$AD$5:$AD$11" sel="1" val="0"/>
</file>

<file path=xl/ctrlProps/ctrlProp2.xml><?xml version="1.0" encoding="utf-8"?>
<formControlPr xmlns="http://schemas.microsoft.com/office/spreadsheetml/2009/9/main" objectType="Drop" dropStyle="combo" dx="16" fmlaLink="calc!$F$2" fmlaRange="calc!$F$4:$F$6" sel="3" val="0"/>
</file>

<file path=xl/ctrlProps/ctrlProp3.xml><?xml version="1.0" encoding="utf-8"?>
<formControlPr xmlns="http://schemas.microsoft.com/office/spreadsheetml/2009/9/main" objectType="Drop" dropStyle="combo" dx="16" fmlaLink="calc!$G$2" fmlaRange="calc!$G$4:$G$10" sel="1" val="0"/>
</file>

<file path=xl/ctrlProps/ctrlProp4.xml><?xml version="1.0" encoding="utf-8"?>
<formControlPr xmlns="http://schemas.microsoft.com/office/spreadsheetml/2009/9/main" objectType="Drop" dropStyle="combo" dx="16" fmlaLink="Sketch3!$AE$3" fmlaRange="Sketch3!$AE$5:$AE$7" sel="3" val="0"/>
</file>

<file path=xl/ctrlProps/ctrlProp5.xml><?xml version="1.0" encoding="utf-8"?>
<formControlPr xmlns="http://schemas.microsoft.com/office/spreadsheetml/2009/9/main" objectType="Drop" dropStyle="combo" dx="16" fmlaLink="Sketch3!$AF$3" fmlaRange="Sketch3!$AF$5:$AF$7" sel="1" val="0"/>
</file>

<file path=xl/ctrlProps/ctrlProp6.xml><?xml version="1.0" encoding="utf-8"?>
<formControlPr xmlns="http://schemas.microsoft.com/office/spreadsheetml/2009/9/main" objectType="Drop" dropStyle="combo" dx="16" fmlaLink="Sketch3!$AG$3" fmlaRange="Sketch3!$AG$5:$AG$11" sel="7" val="0"/>
</file>

<file path=xl/ctrlProps/ctrlProp7.xml><?xml version="1.0" encoding="utf-8"?>
<formControlPr xmlns="http://schemas.microsoft.com/office/spreadsheetml/2009/9/main" objectType="Drop" dropStyle="combo" dx="16" fmlaLink="Sketch2!$AC$3" fmlaRange="Sketch2!$AC$5:$AC$7" sel="2" val="0"/>
</file>

<file path=xl/ctrlProps/ctrlProp8.xml><?xml version="1.0" encoding="utf-8"?>
<formControlPr xmlns="http://schemas.microsoft.com/office/spreadsheetml/2009/9/main" objectType="Drop" dropStyle="combo" dx="16" fmlaLink="Sketch2!$AD$3" fmlaRange="Sketch2!$AD$5:$AD$7" sel="2" val="0"/>
</file>

<file path=xl/ctrlProps/ctrlProp9.xml><?xml version="1.0" encoding="utf-8"?>
<formControlPr xmlns="http://schemas.microsoft.com/office/spreadsheetml/2009/9/main" objectType="Drop" dropStyle="combo" dx="16" fmlaLink="Sketch2!$AE$3" fmlaRange="Sketch2!$AE$5:$AE$11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3</xdr:row>
      <xdr:rowOff>47625</xdr:rowOff>
    </xdr:from>
    <xdr:to>
      <xdr:col>17</xdr:col>
      <xdr:colOff>793750</xdr:colOff>
      <xdr:row>13</xdr:row>
      <xdr:rowOff>15875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913562" y="539750"/>
          <a:ext cx="3214688" cy="1936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</xdr:colOff>
      <xdr:row>13</xdr:row>
      <xdr:rowOff>82550</xdr:rowOff>
    </xdr:from>
    <xdr:to>
      <xdr:col>12</xdr:col>
      <xdr:colOff>37308</xdr:colOff>
      <xdr:row>25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31749</xdr:colOff>
      <xdr:row>13</xdr:row>
      <xdr:rowOff>71438</xdr:rowOff>
    </xdr:from>
    <xdr:to>
      <xdr:col>17</xdr:col>
      <xdr:colOff>777874</xdr:colOff>
      <xdr:row>25</xdr:row>
      <xdr:rowOff>58738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</xdr:row>
      <xdr:rowOff>47624</xdr:rowOff>
    </xdr:from>
    <xdr:to>
      <xdr:col>11</xdr:col>
      <xdr:colOff>104775</xdr:colOff>
      <xdr:row>13</xdr:row>
      <xdr:rowOff>31750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985963" y="539749"/>
          <a:ext cx="4778375" cy="1952626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179388</xdr:colOff>
      <xdr:row>4</xdr:row>
      <xdr:rowOff>146048</xdr:rowOff>
    </xdr:from>
    <xdr:to>
      <xdr:col>17</xdr:col>
      <xdr:colOff>846136</xdr:colOff>
      <xdr:row>13</xdr:row>
      <xdr:rowOff>22224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561975</xdr:colOff>
      <xdr:row>3</xdr:row>
      <xdr:rowOff>28575</xdr:rowOff>
    </xdr:from>
    <xdr:ext cx="2559932" cy="23384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451725" y="520700"/>
          <a:ext cx="2559932" cy="23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cs typeface="Segoe UI" panose="020B0502040204020203" pitchFamily="34" charset="0"/>
            </a:rPr>
            <a:t>Net</a:t>
          </a:r>
          <a:r>
            <a:rPr lang="hu-HU" sz="9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cs typeface="Segoe UI" panose="020B0502040204020203" pitchFamily="34" charset="0"/>
            </a:rPr>
            <a:t> </a:t>
          </a:r>
          <a:r>
            <a:rPr lang="en-US" sz="9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cs typeface="Segoe UI" panose="020B0502040204020203" pitchFamily="34" charset="0"/>
            </a:rPr>
            <a:t>sales and Profit</a:t>
          </a:r>
          <a:r>
            <a:rPr lang="hu-HU" sz="9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  <a:cs typeface="Segoe UI" panose="020B0502040204020203" pitchFamily="34" charset="0"/>
            </a:rPr>
            <a:t> Breakdown by Country</a:t>
          </a:r>
          <a:endParaRPr lang="en-US" sz="900" b="1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  <a:cs typeface="Segoe UI" panose="020B0502040204020203" pitchFamily="34" charset="0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4</xdr:row>
          <xdr:rowOff>106680</xdr:rowOff>
        </xdr:from>
        <xdr:to>
          <xdr:col>4</xdr:col>
          <xdr:colOff>502920</xdr:colOff>
          <xdr:row>5</xdr:row>
          <xdr:rowOff>30480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556260</xdr:colOff>
          <xdr:row>4</xdr:row>
          <xdr:rowOff>99060</xdr:rowOff>
        </xdr:from>
        <xdr:to>
          <xdr:col>6</xdr:col>
          <xdr:colOff>266700</xdr:colOff>
          <xdr:row>5</xdr:row>
          <xdr:rowOff>22860</xdr:rowOff>
        </xdr:to>
        <xdr:sp macro="" textlink="">
          <xdr:nvSpPr>
            <xdr:cNvPr id="12290" name="Drop Dow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4</xdr:row>
          <xdr:rowOff>99060</xdr:rowOff>
        </xdr:from>
        <xdr:to>
          <xdr:col>8</xdr:col>
          <xdr:colOff>220980</xdr:colOff>
          <xdr:row>5</xdr:row>
          <xdr:rowOff>22860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564358</xdr:colOff>
      <xdr:row>8</xdr:row>
      <xdr:rowOff>197644</xdr:rowOff>
    </xdr:from>
    <xdr:to>
      <xdr:col>11</xdr:col>
      <xdr:colOff>7143</xdr:colOff>
      <xdr:row>9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501405</xdr:colOff>
      <xdr:row>13</xdr:row>
      <xdr:rowOff>117231</xdr:rowOff>
    </xdr:from>
    <xdr:to>
      <xdr:col>17</xdr:col>
      <xdr:colOff>395653</xdr:colOff>
      <xdr:row>25</xdr:row>
      <xdr:rowOff>43962</xdr:rowOff>
    </xdr:to>
    <xdr:graphicFrame macro="">
      <xdr:nvGraphicFramePr>
        <xdr:cNvPr id="4" name="RBC_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483576</xdr:colOff>
      <xdr:row>13</xdr:row>
      <xdr:rowOff>36635</xdr:rowOff>
    </xdr:from>
    <xdr:ext cx="2599173" cy="23384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7407518" y="2388577"/>
          <a:ext cx="2599173" cy="23384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50000"/>
                </a:sysClr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Segoe UI" panose="020B0502040204020203" pitchFamily="34" charset="0"/>
            </a:rPr>
            <a:t>Net</a:t>
          </a:r>
          <a:r>
            <a:rPr kumimoji="0" lang="hu-HU" sz="900" b="1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50000"/>
                </a:sysClr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Segoe UI" panose="020B0502040204020203" pitchFamily="34" charset="0"/>
            </a:rPr>
            <a:t> </a:t>
          </a:r>
          <a:r>
            <a:rPr kumimoji="0" lang="en-US" sz="900" b="1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50000"/>
                </a:sysClr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Segoe UI" panose="020B0502040204020203" pitchFamily="34" charset="0"/>
            </a:rPr>
            <a:t>sales and Profit</a:t>
          </a:r>
          <a:r>
            <a:rPr kumimoji="0" lang="hu-HU" sz="900" b="1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50000"/>
                </a:sysClr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Segoe UI" panose="020B0502040204020203" pitchFamily="34" charset="0"/>
            </a:rPr>
            <a:t> Breakdown by </a:t>
          </a:r>
          <a:r>
            <a:rPr kumimoji="0" lang="en-US" sz="900" b="1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50000"/>
                </a:sysClr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Segoe UI" panose="020B0502040204020203" pitchFamily="34" charset="0"/>
            </a:rPr>
            <a:t>Products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0.28999</cdr:x>
      <cdr:y>0.03361</cdr:y>
    </cdr:from>
    <cdr:to>
      <cdr:x>0.8125</cdr:x>
      <cdr:y>0.13676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442536" y="76192"/>
          <a:ext cx="2599173" cy="233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900" b="1">
              <a:solidFill>
                <a:sysClr val="window" lastClr="FFFFFF">
                  <a:lumMod val="50000"/>
                </a:sysClr>
              </a:solidFill>
              <a:latin typeface="Century Gothic" panose="020B0502020202020204" pitchFamily="34" charset="0"/>
              <a:cs typeface="Segoe UI" panose="020B0502040204020203" pitchFamily="34" charset="0"/>
            </a:rPr>
            <a:t>Net</a:t>
          </a:r>
          <a:r>
            <a:rPr lang="hu-HU" sz="900" b="1">
              <a:solidFill>
                <a:sysClr val="window" lastClr="FFFFFF">
                  <a:lumMod val="50000"/>
                </a:sysClr>
              </a:solidFill>
              <a:latin typeface="Century Gothic" panose="020B0502020202020204" pitchFamily="34" charset="0"/>
              <a:cs typeface="Segoe UI" panose="020B0502040204020203" pitchFamily="34" charset="0"/>
            </a:rPr>
            <a:t> </a:t>
          </a:r>
          <a:r>
            <a:rPr lang="en-US" sz="900" b="1">
              <a:solidFill>
                <a:sysClr val="window" lastClr="FFFFFF">
                  <a:lumMod val="50000"/>
                </a:sysClr>
              </a:solidFill>
              <a:latin typeface="Century Gothic" panose="020B0502020202020204" pitchFamily="34" charset="0"/>
              <a:cs typeface="Segoe UI" panose="020B0502040204020203" pitchFamily="34" charset="0"/>
            </a:rPr>
            <a:t>sales and Profit</a:t>
          </a:r>
          <a:r>
            <a:rPr lang="hu-HU" sz="900" b="1">
              <a:solidFill>
                <a:sysClr val="window" lastClr="FFFFFF">
                  <a:lumMod val="50000"/>
                </a:sysClr>
              </a:solidFill>
              <a:latin typeface="Century Gothic" panose="020B0502020202020204" pitchFamily="34" charset="0"/>
              <a:cs typeface="Segoe UI" panose="020B0502040204020203" pitchFamily="34" charset="0"/>
            </a:rPr>
            <a:t> Breakdown</a:t>
          </a:r>
          <a:r>
            <a:rPr lang="hu-HU" sz="900" b="1" baseline="0">
              <a:solidFill>
                <a:sysClr val="window" lastClr="FFFFFF">
                  <a:lumMod val="50000"/>
                </a:sysClr>
              </a:solidFill>
              <a:latin typeface="Century Gothic" panose="020B0502020202020204" pitchFamily="34" charset="0"/>
              <a:cs typeface="Segoe UI" panose="020B0502040204020203" pitchFamily="34" charset="0"/>
            </a:rPr>
            <a:t> by Products</a:t>
          </a:r>
          <a:endParaRPr lang="en-US" sz="900" b="1">
            <a:solidFill>
              <a:sysClr val="window" lastClr="FFFFFF">
                <a:lumMod val="50000"/>
              </a:sysClr>
            </a:solidFill>
            <a:latin typeface="Century Gothic" panose="020B0502020202020204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0.02222</cdr:x>
      <cdr:y>0.08035</cdr:y>
    </cdr:from>
    <cdr:to>
      <cdr:x>0.5</cdr:x>
      <cdr:y>0.17984</cdr:y>
    </cdr:to>
    <cdr:sp macro="" textlink="Dashboard!$W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352AED-FBFD-40E9-88A3-078D600E3394}"/>
            </a:ext>
          </a:extLst>
        </cdr:cNvPr>
        <cdr:cNvSpPr txBox="1"/>
      </cdr:nvSpPr>
      <cdr:spPr>
        <a:xfrm xmlns:a="http://schemas.openxmlformats.org/drawingml/2006/main">
          <a:off x="51706" y="177800"/>
          <a:ext cx="1111688" cy="220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F8027A32-8B15-442C-BA2B-46F244CD6BC2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Nescafe</a:t>
          </a:fld>
          <a:endParaRPr lang="en-US" sz="600"/>
        </a:p>
      </cdr:txBody>
    </cdr:sp>
  </cdr:relSizeAnchor>
  <cdr:relSizeAnchor xmlns:cdr="http://schemas.openxmlformats.org/drawingml/2006/chartDrawing">
    <cdr:from>
      <cdr:x>0.02222</cdr:x>
      <cdr:y>0.16924</cdr:y>
    </cdr:from>
    <cdr:to>
      <cdr:x>0.5</cdr:x>
      <cdr:y>0.26873</cdr:y>
    </cdr:to>
    <cdr:sp macro="" textlink="Dashboard!$W$1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E484DE-9664-4200-833E-B4947C9F258A}"/>
            </a:ext>
          </a:extLst>
        </cdr:cNvPr>
        <cdr:cNvSpPr txBox="1"/>
      </cdr:nvSpPr>
      <cdr:spPr>
        <a:xfrm xmlns:a="http://schemas.openxmlformats.org/drawingml/2006/main">
          <a:off x="51706" y="374487"/>
          <a:ext cx="1111688" cy="220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713076D2-2516-4E43-B79E-84928A312EE0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Maggi</a:t>
          </a:fld>
          <a:endParaRPr lang="en-US" sz="600"/>
        </a:p>
      </cdr:txBody>
    </cdr:sp>
  </cdr:relSizeAnchor>
  <cdr:relSizeAnchor xmlns:cdr="http://schemas.openxmlformats.org/drawingml/2006/chartDrawing">
    <cdr:from>
      <cdr:x>0.02222</cdr:x>
      <cdr:y>0.25813</cdr:y>
    </cdr:from>
    <cdr:to>
      <cdr:x>0.5</cdr:x>
      <cdr:y>0.35762</cdr:y>
    </cdr:to>
    <cdr:sp macro="" textlink="Dashboard!$W$16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814AC36-55C7-4A5C-BA30-816A1B009D23}"/>
            </a:ext>
          </a:extLst>
        </cdr:cNvPr>
        <cdr:cNvSpPr txBox="1"/>
      </cdr:nvSpPr>
      <cdr:spPr>
        <a:xfrm xmlns:a="http://schemas.openxmlformats.org/drawingml/2006/main">
          <a:off x="51706" y="571174"/>
          <a:ext cx="1111688" cy="220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A4573FFB-FBDC-4931-B685-AC0EB2E84CF3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Kit Kat</a:t>
          </a:fld>
          <a:endParaRPr lang="en-US" sz="6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10</xdr:row>
      <xdr:rowOff>171451</xdr:rowOff>
    </xdr:from>
    <xdr:to>
      <xdr:col>11</xdr:col>
      <xdr:colOff>28575</xdr:colOff>
      <xdr:row>23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11</xdr:row>
      <xdr:rowOff>9525</xdr:rowOff>
    </xdr:from>
    <xdr:to>
      <xdr:col>16</xdr:col>
      <xdr:colOff>695325</xdr:colOff>
      <xdr:row>23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3</xdr:row>
      <xdr:rowOff>247650</xdr:rowOff>
    </xdr:from>
    <xdr:to>
      <xdr:col>10</xdr:col>
      <xdr:colOff>38100</xdr:colOff>
      <xdr:row>4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819650" y="752475"/>
          <a:ext cx="1228725" cy="190500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Segoe UI Light (Headings)"/>
            </a:rPr>
            <a:t>Total Net Sales</a:t>
          </a:r>
        </a:p>
      </xdr:txBody>
    </xdr:sp>
    <xdr:clientData/>
  </xdr:twoCellAnchor>
  <xdr:twoCellAnchor>
    <xdr:from>
      <xdr:col>2</xdr:col>
      <xdr:colOff>161926</xdr:colOff>
      <xdr:row>5</xdr:row>
      <xdr:rowOff>180975</xdr:rowOff>
    </xdr:from>
    <xdr:to>
      <xdr:col>10</xdr:col>
      <xdr:colOff>790576</xdr:colOff>
      <xdr:row>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3</xdr:row>
      <xdr:rowOff>238125</xdr:rowOff>
    </xdr:from>
    <xdr:to>
      <xdr:col>11</xdr:col>
      <xdr:colOff>28575</xdr:colOff>
      <xdr:row>10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52425" y="742950"/>
          <a:ext cx="6496050" cy="1295400"/>
        </a:xfrm>
        <a:prstGeom prst="rect">
          <a:avLst/>
        </a:prstGeom>
        <a:noFill/>
        <a:ln w="952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4</xdr:row>
      <xdr:rowOff>161925</xdr:rowOff>
    </xdr:from>
    <xdr:to>
      <xdr:col>10</xdr:col>
      <xdr:colOff>76200</xdr:colOff>
      <xdr:row>5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4857750" y="942975"/>
          <a:ext cx="1228725" cy="190500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Segoe UI Light (Headings)"/>
            </a:rPr>
            <a:t>Profit</a:t>
          </a: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16</xdr:col>
      <xdr:colOff>704850</xdr:colOff>
      <xdr:row>10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3</xdr:row>
          <xdr:rowOff>7620</xdr:rowOff>
        </xdr:from>
        <xdr:to>
          <xdr:col>2</xdr:col>
          <xdr:colOff>487680</xdr:colOff>
          <xdr:row>3</xdr:row>
          <xdr:rowOff>213360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</xdr:row>
          <xdr:rowOff>0</xdr:rowOff>
        </xdr:from>
        <xdr:to>
          <xdr:col>5</xdr:col>
          <xdr:colOff>45720</xdr:colOff>
          <xdr:row>3</xdr:row>
          <xdr:rowOff>198120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</xdr:row>
          <xdr:rowOff>0</xdr:rowOff>
        </xdr:from>
        <xdr:to>
          <xdr:col>8</xdr:col>
          <xdr:colOff>38100</xdr:colOff>
          <xdr:row>3</xdr:row>
          <xdr:rowOff>198120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10</xdr:row>
      <xdr:rowOff>171451</xdr:rowOff>
    </xdr:from>
    <xdr:to>
      <xdr:col>11</xdr:col>
      <xdr:colOff>28575</xdr:colOff>
      <xdr:row>23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10</xdr:row>
      <xdr:rowOff>180975</xdr:rowOff>
    </xdr:from>
    <xdr:to>
      <xdr:col>16</xdr:col>
      <xdr:colOff>400049</xdr:colOff>
      <xdr:row>23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</xdr:row>
      <xdr:rowOff>180975</xdr:rowOff>
    </xdr:from>
    <xdr:to>
      <xdr:col>9</xdr:col>
      <xdr:colOff>600075</xdr:colOff>
      <xdr:row>5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4495800" y="942975"/>
          <a:ext cx="1228725" cy="190500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Segoe UI Light (Headings)"/>
            </a:rPr>
            <a:t>Gross EOT Income</a:t>
          </a:r>
        </a:p>
      </xdr:txBody>
    </xdr:sp>
    <xdr:clientData/>
  </xdr:twoCellAnchor>
  <xdr:twoCellAnchor>
    <xdr:from>
      <xdr:col>2</xdr:col>
      <xdr:colOff>161925</xdr:colOff>
      <xdr:row>5</xdr:row>
      <xdr:rowOff>180975</xdr:rowOff>
    </xdr:from>
    <xdr:to>
      <xdr:col>12</xdr:col>
      <xdr:colOff>57150</xdr:colOff>
      <xdr:row>7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4</xdr:row>
      <xdr:rowOff>95250</xdr:rowOff>
    </xdr:from>
    <xdr:to>
      <xdr:col>11</xdr:col>
      <xdr:colOff>28575</xdr:colOff>
      <xdr:row>10</xdr:row>
      <xdr:rowOff>47625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52425" y="857250"/>
          <a:ext cx="6496050" cy="1162050"/>
        </a:xfrm>
        <a:prstGeom prst="rect">
          <a:avLst/>
        </a:prstGeom>
        <a:noFill/>
        <a:ln w="952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30480</xdr:rowOff>
        </xdr:from>
        <xdr:to>
          <xdr:col>3</xdr:col>
          <xdr:colOff>274320</xdr:colOff>
          <xdr:row>4</xdr:row>
          <xdr:rowOff>38100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30480</xdr:rowOff>
        </xdr:from>
        <xdr:to>
          <xdr:col>6</xdr:col>
          <xdr:colOff>45720</xdr:colOff>
          <xdr:row>4</xdr:row>
          <xdr:rowOff>38100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30480</xdr:rowOff>
        </xdr:from>
        <xdr:to>
          <xdr:col>9</xdr:col>
          <xdr:colOff>45720</xdr:colOff>
          <xdr:row>4</xdr:row>
          <xdr:rowOff>38100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10</xdr:row>
      <xdr:rowOff>171451</xdr:rowOff>
    </xdr:from>
    <xdr:to>
      <xdr:col>11</xdr:col>
      <xdr:colOff>28575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10</xdr:row>
      <xdr:rowOff>180975</xdr:rowOff>
    </xdr:from>
    <xdr:to>
      <xdr:col>16</xdr:col>
      <xdr:colOff>400049</xdr:colOff>
      <xdr:row>23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</xdr:row>
      <xdr:rowOff>180975</xdr:rowOff>
    </xdr:from>
    <xdr:to>
      <xdr:col>9</xdr:col>
      <xdr:colOff>600075</xdr:colOff>
      <xdr:row>5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4495800" y="942975"/>
          <a:ext cx="1228725" cy="190500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Segoe UI Light (Headings)"/>
            </a:rPr>
            <a:t>Gross EOT Income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3</xdr:row>
          <xdr:rowOff>22860</xdr:rowOff>
        </xdr:from>
        <xdr:to>
          <xdr:col>3</xdr:col>
          <xdr:colOff>60960</xdr:colOff>
          <xdr:row>4</xdr:row>
          <xdr:rowOff>30480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30480</xdr:rowOff>
        </xdr:from>
        <xdr:to>
          <xdr:col>6</xdr:col>
          <xdr:colOff>45720</xdr:colOff>
          <xdr:row>4</xdr:row>
          <xdr:rowOff>38100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30480</xdr:rowOff>
        </xdr:from>
        <xdr:to>
          <xdr:col>9</xdr:col>
          <xdr:colOff>45720</xdr:colOff>
          <xdr:row>4</xdr:row>
          <xdr:rowOff>38100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76B6-6421-447B-9D95-320F48713CE1}">
  <sheetPr codeName="Sheet1"/>
  <dimension ref="A1:COB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8.44140625" style="1" bestFit="1" customWidth="1"/>
    <col min="2" max="2" width="3.5546875" style="1" bestFit="1" customWidth="1"/>
    <col min="3" max="5" width="2" style="1" bestFit="1" customWidth="1"/>
    <col min="6" max="6" width="4.44140625" style="1" bestFit="1" customWidth="1"/>
    <col min="7" max="7" width="4.6640625" style="1" bestFit="1" customWidth="1"/>
    <col min="8" max="8" width="4.109375" style="1" bestFit="1" customWidth="1"/>
    <col min="9" max="9" width="7.33203125" style="1" bestFit="1" customWidth="1"/>
    <col min="10" max="10" width="9" style="1" bestFit="1" customWidth="1"/>
    <col min="11" max="11" width="10.44140625" style="1" bestFit="1" customWidth="1"/>
    <col min="12" max="12" width="7.44140625" style="1" bestFit="1" customWidth="1"/>
    <col min="13" max="14" width="6" style="1" bestFit="1" customWidth="1"/>
    <col min="15" max="17" width="6.88671875" style="1" bestFit="1" customWidth="1"/>
    <col min="18" max="18" width="4.6640625" style="1" bestFit="1" customWidth="1"/>
    <col min="19" max="19" width="11.88671875" style="1" bestFit="1" customWidth="1"/>
    <col min="20" max="20" width="11.5546875" style="1" bestFit="1" customWidth="1"/>
    <col min="21" max="21" width="9" style="1" bestFit="1" customWidth="1"/>
    <col min="22" max="22" width="10.109375" style="1" bestFit="1" customWidth="1"/>
    <col min="23" max="23" width="8.44140625" style="1" bestFit="1" customWidth="1"/>
    <col min="24" max="24" width="11.109375" style="1" bestFit="1" customWidth="1"/>
    <col min="25" max="25" width="4.5546875" style="1" bestFit="1" customWidth="1"/>
    <col min="26" max="26" width="3.44140625" style="1" bestFit="1" customWidth="1"/>
    <col min="27" max="29" width="2" style="1" bestFit="1" customWidth="1"/>
    <col min="30" max="30" width="4.44140625" style="1" bestFit="1" customWidth="1"/>
    <col min="31" max="31" width="4.6640625" style="1" bestFit="1" customWidth="1"/>
    <col min="32" max="32" width="4.109375" style="1" bestFit="1" customWidth="1"/>
    <col min="33" max="33" width="11.44140625" style="1" bestFit="1" customWidth="1"/>
    <col min="34" max="34" width="8.33203125" style="1" bestFit="1" customWidth="1"/>
    <col min="35" max="41" width="6" style="1" bestFit="1" customWidth="1"/>
    <col min="42" max="44" width="7" style="1" bestFit="1" customWidth="1"/>
    <col min="45" max="50" width="6.88671875" style="1" bestFit="1" customWidth="1"/>
    <col min="51" max="53" width="7.88671875" style="1" bestFit="1" customWidth="1"/>
    <col min="54" max="54" width="12" style="1" bestFit="1" customWidth="1"/>
    <col min="55" max="55" width="6.5546875" style="1" bestFit="1" customWidth="1"/>
    <col min="56" max="56" width="9.109375" style="1"/>
    <col min="57" max="62" width="2" style="1" bestFit="1" customWidth="1"/>
    <col min="63" max="63" width="7.88671875" style="1" bestFit="1" customWidth="1"/>
    <col min="64" max="65" width="7.109375" style="1" bestFit="1" customWidth="1"/>
    <col min="66" max="100" width="9.109375" style="1"/>
    <col min="101" max="101" width="20.44140625" style="1" bestFit="1" customWidth="1"/>
    <col min="102" max="102" width="11.88671875" style="1" bestFit="1" customWidth="1"/>
    <col min="103" max="103" width="11.5546875" style="1" bestFit="1" customWidth="1"/>
    <col min="104" max="104" width="9" style="1" bestFit="1" customWidth="1"/>
    <col min="105" max="105" width="10.109375" style="1" bestFit="1" customWidth="1"/>
    <col min="106" max="107" width="6.44140625" style="1" bestFit="1" customWidth="1"/>
    <col min="108" max="108" width="4.33203125" style="1" bestFit="1" customWidth="1"/>
    <col min="109" max="110" width="7.88671875" style="1" bestFit="1" customWidth="1"/>
    <col min="111" max="112" width="6.44140625" style="1" bestFit="1" customWidth="1"/>
    <col min="113" max="113" width="4.33203125" style="1" bestFit="1" customWidth="1"/>
    <col min="114" max="115" width="7.88671875" style="1" bestFit="1" customWidth="1"/>
    <col min="116" max="1500" width="9.109375" style="1"/>
    <col min="1501" max="1501" width="24" style="1" bestFit="1" customWidth="1"/>
    <col min="1502" max="1502" width="11.88671875" style="1" bestFit="1" customWidth="1"/>
    <col min="1503" max="1503" width="11.5546875" style="1" bestFit="1" customWidth="1"/>
    <col min="1504" max="1504" width="9" style="1" bestFit="1" customWidth="1"/>
    <col min="1505" max="1505" width="10.109375" style="1" bestFit="1" customWidth="1"/>
    <col min="1506" max="1506" width="7.88671875" style="1" bestFit="1" customWidth="1"/>
    <col min="1507" max="1600" width="9.109375" style="1"/>
    <col min="1601" max="1601" width="14.44140625" style="1" bestFit="1" customWidth="1"/>
    <col min="1602" max="1602" width="3.5546875" style="1" bestFit="1" customWidth="1"/>
    <col min="1603" max="1603" width="6.5546875" style="1" bestFit="1" customWidth="1"/>
    <col min="1604" max="1604" width="7.109375" style="1" bestFit="1" customWidth="1"/>
    <col min="1605" max="1605" width="7.44140625" style="1" bestFit="1" customWidth="1"/>
    <col min="1606" max="1608" width="6" style="1" bestFit="1" customWidth="1"/>
    <col min="1609" max="1609" width="7.33203125" style="1" bestFit="1" customWidth="1"/>
    <col min="1610" max="1610" width="9" style="1" bestFit="1" customWidth="1"/>
    <col min="1611" max="1611" width="9.6640625" style="1" bestFit="1" customWidth="1"/>
    <col min="1612" max="1612" width="7" style="1" bestFit="1" customWidth="1"/>
    <col min="1613" max="1613" width="8.5546875" style="1" bestFit="1" customWidth="1"/>
    <col min="1614" max="1614" width="4.88671875" style="1" bestFit="1" customWidth="1"/>
    <col min="1615" max="1617" width="7.109375" style="1" bestFit="1" customWidth="1"/>
    <col min="1618" max="1618" width="6.88671875" style="1" bestFit="1" customWidth="1"/>
    <col min="1619" max="1619" width="11.88671875" style="1" bestFit="1" customWidth="1"/>
    <col min="1620" max="1620" width="11.5546875" style="1" bestFit="1" customWidth="1"/>
    <col min="1621" max="1621" width="9" style="1" bestFit="1" customWidth="1"/>
    <col min="1622" max="1622" width="10.109375" style="1" bestFit="1" customWidth="1"/>
    <col min="1623" max="1623" width="6.88671875" style="1" bestFit="1" customWidth="1"/>
    <col min="1624" max="1624" width="7.109375" style="1" bestFit="1" customWidth="1"/>
    <col min="1625" max="1900" width="9.109375" style="1"/>
    <col min="1901" max="1901" width="24.44140625" style="1" bestFit="1" customWidth="1"/>
    <col min="1902" max="1902" width="11.88671875" style="1" bestFit="1" customWidth="1"/>
    <col min="1903" max="1903" width="11.5546875" style="1" bestFit="1" customWidth="1"/>
    <col min="1904" max="1904" width="9" style="1" bestFit="1" customWidth="1"/>
    <col min="1905" max="1905" width="10.109375" style="1" bestFit="1" customWidth="1"/>
    <col min="1906" max="2000" width="9.109375" style="1"/>
    <col min="2001" max="2001" width="21" style="1" bestFit="1" customWidth="1"/>
    <col min="2002" max="2002" width="11.88671875" style="1" bestFit="1" customWidth="1"/>
    <col min="2003" max="2003" width="11.5546875" style="1" bestFit="1" customWidth="1"/>
    <col min="2004" max="2004" width="9" style="1" bestFit="1" customWidth="1"/>
    <col min="2005" max="2005" width="10.109375" style="1" bestFit="1" customWidth="1"/>
    <col min="2006" max="2006" width="6.5546875" style="1" bestFit="1" customWidth="1"/>
    <col min="2007" max="2007" width="7" style="1" bestFit="1" customWidth="1"/>
    <col min="2008" max="2008" width="11.109375" style="1" bestFit="1" customWidth="1"/>
    <col min="2009" max="2009" width="10" style="1" bestFit="1" customWidth="1"/>
    <col min="2010" max="2010" width="7" style="1" bestFit="1" customWidth="1"/>
    <col min="2011" max="2011" width="5.5546875" style="1" bestFit="1" customWidth="1"/>
    <col min="2012" max="2012" width="17.88671875" style="1" bestFit="1" customWidth="1"/>
    <col min="2013" max="2100" width="9.109375" style="1"/>
    <col min="2101" max="2101" width="18.44140625" style="1" bestFit="1" customWidth="1"/>
    <col min="2102" max="2102" width="11.88671875" style="1" bestFit="1" customWidth="1"/>
    <col min="2103" max="2103" width="11.5546875" style="1" bestFit="1" customWidth="1"/>
    <col min="2104" max="2104" width="9" style="1" bestFit="1" customWidth="1"/>
    <col min="2105" max="2105" width="10.109375" style="1" bestFit="1" customWidth="1"/>
    <col min="2106" max="2109" width="9.109375" style="1"/>
  </cols>
  <sheetData>
    <row r="1" spans="1:2420" s="62" customFormat="1" x14ac:dyDescent="0.3">
      <c r="A1" s="56" t="s">
        <v>46</v>
      </c>
      <c r="B1" s="56" t="s">
        <v>47</v>
      </c>
      <c r="C1" s="56">
        <v>1</v>
      </c>
      <c r="D1" s="56">
        <v>2</v>
      </c>
      <c r="E1" s="56">
        <v>3</v>
      </c>
      <c r="F1" s="56" t="s">
        <v>48</v>
      </c>
      <c r="G1" s="56" t="s">
        <v>49</v>
      </c>
      <c r="H1" s="56" t="s">
        <v>50</v>
      </c>
      <c r="I1" s="56" t="s">
        <v>51</v>
      </c>
      <c r="J1" s="56" t="s">
        <v>52</v>
      </c>
      <c r="K1" s="56" t="s">
        <v>53</v>
      </c>
      <c r="L1" s="56" t="s">
        <v>54</v>
      </c>
      <c r="M1" s="56" t="s">
        <v>55</v>
      </c>
      <c r="N1" s="56" t="s">
        <v>56</v>
      </c>
      <c r="O1" s="64" t="s">
        <v>57</v>
      </c>
      <c r="P1" s="56" t="s">
        <v>58</v>
      </c>
      <c r="Q1" s="56" t="s">
        <v>59</v>
      </c>
      <c r="R1" s="56" t="s">
        <v>60</v>
      </c>
      <c r="S1" s="56" t="s">
        <v>61</v>
      </c>
      <c r="T1" s="56" t="s">
        <v>62</v>
      </c>
      <c r="U1" s="56" t="s">
        <v>63</v>
      </c>
      <c r="V1" s="56" t="s">
        <v>64</v>
      </c>
      <c r="W1" s="56" t="s">
        <v>65</v>
      </c>
      <c r="X1" s="56" t="s">
        <v>66</v>
      </c>
      <c r="Y1" s="56" t="s">
        <v>67</v>
      </c>
      <c r="Z1" s="57" t="s">
        <v>68</v>
      </c>
      <c r="AA1" s="57">
        <v>1</v>
      </c>
      <c r="AB1" s="57">
        <v>2</v>
      </c>
      <c r="AC1" s="57">
        <v>3</v>
      </c>
      <c r="AD1" s="57" t="s">
        <v>48</v>
      </c>
      <c r="AE1" s="57" t="s">
        <v>49</v>
      </c>
      <c r="AF1" s="57" t="s">
        <v>50</v>
      </c>
      <c r="AG1" s="57" t="s">
        <v>69</v>
      </c>
      <c r="AH1" s="57" t="s">
        <v>70</v>
      </c>
      <c r="AI1" s="65" t="s">
        <v>71</v>
      </c>
      <c r="AJ1" s="65" t="s">
        <v>72</v>
      </c>
      <c r="AK1" s="65" t="s">
        <v>73</v>
      </c>
      <c r="AL1" s="65" t="s">
        <v>74</v>
      </c>
      <c r="AM1" s="65" t="s">
        <v>75</v>
      </c>
      <c r="AN1" s="65" t="s">
        <v>76</v>
      </c>
      <c r="AO1" s="65" t="s">
        <v>77</v>
      </c>
      <c r="AP1" s="65" t="s">
        <v>78</v>
      </c>
      <c r="AQ1" s="65" t="s">
        <v>79</v>
      </c>
      <c r="AR1" s="65" t="s">
        <v>80</v>
      </c>
      <c r="AS1" s="65" t="s">
        <v>81</v>
      </c>
      <c r="AT1" s="65" t="s">
        <v>82</v>
      </c>
      <c r="AU1" s="65" t="s">
        <v>83</v>
      </c>
      <c r="AV1" s="65" t="s">
        <v>84</v>
      </c>
      <c r="AW1" s="65" t="s">
        <v>85</v>
      </c>
      <c r="AX1" s="65" t="s">
        <v>86</v>
      </c>
      <c r="AY1" s="65" t="s">
        <v>87</v>
      </c>
      <c r="AZ1" s="65" t="s">
        <v>88</v>
      </c>
      <c r="BA1" s="65" t="s">
        <v>89</v>
      </c>
      <c r="BB1" s="66" t="s">
        <v>90</v>
      </c>
      <c r="BC1" s="66" t="s">
        <v>91</v>
      </c>
      <c r="BD1" s="55" t="s">
        <v>92</v>
      </c>
      <c r="BE1" s="56">
        <v>1</v>
      </c>
      <c r="BF1" s="56">
        <v>2</v>
      </c>
      <c r="BG1" s="56">
        <v>3</v>
      </c>
      <c r="BH1" s="57">
        <v>1</v>
      </c>
      <c r="BI1" s="57">
        <v>2</v>
      </c>
      <c r="BJ1" s="57">
        <v>3</v>
      </c>
      <c r="BK1" s="56" t="s">
        <v>93</v>
      </c>
      <c r="BL1" s="56" t="s">
        <v>94</v>
      </c>
      <c r="BM1" s="56" t="s">
        <v>95</v>
      </c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8" t="s">
        <v>96</v>
      </c>
      <c r="CX1" s="58" t="s">
        <v>61</v>
      </c>
      <c r="CY1" s="58" t="s">
        <v>62</v>
      </c>
      <c r="CZ1" s="59" t="s">
        <v>63</v>
      </c>
      <c r="DA1" s="58" t="s">
        <v>64</v>
      </c>
      <c r="DB1" s="59" t="s">
        <v>97</v>
      </c>
      <c r="DC1" s="59" t="s">
        <v>98</v>
      </c>
      <c r="DD1" s="59" t="s">
        <v>99</v>
      </c>
      <c r="DE1" s="59" t="s">
        <v>100</v>
      </c>
      <c r="DF1" s="59" t="s">
        <v>101</v>
      </c>
      <c r="DG1" s="59" t="s">
        <v>97</v>
      </c>
      <c r="DH1" s="59" t="s">
        <v>98</v>
      </c>
      <c r="DI1" s="59" t="s">
        <v>99</v>
      </c>
      <c r="DJ1" s="59" t="s">
        <v>100</v>
      </c>
      <c r="DK1" s="59" t="s">
        <v>101</v>
      </c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59"/>
      <c r="IR1" s="59"/>
      <c r="IS1" s="59"/>
      <c r="IT1" s="59"/>
      <c r="IU1" s="59"/>
      <c r="IV1" s="59"/>
      <c r="IW1" s="59"/>
      <c r="IX1" s="59"/>
      <c r="IY1" s="59"/>
      <c r="IZ1" s="59"/>
      <c r="JA1" s="59"/>
      <c r="JB1" s="59"/>
      <c r="JC1" s="59"/>
      <c r="JD1" s="59"/>
      <c r="JE1" s="59"/>
      <c r="JF1" s="59"/>
      <c r="JG1" s="59"/>
      <c r="JH1" s="59"/>
      <c r="JI1" s="59"/>
      <c r="JJ1" s="59"/>
      <c r="JK1" s="59"/>
      <c r="JL1" s="59"/>
      <c r="JM1" s="59"/>
      <c r="JN1" s="59"/>
      <c r="JO1" s="59"/>
      <c r="JP1" s="59"/>
      <c r="JQ1" s="59"/>
      <c r="JR1" s="59"/>
      <c r="JS1" s="59"/>
      <c r="JT1" s="59"/>
      <c r="JU1" s="59"/>
      <c r="JV1" s="59"/>
      <c r="JW1" s="59"/>
      <c r="JX1" s="59"/>
      <c r="JY1" s="59"/>
      <c r="JZ1" s="59"/>
      <c r="KA1" s="59"/>
      <c r="KB1" s="59"/>
      <c r="KC1" s="59"/>
      <c r="KD1" s="59"/>
      <c r="KE1" s="59"/>
      <c r="KF1" s="59"/>
      <c r="KG1" s="59"/>
      <c r="KH1" s="59"/>
      <c r="KI1" s="59"/>
      <c r="KJ1" s="59"/>
      <c r="KK1" s="59"/>
      <c r="KL1" s="59"/>
      <c r="KM1" s="59"/>
      <c r="KN1" s="59"/>
      <c r="KO1" s="59"/>
      <c r="KP1" s="59"/>
      <c r="KQ1" s="59"/>
      <c r="KR1" s="59"/>
      <c r="KS1" s="59"/>
      <c r="KT1" s="59"/>
      <c r="KU1" s="59"/>
      <c r="KV1" s="59"/>
      <c r="KW1" s="59"/>
      <c r="KX1" s="59"/>
      <c r="KY1" s="59"/>
      <c r="KZ1" s="59"/>
      <c r="LA1" s="59"/>
      <c r="LB1" s="59"/>
      <c r="LC1" s="59"/>
      <c r="LD1" s="59"/>
      <c r="LE1" s="59"/>
      <c r="LF1" s="59"/>
      <c r="LG1" s="59"/>
      <c r="LH1" s="59"/>
      <c r="LI1" s="59"/>
      <c r="LJ1" s="59"/>
      <c r="LK1" s="59"/>
      <c r="LL1" s="59"/>
      <c r="LM1" s="59"/>
      <c r="LN1" s="59"/>
      <c r="LO1" s="59"/>
      <c r="LP1" s="59"/>
      <c r="LQ1" s="59"/>
      <c r="LR1" s="59"/>
      <c r="LS1" s="59"/>
      <c r="LT1" s="59"/>
      <c r="LU1" s="59"/>
      <c r="LV1" s="59"/>
      <c r="LW1" s="59"/>
      <c r="LX1" s="59"/>
      <c r="LY1" s="59"/>
      <c r="LZ1" s="59"/>
      <c r="MA1" s="59"/>
      <c r="MB1" s="59"/>
      <c r="MC1" s="59"/>
      <c r="MD1" s="59"/>
      <c r="ME1" s="59"/>
      <c r="MF1" s="59"/>
      <c r="MG1" s="59"/>
      <c r="MH1" s="59"/>
      <c r="MI1" s="59"/>
      <c r="MJ1" s="59"/>
      <c r="MK1" s="59"/>
      <c r="ML1" s="59"/>
      <c r="MM1" s="59"/>
      <c r="MN1" s="59"/>
      <c r="MO1" s="59"/>
      <c r="MP1" s="59"/>
      <c r="MQ1" s="59"/>
      <c r="MR1" s="59"/>
      <c r="MS1" s="59"/>
      <c r="MT1" s="59"/>
      <c r="MU1" s="59"/>
      <c r="MV1" s="59"/>
      <c r="MW1" s="59"/>
      <c r="MX1" s="59"/>
      <c r="MY1" s="59"/>
      <c r="MZ1" s="59"/>
      <c r="NA1" s="59"/>
      <c r="NB1" s="59"/>
      <c r="NC1" s="59"/>
      <c r="ND1" s="59"/>
      <c r="NE1" s="59"/>
      <c r="NF1" s="59"/>
      <c r="NG1" s="59"/>
      <c r="NH1" s="59"/>
      <c r="NI1" s="59"/>
      <c r="NJ1" s="59"/>
      <c r="NK1" s="59"/>
      <c r="NL1" s="59"/>
      <c r="NM1" s="59"/>
      <c r="NN1" s="59"/>
      <c r="NO1" s="59"/>
      <c r="NP1" s="59"/>
      <c r="NQ1" s="59"/>
      <c r="NR1" s="59"/>
      <c r="NS1" s="59"/>
      <c r="NT1" s="59"/>
      <c r="NU1" s="59"/>
      <c r="NV1" s="59"/>
      <c r="NW1" s="59"/>
      <c r="NX1" s="59"/>
      <c r="NY1" s="59"/>
      <c r="NZ1" s="59"/>
      <c r="OA1" s="59"/>
      <c r="OB1" s="59"/>
      <c r="OC1" s="59"/>
      <c r="OD1" s="59"/>
      <c r="OE1" s="59"/>
      <c r="OF1" s="59"/>
      <c r="OG1" s="59"/>
      <c r="OH1" s="59"/>
      <c r="OI1" s="59"/>
      <c r="OJ1" s="59"/>
      <c r="OK1" s="59"/>
      <c r="OL1" s="59"/>
      <c r="OM1" s="59"/>
      <c r="ON1" s="59"/>
      <c r="OO1" s="59"/>
      <c r="OP1" s="59"/>
      <c r="OQ1" s="59"/>
      <c r="OR1" s="59"/>
      <c r="OS1" s="59"/>
      <c r="OT1" s="59"/>
      <c r="OU1" s="59"/>
      <c r="OV1" s="59"/>
      <c r="OW1" s="59"/>
      <c r="OX1" s="59"/>
      <c r="OY1" s="59"/>
      <c r="OZ1" s="59"/>
      <c r="PA1" s="59"/>
      <c r="PB1" s="59"/>
      <c r="PC1" s="59"/>
      <c r="PD1" s="59"/>
      <c r="PE1" s="59"/>
      <c r="PF1" s="59"/>
      <c r="PG1" s="59"/>
      <c r="PH1" s="59"/>
      <c r="PI1" s="59"/>
      <c r="PJ1" s="59"/>
      <c r="PK1" s="59"/>
      <c r="PL1" s="59"/>
      <c r="PM1" s="59"/>
      <c r="PN1" s="59"/>
      <c r="PO1" s="59"/>
      <c r="PP1" s="59"/>
      <c r="PQ1" s="59"/>
      <c r="PR1" s="59"/>
      <c r="PS1" s="59"/>
      <c r="PT1" s="59"/>
      <c r="PU1" s="59"/>
      <c r="PV1" s="59"/>
      <c r="PW1" s="59"/>
      <c r="PX1" s="59"/>
      <c r="PY1" s="59"/>
      <c r="PZ1" s="59"/>
      <c r="QA1" s="59"/>
      <c r="QB1" s="59"/>
      <c r="QC1" s="59"/>
      <c r="QD1" s="59"/>
      <c r="QE1" s="59"/>
      <c r="QF1" s="59"/>
      <c r="QG1" s="59"/>
      <c r="QH1" s="59"/>
      <c r="QI1" s="59"/>
      <c r="QJ1" s="59"/>
      <c r="QK1" s="59"/>
      <c r="QL1" s="59"/>
      <c r="QM1" s="59"/>
      <c r="QN1" s="59"/>
      <c r="QO1" s="59"/>
      <c r="QP1" s="59"/>
      <c r="QQ1" s="59"/>
      <c r="QR1" s="59"/>
      <c r="QS1" s="59"/>
      <c r="QT1" s="59"/>
      <c r="QU1" s="59"/>
      <c r="QV1" s="59"/>
      <c r="QW1" s="59"/>
      <c r="QX1" s="59"/>
      <c r="QY1" s="59"/>
      <c r="QZ1" s="59"/>
      <c r="RA1" s="59"/>
      <c r="RB1" s="59"/>
      <c r="RC1" s="59"/>
      <c r="RD1" s="59"/>
      <c r="RE1" s="59"/>
      <c r="RF1" s="59"/>
      <c r="RG1" s="59"/>
      <c r="RH1" s="59"/>
      <c r="RI1" s="59"/>
      <c r="RJ1" s="59"/>
      <c r="RK1" s="59"/>
      <c r="RL1" s="59"/>
      <c r="RM1" s="59"/>
      <c r="RN1" s="59"/>
      <c r="RO1" s="59"/>
      <c r="RP1" s="59"/>
      <c r="RQ1" s="59"/>
      <c r="RR1" s="59"/>
      <c r="RS1" s="59"/>
      <c r="RT1" s="59"/>
      <c r="RU1" s="59"/>
      <c r="RV1" s="59"/>
      <c r="RW1" s="59"/>
      <c r="RX1" s="59"/>
      <c r="RY1" s="59"/>
      <c r="RZ1" s="59"/>
      <c r="SA1" s="59"/>
      <c r="SB1" s="59"/>
      <c r="SC1" s="59"/>
      <c r="SD1" s="59"/>
      <c r="SE1" s="59"/>
      <c r="SF1" s="59"/>
      <c r="SG1" s="59"/>
      <c r="SH1" s="59"/>
      <c r="SI1" s="59"/>
      <c r="SJ1" s="59"/>
      <c r="SK1" s="59"/>
      <c r="SL1" s="59"/>
      <c r="SM1" s="59"/>
      <c r="SN1" s="59"/>
      <c r="SO1" s="59"/>
      <c r="SP1" s="59"/>
      <c r="SQ1" s="59"/>
      <c r="SR1" s="59"/>
      <c r="SS1" s="59"/>
      <c r="ST1" s="59"/>
      <c r="SU1" s="59"/>
      <c r="SV1" s="59"/>
      <c r="SW1" s="59"/>
      <c r="SX1" s="59"/>
      <c r="SY1" s="59"/>
      <c r="SZ1" s="59"/>
      <c r="TA1" s="59"/>
      <c r="TB1" s="59"/>
      <c r="TC1" s="59"/>
      <c r="TD1" s="59"/>
      <c r="TE1" s="59"/>
      <c r="TF1" s="59"/>
      <c r="TG1" s="59"/>
      <c r="TH1" s="59"/>
      <c r="TI1" s="59"/>
      <c r="TJ1" s="59"/>
      <c r="TK1" s="59"/>
      <c r="TL1" s="59"/>
      <c r="TM1" s="59"/>
      <c r="TN1" s="59"/>
      <c r="TO1" s="59"/>
      <c r="TP1" s="59"/>
      <c r="TQ1" s="59"/>
      <c r="TR1" s="59"/>
      <c r="TS1" s="59"/>
      <c r="TT1" s="59"/>
      <c r="TU1" s="59"/>
      <c r="TV1" s="59"/>
      <c r="TW1" s="59"/>
      <c r="TX1" s="59"/>
      <c r="TY1" s="59"/>
      <c r="TZ1" s="59"/>
      <c r="UA1" s="59"/>
      <c r="UB1" s="59"/>
      <c r="UC1" s="59"/>
      <c r="UD1" s="59"/>
      <c r="UE1" s="59"/>
      <c r="UF1" s="59"/>
      <c r="UG1" s="59"/>
      <c r="UH1" s="59"/>
      <c r="UI1" s="59"/>
      <c r="UJ1" s="59"/>
      <c r="UK1" s="59"/>
      <c r="UL1" s="59"/>
      <c r="UM1" s="59"/>
      <c r="UN1" s="59"/>
      <c r="UO1" s="59"/>
      <c r="UP1" s="59"/>
      <c r="UQ1" s="59"/>
      <c r="UR1" s="59"/>
      <c r="US1" s="59"/>
      <c r="UT1" s="59"/>
      <c r="UU1" s="59"/>
      <c r="UV1" s="59"/>
      <c r="UW1" s="59"/>
      <c r="UX1" s="59"/>
      <c r="UY1" s="59"/>
      <c r="UZ1" s="59"/>
      <c r="VA1" s="59"/>
      <c r="VB1" s="59"/>
      <c r="VC1" s="59"/>
      <c r="VD1" s="59"/>
      <c r="VE1" s="59"/>
      <c r="VF1" s="59"/>
      <c r="VG1" s="59"/>
      <c r="VH1" s="59"/>
      <c r="VI1" s="59"/>
      <c r="VJ1" s="59"/>
      <c r="VK1" s="59"/>
      <c r="VL1" s="59"/>
      <c r="VM1" s="59"/>
      <c r="VN1" s="59"/>
      <c r="VO1" s="59"/>
      <c r="VP1" s="59"/>
      <c r="VQ1" s="59"/>
      <c r="VR1" s="59"/>
      <c r="VS1" s="59"/>
      <c r="VT1" s="59"/>
      <c r="VU1" s="59"/>
      <c r="VV1" s="59"/>
      <c r="VW1" s="59"/>
      <c r="VX1" s="59"/>
      <c r="VY1" s="59"/>
      <c r="VZ1" s="59"/>
      <c r="WA1" s="59"/>
      <c r="WB1" s="59"/>
      <c r="WC1" s="59"/>
      <c r="WD1" s="59"/>
      <c r="WE1" s="59"/>
      <c r="WF1" s="59"/>
      <c r="WG1" s="59"/>
      <c r="WH1" s="59"/>
      <c r="WI1" s="59"/>
      <c r="WJ1" s="59"/>
      <c r="WK1" s="59"/>
      <c r="WL1" s="59"/>
      <c r="WM1" s="59"/>
      <c r="WN1" s="59"/>
      <c r="WO1" s="59"/>
      <c r="WP1" s="59"/>
      <c r="WQ1" s="59"/>
      <c r="WR1" s="59"/>
      <c r="WS1" s="59"/>
      <c r="WT1" s="59"/>
      <c r="WU1" s="59"/>
      <c r="WV1" s="59"/>
      <c r="WW1" s="59"/>
      <c r="WX1" s="59"/>
      <c r="WY1" s="59"/>
      <c r="WZ1" s="59"/>
      <c r="XA1" s="59"/>
      <c r="XB1" s="59"/>
      <c r="XC1" s="59"/>
      <c r="XD1" s="59"/>
      <c r="XE1" s="59"/>
      <c r="XF1" s="59"/>
      <c r="XG1" s="59"/>
      <c r="XH1" s="59"/>
      <c r="XI1" s="59"/>
      <c r="XJ1" s="59"/>
      <c r="XK1" s="59"/>
      <c r="XL1" s="59"/>
      <c r="XM1" s="59"/>
      <c r="XN1" s="59"/>
      <c r="XO1" s="59"/>
      <c r="XP1" s="59"/>
      <c r="XQ1" s="59"/>
      <c r="XR1" s="59"/>
      <c r="XS1" s="59"/>
      <c r="XT1" s="59"/>
      <c r="XU1" s="59"/>
      <c r="XV1" s="59"/>
      <c r="XW1" s="59"/>
      <c r="XX1" s="59"/>
      <c r="XY1" s="59"/>
      <c r="XZ1" s="59"/>
      <c r="YA1" s="59"/>
      <c r="YB1" s="59"/>
      <c r="YC1" s="59"/>
      <c r="YD1" s="59"/>
      <c r="YE1" s="59"/>
      <c r="YF1" s="59"/>
      <c r="YG1" s="59"/>
      <c r="YH1" s="59"/>
      <c r="YI1" s="59"/>
      <c r="YJ1" s="59"/>
      <c r="YK1" s="59"/>
      <c r="YL1" s="59"/>
      <c r="YM1" s="59"/>
      <c r="YN1" s="59"/>
      <c r="YO1" s="59"/>
      <c r="YP1" s="59"/>
      <c r="YQ1" s="59"/>
      <c r="YR1" s="59"/>
      <c r="YS1" s="59"/>
      <c r="YT1" s="59"/>
      <c r="YU1" s="59"/>
      <c r="YV1" s="59"/>
      <c r="YW1" s="59"/>
      <c r="YX1" s="59"/>
      <c r="YY1" s="59"/>
      <c r="YZ1" s="59"/>
      <c r="ZA1" s="59"/>
      <c r="ZB1" s="59"/>
      <c r="ZC1" s="59"/>
      <c r="ZD1" s="59"/>
      <c r="ZE1" s="59"/>
      <c r="ZF1" s="59"/>
      <c r="ZG1" s="59"/>
      <c r="ZH1" s="59"/>
      <c r="ZI1" s="59"/>
      <c r="ZJ1" s="59"/>
      <c r="ZK1" s="59"/>
      <c r="ZL1" s="59"/>
      <c r="ZM1" s="59"/>
      <c r="ZN1" s="59"/>
      <c r="ZO1" s="59"/>
      <c r="ZP1" s="59"/>
      <c r="ZQ1" s="59"/>
      <c r="ZR1" s="59"/>
      <c r="ZS1" s="59"/>
      <c r="ZT1" s="59"/>
      <c r="ZU1" s="59"/>
      <c r="ZV1" s="59"/>
      <c r="ZW1" s="59"/>
      <c r="ZX1" s="59"/>
      <c r="ZY1" s="59"/>
      <c r="ZZ1" s="59"/>
      <c r="AAA1" s="59"/>
      <c r="AAB1" s="59"/>
      <c r="AAC1" s="59"/>
      <c r="AAD1" s="59"/>
      <c r="AAE1" s="59"/>
      <c r="AAF1" s="59"/>
      <c r="AAG1" s="59"/>
      <c r="AAH1" s="59"/>
      <c r="AAI1" s="59"/>
      <c r="AAJ1" s="59"/>
      <c r="AAK1" s="59"/>
      <c r="AAL1" s="59"/>
      <c r="AAM1" s="59"/>
      <c r="AAN1" s="59"/>
      <c r="AAO1" s="59"/>
      <c r="AAP1" s="59"/>
      <c r="AAQ1" s="59"/>
      <c r="AAR1" s="59"/>
      <c r="AAS1" s="59"/>
      <c r="AAT1" s="59"/>
      <c r="AAU1" s="59"/>
      <c r="AAV1" s="59"/>
      <c r="AAW1" s="59"/>
      <c r="AAX1" s="59"/>
      <c r="AAY1" s="59"/>
      <c r="AAZ1" s="59"/>
      <c r="ABA1" s="59"/>
      <c r="ABB1" s="59"/>
      <c r="ABC1" s="59"/>
      <c r="ABD1" s="59"/>
      <c r="ABE1" s="59"/>
      <c r="ABF1" s="59"/>
      <c r="ABG1" s="59"/>
      <c r="ABH1" s="59"/>
      <c r="ABI1" s="59"/>
      <c r="ABJ1" s="59"/>
      <c r="ABK1" s="59"/>
      <c r="ABL1" s="59"/>
      <c r="ABM1" s="59"/>
      <c r="ABN1" s="59"/>
      <c r="ABO1" s="59"/>
      <c r="ABP1" s="59"/>
      <c r="ABQ1" s="59"/>
      <c r="ABR1" s="59"/>
      <c r="ABS1" s="59"/>
      <c r="ABT1" s="59"/>
      <c r="ABU1" s="59"/>
      <c r="ABV1" s="59"/>
      <c r="ABW1" s="59"/>
      <c r="ABX1" s="59"/>
      <c r="ABY1" s="59"/>
      <c r="ABZ1" s="59"/>
      <c r="ACA1" s="59"/>
      <c r="ACB1" s="59"/>
      <c r="ACC1" s="59"/>
      <c r="ACD1" s="59"/>
      <c r="ACE1" s="59"/>
      <c r="ACF1" s="59"/>
      <c r="ACG1" s="59"/>
      <c r="ACH1" s="59"/>
      <c r="ACI1" s="59"/>
      <c r="ACJ1" s="59"/>
      <c r="ACK1" s="59"/>
      <c r="ACL1" s="59"/>
      <c r="ACM1" s="59"/>
      <c r="ACN1" s="59"/>
      <c r="ACO1" s="59"/>
      <c r="ACP1" s="59"/>
      <c r="ACQ1" s="59"/>
      <c r="ACR1" s="59"/>
      <c r="ACS1" s="59"/>
      <c r="ACT1" s="59"/>
      <c r="ACU1" s="59"/>
      <c r="ACV1" s="59"/>
      <c r="ACW1" s="59"/>
      <c r="ACX1" s="59"/>
      <c r="ACY1" s="59"/>
      <c r="ACZ1" s="59"/>
      <c r="ADA1" s="59"/>
      <c r="ADB1" s="59"/>
      <c r="ADC1" s="59"/>
      <c r="ADD1" s="59"/>
      <c r="ADE1" s="59"/>
      <c r="ADF1" s="59"/>
      <c r="ADG1" s="59"/>
      <c r="ADH1" s="59"/>
      <c r="ADI1" s="59"/>
      <c r="ADJ1" s="59"/>
      <c r="ADK1" s="59"/>
      <c r="ADL1" s="59"/>
      <c r="ADM1" s="59"/>
      <c r="ADN1" s="59"/>
      <c r="ADO1" s="59"/>
      <c r="ADP1" s="59"/>
      <c r="ADQ1" s="59"/>
      <c r="ADR1" s="59"/>
      <c r="ADS1" s="59"/>
      <c r="ADT1" s="59"/>
      <c r="ADU1" s="59"/>
      <c r="ADV1" s="59"/>
      <c r="ADW1" s="59"/>
      <c r="ADX1" s="59"/>
      <c r="ADY1" s="59"/>
      <c r="ADZ1" s="59"/>
      <c r="AEA1" s="59"/>
      <c r="AEB1" s="59"/>
      <c r="AEC1" s="59"/>
      <c r="AED1" s="59"/>
      <c r="AEE1" s="59"/>
      <c r="AEF1" s="59"/>
      <c r="AEG1" s="59"/>
      <c r="AEH1" s="59"/>
      <c r="AEI1" s="59"/>
      <c r="AEJ1" s="59"/>
      <c r="AEK1" s="59"/>
      <c r="AEL1" s="59"/>
      <c r="AEM1" s="59"/>
      <c r="AEN1" s="59"/>
      <c r="AEO1" s="59"/>
      <c r="AEP1" s="59"/>
      <c r="AEQ1" s="59"/>
      <c r="AER1" s="59"/>
      <c r="AES1" s="59"/>
      <c r="AET1" s="59"/>
      <c r="AEU1" s="59"/>
      <c r="AEV1" s="59"/>
      <c r="AEW1" s="59"/>
      <c r="AEX1" s="59"/>
      <c r="AEY1" s="59"/>
      <c r="AEZ1" s="59"/>
      <c r="AFA1" s="59"/>
      <c r="AFB1" s="59"/>
      <c r="AFC1" s="59"/>
      <c r="AFD1" s="59"/>
      <c r="AFE1" s="59"/>
      <c r="AFF1" s="59"/>
      <c r="AFG1" s="59"/>
      <c r="AFH1" s="59"/>
      <c r="AFI1" s="59"/>
      <c r="AFJ1" s="59"/>
      <c r="AFK1" s="59"/>
      <c r="AFL1" s="59"/>
      <c r="AFM1" s="59"/>
      <c r="AFN1" s="59"/>
      <c r="AFO1" s="59"/>
      <c r="AFP1" s="59"/>
      <c r="AFQ1" s="59"/>
      <c r="AFR1" s="59"/>
      <c r="AFS1" s="59"/>
      <c r="AFT1" s="59"/>
      <c r="AFU1" s="59"/>
      <c r="AFV1" s="59"/>
      <c r="AFW1" s="59"/>
      <c r="AFX1" s="59"/>
      <c r="AFY1" s="59"/>
      <c r="AFZ1" s="59"/>
      <c r="AGA1" s="59"/>
      <c r="AGB1" s="59"/>
      <c r="AGC1" s="59"/>
      <c r="AGD1" s="59"/>
      <c r="AGE1" s="59"/>
      <c r="AGF1" s="59"/>
      <c r="AGG1" s="59"/>
      <c r="AGH1" s="59"/>
      <c r="AGI1" s="59"/>
      <c r="AGJ1" s="59"/>
      <c r="AGK1" s="59"/>
      <c r="AGL1" s="59"/>
      <c r="AGM1" s="59"/>
      <c r="AGN1" s="59"/>
      <c r="AGO1" s="59"/>
      <c r="AGP1" s="59"/>
      <c r="AGQ1" s="59"/>
      <c r="AGR1" s="59"/>
      <c r="AGS1" s="59"/>
      <c r="AGT1" s="59"/>
      <c r="AGU1" s="59"/>
      <c r="AGV1" s="59"/>
      <c r="AGW1" s="59"/>
      <c r="AGX1" s="59"/>
      <c r="AGY1" s="59"/>
      <c r="AGZ1" s="59"/>
      <c r="AHA1" s="59"/>
      <c r="AHB1" s="59"/>
      <c r="AHC1" s="59"/>
      <c r="AHD1" s="59"/>
      <c r="AHE1" s="59"/>
      <c r="AHF1" s="59"/>
      <c r="AHG1" s="59"/>
      <c r="AHH1" s="59"/>
      <c r="AHI1" s="59"/>
      <c r="AHJ1" s="59"/>
      <c r="AHK1" s="59"/>
      <c r="AHL1" s="59"/>
      <c r="AHM1" s="59"/>
      <c r="AHN1" s="59"/>
      <c r="AHO1" s="59"/>
      <c r="AHP1" s="59"/>
      <c r="AHQ1" s="59"/>
      <c r="AHR1" s="59"/>
      <c r="AHS1" s="59"/>
      <c r="AHT1" s="59"/>
      <c r="AHU1" s="59"/>
      <c r="AHV1" s="59"/>
      <c r="AHW1" s="59"/>
      <c r="AHX1" s="59"/>
      <c r="AHY1" s="59"/>
      <c r="AHZ1" s="59"/>
      <c r="AIA1" s="59"/>
      <c r="AIB1" s="59"/>
      <c r="AIC1" s="59"/>
      <c r="AID1" s="59"/>
      <c r="AIE1" s="59"/>
      <c r="AIF1" s="59"/>
      <c r="AIG1" s="59"/>
      <c r="AIH1" s="59"/>
      <c r="AII1" s="59"/>
      <c r="AIJ1" s="59"/>
      <c r="AIK1" s="59"/>
      <c r="AIL1" s="59"/>
      <c r="AIM1" s="59"/>
      <c r="AIN1" s="59"/>
      <c r="AIO1" s="59"/>
      <c r="AIP1" s="59"/>
      <c r="AIQ1" s="59"/>
      <c r="AIR1" s="59"/>
      <c r="AIS1" s="59"/>
      <c r="AIT1" s="59"/>
      <c r="AIU1" s="59"/>
      <c r="AIV1" s="59"/>
      <c r="AIW1" s="59"/>
      <c r="AIX1" s="59"/>
      <c r="AIY1" s="59"/>
      <c r="AIZ1" s="59"/>
      <c r="AJA1" s="59"/>
      <c r="AJB1" s="59"/>
      <c r="AJC1" s="59"/>
      <c r="AJD1" s="59"/>
      <c r="AJE1" s="59"/>
      <c r="AJF1" s="59"/>
      <c r="AJG1" s="59"/>
      <c r="AJH1" s="59"/>
      <c r="AJI1" s="59"/>
      <c r="AJJ1" s="59"/>
      <c r="AJK1" s="59"/>
      <c r="AJL1" s="59"/>
      <c r="AJM1" s="59"/>
      <c r="AJN1" s="59"/>
      <c r="AJO1" s="59"/>
      <c r="AJP1" s="59"/>
      <c r="AJQ1" s="59"/>
      <c r="AJR1" s="59"/>
      <c r="AJS1" s="59"/>
      <c r="AJT1" s="59"/>
      <c r="AJU1" s="59"/>
      <c r="AJV1" s="59"/>
      <c r="AJW1" s="59"/>
      <c r="AJX1" s="59"/>
      <c r="AJY1" s="59"/>
      <c r="AJZ1" s="59"/>
      <c r="AKA1" s="59"/>
      <c r="AKB1" s="59"/>
      <c r="AKC1" s="59"/>
      <c r="AKD1" s="59"/>
      <c r="AKE1" s="59"/>
      <c r="AKF1" s="59"/>
      <c r="AKG1" s="59"/>
      <c r="AKH1" s="59"/>
      <c r="AKI1" s="59"/>
      <c r="AKJ1" s="59"/>
      <c r="AKK1" s="59"/>
      <c r="AKL1" s="59"/>
      <c r="AKM1" s="59"/>
      <c r="AKN1" s="59"/>
      <c r="AKO1" s="59"/>
      <c r="AKP1" s="59"/>
      <c r="AKQ1" s="59"/>
      <c r="AKR1" s="59"/>
      <c r="AKS1" s="59"/>
      <c r="AKT1" s="59"/>
      <c r="AKU1" s="59"/>
      <c r="AKV1" s="59"/>
      <c r="AKW1" s="59"/>
      <c r="AKX1" s="59"/>
      <c r="AKY1" s="59"/>
      <c r="AKZ1" s="59"/>
      <c r="ALA1" s="59"/>
      <c r="ALB1" s="59"/>
      <c r="ALC1" s="59"/>
      <c r="ALD1" s="59"/>
      <c r="ALE1" s="59"/>
      <c r="ALF1" s="59"/>
      <c r="ALG1" s="59"/>
      <c r="ALH1" s="59"/>
      <c r="ALI1" s="59"/>
      <c r="ALJ1" s="59"/>
      <c r="ALK1" s="59"/>
      <c r="ALL1" s="59"/>
      <c r="ALM1" s="59"/>
      <c r="ALN1" s="59"/>
      <c r="ALO1" s="59"/>
      <c r="ALP1" s="59"/>
      <c r="ALQ1" s="59"/>
      <c r="ALR1" s="59"/>
      <c r="ALS1" s="59"/>
      <c r="ALT1" s="59"/>
      <c r="ALU1" s="59"/>
      <c r="ALV1" s="59"/>
      <c r="ALW1" s="59"/>
      <c r="ALX1" s="59"/>
      <c r="ALY1" s="59"/>
      <c r="ALZ1" s="59"/>
      <c r="AMA1" s="59"/>
      <c r="AMB1" s="59"/>
      <c r="AMC1" s="59"/>
      <c r="AMD1" s="59"/>
      <c r="AME1" s="59"/>
      <c r="AMF1" s="59"/>
      <c r="AMG1" s="59"/>
      <c r="AMH1" s="59"/>
      <c r="AMI1" s="59"/>
      <c r="AMJ1" s="59"/>
      <c r="AMK1" s="59"/>
      <c r="AML1" s="59"/>
      <c r="AMM1" s="59"/>
      <c r="AMN1" s="59"/>
      <c r="AMO1" s="59"/>
      <c r="AMP1" s="59"/>
      <c r="AMQ1" s="59"/>
      <c r="AMR1" s="59"/>
      <c r="AMS1" s="59"/>
      <c r="AMT1" s="59"/>
      <c r="AMU1" s="59"/>
      <c r="AMV1" s="59"/>
      <c r="AMW1" s="59"/>
      <c r="AMX1" s="59"/>
      <c r="AMY1" s="59"/>
      <c r="AMZ1" s="59"/>
      <c r="ANA1" s="59"/>
      <c r="ANB1" s="59"/>
      <c r="ANC1" s="59"/>
      <c r="AND1" s="59"/>
      <c r="ANE1" s="59"/>
      <c r="ANF1" s="59"/>
      <c r="ANG1" s="59"/>
      <c r="ANH1" s="59"/>
      <c r="ANI1" s="59"/>
      <c r="ANJ1" s="59"/>
      <c r="ANK1" s="59"/>
      <c r="ANL1" s="59"/>
      <c r="ANM1" s="59"/>
      <c r="ANN1" s="59"/>
      <c r="ANO1" s="59"/>
      <c r="ANP1" s="59"/>
      <c r="ANQ1" s="59"/>
      <c r="ANR1" s="59"/>
      <c r="ANS1" s="59"/>
      <c r="ANT1" s="59"/>
      <c r="ANU1" s="59"/>
      <c r="ANV1" s="59"/>
      <c r="ANW1" s="59"/>
      <c r="ANX1" s="59"/>
      <c r="ANY1" s="59"/>
      <c r="ANZ1" s="59"/>
      <c r="AOA1" s="59"/>
      <c r="AOB1" s="59"/>
      <c r="AOC1" s="59"/>
      <c r="AOD1" s="59"/>
      <c r="AOE1" s="59"/>
      <c r="AOF1" s="59"/>
      <c r="AOG1" s="59"/>
      <c r="AOH1" s="59"/>
      <c r="AOI1" s="59"/>
      <c r="AOJ1" s="59"/>
      <c r="AOK1" s="59"/>
      <c r="AOL1" s="59"/>
      <c r="AOM1" s="59"/>
      <c r="AON1" s="59"/>
      <c r="AOO1" s="59"/>
      <c r="AOP1" s="59"/>
      <c r="AOQ1" s="59"/>
      <c r="AOR1" s="59"/>
      <c r="AOS1" s="59"/>
      <c r="AOT1" s="59"/>
      <c r="AOU1" s="59"/>
      <c r="AOV1" s="59"/>
      <c r="AOW1" s="59"/>
      <c r="AOX1" s="59"/>
      <c r="AOY1" s="59"/>
      <c r="AOZ1" s="59"/>
      <c r="APA1" s="59"/>
      <c r="APB1" s="59"/>
      <c r="APC1" s="59"/>
      <c r="APD1" s="59"/>
      <c r="APE1" s="59"/>
      <c r="APF1" s="59"/>
      <c r="APG1" s="59"/>
      <c r="APH1" s="59"/>
      <c r="API1" s="59"/>
      <c r="APJ1" s="59"/>
      <c r="APK1" s="59"/>
      <c r="APL1" s="59"/>
      <c r="APM1" s="59"/>
      <c r="APN1" s="59"/>
      <c r="APO1" s="59"/>
      <c r="APP1" s="59"/>
      <c r="APQ1" s="59"/>
      <c r="APR1" s="59"/>
      <c r="APS1" s="59"/>
      <c r="APT1" s="59"/>
      <c r="APU1" s="59"/>
      <c r="APV1" s="59"/>
      <c r="APW1" s="59"/>
      <c r="APX1" s="59"/>
      <c r="APY1" s="59"/>
      <c r="APZ1" s="59"/>
      <c r="AQA1" s="59"/>
      <c r="AQB1" s="59"/>
      <c r="AQC1" s="59"/>
      <c r="AQD1" s="59"/>
      <c r="AQE1" s="59"/>
      <c r="AQF1" s="59"/>
      <c r="AQG1" s="59"/>
      <c r="AQH1" s="59"/>
      <c r="AQI1" s="59"/>
      <c r="AQJ1" s="59"/>
      <c r="AQK1" s="59"/>
      <c r="AQL1" s="59"/>
      <c r="AQM1" s="59"/>
      <c r="AQN1" s="59"/>
      <c r="AQO1" s="59"/>
      <c r="AQP1" s="59"/>
      <c r="AQQ1" s="59"/>
      <c r="AQR1" s="59"/>
      <c r="AQS1" s="59"/>
      <c r="AQT1" s="59"/>
      <c r="AQU1" s="59"/>
      <c r="AQV1" s="59"/>
      <c r="AQW1" s="59"/>
      <c r="AQX1" s="59"/>
      <c r="AQY1" s="59"/>
      <c r="AQZ1" s="59"/>
      <c r="ARA1" s="59"/>
      <c r="ARB1" s="59"/>
      <c r="ARC1" s="59"/>
      <c r="ARD1" s="59"/>
      <c r="ARE1" s="59"/>
      <c r="ARF1" s="59"/>
      <c r="ARG1" s="59"/>
      <c r="ARH1" s="59"/>
      <c r="ARI1" s="59"/>
      <c r="ARJ1" s="59"/>
      <c r="ARK1" s="59"/>
      <c r="ARL1" s="59"/>
      <c r="ARM1" s="59"/>
      <c r="ARN1" s="59"/>
      <c r="ARO1" s="59"/>
      <c r="ARP1" s="59"/>
      <c r="ARQ1" s="59"/>
      <c r="ARR1" s="59"/>
      <c r="ARS1" s="59"/>
      <c r="ART1" s="59"/>
      <c r="ARU1" s="59"/>
      <c r="ARV1" s="59"/>
      <c r="ARW1" s="59"/>
      <c r="ARX1" s="59"/>
      <c r="ARY1" s="59"/>
      <c r="ARZ1" s="59"/>
      <c r="ASA1" s="59"/>
      <c r="ASB1" s="59"/>
      <c r="ASC1" s="59"/>
      <c r="ASD1" s="59"/>
      <c r="ASE1" s="59"/>
      <c r="ASF1" s="59"/>
      <c r="ASG1" s="59"/>
      <c r="ASH1" s="59"/>
      <c r="ASI1" s="59"/>
      <c r="ASJ1" s="59"/>
      <c r="ASK1" s="59"/>
      <c r="ASL1" s="59"/>
      <c r="ASM1" s="59"/>
      <c r="ASN1" s="59"/>
      <c r="ASO1" s="59"/>
      <c r="ASP1" s="59"/>
      <c r="ASQ1" s="59"/>
      <c r="ASR1" s="59"/>
      <c r="ASS1" s="59"/>
      <c r="AST1" s="59"/>
      <c r="ASU1" s="59"/>
      <c r="ASV1" s="59"/>
      <c r="ASW1" s="59"/>
      <c r="ASX1" s="59"/>
      <c r="ASY1" s="59"/>
      <c r="ASZ1" s="59"/>
      <c r="ATA1" s="59"/>
      <c r="ATB1" s="59"/>
      <c r="ATC1" s="59"/>
      <c r="ATD1" s="59"/>
      <c r="ATE1" s="59"/>
      <c r="ATF1" s="59"/>
      <c r="ATG1" s="59"/>
      <c r="ATH1" s="59"/>
      <c r="ATI1" s="59"/>
      <c r="ATJ1" s="59"/>
      <c r="ATK1" s="59"/>
      <c r="ATL1" s="59"/>
      <c r="ATM1" s="59"/>
      <c r="ATN1" s="59"/>
      <c r="ATO1" s="59"/>
      <c r="ATP1" s="59"/>
      <c r="ATQ1" s="59"/>
      <c r="ATR1" s="59"/>
      <c r="ATS1" s="59"/>
      <c r="ATT1" s="59"/>
      <c r="ATU1" s="59"/>
      <c r="ATV1" s="59"/>
      <c r="ATW1" s="59"/>
      <c r="ATX1" s="59"/>
      <c r="ATY1" s="59"/>
      <c r="ATZ1" s="59"/>
      <c r="AUA1" s="59"/>
      <c r="AUB1" s="59"/>
      <c r="AUC1" s="59"/>
      <c r="AUD1" s="59"/>
      <c r="AUE1" s="59"/>
      <c r="AUF1" s="59"/>
      <c r="AUG1" s="59"/>
      <c r="AUH1" s="59"/>
      <c r="AUI1" s="59"/>
      <c r="AUJ1" s="59"/>
      <c r="AUK1" s="59"/>
      <c r="AUL1" s="59"/>
      <c r="AUM1" s="59"/>
      <c r="AUN1" s="59"/>
      <c r="AUO1" s="59"/>
      <c r="AUP1" s="59"/>
      <c r="AUQ1" s="59"/>
      <c r="AUR1" s="59"/>
      <c r="AUS1" s="59"/>
      <c r="AUT1" s="59"/>
      <c r="AUU1" s="59"/>
      <c r="AUV1" s="59"/>
      <c r="AUW1" s="59"/>
      <c r="AUX1" s="59"/>
      <c r="AUY1" s="59"/>
      <c r="AUZ1" s="59"/>
      <c r="AVA1" s="59"/>
      <c r="AVB1" s="59"/>
      <c r="AVC1" s="59"/>
      <c r="AVD1" s="59"/>
      <c r="AVE1" s="59"/>
      <c r="AVF1" s="59"/>
      <c r="AVG1" s="59"/>
      <c r="AVH1" s="59"/>
      <c r="AVI1" s="59"/>
      <c r="AVJ1" s="59"/>
      <c r="AVK1" s="59"/>
      <c r="AVL1" s="59"/>
      <c r="AVM1" s="59"/>
      <c r="AVN1" s="59"/>
      <c r="AVO1" s="59"/>
      <c r="AVP1" s="59"/>
      <c r="AVQ1" s="59"/>
      <c r="AVR1" s="59"/>
      <c r="AVS1" s="59"/>
      <c r="AVT1" s="59"/>
      <c r="AVU1" s="59"/>
      <c r="AVV1" s="59"/>
      <c r="AVW1" s="59"/>
      <c r="AVX1" s="59"/>
      <c r="AVY1" s="59"/>
      <c r="AVZ1" s="59"/>
      <c r="AWA1" s="59"/>
      <c r="AWB1" s="59"/>
      <c r="AWC1" s="59"/>
      <c r="AWD1" s="59"/>
      <c r="AWE1" s="59"/>
      <c r="AWF1" s="59"/>
      <c r="AWG1" s="59"/>
      <c r="AWH1" s="59"/>
      <c r="AWI1" s="59"/>
      <c r="AWJ1" s="59"/>
      <c r="AWK1" s="59"/>
      <c r="AWL1" s="59"/>
      <c r="AWM1" s="59"/>
      <c r="AWN1" s="59"/>
      <c r="AWO1" s="59"/>
      <c r="AWP1" s="59"/>
      <c r="AWQ1" s="59"/>
      <c r="AWR1" s="59"/>
      <c r="AWS1" s="59"/>
      <c r="AWT1" s="59"/>
      <c r="AWU1" s="59"/>
      <c r="AWV1" s="59"/>
      <c r="AWW1" s="59"/>
      <c r="AWX1" s="59"/>
      <c r="AWY1" s="59"/>
      <c r="AWZ1" s="59"/>
      <c r="AXA1" s="59"/>
      <c r="AXB1" s="59"/>
      <c r="AXC1" s="59"/>
      <c r="AXD1" s="59"/>
      <c r="AXE1" s="59"/>
      <c r="AXF1" s="59"/>
      <c r="AXG1" s="59"/>
      <c r="AXH1" s="59"/>
      <c r="AXI1" s="59"/>
      <c r="AXJ1" s="59"/>
      <c r="AXK1" s="59"/>
      <c r="AXL1" s="59"/>
      <c r="AXM1" s="59"/>
      <c r="AXN1" s="59"/>
      <c r="AXO1" s="59"/>
      <c r="AXP1" s="59"/>
      <c r="AXQ1" s="59"/>
      <c r="AXR1" s="59"/>
      <c r="AXS1" s="59"/>
      <c r="AXT1" s="59"/>
      <c r="AXU1" s="59"/>
      <c r="AXV1" s="59"/>
      <c r="AXW1" s="59"/>
      <c r="AXX1" s="59"/>
      <c r="AXY1" s="59"/>
      <c r="AXZ1" s="59"/>
      <c r="AYA1" s="59"/>
      <c r="AYB1" s="59"/>
      <c r="AYC1" s="59"/>
      <c r="AYD1" s="59"/>
      <c r="AYE1" s="59"/>
      <c r="AYF1" s="59"/>
      <c r="AYG1" s="59"/>
      <c r="AYH1" s="59"/>
      <c r="AYI1" s="59"/>
      <c r="AYJ1" s="59"/>
      <c r="AYK1" s="59"/>
      <c r="AYL1" s="59"/>
      <c r="AYM1" s="59"/>
      <c r="AYN1" s="59"/>
      <c r="AYO1" s="59"/>
      <c r="AYP1" s="59"/>
      <c r="AYQ1" s="59"/>
      <c r="AYR1" s="59"/>
      <c r="AYS1" s="59"/>
      <c r="AYT1" s="59"/>
      <c r="AYU1" s="59"/>
      <c r="AYV1" s="59"/>
      <c r="AYW1" s="59"/>
      <c r="AYX1" s="59"/>
      <c r="AYY1" s="59"/>
      <c r="AYZ1" s="59"/>
      <c r="AZA1" s="59"/>
      <c r="AZB1" s="59"/>
      <c r="AZC1" s="59"/>
      <c r="AZD1" s="59"/>
      <c r="AZE1" s="59"/>
      <c r="AZF1" s="59"/>
      <c r="AZG1" s="59"/>
      <c r="AZH1" s="59"/>
      <c r="AZI1" s="59"/>
      <c r="AZJ1" s="59"/>
      <c r="AZK1" s="59"/>
      <c r="AZL1" s="59"/>
      <c r="AZM1" s="59"/>
      <c r="AZN1" s="59"/>
      <c r="AZO1" s="59"/>
      <c r="AZP1" s="59"/>
      <c r="AZQ1" s="59"/>
      <c r="AZR1" s="59"/>
      <c r="AZS1" s="59"/>
      <c r="AZT1" s="59"/>
      <c r="AZU1" s="59"/>
      <c r="AZV1" s="59"/>
      <c r="AZW1" s="59"/>
      <c r="AZX1" s="59"/>
      <c r="AZY1" s="59"/>
      <c r="AZZ1" s="59"/>
      <c r="BAA1" s="59"/>
      <c r="BAB1" s="59"/>
      <c r="BAC1" s="59"/>
      <c r="BAD1" s="59"/>
      <c r="BAE1" s="59"/>
      <c r="BAF1" s="59"/>
      <c r="BAG1" s="59"/>
      <c r="BAH1" s="59"/>
      <c r="BAI1" s="59"/>
      <c r="BAJ1" s="59"/>
      <c r="BAK1" s="59"/>
      <c r="BAL1" s="59"/>
      <c r="BAM1" s="59"/>
      <c r="BAN1" s="59"/>
      <c r="BAO1" s="59"/>
      <c r="BAP1" s="59"/>
      <c r="BAQ1" s="59"/>
      <c r="BAR1" s="59"/>
      <c r="BAS1" s="59"/>
      <c r="BAT1" s="59"/>
      <c r="BAU1" s="59"/>
      <c r="BAV1" s="59"/>
      <c r="BAW1" s="59"/>
      <c r="BAX1" s="59"/>
      <c r="BAY1" s="59"/>
      <c r="BAZ1" s="59"/>
      <c r="BBA1" s="59"/>
      <c r="BBB1" s="59"/>
      <c r="BBC1" s="59"/>
      <c r="BBD1" s="59"/>
      <c r="BBE1" s="59"/>
      <c r="BBF1" s="59"/>
      <c r="BBG1" s="59"/>
      <c r="BBH1" s="59"/>
      <c r="BBI1" s="59"/>
      <c r="BBJ1" s="59"/>
      <c r="BBK1" s="59"/>
      <c r="BBL1" s="59"/>
      <c r="BBM1" s="59"/>
      <c r="BBN1" s="59"/>
      <c r="BBO1" s="59"/>
      <c r="BBP1" s="59"/>
      <c r="BBQ1" s="59"/>
      <c r="BBR1" s="59"/>
      <c r="BBS1" s="59"/>
      <c r="BBT1" s="59"/>
      <c r="BBU1" s="59"/>
      <c r="BBV1" s="59"/>
      <c r="BBW1" s="59"/>
      <c r="BBX1" s="59"/>
      <c r="BBY1" s="59"/>
      <c r="BBZ1" s="59"/>
      <c r="BCA1" s="59"/>
      <c r="BCB1" s="59"/>
      <c r="BCC1" s="59"/>
      <c r="BCD1" s="59"/>
      <c r="BCE1" s="59"/>
      <c r="BCF1" s="59"/>
      <c r="BCG1" s="59"/>
      <c r="BCH1" s="59"/>
      <c r="BCI1" s="59"/>
      <c r="BCJ1" s="59"/>
      <c r="BCK1" s="59"/>
      <c r="BCL1" s="59"/>
      <c r="BCM1" s="59"/>
      <c r="BCN1" s="59"/>
      <c r="BCO1" s="59"/>
      <c r="BCP1" s="59"/>
      <c r="BCQ1" s="59"/>
      <c r="BCR1" s="59"/>
      <c r="BCS1" s="59"/>
      <c r="BCT1" s="59"/>
      <c r="BCU1" s="59"/>
      <c r="BCV1" s="59"/>
      <c r="BCW1" s="59"/>
      <c r="BCX1" s="59"/>
      <c r="BCY1" s="59"/>
      <c r="BCZ1" s="59"/>
      <c r="BDA1" s="59"/>
      <c r="BDB1" s="59"/>
      <c r="BDC1" s="59"/>
      <c r="BDD1" s="59"/>
      <c r="BDE1" s="59"/>
      <c r="BDF1" s="59"/>
      <c r="BDG1" s="59"/>
      <c r="BDH1" s="59"/>
      <c r="BDI1" s="59"/>
      <c r="BDJ1" s="59"/>
      <c r="BDK1" s="59"/>
      <c r="BDL1" s="59"/>
      <c r="BDM1" s="59"/>
      <c r="BDN1" s="59"/>
      <c r="BDO1" s="59"/>
      <c r="BDP1" s="59"/>
      <c r="BDQ1" s="59"/>
      <c r="BDR1" s="59"/>
      <c r="BDS1" s="59"/>
      <c r="BDT1" s="59"/>
      <c r="BDU1" s="59"/>
      <c r="BDV1" s="59"/>
      <c r="BDW1" s="59"/>
      <c r="BDX1" s="59"/>
      <c r="BDY1" s="59"/>
      <c r="BDZ1" s="59"/>
      <c r="BEA1" s="59"/>
      <c r="BEB1" s="59"/>
      <c r="BEC1" s="59"/>
      <c r="BED1" s="59"/>
      <c r="BEE1" s="59"/>
      <c r="BEF1" s="59"/>
      <c r="BEG1" s="59"/>
      <c r="BEH1" s="59"/>
      <c r="BEI1" s="59"/>
      <c r="BEJ1" s="59"/>
      <c r="BEK1" s="59"/>
      <c r="BEL1" s="59"/>
      <c r="BEM1" s="59"/>
      <c r="BEN1" s="59"/>
      <c r="BEO1" s="59"/>
      <c r="BEP1" s="59"/>
      <c r="BEQ1" s="59"/>
      <c r="BER1" s="59"/>
      <c r="BES1" s="58" t="s">
        <v>102</v>
      </c>
      <c r="BET1" s="58" t="s">
        <v>61</v>
      </c>
      <c r="BEU1" s="58" t="s">
        <v>62</v>
      </c>
      <c r="BEV1" s="59" t="s">
        <v>63</v>
      </c>
      <c r="BEW1" s="58" t="s">
        <v>64</v>
      </c>
      <c r="BEX1" s="59" t="s">
        <v>100</v>
      </c>
      <c r="BEY1" s="59"/>
      <c r="BEZ1" s="59"/>
      <c r="BFA1" s="59"/>
      <c r="BFB1" s="59"/>
      <c r="BFC1" s="59"/>
      <c r="BFD1" s="59"/>
      <c r="BFE1" s="59"/>
      <c r="BFF1" s="59"/>
      <c r="BFG1" s="59"/>
      <c r="BFH1" s="59"/>
      <c r="BFI1" s="59"/>
      <c r="BFJ1" s="59"/>
      <c r="BFK1" s="59"/>
      <c r="BFL1" s="59"/>
      <c r="BFM1" s="59"/>
      <c r="BFN1" s="59"/>
      <c r="BFO1" s="59"/>
      <c r="BFP1" s="59"/>
      <c r="BFQ1" s="59"/>
      <c r="BFR1" s="59"/>
      <c r="BFS1" s="59"/>
      <c r="BFT1" s="59"/>
      <c r="BFU1" s="59"/>
      <c r="BFV1" s="59"/>
      <c r="BFW1" s="59"/>
      <c r="BFX1" s="59"/>
      <c r="BFY1" s="59"/>
      <c r="BFZ1" s="59"/>
      <c r="BGA1" s="59"/>
      <c r="BGB1" s="59"/>
      <c r="BGC1" s="59"/>
      <c r="BGD1" s="59"/>
      <c r="BGE1" s="59"/>
      <c r="BGF1" s="59"/>
      <c r="BGG1" s="59"/>
      <c r="BGH1" s="59"/>
      <c r="BGI1" s="59"/>
      <c r="BGJ1" s="59"/>
      <c r="BGK1" s="59"/>
      <c r="BGL1" s="59"/>
      <c r="BGM1" s="59"/>
      <c r="BGN1" s="59"/>
      <c r="BGO1" s="59"/>
      <c r="BGP1" s="59"/>
      <c r="BGQ1" s="59"/>
      <c r="BGR1" s="59"/>
      <c r="BGS1" s="59"/>
      <c r="BGT1" s="59"/>
      <c r="BGU1" s="59"/>
      <c r="BGV1" s="59"/>
      <c r="BGW1" s="59"/>
      <c r="BGX1" s="59"/>
      <c r="BGY1" s="59"/>
      <c r="BGZ1" s="59"/>
      <c r="BHA1" s="59"/>
      <c r="BHB1" s="59"/>
      <c r="BHC1" s="59"/>
      <c r="BHD1" s="59"/>
      <c r="BHE1" s="59"/>
      <c r="BHF1" s="59"/>
      <c r="BHG1" s="59"/>
      <c r="BHH1" s="59"/>
      <c r="BHI1" s="59"/>
      <c r="BHJ1" s="59"/>
      <c r="BHK1" s="59"/>
      <c r="BHL1" s="59"/>
      <c r="BHM1" s="59"/>
      <c r="BHN1" s="59"/>
      <c r="BHO1" s="59"/>
      <c r="BHP1" s="59"/>
      <c r="BHQ1" s="59"/>
      <c r="BHR1" s="59"/>
      <c r="BHS1" s="59"/>
      <c r="BHT1" s="59"/>
      <c r="BHU1" s="59"/>
      <c r="BHV1" s="59"/>
      <c r="BHW1" s="59"/>
      <c r="BHX1" s="59"/>
      <c r="BHY1" s="59"/>
      <c r="BHZ1" s="59"/>
      <c r="BIA1" s="59"/>
      <c r="BIB1" s="59"/>
      <c r="BIC1" s="59"/>
      <c r="BID1" s="59"/>
      <c r="BIE1" s="59"/>
      <c r="BIF1" s="59"/>
      <c r="BIG1" s="59"/>
      <c r="BIH1" s="59"/>
      <c r="BII1" s="59"/>
      <c r="BIJ1" s="59"/>
      <c r="BIK1" s="59"/>
      <c r="BIL1" s="59"/>
      <c r="BIM1" s="59"/>
      <c r="BIN1" s="59"/>
      <c r="BIO1" s="58" t="s">
        <v>103</v>
      </c>
      <c r="BIP1" s="58" t="s">
        <v>47</v>
      </c>
      <c r="BIQ1" s="58" t="s">
        <v>104</v>
      </c>
      <c r="BIR1" s="58" t="s">
        <v>105</v>
      </c>
      <c r="BIS1" s="59" t="s">
        <v>106</v>
      </c>
      <c r="BIT1" s="58" t="s">
        <v>107</v>
      </c>
      <c r="BIU1" s="58" t="s">
        <v>108</v>
      </c>
      <c r="BIV1" s="58" t="s">
        <v>109</v>
      </c>
      <c r="BIW1" s="58" t="s">
        <v>51</v>
      </c>
      <c r="BIX1" s="58" t="s">
        <v>52</v>
      </c>
      <c r="BIY1" s="60" t="s">
        <v>110</v>
      </c>
      <c r="BIZ1" s="60" t="s">
        <v>111</v>
      </c>
      <c r="BJA1" s="60" t="s">
        <v>112</v>
      </c>
      <c r="BJB1" s="60" t="s">
        <v>113</v>
      </c>
      <c r="BJC1" s="61" t="s">
        <v>114</v>
      </c>
      <c r="BJD1" s="58" t="s">
        <v>115</v>
      </c>
      <c r="BJE1" s="58" t="s">
        <v>116</v>
      </c>
      <c r="BJF1" s="58" t="s">
        <v>117</v>
      </c>
      <c r="BJG1" s="58" t="s">
        <v>61</v>
      </c>
      <c r="BJH1" s="58" t="s">
        <v>62</v>
      </c>
      <c r="BJI1" s="58" t="s">
        <v>63</v>
      </c>
      <c r="BJJ1" s="58" t="s">
        <v>64</v>
      </c>
      <c r="BJK1" s="59" t="s">
        <v>118</v>
      </c>
      <c r="BJL1" s="59" t="s">
        <v>119</v>
      </c>
      <c r="BJM1" s="59"/>
      <c r="BJN1" s="59"/>
      <c r="BJO1" s="59"/>
      <c r="BJP1" s="59"/>
      <c r="BJQ1" s="59"/>
      <c r="BJR1" s="59"/>
      <c r="BJS1" s="59"/>
      <c r="BJT1" s="59"/>
      <c r="BJU1" s="59"/>
      <c r="BJV1" s="59"/>
      <c r="BJW1" s="59"/>
      <c r="BJX1" s="59"/>
      <c r="BJY1" s="59"/>
      <c r="BJZ1" s="59"/>
      <c r="BKA1" s="59"/>
      <c r="BKB1" s="59"/>
      <c r="BKC1" s="59"/>
      <c r="BKD1" s="59"/>
      <c r="BKE1" s="59"/>
      <c r="BKF1" s="59"/>
      <c r="BKG1" s="59"/>
      <c r="BKH1" s="59"/>
      <c r="BKI1" s="59"/>
      <c r="BKJ1" s="59"/>
      <c r="BKK1" s="59"/>
      <c r="BKL1" s="59"/>
      <c r="BKM1" s="59"/>
      <c r="BKN1" s="59"/>
      <c r="BKO1" s="59"/>
      <c r="BKP1" s="59"/>
      <c r="BKQ1" s="59"/>
      <c r="BKR1" s="59"/>
      <c r="BKS1" s="59"/>
      <c r="BKT1" s="59"/>
      <c r="BKU1" s="59"/>
      <c r="BKV1" s="59"/>
      <c r="BKW1" s="59"/>
      <c r="BKX1" s="59"/>
      <c r="BKY1" s="59"/>
      <c r="BKZ1" s="59"/>
      <c r="BLA1" s="59"/>
      <c r="BLB1" s="59"/>
      <c r="BLC1" s="59"/>
      <c r="BLD1" s="59"/>
      <c r="BLE1" s="59"/>
      <c r="BLF1" s="59"/>
      <c r="BLG1" s="59"/>
      <c r="BLH1" s="59"/>
      <c r="BLI1" s="59"/>
      <c r="BLJ1" s="59"/>
      <c r="BLK1" s="59"/>
      <c r="BLL1" s="59"/>
      <c r="BLM1" s="59"/>
      <c r="BLN1" s="59"/>
      <c r="BLO1" s="59"/>
      <c r="BLP1" s="59"/>
      <c r="BLQ1" s="59"/>
      <c r="BLR1" s="59"/>
      <c r="BLS1" s="59"/>
      <c r="BLT1" s="59"/>
      <c r="BLU1" s="59"/>
      <c r="BLV1" s="59"/>
      <c r="BLW1" s="59"/>
      <c r="BLX1" s="59"/>
      <c r="BLY1" s="59"/>
      <c r="BLZ1" s="59"/>
      <c r="BMA1" s="59"/>
      <c r="BMB1" s="59"/>
      <c r="BMC1" s="59"/>
      <c r="BMD1" s="59"/>
      <c r="BME1" s="59"/>
      <c r="BMF1" s="59"/>
      <c r="BMG1" s="59"/>
      <c r="BMH1" s="59"/>
      <c r="BMI1" s="59"/>
      <c r="BMJ1" s="59"/>
      <c r="BMK1" s="59"/>
      <c r="BML1" s="59"/>
      <c r="BMM1" s="59"/>
      <c r="BMN1" s="59"/>
      <c r="BMO1" s="59"/>
      <c r="BMP1" s="59"/>
      <c r="BMQ1" s="59"/>
      <c r="BMR1" s="59"/>
      <c r="BMS1" s="59"/>
      <c r="BMT1" s="59"/>
      <c r="BMU1" s="59"/>
      <c r="BMV1" s="59"/>
      <c r="BMW1" s="59"/>
      <c r="BMX1" s="59"/>
      <c r="BMY1" s="59"/>
      <c r="BMZ1" s="59"/>
      <c r="BNA1" s="59"/>
      <c r="BNB1" s="59"/>
      <c r="BNC1" s="59"/>
      <c r="BND1" s="59"/>
      <c r="BNE1" s="59"/>
      <c r="BNF1" s="59"/>
      <c r="BNG1" s="59"/>
      <c r="BNH1" s="59"/>
      <c r="BNI1" s="59"/>
      <c r="BNJ1" s="59"/>
      <c r="BNK1" s="59"/>
      <c r="BNL1" s="59"/>
      <c r="BNM1" s="59"/>
      <c r="BNN1" s="59"/>
      <c r="BNO1" s="59"/>
      <c r="BNP1" s="59"/>
      <c r="BNQ1" s="59"/>
      <c r="BNR1" s="59"/>
      <c r="BNS1" s="59"/>
      <c r="BNT1" s="59"/>
      <c r="BNU1" s="59"/>
      <c r="BNV1" s="59"/>
      <c r="BNW1" s="59"/>
      <c r="BNX1" s="59"/>
      <c r="BNY1" s="59"/>
      <c r="BNZ1" s="59"/>
      <c r="BOA1" s="59"/>
      <c r="BOB1" s="59"/>
      <c r="BOC1" s="59"/>
      <c r="BOD1" s="59"/>
      <c r="BOE1" s="59"/>
      <c r="BOF1" s="59"/>
      <c r="BOG1" s="59"/>
      <c r="BOH1" s="59"/>
      <c r="BOI1" s="59"/>
      <c r="BOJ1" s="59"/>
      <c r="BOK1" s="59"/>
      <c r="BOL1" s="59"/>
      <c r="BOM1" s="59"/>
      <c r="BON1" s="59"/>
      <c r="BOO1" s="59"/>
      <c r="BOP1" s="59"/>
      <c r="BOQ1" s="59"/>
      <c r="BOR1" s="59"/>
      <c r="BOS1" s="59"/>
      <c r="BOT1" s="59"/>
      <c r="BOU1" s="59"/>
      <c r="BOV1" s="59"/>
      <c r="BOW1" s="59"/>
      <c r="BOX1" s="59"/>
      <c r="BOY1" s="59"/>
      <c r="BOZ1" s="59"/>
      <c r="BPA1" s="59"/>
      <c r="BPB1" s="59"/>
      <c r="BPC1" s="59"/>
      <c r="BPD1" s="59"/>
      <c r="BPE1" s="59"/>
      <c r="BPF1" s="59"/>
      <c r="BPG1" s="59"/>
      <c r="BPH1" s="59"/>
      <c r="BPI1" s="59"/>
      <c r="BPJ1" s="59"/>
      <c r="BPK1" s="59"/>
      <c r="BPL1" s="59"/>
      <c r="BPM1" s="59"/>
      <c r="BPN1" s="59"/>
      <c r="BPO1" s="59"/>
      <c r="BPP1" s="59"/>
      <c r="BPQ1" s="59"/>
      <c r="BPR1" s="59"/>
      <c r="BPS1" s="59"/>
      <c r="BPT1" s="59"/>
      <c r="BPU1" s="59"/>
      <c r="BPV1" s="59"/>
      <c r="BPW1" s="59"/>
      <c r="BPX1" s="59"/>
      <c r="BPY1" s="59"/>
      <c r="BPZ1" s="59"/>
      <c r="BQA1" s="59"/>
      <c r="BQB1" s="59"/>
      <c r="BQC1" s="59"/>
      <c r="BQD1" s="59"/>
      <c r="BQE1" s="59"/>
      <c r="BQF1" s="59"/>
      <c r="BQG1" s="59"/>
      <c r="BQH1" s="59"/>
      <c r="BQI1" s="59"/>
      <c r="BQJ1" s="59"/>
      <c r="BQK1" s="59"/>
      <c r="BQL1" s="59"/>
      <c r="BQM1" s="59"/>
      <c r="BQN1" s="59"/>
      <c r="BQO1" s="59"/>
      <c r="BQP1" s="59"/>
      <c r="BQQ1" s="59"/>
      <c r="BQR1" s="59"/>
      <c r="BQS1" s="59"/>
      <c r="BQT1" s="59"/>
      <c r="BQU1" s="59"/>
      <c r="BQV1" s="59"/>
      <c r="BQW1" s="59"/>
      <c r="BQX1" s="59"/>
      <c r="BQY1" s="59"/>
      <c r="BQZ1" s="59"/>
      <c r="BRA1" s="59"/>
      <c r="BRB1" s="59"/>
      <c r="BRC1" s="59"/>
      <c r="BRD1" s="59"/>
      <c r="BRE1" s="59"/>
      <c r="BRF1" s="59"/>
      <c r="BRG1" s="59"/>
      <c r="BRH1" s="59"/>
      <c r="BRI1" s="59"/>
      <c r="BRJ1" s="59"/>
      <c r="BRK1" s="59"/>
      <c r="BRL1" s="59"/>
      <c r="BRM1" s="59"/>
      <c r="BRN1" s="59"/>
      <c r="BRO1" s="59"/>
      <c r="BRP1" s="59"/>
      <c r="BRQ1" s="59"/>
      <c r="BRR1" s="59"/>
      <c r="BRS1" s="59"/>
      <c r="BRT1" s="59"/>
      <c r="BRU1" s="59"/>
      <c r="BRV1" s="59"/>
      <c r="BRW1" s="59"/>
      <c r="BRX1" s="59"/>
      <c r="BRY1" s="59"/>
      <c r="BRZ1" s="59"/>
      <c r="BSA1" s="59"/>
      <c r="BSB1" s="59"/>
      <c r="BSC1" s="59"/>
      <c r="BSD1" s="59"/>
      <c r="BSE1" s="59"/>
      <c r="BSF1" s="59"/>
      <c r="BSG1" s="59"/>
      <c r="BSH1" s="59"/>
      <c r="BSI1" s="59"/>
      <c r="BSJ1" s="59"/>
      <c r="BSK1" s="59"/>
      <c r="BSL1" s="59"/>
      <c r="BSM1" s="59"/>
      <c r="BSN1" s="59"/>
      <c r="BSO1" s="59"/>
      <c r="BSP1" s="59"/>
      <c r="BSQ1" s="59"/>
      <c r="BSR1" s="59"/>
      <c r="BSS1" s="59"/>
      <c r="BST1" s="59"/>
      <c r="BSU1" s="59"/>
      <c r="BSV1" s="59"/>
      <c r="BSW1" s="59"/>
      <c r="BSX1" s="59"/>
      <c r="BSY1" s="59"/>
      <c r="BSZ1" s="59"/>
      <c r="BTA1" s="59"/>
      <c r="BTB1" s="59"/>
      <c r="BTC1" s="59"/>
      <c r="BTD1" s="59"/>
      <c r="BTE1" s="59"/>
      <c r="BTF1" s="59"/>
      <c r="BTG1" s="59"/>
      <c r="BTH1" s="59"/>
      <c r="BTI1" s="59"/>
      <c r="BTJ1" s="59"/>
      <c r="BTK1" s="59"/>
      <c r="BTL1" s="59"/>
      <c r="BTM1" s="59"/>
      <c r="BTN1" s="59"/>
      <c r="BTO1" s="59"/>
      <c r="BTP1" s="59"/>
      <c r="BTQ1" s="59"/>
      <c r="BTR1" s="59"/>
      <c r="BTS1" s="59"/>
      <c r="BTT1" s="59"/>
      <c r="BTU1" s="59"/>
      <c r="BTV1" s="59"/>
      <c r="BTW1" s="59"/>
      <c r="BTX1" s="59"/>
      <c r="BTY1" s="59"/>
      <c r="BTZ1" s="59"/>
      <c r="BUA1" s="59"/>
      <c r="BUB1" s="59"/>
      <c r="BUC1" s="58" t="s">
        <v>120</v>
      </c>
      <c r="BUD1" s="58" t="s">
        <v>61</v>
      </c>
      <c r="BUE1" s="58" t="s">
        <v>62</v>
      </c>
      <c r="BUF1" s="59" t="s">
        <v>63</v>
      </c>
      <c r="BUG1" s="58" t="s">
        <v>64</v>
      </c>
      <c r="BUH1" s="59"/>
      <c r="BUI1" s="59"/>
      <c r="BUJ1" s="59"/>
      <c r="BUK1" s="59"/>
      <c r="BUL1" s="59"/>
      <c r="BUM1" s="59"/>
      <c r="BUN1" s="59"/>
      <c r="BUO1" s="59"/>
      <c r="BUP1" s="59"/>
      <c r="BUQ1" s="59"/>
      <c r="BUR1" s="59"/>
      <c r="BUS1" s="59"/>
      <c r="BUT1" s="59"/>
      <c r="BUU1" s="59"/>
      <c r="BUV1" s="59"/>
      <c r="BUW1" s="59"/>
      <c r="BUX1" s="59"/>
      <c r="BUY1" s="59"/>
      <c r="BUZ1" s="59"/>
      <c r="BVA1" s="59"/>
      <c r="BVB1" s="59"/>
      <c r="BVC1" s="59"/>
      <c r="BVD1" s="59"/>
      <c r="BVE1" s="59"/>
      <c r="BVF1" s="59"/>
      <c r="BVG1" s="59"/>
      <c r="BVH1" s="59"/>
      <c r="BVI1" s="59"/>
      <c r="BVJ1" s="59"/>
      <c r="BVK1" s="59"/>
      <c r="BVL1" s="59"/>
      <c r="BVM1" s="59"/>
      <c r="BVN1" s="59"/>
      <c r="BVO1" s="59"/>
      <c r="BVP1" s="59"/>
      <c r="BVQ1" s="59"/>
      <c r="BVR1" s="59"/>
      <c r="BVS1" s="59"/>
      <c r="BVT1" s="59"/>
      <c r="BVU1" s="59"/>
      <c r="BVV1" s="59"/>
      <c r="BVW1" s="59"/>
      <c r="BVX1" s="59"/>
      <c r="BVY1" s="59"/>
      <c r="BVZ1" s="59"/>
      <c r="BWA1" s="59"/>
      <c r="BWB1" s="59"/>
      <c r="BWC1" s="59"/>
      <c r="BWD1" s="59"/>
      <c r="BWE1" s="59"/>
      <c r="BWF1" s="59"/>
      <c r="BWG1" s="59"/>
      <c r="BWH1" s="59"/>
      <c r="BWI1" s="59"/>
      <c r="BWJ1" s="59"/>
      <c r="BWK1" s="59"/>
      <c r="BWL1" s="59"/>
      <c r="BWM1" s="59"/>
      <c r="BWN1" s="59"/>
      <c r="BWO1" s="59"/>
      <c r="BWP1" s="59"/>
      <c r="BWQ1" s="59"/>
      <c r="BWR1" s="59"/>
      <c r="BWS1" s="59"/>
      <c r="BWT1" s="59"/>
      <c r="BWU1" s="59"/>
      <c r="BWV1" s="59"/>
      <c r="BWW1" s="59"/>
      <c r="BWX1" s="59"/>
      <c r="BWY1" s="59"/>
      <c r="BWZ1" s="59"/>
      <c r="BXA1" s="59"/>
      <c r="BXB1" s="59"/>
      <c r="BXC1" s="59"/>
      <c r="BXD1" s="59"/>
      <c r="BXE1" s="59"/>
      <c r="BXF1" s="59"/>
      <c r="BXG1" s="59"/>
      <c r="BXH1" s="59"/>
      <c r="BXI1" s="59"/>
      <c r="BXJ1" s="59"/>
      <c r="BXK1" s="59"/>
      <c r="BXL1" s="59"/>
      <c r="BXM1" s="59"/>
      <c r="BXN1" s="59"/>
      <c r="BXO1" s="59"/>
      <c r="BXP1" s="59"/>
      <c r="BXQ1" s="59"/>
      <c r="BXR1" s="59"/>
      <c r="BXS1" s="59"/>
      <c r="BXT1" s="59"/>
      <c r="BXU1" s="59"/>
      <c r="BXV1" s="59"/>
      <c r="BXW1" s="59"/>
      <c r="BXX1" s="59"/>
      <c r="BXY1" s="58" t="s">
        <v>121</v>
      </c>
      <c r="BXZ1" s="58" t="s">
        <v>61</v>
      </c>
      <c r="BYA1" s="58" t="s">
        <v>62</v>
      </c>
      <c r="BYB1" s="59" t="s">
        <v>63</v>
      </c>
      <c r="BYC1" s="58" t="s">
        <v>64</v>
      </c>
      <c r="BYD1" s="59" t="s">
        <v>122</v>
      </c>
      <c r="BYE1" s="59" t="s">
        <v>123</v>
      </c>
      <c r="BYF1" s="59" t="s">
        <v>124</v>
      </c>
      <c r="BYG1" s="59" t="s">
        <v>125</v>
      </c>
      <c r="BYH1" s="59" t="s">
        <v>126</v>
      </c>
      <c r="BYI1" s="59" t="s">
        <v>127</v>
      </c>
      <c r="BYJ1" s="59" t="s">
        <v>128</v>
      </c>
      <c r="BYK1" s="59"/>
      <c r="BYL1" s="59"/>
      <c r="BYM1" s="59"/>
      <c r="BYN1" s="59"/>
      <c r="BYO1" s="59"/>
      <c r="BYP1" s="59"/>
      <c r="BYQ1" s="59"/>
      <c r="BYR1" s="59"/>
      <c r="BYS1" s="59"/>
      <c r="BYT1" s="59"/>
      <c r="BYU1" s="59"/>
      <c r="BYV1" s="59"/>
      <c r="BYW1" s="59"/>
      <c r="BYX1" s="59"/>
      <c r="BYY1" s="59"/>
      <c r="BYZ1" s="59"/>
      <c r="BZA1" s="59"/>
      <c r="BZB1" s="59"/>
      <c r="BZC1" s="59"/>
      <c r="BZD1" s="59"/>
      <c r="BZE1" s="59"/>
      <c r="BZF1" s="59"/>
      <c r="BZG1" s="59"/>
      <c r="BZH1" s="59"/>
      <c r="BZI1" s="59"/>
      <c r="BZJ1" s="59"/>
      <c r="BZK1" s="59"/>
      <c r="BZL1" s="59"/>
      <c r="BZM1" s="59"/>
      <c r="BZN1" s="59"/>
      <c r="BZO1" s="59"/>
      <c r="BZP1" s="59"/>
      <c r="BZQ1" s="59"/>
      <c r="BZR1" s="59"/>
      <c r="BZS1" s="59"/>
      <c r="BZT1" s="59"/>
      <c r="BZU1" s="59"/>
      <c r="BZV1" s="59"/>
      <c r="BZW1" s="59"/>
      <c r="BZX1" s="59"/>
      <c r="BZY1" s="59"/>
      <c r="BZZ1" s="59"/>
      <c r="CAA1" s="59"/>
      <c r="CAB1" s="59"/>
      <c r="CAC1" s="59"/>
      <c r="CAD1" s="59"/>
      <c r="CAE1" s="59"/>
      <c r="CAF1" s="59"/>
      <c r="CAG1" s="59"/>
      <c r="CAH1" s="59"/>
      <c r="CAI1" s="59"/>
      <c r="CAJ1" s="59"/>
      <c r="CAK1" s="59"/>
      <c r="CAL1" s="59"/>
      <c r="CAM1" s="59"/>
      <c r="CAN1" s="59"/>
      <c r="CAO1" s="59"/>
      <c r="CAP1" s="59"/>
      <c r="CAQ1" s="59"/>
      <c r="CAR1" s="59"/>
      <c r="CAS1" s="59"/>
      <c r="CAT1" s="59"/>
      <c r="CAU1" s="59"/>
      <c r="CAV1" s="59"/>
      <c r="CAW1" s="59"/>
      <c r="CAX1" s="59"/>
      <c r="CAY1" s="59"/>
      <c r="CAZ1" s="59"/>
      <c r="CBA1" s="59"/>
      <c r="CBB1" s="59"/>
      <c r="CBC1" s="59"/>
      <c r="CBD1" s="59"/>
      <c r="CBE1" s="59"/>
      <c r="CBF1" s="59"/>
      <c r="CBG1" s="59"/>
      <c r="CBH1" s="59"/>
      <c r="CBI1" s="59"/>
      <c r="CBJ1" s="59"/>
      <c r="CBK1" s="59"/>
      <c r="CBL1" s="59"/>
      <c r="CBM1" s="59"/>
      <c r="CBN1" s="59"/>
      <c r="CBO1" s="59"/>
      <c r="CBP1" s="59"/>
      <c r="CBQ1" s="59"/>
      <c r="CBR1" s="59"/>
      <c r="CBS1" s="59"/>
      <c r="CBT1" s="59"/>
      <c r="CBU1" s="58" t="s">
        <v>129</v>
      </c>
      <c r="CBV1" s="58" t="s">
        <v>61</v>
      </c>
      <c r="CBW1" s="58" t="s">
        <v>62</v>
      </c>
      <c r="CBX1" s="59" t="s">
        <v>63</v>
      </c>
      <c r="CBY1" s="58" t="s">
        <v>64</v>
      </c>
      <c r="CBZ1" s="59"/>
      <c r="CCA1" s="59"/>
      <c r="CCB1" s="59"/>
      <c r="CCC1" s="59"/>
      <c r="CFQ1" s="58" t="s">
        <v>130</v>
      </c>
      <c r="CFR1" s="58" t="s">
        <v>61</v>
      </c>
      <c r="CFS1" s="58" t="s">
        <v>62</v>
      </c>
      <c r="CFT1" s="59" t="s">
        <v>63</v>
      </c>
      <c r="CFU1" s="58" t="s">
        <v>64</v>
      </c>
      <c r="CJM1" s="58" t="s">
        <v>131</v>
      </c>
      <c r="CJN1" s="58" t="s">
        <v>61</v>
      </c>
      <c r="CJO1" s="58" t="s">
        <v>62</v>
      </c>
      <c r="CJP1" s="59" t="s">
        <v>63</v>
      </c>
      <c r="CJQ1" s="58" t="s">
        <v>64</v>
      </c>
      <c r="CJR1" s="58" t="s">
        <v>132</v>
      </c>
      <c r="CJS1" s="59" t="s">
        <v>133</v>
      </c>
      <c r="CJT1" s="59" t="s">
        <v>134</v>
      </c>
      <c r="CJU1" s="59" t="s">
        <v>135</v>
      </c>
      <c r="CJV1" s="59" t="s">
        <v>136</v>
      </c>
      <c r="CJW1" s="59" t="s">
        <v>137</v>
      </c>
      <c r="CJX1" s="59" t="s">
        <v>138</v>
      </c>
      <c r="CJY1" s="59" t="s">
        <v>139</v>
      </c>
      <c r="CJZ1" s="59" t="s">
        <v>140</v>
      </c>
      <c r="CKA1" s="59" t="s">
        <v>141</v>
      </c>
      <c r="CKB1" s="59" t="s">
        <v>142</v>
      </c>
      <c r="CKC1" s="59" t="s">
        <v>143</v>
      </c>
      <c r="CKD1" s="59" t="s">
        <v>144</v>
      </c>
      <c r="CKE1" s="59" t="s">
        <v>145</v>
      </c>
      <c r="CKF1" s="59" t="s">
        <v>146</v>
      </c>
      <c r="CKG1" s="59" t="s">
        <v>147</v>
      </c>
      <c r="CKH1" s="59" t="s">
        <v>148</v>
      </c>
      <c r="CKI1" s="59" t="s">
        <v>149</v>
      </c>
      <c r="CKJ1" s="59" t="s">
        <v>150</v>
      </c>
      <c r="CKK1" s="59" t="s">
        <v>151</v>
      </c>
      <c r="CKL1" s="59" t="s">
        <v>152</v>
      </c>
      <c r="CKM1" s="59" t="s">
        <v>153</v>
      </c>
      <c r="CKN1" s="59" t="s">
        <v>154</v>
      </c>
      <c r="CKO1" s="59" t="s">
        <v>155</v>
      </c>
      <c r="CKP1" s="59" t="s">
        <v>156</v>
      </c>
      <c r="CKQ1" s="59" t="s">
        <v>157</v>
      </c>
      <c r="CKR1" s="59" t="s">
        <v>158</v>
      </c>
      <c r="CKS1" s="59" t="s">
        <v>159</v>
      </c>
      <c r="CKT1" s="59" t="s">
        <v>160</v>
      </c>
      <c r="CKU1" s="59" t="s">
        <v>161</v>
      </c>
      <c r="CKV1" s="59" t="s">
        <v>162</v>
      </c>
      <c r="CKW1" s="59" t="s">
        <v>163</v>
      </c>
      <c r="CKX1" s="59" t="s">
        <v>164</v>
      </c>
      <c r="CKY1" s="59" t="s">
        <v>165</v>
      </c>
      <c r="CKZ1" s="59" t="s">
        <v>166</v>
      </c>
      <c r="CLA1" s="59" t="s">
        <v>167</v>
      </c>
      <c r="CLB1" s="59" t="s">
        <v>168</v>
      </c>
      <c r="CLC1" s="59" t="s">
        <v>169</v>
      </c>
      <c r="CLD1" s="59" t="s">
        <v>170</v>
      </c>
      <c r="CLE1" s="59" t="s">
        <v>171</v>
      </c>
      <c r="CLF1" s="59" t="s">
        <v>172</v>
      </c>
      <c r="CLG1" s="59"/>
      <c r="CLH1" s="59"/>
      <c r="CLI1" s="59"/>
      <c r="CLJ1" s="59"/>
      <c r="CLK1" s="59"/>
      <c r="CLL1" s="59"/>
      <c r="CLM1" s="59"/>
      <c r="CNI1" s="58" t="s">
        <v>173</v>
      </c>
      <c r="CNJ1" s="58" t="s">
        <v>61</v>
      </c>
      <c r="CNK1" s="58" t="s">
        <v>62</v>
      </c>
      <c r="CNL1" s="59" t="s">
        <v>63</v>
      </c>
      <c r="CNM1" s="58" t="s">
        <v>64</v>
      </c>
      <c r="CNN1" s="61" t="s">
        <v>174</v>
      </c>
      <c r="CNO1" s="61" t="s">
        <v>175</v>
      </c>
      <c r="CNP1" s="61" t="s">
        <v>176</v>
      </c>
      <c r="CNQ1" s="61" t="s">
        <v>177</v>
      </c>
      <c r="CNR1" s="61" t="s">
        <v>178</v>
      </c>
      <c r="CNS1" s="61" t="s">
        <v>179</v>
      </c>
      <c r="CNT1" s="61" t="s">
        <v>180</v>
      </c>
      <c r="CNU1" s="61" t="s">
        <v>181</v>
      </c>
      <c r="CNV1" s="63" t="s">
        <v>182</v>
      </c>
      <c r="CNW1" s="59" t="s">
        <v>183</v>
      </c>
      <c r="CNX1" s="59" t="s">
        <v>184</v>
      </c>
      <c r="CNY1" s="59" t="s">
        <v>185</v>
      </c>
      <c r="CNZ1" s="59" t="s">
        <v>186</v>
      </c>
      <c r="COA1" s="59" t="s">
        <v>186</v>
      </c>
      <c r="COB1" s="59" t="s">
        <v>186</v>
      </c>
    </row>
    <row r="2" spans="1:2420" x14ac:dyDescent="0.3">
      <c r="CJM2" t="s">
        <v>187</v>
      </c>
      <c r="CJN2" t="str">
        <f ca="1">SUBSTITUTE(MID(_xlfn.FORMULATEXT(CJQ2),2,FIND("!",_xlfn.FORMULATEXT(CJQ2),1)-2), "'","")</f>
        <v>Dashboard</v>
      </c>
      <c r="CJO2">
        <f ca="1">_xlfn.SHEET( Dashboard!$NTP$1000000)</f>
        <v>2</v>
      </c>
      <c r="CJQ2">
        <f>Dashboard!$NTP$1000000</f>
        <v>0</v>
      </c>
      <c r="CJR2">
        <f ca="1">MAX( Dashboard!$W$16:$X$18)</f>
        <v>33358</v>
      </c>
      <c r="CJS2">
        <f ca="1">Dashboard!$X$16</f>
        <v>18110</v>
      </c>
      <c r="CJT2" t="str">
        <f>Dashboard!$W$16</f>
        <v>Kit Kat</v>
      </c>
      <c r="CJU2">
        <f ca="1">0.75*CJS2/CJR2</f>
        <v>0.40717369146831345</v>
      </c>
      <c r="CJV2">
        <f ca="1">1-CJU2</f>
        <v>0.5928263085316865</v>
      </c>
      <c r="CJW2">
        <f ca="1">Dashboard!$X$17</f>
        <v>33358</v>
      </c>
      <c r="CJX2" t="str">
        <f>Dashboard!$W$17</f>
        <v>Maggi</v>
      </c>
      <c r="CJY2">
        <f ca="1">0.75*CJW2/CJR2</f>
        <v>0.75</v>
      </c>
      <c r="CJZ2">
        <f ca="1">1-CJY2</f>
        <v>0.25</v>
      </c>
      <c r="CKA2">
        <f ca="1">Dashboard!$X$18</f>
        <v>30951</v>
      </c>
      <c r="CKB2" t="str">
        <f>Dashboard!$W$18</f>
        <v>Nescafe</v>
      </c>
      <c r="CKC2">
        <f ca="1">0.75*CKA2/CJR2</f>
        <v>0.69588254691528273</v>
      </c>
      <c r="CKD2">
        <f ca="1">1-CKC2</f>
        <v>0.30411745308471727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D1:AM26"/>
  <sheetViews>
    <sheetView showGridLines="0" showRowColHeaders="0" tabSelected="1" topLeftCell="C1" zoomScale="98" zoomScaleNormal="130" workbookViewId="0">
      <selection activeCell="G5" sqref="G5"/>
    </sheetView>
  </sheetViews>
  <sheetFormatPr defaultColWidth="9.109375" defaultRowHeight="14.4" x14ac:dyDescent="0.3"/>
  <cols>
    <col min="1" max="2" width="1.5546875" customWidth="1"/>
    <col min="3" max="3" width="25.109375" customWidth="1"/>
    <col min="4" max="4" width="13.44140625" customWidth="1"/>
    <col min="5" max="5" width="12.109375" customWidth="1"/>
    <col min="6" max="6" width="10.88671875" bestFit="1" customWidth="1"/>
    <col min="7" max="9" width="10.33203125" customWidth="1"/>
    <col min="10" max="10" width="9.109375" hidden="1" customWidth="1"/>
    <col min="11" max="11" width="4.5546875" customWidth="1"/>
    <col min="12" max="12" width="2.6640625" customWidth="1"/>
    <col min="13" max="13" width="0.6640625" customWidth="1"/>
    <col min="14" max="17" width="9.109375" customWidth="1"/>
    <col min="18" max="18" width="13.6640625" bestFit="1" customWidth="1"/>
    <col min="19" max="38" width="9.109375" customWidth="1"/>
    <col min="39" max="39" width="9.109375" style="32"/>
  </cols>
  <sheetData>
    <row r="1" spans="4:24" ht="9.75" customHeight="1" x14ac:dyDescent="0.3"/>
    <row r="3" spans="4:24" ht="13.5" customHeight="1" x14ac:dyDescent="0.3"/>
    <row r="4" spans="4:24" ht="4.5" customHeight="1" x14ac:dyDescent="0.3">
      <c r="D4" s="33"/>
      <c r="F4" s="34"/>
      <c r="K4" s="35"/>
      <c r="L4" s="36"/>
      <c r="O4" s="37"/>
      <c r="R4" s="38"/>
    </row>
    <row r="5" spans="4:24" ht="21.75" customHeight="1" x14ac:dyDescent="0.3">
      <c r="D5" s="39"/>
      <c r="E5" s="39"/>
      <c r="F5" s="39"/>
      <c r="G5" s="39"/>
      <c r="H5" s="39"/>
      <c r="I5" s="39"/>
      <c r="J5" s="39"/>
      <c r="K5" s="40"/>
      <c r="L5" s="41"/>
    </row>
    <row r="6" spans="4:24" x14ac:dyDescent="0.3">
      <c r="D6" s="39"/>
      <c r="E6" s="39"/>
      <c r="F6" s="39"/>
      <c r="G6" s="39"/>
      <c r="H6" s="39"/>
      <c r="I6" s="39"/>
      <c r="J6" s="39"/>
      <c r="K6" s="39"/>
      <c r="L6" s="39"/>
    </row>
    <row r="7" spans="4:24" x14ac:dyDescent="0.3">
      <c r="D7" s="42"/>
      <c r="E7" s="39"/>
      <c r="F7" s="39"/>
      <c r="G7" s="39"/>
      <c r="H7" s="39"/>
      <c r="I7" s="39"/>
      <c r="J7" s="39"/>
      <c r="K7" s="39"/>
      <c r="L7" s="39"/>
    </row>
    <row r="8" spans="4:24" x14ac:dyDescent="0.3">
      <c r="D8" s="39"/>
      <c r="E8" s="39"/>
      <c r="F8" s="39"/>
      <c r="G8" s="39"/>
      <c r="H8" s="39"/>
      <c r="I8" s="39"/>
      <c r="J8" s="39"/>
      <c r="K8" s="39"/>
      <c r="L8" s="39"/>
    </row>
    <row r="9" spans="4:24" ht="22.8" x14ac:dyDescent="0.4">
      <c r="D9" s="47" t="s">
        <v>5</v>
      </c>
      <c r="E9" s="48">
        <f ca="1">SUM(calc!C13:E13)</f>
        <v>82419</v>
      </c>
      <c r="F9" s="39"/>
      <c r="G9" s="49" t="s">
        <v>33</v>
      </c>
      <c r="H9" s="49" t="str">
        <f>calc!D12</f>
        <v>Maggi</v>
      </c>
      <c r="I9" s="49" t="str">
        <f>calc!E12</f>
        <v>Nescafe</v>
      </c>
      <c r="J9" s="43"/>
      <c r="K9" s="39"/>
      <c r="L9" s="39"/>
    </row>
    <row r="10" spans="4:24" x14ac:dyDescent="0.3">
      <c r="D10" s="47" t="s">
        <v>28</v>
      </c>
      <c r="E10" s="48">
        <f ca="1">SUM(calc!C14:E14)</f>
        <v>49257</v>
      </c>
      <c r="F10" s="39"/>
      <c r="G10" s="50">
        <f ca="1">G11/E9</f>
        <v>0.21973088729540519</v>
      </c>
      <c r="H10" s="50">
        <f ca="1">H11/E9</f>
        <v>0.40473677186085733</v>
      </c>
      <c r="I10" s="50">
        <f ca="1">I11/E9</f>
        <v>0.37553234084373749</v>
      </c>
      <c r="J10" s="44"/>
      <c r="K10" s="39"/>
      <c r="L10" s="39"/>
    </row>
    <row r="11" spans="4:24" x14ac:dyDescent="0.3">
      <c r="D11" s="42"/>
      <c r="E11" s="39"/>
      <c r="F11" s="39"/>
      <c r="G11" s="51">
        <f ca="1">calc!C13</f>
        <v>18110</v>
      </c>
      <c r="H11" s="51">
        <f ca="1">calc!D13</f>
        <v>33358</v>
      </c>
      <c r="I11" s="51">
        <f ca="1">calc!E13</f>
        <v>30951</v>
      </c>
      <c r="J11" s="44"/>
      <c r="K11" s="39"/>
      <c r="L11" s="39"/>
    </row>
    <row r="12" spans="4:24" x14ac:dyDescent="0.3">
      <c r="D12" s="42"/>
      <c r="E12" s="39"/>
      <c r="F12" s="39"/>
      <c r="G12" s="39"/>
      <c r="H12" s="44"/>
      <c r="I12" s="44"/>
      <c r="J12" s="44"/>
      <c r="K12" s="45"/>
      <c r="L12" s="39"/>
    </row>
    <row r="13" spans="4:24" ht="7.5" customHeight="1" x14ac:dyDescent="0.3">
      <c r="D13" s="39"/>
      <c r="E13" s="39"/>
      <c r="F13" s="39"/>
      <c r="G13" s="39"/>
      <c r="H13" s="46"/>
      <c r="I13" s="46"/>
      <c r="J13" s="46"/>
      <c r="K13" s="46"/>
      <c r="L13" s="39"/>
    </row>
    <row r="16" spans="4:24" x14ac:dyDescent="0.3">
      <c r="W16" t="s">
        <v>196</v>
      </c>
      <c r="X16" s="52">
        <f ca="1">+G11</f>
        <v>18110</v>
      </c>
    </row>
    <row r="17" spans="23:24" x14ac:dyDescent="0.3">
      <c r="W17" t="s">
        <v>194</v>
      </c>
      <c r="X17" s="53">
        <f ca="1">+H11</f>
        <v>33358</v>
      </c>
    </row>
    <row r="18" spans="23:24" x14ac:dyDescent="0.3">
      <c r="W18" t="s">
        <v>195</v>
      </c>
      <c r="X18" s="54">
        <f ca="1">+I11</f>
        <v>30951</v>
      </c>
    </row>
    <row r="26" spans="23:24" ht="12.75" customHeight="1" x14ac:dyDescent="0.3"/>
  </sheetData>
  <phoneticPr fontId="18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3</xdr:col>
                    <xdr:colOff>152400</xdr:colOff>
                    <xdr:row>4</xdr:row>
                    <xdr:rowOff>106680</xdr:rowOff>
                  </from>
                  <to>
                    <xdr:col>4</xdr:col>
                    <xdr:colOff>502920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Drop Down 2">
              <controlPr defaultSize="0" autoLine="0" autoPict="0">
                <anchor moveWithCells="1">
                  <from>
                    <xdr:col>4</xdr:col>
                    <xdr:colOff>556260</xdr:colOff>
                    <xdr:row>4</xdr:row>
                    <xdr:rowOff>99060</xdr:rowOff>
                  </from>
                  <to>
                    <xdr:col>6</xdr:col>
                    <xdr:colOff>266700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Drop Down 3">
              <controlPr defaultSize="0" autoLine="0" autoPict="0">
                <anchor moveWithCells="1">
                  <from>
                    <xdr:col>6</xdr:col>
                    <xdr:colOff>342900</xdr:colOff>
                    <xdr:row>4</xdr:row>
                    <xdr:rowOff>99060</xdr:rowOff>
                  </from>
                  <to>
                    <xdr:col>8</xdr:col>
                    <xdr:colOff>220980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T35"/>
  <sheetViews>
    <sheetView showGridLines="0" zoomScale="68" zoomScaleNormal="110" workbookViewId="0">
      <selection activeCell="L12" sqref="L12"/>
    </sheetView>
  </sheetViews>
  <sheetFormatPr defaultColWidth="9.109375" defaultRowHeight="19.2" x14ac:dyDescent="0.45"/>
  <cols>
    <col min="1" max="1" width="11" style="67" customWidth="1"/>
    <col min="2" max="2" width="10.44140625" style="67" customWidth="1"/>
    <col min="3" max="3" width="12.44140625" style="67" customWidth="1"/>
    <col min="4" max="4" width="11.44140625" style="67" bestFit="1" customWidth="1"/>
    <col min="5" max="5" width="16.33203125" style="67" customWidth="1"/>
    <col min="6" max="12" width="17.33203125" style="67" customWidth="1"/>
    <col min="13" max="13" width="16.109375" style="67" bestFit="1" customWidth="1"/>
    <col min="14" max="16384" width="9.109375" style="67"/>
  </cols>
  <sheetData>
    <row r="1" spans="2:20" x14ac:dyDescent="0.45">
      <c r="I1" s="67" t="s">
        <v>192</v>
      </c>
    </row>
    <row r="2" spans="2:20" ht="19.8" thickBot="1" x14ac:dyDescent="0.5">
      <c r="E2" s="80">
        <v>1</v>
      </c>
      <c r="F2" s="80">
        <v>3</v>
      </c>
      <c r="G2" s="80">
        <v>1</v>
      </c>
    </row>
    <row r="3" spans="2:20" x14ac:dyDescent="0.45">
      <c r="B3" s="82" t="s">
        <v>45</v>
      </c>
      <c r="C3" s="82"/>
      <c r="E3" s="81" t="s">
        <v>20</v>
      </c>
      <c r="F3" s="81" t="s">
        <v>4</v>
      </c>
      <c r="G3" s="81" t="s">
        <v>3</v>
      </c>
      <c r="H3" s="68"/>
      <c r="I3" s="68"/>
      <c r="J3" s="69"/>
      <c r="P3" s="68"/>
      <c r="Q3" s="68"/>
    </row>
    <row r="4" spans="2:20" x14ac:dyDescent="0.45">
      <c r="B4" s="71" t="s">
        <v>20</v>
      </c>
      <c r="C4" s="72">
        <f ca="1">OFFSET(E3,E2,0)</f>
        <v>2020</v>
      </c>
      <c r="E4" s="70">
        <v>2020</v>
      </c>
      <c r="F4" s="68" t="s">
        <v>43</v>
      </c>
      <c r="G4" s="68" t="s">
        <v>35</v>
      </c>
      <c r="I4" s="68"/>
      <c r="J4" s="68"/>
      <c r="P4" s="68"/>
      <c r="Q4" s="68"/>
    </row>
    <row r="5" spans="2:20" x14ac:dyDescent="0.45">
      <c r="B5" s="73" t="s">
        <v>40</v>
      </c>
      <c r="C5" s="72" t="str">
        <f ca="1">OFFSET(F3,F2,0)</f>
        <v>USA</v>
      </c>
      <c r="E5" s="70">
        <v>2021</v>
      </c>
      <c r="F5" s="84" t="s">
        <v>42</v>
      </c>
      <c r="G5" s="84" t="s">
        <v>36</v>
      </c>
      <c r="I5" s="68"/>
      <c r="J5" s="68"/>
      <c r="P5" s="68"/>
      <c r="Q5" s="68"/>
    </row>
    <row r="6" spans="2:20" x14ac:dyDescent="0.45">
      <c r="B6" s="73" t="s">
        <v>3</v>
      </c>
      <c r="C6" s="72" t="str">
        <f ca="1">OFFSET(G3,G2,0)</f>
        <v>Jacob</v>
      </c>
      <c r="E6" s="83">
        <v>2022</v>
      </c>
      <c r="F6" s="68" t="s">
        <v>41</v>
      </c>
      <c r="G6" s="68" t="s">
        <v>37</v>
      </c>
      <c r="I6" s="68"/>
      <c r="J6" s="68"/>
      <c r="P6" s="68"/>
      <c r="Q6" s="68"/>
    </row>
    <row r="7" spans="2:20" x14ac:dyDescent="0.45">
      <c r="B7" s="70"/>
      <c r="C7" s="74"/>
      <c r="D7" s="74"/>
      <c r="E7" s="70"/>
      <c r="F7" s="68"/>
      <c r="G7" s="68" t="s">
        <v>38</v>
      </c>
      <c r="H7" s="68"/>
      <c r="I7" s="68"/>
      <c r="J7" s="68"/>
      <c r="P7" s="68"/>
      <c r="Q7" s="68"/>
    </row>
    <row r="8" spans="2:20" x14ac:dyDescent="0.45">
      <c r="E8" s="68"/>
      <c r="F8" s="68"/>
      <c r="G8" s="68" t="s">
        <v>39</v>
      </c>
      <c r="H8" s="68"/>
      <c r="I8" s="68"/>
      <c r="J8" s="75"/>
      <c r="P8" s="68"/>
      <c r="Q8" s="68"/>
      <c r="R8" s="68"/>
      <c r="S8" s="68"/>
      <c r="T8" s="68"/>
    </row>
    <row r="9" spans="2:20" x14ac:dyDescent="0.45">
      <c r="E9" s="68"/>
      <c r="F9" s="68"/>
      <c r="G9" s="68" t="s">
        <v>31</v>
      </c>
      <c r="H9" s="68"/>
      <c r="I9" s="68"/>
      <c r="J9" s="68"/>
      <c r="P9" s="68"/>
      <c r="Q9" s="68"/>
      <c r="R9" s="68"/>
      <c r="S9" s="68"/>
      <c r="T9" s="68"/>
    </row>
    <row r="10" spans="2:20" ht="19.8" thickBot="1" x14ac:dyDescent="0.5">
      <c r="E10" s="68"/>
      <c r="F10" s="68"/>
      <c r="G10" s="68" t="s">
        <v>34</v>
      </c>
      <c r="H10" s="68"/>
      <c r="I10" s="68"/>
      <c r="J10" s="68"/>
      <c r="P10" s="68"/>
      <c r="Q10" s="68"/>
      <c r="R10" s="68"/>
      <c r="S10" s="68"/>
      <c r="T10" s="68"/>
    </row>
    <row r="11" spans="2:20" x14ac:dyDescent="0.45">
      <c r="B11" s="82" t="s">
        <v>188</v>
      </c>
      <c r="C11" s="82"/>
      <c r="D11" s="82"/>
      <c r="E11" s="82"/>
      <c r="H11" s="68"/>
      <c r="I11" s="68"/>
      <c r="J11" s="68"/>
      <c r="P11" s="68"/>
      <c r="Q11" s="68"/>
      <c r="R11" s="68"/>
      <c r="S11" s="68"/>
      <c r="T11" s="68"/>
    </row>
    <row r="12" spans="2:20" x14ac:dyDescent="0.45">
      <c r="B12" s="73"/>
      <c r="C12" s="76" t="s">
        <v>193</v>
      </c>
      <c r="D12" s="76" t="s">
        <v>194</v>
      </c>
      <c r="E12" s="76" t="s">
        <v>195</v>
      </c>
      <c r="F12" s="68"/>
      <c r="G12" s="68"/>
      <c r="H12" s="68"/>
    </row>
    <row r="13" spans="2:20" x14ac:dyDescent="0.45">
      <c r="B13" s="71" t="s">
        <v>27</v>
      </c>
      <c r="C13" s="77">
        <f ca="1">SUMIFS(data!$H:$H,data!$B:$B,"&gt;="&amp;DATE(calc!$C$4,1,1),data!$B:$B,"&lt;="&amp;DATE(calc!$C$4,12,31),data!$F:$F,calc!$C$5,data!$E:$E,calc!$C$6,data!$D:$D,calc!C$12)</f>
        <v>18110</v>
      </c>
      <c r="D13" s="77">
        <f ca="1">SUMIFS(data!$H:$H,data!$B:$B,"&gt;="&amp;DATE(calc!$C$4,1,1),data!$B:$B,"&lt;="&amp;DATE(calc!$C$4,12,31),data!$F:$F,calc!$C$5,data!$E:$E,calc!$C$6,data!$D:$D,calc!D$12)</f>
        <v>33358</v>
      </c>
      <c r="E13" s="77">
        <f ca="1">SUMIFS(data!$H:$H,data!$B:$B,"&gt;="&amp;DATE(calc!$C$4,1,1),data!$B:$B,"&lt;="&amp;DATE(calc!$C$4,12,31),data!$F:$F,calc!$C$5,data!$E:$E,calc!$C$6,data!$D:$D,calc!E$12)</f>
        <v>30951</v>
      </c>
      <c r="F13" s="68"/>
      <c r="G13" s="68"/>
      <c r="H13" s="68"/>
    </row>
    <row r="14" spans="2:20" x14ac:dyDescent="0.45">
      <c r="B14" s="71" t="s">
        <v>28</v>
      </c>
      <c r="C14" s="77">
        <f ca="1">SUMIFS(data!$I:$I,data!$B:$B,"&gt;="&amp;DATE(calc!$C$4,1,1),data!$B:$B,"&lt;="&amp;DATE(calc!$C$4,12,31),data!$F:$F,calc!$C$5,data!$E:$E,calc!$C$6,data!$D:$D,calc!C$12)</f>
        <v>10853</v>
      </c>
      <c r="D14" s="77">
        <f ca="1">SUMIFS(data!$I:$I,data!$B:$B,"&gt;="&amp;DATE(calc!$C$4,1,1),data!$B:$B,"&lt;="&amp;DATE(calc!$C$4,12,31),data!$F:$F,calc!$C$5,data!$E:$E,calc!$C$6,data!$D:$D,calc!D$12)</f>
        <v>11805</v>
      </c>
      <c r="E14" s="77">
        <f ca="1">SUMIFS(data!$I:$I,data!$B:$B,"&gt;="&amp;DATE(calc!$C$4,1,1),data!$B:$B,"&lt;="&amp;DATE(calc!$C$4,12,31),data!$F:$F,calc!$C$5,data!$E:$E,calc!$C$6,data!$D:$D,calc!E$12)</f>
        <v>26599</v>
      </c>
    </row>
    <row r="15" spans="2:20" ht="19.8" thickBot="1" x14ac:dyDescent="0.5"/>
    <row r="16" spans="2:20" x14ac:dyDescent="0.45">
      <c r="B16" s="82" t="s">
        <v>189</v>
      </c>
      <c r="C16" s="82"/>
      <c r="D16" s="82"/>
    </row>
    <row r="17" spans="2:6" x14ac:dyDescent="0.45">
      <c r="B17" s="73"/>
      <c r="C17" s="76" t="s">
        <v>5</v>
      </c>
      <c r="D17" s="76" t="s">
        <v>28</v>
      </c>
    </row>
    <row r="18" spans="2:6" x14ac:dyDescent="0.45">
      <c r="B18" s="73" t="s">
        <v>43</v>
      </c>
      <c r="C18" s="78">
        <f ca="1">SUMIFS(data!$H:$H,data!$B:$B,"&gt;="&amp;DATE(calc!$C$4,1,1),data!$B:$B,"&lt;="&amp;DATE(calc!$C$4,12,31),data!$F:$F,calc!$B18)</f>
        <v>802135</v>
      </c>
      <c r="D18" s="78">
        <f ca="1">SUMIFS(data!$I:$I,data!$B:$B,"&gt;="&amp;DATE(calc!$C$4,1,1),data!$B:$B,"&lt;="&amp;DATE(calc!$C$4,12,31),data!$F:$F,calc!$B18)</f>
        <v>290144</v>
      </c>
    </row>
    <row r="19" spans="2:6" x14ac:dyDescent="0.45">
      <c r="B19" s="73" t="s">
        <v>42</v>
      </c>
      <c r="C19" s="78">
        <f ca="1">SUMIFS(data!$H:$H,data!$B:$B,"&gt;="&amp;DATE(calc!$C$4,1,1),data!$B:$B,"&lt;="&amp;DATE(calc!$C$4,12,31),data!$F:$F,calc!$B19)</f>
        <v>816308</v>
      </c>
      <c r="D19" s="78">
        <f ca="1">SUMIFS(data!$I:$I,data!$B:$B,"&gt;="&amp;DATE(calc!$C$4,1,1),data!$B:$B,"&lt;="&amp;DATE(calc!$C$4,12,31),data!$F:$F,calc!$B19)</f>
        <v>275669</v>
      </c>
    </row>
    <row r="20" spans="2:6" x14ac:dyDescent="0.45">
      <c r="B20" s="73" t="s">
        <v>41</v>
      </c>
      <c r="C20" s="78">
        <f ca="1">SUMIFS(data!$H:$H,data!$B:$B,"&gt;="&amp;DATE(calc!$C$4,1,1),data!$B:$B,"&lt;="&amp;DATE(calc!$C$4,12,31),data!$F:$F,calc!$B20)</f>
        <v>711079</v>
      </c>
      <c r="D20" s="78">
        <f ca="1">SUMIFS(data!$I:$I,data!$B:$B,"&gt;="&amp;DATE(calc!$C$4,1,1),data!$B:$B,"&lt;="&amp;DATE(calc!$C$4,12,31),data!$F:$F,calc!$B20)</f>
        <v>311721</v>
      </c>
    </row>
    <row r="24" spans="2:6" x14ac:dyDescent="0.45">
      <c r="F24" s="68"/>
    </row>
    <row r="25" spans="2:6" x14ac:dyDescent="0.45">
      <c r="B25" s="71"/>
      <c r="C25" s="79"/>
      <c r="D25" s="79"/>
      <c r="E25" s="79"/>
      <c r="F25" s="68"/>
    </row>
    <row r="26" spans="2:6" x14ac:dyDescent="0.45">
      <c r="E26" s="79"/>
      <c r="F26" s="68"/>
    </row>
    <row r="35" spans="4:4" x14ac:dyDescent="0.45">
      <c r="D35" s="6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AL24"/>
  <sheetViews>
    <sheetView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customWidth="1"/>
    <col min="11" max="11" width="12.109375" customWidth="1"/>
    <col min="12" max="12" width="4.6640625" customWidth="1"/>
    <col min="17" max="17" width="12" bestFit="1" customWidth="1"/>
    <col min="22" max="24" width="12.5546875" bestFit="1" customWidth="1"/>
  </cols>
  <sheetData>
    <row r="2" spans="2:38" ht="9.75" customHeight="1" x14ac:dyDescent="0.3">
      <c r="U2" t="s">
        <v>22</v>
      </c>
    </row>
    <row r="3" spans="2:38" x14ac:dyDescent="0.3">
      <c r="B3" s="25" t="s">
        <v>20</v>
      </c>
      <c r="C3" s="13"/>
      <c r="D3" s="14" t="s">
        <v>4</v>
      </c>
      <c r="F3" s="13"/>
      <c r="G3" s="12" t="s">
        <v>3</v>
      </c>
      <c r="I3" s="13"/>
      <c r="J3" s="13"/>
      <c r="K3" s="13"/>
      <c r="L3" s="13"/>
      <c r="M3" s="13"/>
      <c r="N3" s="13"/>
      <c r="O3" s="13"/>
      <c r="P3" s="13"/>
      <c r="Q3" s="29">
        <f ca="1">TODAY()</f>
        <v>45602</v>
      </c>
      <c r="R3" s="13"/>
      <c r="S3" s="13"/>
      <c r="T3" s="13"/>
      <c r="AE3" s="1">
        <v>3</v>
      </c>
      <c r="AF3" s="1">
        <v>1</v>
      </c>
      <c r="AG3" s="1">
        <v>7</v>
      </c>
      <c r="AJ3" t="s">
        <v>30</v>
      </c>
    </row>
    <row r="4" spans="2:38" ht="21.75" customHeight="1" x14ac:dyDescent="0.3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t="s">
        <v>19</v>
      </c>
      <c r="Z4" t="s">
        <v>23</v>
      </c>
      <c r="AE4" t="s">
        <v>20</v>
      </c>
      <c r="AF4" t="s">
        <v>4</v>
      </c>
      <c r="AG4" t="s">
        <v>3</v>
      </c>
      <c r="AK4" t="s">
        <v>5</v>
      </c>
      <c r="AL4" t="s">
        <v>28</v>
      </c>
    </row>
    <row r="5" spans="2:38" x14ac:dyDescent="0.3">
      <c r="B5" s="13"/>
      <c r="C5" s="13"/>
      <c r="D5" s="13"/>
      <c r="E5" s="13"/>
      <c r="F5" s="13"/>
      <c r="G5" s="13"/>
      <c r="H5" s="13"/>
      <c r="I5" s="13"/>
      <c r="J5" s="13"/>
      <c r="K5" s="27" t="e">
        <f ca="1">SUM(V6:X6)</f>
        <v>#REF!</v>
      </c>
      <c r="L5" s="13"/>
      <c r="M5" s="13"/>
      <c r="N5" s="13"/>
      <c r="O5" s="13"/>
      <c r="P5" s="13"/>
      <c r="Q5" s="13"/>
      <c r="R5" s="13"/>
      <c r="S5" s="13"/>
      <c r="T5" s="13"/>
      <c r="V5" s="1" t="s">
        <v>6</v>
      </c>
      <c r="W5" s="1" t="s">
        <v>9</v>
      </c>
      <c r="X5" s="1" t="s">
        <v>10</v>
      </c>
      <c r="Z5" s="2" t="s">
        <v>20</v>
      </c>
      <c r="AA5" s="1">
        <f ca="1">OFFSET(AE4,AE3,0)</f>
        <v>2009</v>
      </c>
      <c r="AE5" s="1">
        <v>2007</v>
      </c>
      <c r="AF5" t="s">
        <v>8</v>
      </c>
      <c r="AG5" t="s">
        <v>7</v>
      </c>
      <c r="AJ5" t="s">
        <v>8</v>
      </c>
      <c r="AK5" s="28" t="e">
        <f ca="1">SUMIFS(data!$H:$H,data!#REF!,Sketch3!$AA$5,data!$F:$F,Sketch3!$AJ5)</f>
        <v>#REF!</v>
      </c>
      <c r="AL5" s="28" t="e">
        <f ca="1">SUMIFS(data!$I:$I,data!#REF!,Sketch3!$AA$5,data!$F:$F,Sketch3!$AJ5)</f>
        <v>#REF!</v>
      </c>
    </row>
    <row r="6" spans="2:38" x14ac:dyDescent="0.3">
      <c r="B6" s="12" t="s">
        <v>29</v>
      </c>
      <c r="C6" s="13"/>
      <c r="D6" s="13"/>
      <c r="E6" s="13"/>
      <c r="F6" s="13"/>
      <c r="G6" s="13"/>
      <c r="H6" s="13"/>
      <c r="I6" s="13"/>
      <c r="J6" s="13"/>
      <c r="K6" s="27" t="e">
        <f ca="1">SUM(V7:X7)</f>
        <v>#REF!</v>
      </c>
      <c r="L6" s="13"/>
      <c r="M6" s="13"/>
      <c r="N6" s="13"/>
      <c r="O6" s="13"/>
      <c r="P6" s="13"/>
      <c r="Q6" s="13"/>
      <c r="R6" s="13"/>
      <c r="S6" s="13"/>
      <c r="T6" s="13"/>
      <c r="U6" s="1" t="s">
        <v>27</v>
      </c>
      <c r="V6" s="28" t="e">
        <f ca="1">SUMIFS(data!$H:$H,data!#REF!,Sketch3!$AA5,data!$F:$F,Sketch3!$AA$6,data!$E:$E,Sketch3!$AA$7,data!$D:$D,Sketch3!V$5)</f>
        <v>#REF!</v>
      </c>
      <c r="W6" s="28" t="e">
        <f ca="1">SUMIFS(data!$H:$H,data!#REF!,Sketch3!$AA5,data!$F:$F,Sketch3!$AA$6,data!$E:$E,Sketch3!$AA$7,data!$D:$D,Sketch3!W$5)</f>
        <v>#REF!</v>
      </c>
      <c r="X6" s="28" t="e">
        <f ca="1">SUMIFS(data!$H:$H,data!#REF!,Sketch3!$AA5,data!$F:$F,Sketch3!$AA$6,data!$E:$E,Sketch3!$AA$7,data!$D:$D,Sketch3!X$5)</f>
        <v>#REF!</v>
      </c>
      <c r="Z6" t="s">
        <v>21</v>
      </c>
      <c r="AA6" s="1" t="str">
        <f ca="1">OFFSET(AF4,AF3,0)</f>
        <v>North</v>
      </c>
      <c r="AE6" s="1">
        <v>2008</v>
      </c>
      <c r="AF6" t="s">
        <v>12</v>
      </c>
      <c r="AG6" t="s">
        <v>13</v>
      </c>
      <c r="AJ6" t="s">
        <v>12</v>
      </c>
      <c r="AK6" s="28" t="e">
        <f ca="1">SUMIFS(data!$H:$H,data!#REF!,Sketch3!$AA$5,data!$F:$F,Sketch3!$AJ6)</f>
        <v>#REF!</v>
      </c>
      <c r="AL6" s="28" t="e">
        <f ca="1">SUMIFS(data!$I:$I,data!#REF!,Sketch3!$AA$5,data!$F:$F,Sketch3!$AJ6)</f>
        <v>#REF!</v>
      </c>
    </row>
    <row r="7" spans="2:38" x14ac:dyDescent="0.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" t="s">
        <v>28</v>
      </c>
      <c r="V7" s="28" t="e">
        <f ca="1">SUMIFS(data!$I:$I,data!#REF!,Sketch3!$AA$5,data!$F:$F,Sketch3!$AA$6,data!$E:$E,Sketch3!$AA$7,data!$D:$D,Sketch3!V$5)</f>
        <v>#REF!</v>
      </c>
      <c r="W7" s="28" t="e">
        <f ca="1">SUMIFS(data!$I:$I,data!#REF!,Sketch3!$AA$5,data!$F:$F,Sketch3!$AA$6,data!$E:$E,Sketch3!$AA$7,data!$D:$D,Sketch3!W$5)</f>
        <v>#REF!</v>
      </c>
      <c r="X7" s="28" t="e">
        <f ca="1">SUMIFS(data!$I:$I,data!#REF!,Sketch3!$AA$5,data!$F:$F,Sketch3!$AA$6,data!$E:$E,Sketch3!$AA$7,data!$D:$D,Sketch3!X$5)</f>
        <v>#REF!</v>
      </c>
      <c r="Z7" t="s">
        <v>3</v>
      </c>
      <c r="AA7" s="1" t="str">
        <f ca="1">OFFSET(AG4,AG3,0)</f>
        <v>Harry</v>
      </c>
      <c r="AE7" s="1">
        <v>2009</v>
      </c>
      <c r="AF7" t="s">
        <v>11</v>
      </c>
      <c r="AG7" t="s">
        <v>14</v>
      </c>
      <c r="AJ7" t="s">
        <v>11</v>
      </c>
      <c r="AK7" s="28" t="e">
        <f ca="1">SUMIFS(data!$H:$H,data!#REF!,Sketch3!$AA$5,data!$F:$F,Sketch3!$AJ7)</f>
        <v>#REF!</v>
      </c>
      <c r="AL7" s="28" t="e">
        <f ca="1">SUMIFS(data!$I:$I,data!#REF!,Sketch3!$AA$5,data!$F:$F,Sketch3!$AJ7)</f>
        <v>#REF!</v>
      </c>
    </row>
    <row r="8" spans="2:38" x14ac:dyDescent="0.3">
      <c r="B8" s="13"/>
      <c r="C8" s="13"/>
      <c r="D8" s="23" t="s">
        <v>24</v>
      </c>
      <c r="E8" s="13"/>
      <c r="F8" s="13"/>
      <c r="G8" s="24" t="s">
        <v>25</v>
      </c>
      <c r="H8" s="13"/>
      <c r="I8" s="13"/>
      <c r="J8" s="26" t="s">
        <v>26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"/>
      <c r="V8" s="3"/>
      <c r="W8" s="3"/>
      <c r="X8" s="3"/>
      <c r="AG8" t="s">
        <v>15</v>
      </c>
    </row>
    <row r="9" spans="2:38" ht="20.399999999999999" x14ac:dyDescent="0.35">
      <c r="B9" s="13"/>
      <c r="C9" s="13"/>
      <c r="D9" s="19" t="e">
        <f ca="1">D10/K5</f>
        <v>#REF!</v>
      </c>
      <c r="E9" s="20"/>
      <c r="F9" s="20"/>
      <c r="G9" s="19" t="e">
        <f ca="1">G10/K5</f>
        <v>#REF!</v>
      </c>
      <c r="H9" s="20"/>
      <c r="I9" s="20"/>
      <c r="J9" s="19" t="e">
        <f ca="1">J10/K5</f>
        <v>#REF!</v>
      </c>
      <c r="K9" s="13"/>
      <c r="L9" s="13"/>
      <c r="M9" s="13"/>
      <c r="N9" s="13"/>
      <c r="O9" s="13"/>
      <c r="P9" s="13"/>
      <c r="Q9" s="13"/>
      <c r="R9" s="13"/>
      <c r="S9" s="13"/>
      <c r="T9" s="13"/>
      <c r="AG9" t="s">
        <v>16</v>
      </c>
    </row>
    <row r="10" spans="2:38" x14ac:dyDescent="0.3">
      <c r="B10" s="12" t="s">
        <v>5</v>
      </c>
      <c r="C10" s="13"/>
      <c r="D10" s="21" t="e">
        <f ca="1">V6</f>
        <v>#REF!</v>
      </c>
      <c r="E10" s="22"/>
      <c r="F10" s="22"/>
      <c r="G10" s="21" t="e">
        <f ca="1">W6</f>
        <v>#REF!</v>
      </c>
      <c r="H10" s="22"/>
      <c r="I10" s="22"/>
      <c r="J10" s="21" t="e">
        <f ca="1">X6</f>
        <v>#REF!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AG10" t="s">
        <v>17</v>
      </c>
    </row>
    <row r="11" spans="2:38" x14ac:dyDescent="0.3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AG11" t="s">
        <v>18</v>
      </c>
    </row>
    <row r="12" spans="2:38" x14ac:dyDescent="0.3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2:38" x14ac:dyDescent="0.3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2:38" x14ac:dyDescent="0.3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2:38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2:38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2:20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2:20" x14ac:dyDescent="0.3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2:20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2:20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2:20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2:20" x14ac:dyDescent="0.3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2:20" x14ac:dyDescent="0.3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2:20" x14ac:dyDescent="0.3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1</xdr:col>
                    <xdr:colOff>137160</xdr:colOff>
                    <xdr:row>3</xdr:row>
                    <xdr:rowOff>7620</xdr:rowOff>
                  </from>
                  <to>
                    <xdr:col>2</xdr:col>
                    <xdr:colOff>487680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3</xdr:col>
                    <xdr:colOff>22860</xdr:colOff>
                    <xdr:row>3</xdr:row>
                    <xdr:rowOff>0</xdr:rowOff>
                  </from>
                  <to>
                    <xdr:col>5</xdr:col>
                    <xdr:colOff>45720</xdr:colOff>
                    <xdr:row>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Drop Down 3">
              <controlPr defaultSize="0" autoLine="0" autoPict="0">
                <anchor moveWithCells="1">
                  <from>
                    <xdr:col>6</xdr:col>
                    <xdr:colOff>7620</xdr:colOff>
                    <xdr:row>3</xdr:row>
                    <xdr:rowOff>0</xdr:rowOff>
                  </from>
                  <to>
                    <xdr:col>8</xdr:col>
                    <xdr:colOff>38100</xdr:colOff>
                    <xdr:row>3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2:AE24"/>
  <sheetViews>
    <sheetView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customWidth="1"/>
    <col min="11" max="11" width="12.109375" customWidth="1"/>
    <col min="12" max="12" width="4.6640625" customWidth="1"/>
    <col min="20" max="22" width="12.5546875" bestFit="1" customWidth="1"/>
  </cols>
  <sheetData>
    <row r="2" spans="2:31" x14ac:dyDescent="0.3">
      <c r="S2" t="s">
        <v>22</v>
      </c>
    </row>
    <row r="3" spans="2:31" x14ac:dyDescent="0.3">
      <c r="B3" s="12" t="s">
        <v>20</v>
      </c>
      <c r="C3" s="13"/>
      <c r="D3" s="13"/>
      <c r="E3" s="14" t="s">
        <v>4</v>
      </c>
      <c r="F3" s="13"/>
      <c r="G3" s="13"/>
      <c r="H3" s="12" t="s">
        <v>3</v>
      </c>
      <c r="I3" s="13"/>
      <c r="J3" s="13"/>
      <c r="K3" s="13"/>
      <c r="L3" s="13"/>
      <c r="M3" s="13"/>
      <c r="N3" s="13"/>
      <c r="O3" s="13"/>
      <c r="P3" s="13"/>
      <c r="Q3" s="13"/>
      <c r="AC3" s="1">
        <v>2</v>
      </c>
      <c r="AD3" s="1">
        <v>2</v>
      </c>
      <c r="AE3" s="1">
        <v>3</v>
      </c>
    </row>
    <row r="4" spans="2:31" x14ac:dyDescent="0.3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S4" t="s">
        <v>19</v>
      </c>
      <c r="X4" t="s">
        <v>23</v>
      </c>
      <c r="AC4" t="s">
        <v>20</v>
      </c>
      <c r="AD4" t="s">
        <v>4</v>
      </c>
      <c r="AE4" t="s">
        <v>3</v>
      </c>
    </row>
    <row r="5" spans="2:31" x14ac:dyDescent="0.3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T5" s="1" t="s">
        <v>6</v>
      </c>
      <c r="U5" s="1" t="s">
        <v>9</v>
      </c>
      <c r="V5" s="1" t="s">
        <v>10</v>
      </c>
      <c r="X5" s="2" t="s">
        <v>20</v>
      </c>
      <c r="Y5" s="1">
        <f ca="1">OFFSET(AC4,AC3,0)</f>
        <v>2008</v>
      </c>
      <c r="AC5" s="1">
        <v>2007</v>
      </c>
      <c r="AD5" t="s">
        <v>8</v>
      </c>
      <c r="AE5" t="s">
        <v>7</v>
      </c>
    </row>
    <row r="6" spans="2:31" x14ac:dyDescent="0.3">
      <c r="B6" s="12" t="s">
        <v>29</v>
      </c>
      <c r="C6" s="13"/>
      <c r="D6" s="13"/>
      <c r="E6" s="13"/>
      <c r="F6" s="13"/>
      <c r="G6" s="13"/>
      <c r="H6" s="13"/>
      <c r="I6" s="13"/>
      <c r="J6" s="13"/>
      <c r="K6" s="15" t="e">
        <f ca="1">SUM(T6:V6)</f>
        <v>#REF!</v>
      </c>
      <c r="L6" s="13"/>
      <c r="M6" s="13"/>
      <c r="N6" s="13"/>
      <c r="O6" s="13"/>
      <c r="P6" s="13"/>
      <c r="Q6" s="13"/>
      <c r="S6" s="1" t="s">
        <v>27</v>
      </c>
      <c r="T6" s="3" t="e">
        <f ca="1">SUMIFS(data!$H:$H,data!#REF!,Sketch2!$Y5,data!$F:$F,Sketch2!$Y$6,data!$E:$E,Sketch2!$Y$7,data!$D:$D,Sketch2!T$5)</f>
        <v>#REF!</v>
      </c>
      <c r="U6" s="3" t="e">
        <f ca="1">SUMIFS(data!$H:$H,data!#REF!,Sketch2!$Y5,data!$F:$F,Sketch2!$Y$6,data!$E:$E,Sketch2!$Y$7,data!$D:$D,Sketch2!U$5)</f>
        <v>#REF!</v>
      </c>
      <c r="V6" s="3" t="e">
        <f ca="1">SUMIFS(data!$H:$H,data!#REF!,Sketch2!$Y5,data!$F:$F,Sketch2!$Y$6,data!$E:$E,Sketch2!$Y$7,data!$D:$D,Sketch2!V$5)</f>
        <v>#REF!</v>
      </c>
      <c r="X6" t="s">
        <v>21</v>
      </c>
      <c r="Y6" s="1" t="str">
        <f ca="1">OFFSET(AD4,AD3,0)</f>
        <v>Middle</v>
      </c>
      <c r="AC6" s="1">
        <v>2008</v>
      </c>
      <c r="AD6" t="s">
        <v>12</v>
      </c>
      <c r="AE6" t="s">
        <v>13</v>
      </c>
    </row>
    <row r="7" spans="2:31" x14ac:dyDescent="0.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S7" s="1" t="s">
        <v>28</v>
      </c>
      <c r="T7" s="3" t="e">
        <f ca="1">SUMIFS(data!$I:$I,data!#REF!,Sketch2!$Y$5,data!$F:$F,Sketch2!$Y$6,data!$E:$E,Sketch2!$Y$7,data!$D:$D,Sketch2!T$5)</f>
        <v>#REF!</v>
      </c>
      <c r="U7" s="3" t="e">
        <f ca="1">SUMIFS(data!$I:$I,data!#REF!,Sketch2!$Y$5,data!$F:$F,Sketch2!$Y$6,data!$E:$E,Sketch2!$Y$7,data!$D:$D,Sketch2!U$5)</f>
        <v>#REF!</v>
      </c>
      <c r="V7" s="3" t="e">
        <f ca="1">SUMIFS(data!$I:$I,data!#REF!,Sketch2!$Y$5,data!$F:$F,Sketch2!$Y$6,data!$E:$E,Sketch2!$Y$7,data!$D:$D,Sketch2!V$5)</f>
        <v>#REF!</v>
      </c>
      <c r="X7" t="s">
        <v>3</v>
      </c>
      <c r="Y7" s="1" t="str">
        <f ca="1">OFFSET(AE4,AE3,0)</f>
        <v>Maria</v>
      </c>
      <c r="AC7" s="1">
        <v>2009</v>
      </c>
      <c r="AD7" t="s">
        <v>11</v>
      </c>
      <c r="AE7" t="s">
        <v>14</v>
      </c>
    </row>
    <row r="8" spans="2:31" x14ac:dyDescent="0.3">
      <c r="B8" s="13"/>
      <c r="C8" s="13"/>
      <c r="D8" s="16" t="s">
        <v>24</v>
      </c>
      <c r="E8" s="13"/>
      <c r="F8" s="13"/>
      <c r="G8" s="17" t="s">
        <v>25</v>
      </c>
      <c r="H8" s="13"/>
      <c r="I8" s="13"/>
      <c r="J8" s="18" t="s">
        <v>26</v>
      </c>
      <c r="K8" s="13"/>
      <c r="L8" s="13"/>
      <c r="M8" s="13"/>
      <c r="N8" s="13"/>
      <c r="O8" s="13"/>
      <c r="P8" s="13"/>
      <c r="Q8" s="13"/>
      <c r="S8" s="1"/>
      <c r="T8" s="3"/>
      <c r="U8" s="3"/>
      <c r="V8" s="3"/>
      <c r="AE8" t="s">
        <v>15</v>
      </c>
    </row>
    <row r="9" spans="2:31" ht="20.399999999999999" x14ac:dyDescent="0.35">
      <c r="B9" s="13"/>
      <c r="C9" s="13"/>
      <c r="D9" s="19" t="e">
        <f ca="1">D10/K6</f>
        <v>#REF!</v>
      </c>
      <c r="E9" s="20"/>
      <c r="F9" s="20"/>
      <c r="G9" s="19" t="e">
        <f ca="1">G10/K6</f>
        <v>#REF!</v>
      </c>
      <c r="H9" s="20"/>
      <c r="I9" s="20"/>
      <c r="J9" s="19" t="e">
        <f ca="1">J10/K6</f>
        <v>#REF!</v>
      </c>
      <c r="K9" s="13"/>
      <c r="L9" s="13"/>
      <c r="M9" s="13"/>
      <c r="N9" s="13"/>
      <c r="O9" s="13"/>
      <c r="P9" s="13"/>
      <c r="Q9" s="13"/>
      <c r="AE9" t="s">
        <v>16</v>
      </c>
    </row>
    <row r="10" spans="2:31" x14ac:dyDescent="0.3">
      <c r="B10" s="12" t="s">
        <v>5</v>
      </c>
      <c r="C10" s="13"/>
      <c r="D10" s="21" t="e">
        <f ca="1">T6</f>
        <v>#REF!</v>
      </c>
      <c r="E10" s="22"/>
      <c r="F10" s="22"/>
      <c r="G10" s="21" t="e">
        <f ca="1">U6</f>
        <v>#REF!</v>
      </c>
      <c r="H10" s="22"/>
      <c r="I10" s="22"/>
      <c r="J10" s="21" t="e">
        <f ca="1">V6</f>
        <v>#REF!</v>
      </c>
      <c r="K10" s="13"/>
      <c r="L10" s="13"/>
      <c r="M10" s="13"/>
      <c r="N10" s="13"/>
      <c r="O10" s="13"/>
      <c r="P10" s="13"/>
      <c r="Q10" s="13"/>
      <c r="AE10" t="s">
        <v>17</v>
      </c>
    </row>
    <row r="11" spans="2:31" x14ac:dyDescent="0.3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AE11" t="s">
        <v>18</v>
      </c>
    </row>
    <row r="12" spans="2:31" x14ac:dyDescent="0.3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2:31" x14ac:dyDescent="0.3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2:31" x14ac:dyDescent="0.3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2:31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2:31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2:17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7" x14ac:dyDescent="0.3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2:17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2:17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2:17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2:17" x14ac:dyDescent="0.3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2:17" x14ac:dyDescent="0.3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2:17" x14ac:dyDescent="0.3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1</xdr:col>
                    <xdr:colOff>533400</xdr:colOff>
                    <xdr:row>3</xdr:row>
                    <xdr:rowOff>30480</xdr:rowOff>
                  </from>
                  <to>
                    <xdr:col>3</xdr:col>
                    <xdr:colOff>274320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>
                  <from>
                    <xdr:col>4</xdr:col>
                    <xdr:colOff>22860</xdr:colOff>
                    <xdr:row>3</xdr:row>
                    <xdr:rowOff>30480</xdr:rowOff>
                  </from>
                  <to>
                    <xdr:col>6</xdr:col>
                    <xdr:colOff>45720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Drop Down 3">
              <controlPr defaultSize="0" autoLine="0" autoPict="0">
                <anchor moveWithCells="1">
                  <from>
                    <xdr:col>7</xdr:col>
                    <xdr:colOff>22860</xdr:colOff>
                    <xdr:row>3</xdr:row>
                    <xdr:rowOff>30480</xdr:rowOff>
                  </from>
                  <to>
                    <xdr:col>9</xdr:col>
                    <xdr:colOff>45720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AD11"/>
  <sheetViews>
    <sheetView workbookViewId="0">
      <selection activeCell="Q3" sqref="Q3"/>
    </sheetView>
  </sheetViews>
  <sheetFormatPr defaultRowHeight="14.4" x14ac:dyDescent="0.3"/>
  <cols>
    <col min="1" max="1" width="3.6640625" customWidth="1"/>
    <col min="11" max="11" width="12.109375" customWidth="1"/>
    <col min="12" max="12" width="4.6640625" customWidth="1"/>
    <col min="19" max="21" width="12.5546875" bestFit="1" customWidth="1"/>
  </cols>
  <sheetData>
    <row r="2" spans="2:30" x14ac:dyDescent="0.3">
      <c r="R2" t="s">
        <v>22</v>
      </c>
    </row>
    <row r="3" spans="2:30" x14ac:dyDescent="0.3">
      <c r="B3" t="s">
        <v>20</v>
      </c>
      <c r="E3" t="s">
        <v>4</v>
      </c>
      <c r="H3" t="s">
        <v>3</v>
      </c>
      <c r="AB3" s="1">
        <v>1</v>
      </c>
      <c r="AC3" s="1">
        <v>2</v>
      </c>
      <c r="AD3" s="1">
        <v>1</v>
      </c>
    </row>
    <row r="4" spans="2:30" x14ac:dyDescent="0.3">
      <c r="R4" t="s">
        <v>19</v>
      </c>
      <c r="W4" t="s">
        <v>23</v>
      </c>
      <c r="AB4" t="s">
        <v>20</v>
      </c>
      <c r="AC4" t="s">
        <v>4</v>
      </c>
      <c r="AD4" t="s">
        <v>3</v>
      </c>
    </row>
    <row r="5" spans="2:30" x14ac:dyDescent="0.3">
      <c r="S5" s="1" t="s">
        <v>6</v>
      </c>
      <c r="T5" s="1" t="s">
        <v>9</v>
      </c>
      <c r="U5" s="1" t="s">
        <v>10</v>
      </c>
      <c r="W5" s="2" t="s">
        <v>20</v>
      </c>
      <c r="X5" s="1">
        <f ca="1">OFFSET(AB4,AB3,0)</f>
        <v>2007</v>
      </c>
      <c r="AB5" s="1">
        <v>2007</v>
      </c>
      <c r="AC5" t="s">
        <v>8</v>
      </c>
      <c r="AD5" t="s">
        <v>7</v>
      </c>
    </row>
    <row r="6" spans="2:30" x14ac:dyDescent="0.3">
      <c r="K6" s="11" t="e">
        <f ca="1">SUM(S6:U6)</f>
        <v>#REF!</v>
      </c>
      <c r="R6" s="1" t="s">
        <v>27</v>
      </c>
      <c r="S6" s="3" t="e">
        <f ca="1">SUMIFS(data!$H:$H,data!#REF!,Sketch1!$X5,data!$F:$F,Sketch1!$X$6,data!$E:$E,Sketch1!$X$7,data!$D:$D,Sketch1!S$5)</f>
        <v>#REF!</v>
      </c>
      <c r="T6" s="3" t="e">
        <f ca="1">SUMIFS(data!$H:$H,data!#REF!,Sketch1!$X5,data!$F:$F,Sketch1!$X$6,data!$E:$E,Sketch1!$X$7,data!$D:$D,Sketch1!T$5)</f>
        <v>#REF!</v>
      </c>
      <c r="U6" s="3" t="e">
        <f ca="1">SUMIFS(data!$H:$H,data!#REF!,Sketch1!$X5,data!$F:$F,Sketch1!$X$6,data!$E:$E,Sketch1!$X$7,data!$D:$D,Sketch1!U$5)</f>
        <v>#REF!</v>
      </c>
      <c r="W6" t="s">
        <v>21</v>
      </c>
      <c r="X6" s="1" t="str">
        <f ca="1">OFFSET(AC4,AC3,0)</f>
        <v>Middle</v>
      </c>
      <c r="AB6" s="1">
        <v>2008</v>
      </c>
      <c r="AC6" t="s">
        <v>12</v>
      </c>
      <c r="AD6" t="s">
        <v>13</v>
      </c>
    </row>
    <row r="7" spans="2:30" x14ac:dyDescent="0.3">
      <c r="R7" s="1" t="s">
        <v>28</v>
      </c>
      <c r="S7" s="3" t="e">
        <f ca="1">SUMIFS(data!$I:$I,data!#REF!,Sketch1!$X$5,data!$F:$F,Sketch1!$X$6,data!$E:$E,Sketch1!$X$7,data!$D:$D,Sketch1!S$5)</f>
        <v>#REF!</v>
      </c>
      <c r="T7" s="3" t="e">
        <f ca="1">SUMIFS(data!$I:$I,data!#REF!,Sketch1!$X$5,data!$F:$F,Sketch1!$X$6,data!$E:$E,Sketch1!$X$7,data!$D:$D,Sketch1!T$5)</f>
        <v>#REF!</v>
      </c>
      <c r="U7" s="3" t="e">
        <f ca="1">SUMIFS(data!$I:$I,data!#REF!,Sketch1!$X$5,data!$F:$F,Sketch1!$X$6,data!$E:$E,Sketch1!$X$7,data!$D:$D,Sketch1!U$5)</f>
        <v>#REF!</v>
      </c>
      <c r="W7" t="s">
        <v>3</v>
      </c>
      <c r="X7" s="1" t="str">
        <f ca="1">OFFSET(AD4,AD3,0)</f>
        <v>Sean</v>
      </c>
      <c r="AB7" s="1">
        <v>2009</v>
      </c>
      <c r="AC7" t="s">
        <v>11</v>
      </c>
      <c r="AD7" t="s">
        <v>14</v>
      </c>
    </row>
    <row r="8" spans="2:30" x14ac:dyDescent="0.3">
      <c r="D8" s="4" t="s">
        <v>24</v>
      </c>
      <c r="G8" s="5" t="s">
        <v>25</v>
      </c>
      <c r="J8" s="6" t="s">
        <v>26</v>
      </c>
      <c r="R8" s="1"/>
      <c r="S8" s="3"/>
      <c r="T8" s="3"/>
      <c r="U8" s="3"/>
      <c r="AD8" t="s">
        <v>15</v>
      </c>
    </row>
    <row r="9" spans="2:30" ht="20.399999999999999" x14ac:dyDescent="0.35">
      <c r="D9" s="7" t="e">
        <f ca="1">D10/K6</f>
        <v>#REF!</v>
      </c>
      <c r="E9" s="8"/>
      <c r="F9" s="8"/>
      <c r="G9" s="7" t="e">
        <f ca="1">G10/K6</f>
        <v>#REF!</v>
      </c>
      <c r="H9" s="8"/>
      <c r="I9" s="8"/>
      <c r="J9" s="7" t="e">
        <f ca="1">J10/K6</f>
        <v>#REF!</v>
      </c>
      <c r="AD9" t="s">
        <v>16</v>
      </c>
    </row>
    <row r="10" spans="2:30" x14ac:dyDescent="0.3">
      <c r="B10" s="9" t="s">
        <v>5</v>
      </c>
      <c r="D10" s="10" t="e">
        <f ca="1">S6</f>
        <v>#REF!</v>
      </c>
      <c r="E10" s="9"/>
      <c r="F10" s="9"/>
      <c r="G10" s="10" t="e">
        <f ca="1">T6</f>
        <v>#REF!</v>
      </c>
      <c r="H10" s="9"/>
      <c r="I10" s="9"/>
      <c r="J10" s="10" t="e">
        <f ca="1">U6</f>
        <v>#REF!</v>
      </c>
      <c r="AD10" t="s">
        <v>17</v>
      </c>
    </row>
    <row r="11" spans="2:30" x14ac:dyDescent="0.3">
      <c r="AD11" t="s">
        <v>18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1</xdr:col>
                    <xdr:colOff>30480</xdr:colOff>
                    <xdr:row>3</xdr:row>
                    <xdr:rowOff>22860</xdr:rowOff>
                  </from>
                  <to>
                    <xdr:col>3</xdr:col>
                    <xdr:colOff>60960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4" name="Drop Down 3">
              <controlPr defaultSize="0" autoLine="0" autoPict="0">
                <anchor moveWithCells="1">
                  <from>
                    <xdr:col>4</xdr:col>
                    <xdr:colOff>22860</xdr:colOff>
                    <xdr:row>3</xdr:row>
                    <xdr:rowOff>30480</xdr:rowOff>
                  </from>
                  <to>
                    <xdr:col>6</xdr:col>
                    <xdr:colOff>45720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Line="0" autoPict="0">
                <anchor moveWithCells="1">
                  <from>
                    <xdr:col>7</xdr:col>
                    <xdr:colOff>22860</xdr:colOff>
                    <xdr:row>3</xdr:row>
                    <xdr:rowOff>30480</xdr:rowOff>
                  </from>
                  <to>
                    <xdr:col>9</xdr:col>
                    <xdr:colOff>45720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323"/>
  <sheetViews>
    <sheetView showGridLines="0" zoomScale="59" zoomScaleNormal="110" workbookViewId="0">
      <pane xSplit="2" ySplit="2" topLeftCell="C23" activePane="bottomRight" state="frozen"/>
      <selection pane="topRight" activeCell="E1" sqref="E1"/>
      <selection pane="bottomLeft" activeCell="A3" sqref="A3"/>
      <selection pane="bottomRight" activeCell="D4" sqref="D4"/>
    </sheetView>
  </sheetViews>
  <sheetFormatPr defaultRowHeight="14.4" x14ac:dyDescent="0.3"/>
  <cols>
    <col min="1" max="1" width="2.88671875" customWidth="1"/>
    <col min="2" max="2" width="13.44140625" style="31" bestFit="1" customWidth="1"/>
    <col min="3" max="3" width="15.6640625" customWidth="1"/>
    <col min="4" max="4" width="10.5546875" bestFit="1" customWidth="1"/>
    <col min="5" max="5" width="7.88671875" bestFit="1" customWidth="1"/>
    <col min="6" max="6" width="10.44140625" bestFit="1" customWidth="1"/>
    <col min="7" max="7" width="10.88671875" style="30" bestFit="1" customWidth="1"/>
    <col min="8" max="8" width="11.6640625" style="30" bestFit="1" customWidth="1"/>
    <col min="9" max="9" width="8.6640625" style="30" bestFit="1" customWidth="1"/>
    <col min="10" max="10" width="10.6640625" style="30" bestFit="1" customWidth="1"/>
    <col min="11" max="11" width="9.109375" style="30"/>
  </cols>
  <sheetData>
    <row r="1" spans="2:11" ht="15" thickBot="1" x14ac:dyDescent="0.35">
      <c r="J1"/>
      <c r="K1"/>
    </row>
    <row r="2" spans="2:11" ht="19.2" x14ac:dyDescent="0.3">
      <c r="B2" s="82" t="s">
        <v>0</v>
      </c>
      <c r="C2" s="82" t="s">
        <v>1</v>
      </c>
      <c r="D2" s="82" t="s">
        <v>2</v>
      </c>
      <c r="E2" s="82" t="s">
        <v>44</v>
      </c>
      <c r="F2" s="82" t="s">
        <v>40</v>
      </c>
      <c r="G2" s="82" t="s">
        <v>191</v>
      </c>
      <c r="H2" s="82" t="s">
        <v>5</v>
      </c>
      <c r="I2" s="82" t="s">
        <v>190</v>
      </c>
      <c r="J2"/>
      <c r="K2"/>
    </row>
    <row r="3" spans="2:11" ht="19.2" x14ac:dyDescent="0.45">
      <c r="B3" s="85">
        <v>44753</v>
      </c>
      <c r="C3" s="86">
        <v>12125611976</v>
      </c>
      <c r="D3" s="87" t="s">
        <v>194</v>
      </c>
      <c r="E3" s="87" t="s">
        <v>34</v>
      </c>
      <c r="F3" s="87" t="s">
        <v>43</v>
      </c>
      <c r="G3" s="86">
        <v>8</v>
      </c>
      <c r="H3" s="88">
        <v>7865</v>
      </c>
      <c r="I3" s="88">
        <v>2214</v>
      </c>
    </row>
    <row r="4" spans="2:11" ht="19.2" x14ac:dyDescent="0.45">
      <c r="B4" s="85">
        <v>44752</v>
      </c>
      <c r="C4" s="86">
        <v>12125601976</v>
      </c>
      <c r="D4" s="87" t="s">
        <v>193</v>
      </c>
      <c r="E4" s="87" t="s">
        <v>34</v>
      </c>
      <c r="F4" s="87" t="s">
        <v>43</v>
      </c>
      <c r="G4" s="86">
        <v>6</v>
      </c>
      <c r="H4" s="88">
        <v>5353</v>
      </c>
      <c r="I4" s="88">
        <v>2531</v>
      </c>
    </row>
    <row r="5" spans="2:11" ht="19.2" x14ac:dyDescent="0.45">
      <c r="B5" s="85">
        <v>44751</v>
      </c>
      <c r="C5" s="86">
        <v>12113001976</v>
      </c>
      <c r="D5" s="87" t="s">
        <v>193</v>
      </c>
      <c r="E5" s="87" t="s">
        <v>35</v>
      </c>
      <c r="F5" s="87" t="s">
        <v>43</v>
      </c>
      <c r="G5" s="86">
        <v>8</v>
      </c>
      <c r="H5" s="88">
        <v>8730</v>
      </c>
      <c r="I5" s="88">
        <v>1586</v>
      </c>
    </row>
    <row r="6" spans="2:11" ht="19.2" x14ac:dyDescent="0.45">
      <c r="B6" s="93">
        <v>44751</v>
      </c>
      <c r="C6" s="90">
        <v>12118521976</v>
      </c>
      <c r="D6" s="92" t="s">
        <v>193</v>
      </c>
      <c r="E6" s="92" t="s">
        <v>36</v>
      </c>
      <c r="F6" s="92" t="s">
        <v>42</v>
      </c>
      <c r="G6" s="90">
        <v>9</v>
      </c>
      <c r="H6" s="91">
        <v>6511</v>
      </c>
      <c r="I6" s="91">
        <v>1416</v>
      </c>
    </row>
    <row r="7" spans="2:11" ht="19.2" x14ac:dyDescent="0.45">
      <c r="B7" s="85">
        <v>44751</v>
      </c>
      <c r="C7" s="86">
        <v>12116721976</v>
      </c>
      <c r="D7" s="87" t="s">
        <v>193</v>
      </c>
      <c r="E7" s="87" t="s">
        <v>37</v>
      </c>
      <c r="F7" s="87" t="s">
        <v>41</v>
      </c>
      <c r="G7" s="86">
        <v>6</v>
      </c>
      <c r="H7" s="88">
        <v>4312</v>
      </c>
      <c r="I7" s="88">
        <v>1929</v>
      </c>
    </row>
    <row r="8" spans="2:11" ht="19.2" x14ac:dyDescent="0.45">
      <c r="B8" s="85">
        <v>44750</v>
      </c>
      <c r="C8" s="86">
        <v>12112991976</v>
      </c>
      <c r="D8" s="87" t="s">
        <v>195</v>
      </c>
      <c r="E8" s="87" t="s">
        <v>35</v>
      </c>
      <c r="F8" s="87" t="s">
        <v>43</v>
      </c>
      <c r="G8" s="86">
        <v>10</v>
      </c>
      <c r="H8" s="88">
        <v>4411</v>
      </c>
      <c r="I8" s="88">
        <v>2911</v>
      </c>
    </row>
    <row r="9" spans="2:11" ht="19.2" x14ac:dyDescent="0.45">
      <c r="B9" s="85">
        <v>44750</v>
      </c>
      <c r="C9" s="86">
        <v>12118511976</v>
      </c>
      <c r="D9" s="87" t="s">
        <v>195</v>
      </c>
      <c r="E9" s="87" t="s">
        <v>36</v>
      </c>
      <c r="F9" s="87" t="s">
        <v>41</v>
      </c>
      <c r="G9" s="86">
        <v>10</v>
      </c>
      <c r="H9" s="88">
        <v>4618</v>
      </c>
      <c r="I9" s="88">
        <v>1037</v>
      </c>
    </row>
    <row r="10" spans="2:11" ht="19.2" x14ac:dyDescent="0.45">
      <c r="B10" s="89">
        <v>44750</v>
      </c>
      <c r="C10" s="90">
        <v>12120361976</v>
      </c>
      <c r="D10" s="92" t="s">
        <v>193</v>
      </c>
      <c r="E10" s="92" t="s">
        <v>36</v>
      </c>
      <c r="F10" s="92" t="s">
        <v>42</v>
      </c>
      <c r="G10" s="90">
        <v>9</v>
      </c>
      <c r="H10" s="91">
        <v>5052</v>
      </c>
      <c r="I10" s="91">
        <v>1080</v>
      </c>
    </row>
    <row r="11" spans="2:11" ht="19.2" x14ac:dyDescent="0.45">
      <c r="B11" s="85">
        <v>44750</v>
      </c>
      <c r="C11" s="86">
        <v>12121601976</v>
      </c>
      <c r="D11" s="87" t="s">
        <v>195</v>
      </c>
      <c r="E11" s="87" t="s">
        <v>38</v>
      </c>
      <c r="F11" s="87" t="s">
        <v>42</v>
      </c>
      <c r="G11" s="86">
        <v>6</v>
      </c>
      <c r="H11" s="88">
        <v>6355</v>
      </c>
      <c r="I11" s="88">
        <v>1395</v>
      </c>
    </row>
    <row r="12" spans="2:11" ht="19.2" x14ac:dyDescent="0.45">
      <c r="B12" s="85">
        <v>44750</v>
      </c>
      <c r="C12" s="86">
        <v>12126151976</v>
      </c>
      <c r="D12" s="87" t="s">
        <v>194</v>
      </c>
      <c r="E12" s="87" t="s">
        <v>39</v>
      </c>
      <c r="F12" s="87" t="s">
        <v>43</v>
      </c>
      <c r="G12" s="86">
        <v>8</v>
      </c>
      <c r="H12" s="88">
        <v>3977</v>
      </c>
      <c r="I12" s="88">
        <v>2552</v>
      </c>
    </row>
    <row r="13" spans="2:11" ht="19.2" x14ac:dyDescent="0.45">
      <c r="B13" s="85">
        <v>44750</v>
      </c>
      <c r="C13" s="86">
        <v>12124601976</v>
      </c>
      <c r="D13" s="87" t="s">
        <v>195</v>
      </c>
      <c r="E13" s="87" t="s">
        <v>31</v>
      </c>
      <c r="F13" s="87" t="s">
        <v>43</v>
      </c>
      <c r="G13" s="86">
        <v>9</v>
      </c>
      <c r="H13" s="88">
        <v>7611</v>
      </c>
      <c r="I13" s="88">
        <v>1463</v>
      </c>
    </row>
    <row r="14" spans="2:11" ht="19.2" x14ac:dyDescent="0.45">
      <c r="B14" s="85">
        <v>44750</v>
      </c>
      <c r="C14" s="86">
        <v>12125581976</v>
      </c>
      <c r="D14" s="87" t="s">
        <v>194</v>
      </c>
      <c r="E14" s="87" t="s">
        <v>34</v>
      </c>
      <c r="F14" s="87" t="s">
        <v>42</v>
      </c>
      <c r="G14" s="86">
        <v>6</v>
      </c>
      <c r="H14" s="88">
        <v>5259</v>
      </c>
      <c r="I14" s="88">
        <v>2909</v>
      </c>
    </row>
    <row r="15" spans="2:11" ht="19.2" x14ac:dyDescent="0.45">
      <c r="B15" s="85">
        <v>44749</v>
      </c>
      <c r="C15" s="86">
        <v>12112981976</v>
      </c>
      <c r="D15" s="87" t="s">
        <v>194</v>
      </c>
      <c r="E15" s="87" t="s">
        <v>35</v>
      </c>
      <c r="F15" s="87" t="s">
        <v>42</v>
      </c>
      <c r="G15" s="86">
        <v>8</v>
      </c>
      <c r="H15" s="88">
        <v>2277</v>
      </c>
      <c r="I15" s="88">
        <v>2108</v>
      </c>
    </row>
    <row r="16" spans="2:11" ht="19.2" x14ac:dyDescent="0.45">
      <c r="B16" s="85">
        <v>44749</v>
      </c>
      <c r="C16" s="86">
        <v>12118501976</v>
      </c>
      <c r="D16" s="87" t="s">
        <v>194</v>
      </c>
      <c r="E16" s="87" t="s">
        <v>36</v>
      </c>
      <c r="F16" s="87" t="s">
        <v>43</v>
      </c>
      <c r="G16" s="86">
        <v>7</v>
      </c>
      <c r="H16" s="88">
        <v>1622</v>
      </c>
      <c r="I16" s="88">
        <v>1717</v>
      </c>
    </row>
    <row r="17" spans="2:9" ht="19.2" x14ac:dyDescent="0.45">
      <c r="B17" s="85">
        <v>44749</v>
      </c>
      <c r="C17" s="86">
        <v>12116711976</v>
      </c>
      <c r="D17" s="87" t="s">
        <v>195</v>
      </c>
      <c r="E17" s="87" t="s">
        <v>37</v>
      </c>
      <c r="F17" s="87" t="s">
        <v>41</v>
      </c>
      <c r="G17" s="86">
        <v>6</v>
      </c>
      <c r="H17" s="88">
        <v>9127</v>
      </c>
      <c r="I17" s="88">
        <v>1359</v>
      </c>
    </row>
    <row r="18" spans="2:9" ht="19.2" x14ac:dyDescent="0.45">
      <c r="B18" s="85">
        <v>44749</v>
      </c>
      <c r="C18" s="86">
        <v>12117951976</v>
      </c>
      <c r="D18" s="87" t="s">
        <v>193</v>
      </c>
      <c r="E18" s="87" t="s">
        <v>38</v>
      </c>
      <c r="F18" s="87" t="s">
        <v>43</v>
      </c>
      <c r="G18" s="86">
        <v>8</v>
      </c>
      <c r="H18" s="88">
        <v>8584</v>
      </c>
      <c r="I18" s="88">
        <v>1720</v>
      </c>
    </row>
    <row r="19" spans="2:9" ht="19.2" x14ac:dyDescent="0.45">
      <c r="B19" s="85">
        <v>44749</v>
      </c>
      <c r="C19" s="86">
        <v>12122491976</v>
      </c>
      <c r="D19" s="87" t="s">
        <v>194</v>
      </c>
      <c r="E19" s="87" t="s">
        <v>39</v>
      </c>
      <c r="F19" s="87" t="s">
        <v>41</v>
      </c>
      <c r="G19" s="86">
        <v>9</v>
      </c>
      <c r="H19" s="88">
        <v>5506</v>
      </c>
      <c r="I19" s="88">
        <v>2961</v>
      </c>
    </row>
    <row r="20" spans="2:9" ht="19.2" x14ac:dyDescent="0.45">
      <c r="B20" s="85">
        <v>44749</v>
      </c>
      <c r="C20" s="86">
        <v>12128241976</v>
      </c>
      <c r="D20" s="87" t="s">
        <v>193</v>
      </c>
      <c r="E20" s="87" t="s">
        <v>31</v>
      </c>
      <c r="F20" s="87" t="s">
        <v>41</v>
      </c>
      <c r="G20" s="86">
        <v>10</v>
      </c>
      <c r="H20" s="88">
        <v>6855</v>
      </c>
      <c r="I20" s="88">
        <v>2038</v>
      </c>
    </row>
    <row r="21" spans="2:9" ht="19.2" x14ac:dyDescent="0.45">
      <c r="B21" s="85">
        <v>44749</v>
      </c>
      <c r="C21" s="86">
        <v>12125571976</v>
      </c>
      <c r="D21" s="87" t="s">
        <v>193</v>
      </c>
      <c r="E21" s="87" t="s">
        <v>34</v>
      </c>
      <c r="F21" s="87" t="s">
        <v>42</v>
      </c>
      <c r="G21" s="86">
        <v>6</v>
      </c>
      <c r="H21" s="88">
        <v>5552</v>
      </c>
      <c r="I21" s="88">
        <v>2059</v>
      </c>
    </row>
    <row r="22" spans="2:9" ht="19.2" x14ac:dyDescent="0.45">
      <c r="B22" s="85">
        <v>44748</v>
      </c>
      <c r="C22" s="86">
        <v>12112971976</v>
      </c>
      <c r="D22" s="87" t="s">
        <v>193</v>
      </c>
      <c r="E22" s="87" t="s">
        <v>35</v>
      </c>
      <c r="F22" s="87" t="s">
        <v>42</v>
      </c>
      <c r="G22" s="86">
        <v>9</v>
      </c>
      <c r="H22" s="88">
        <v>6924</v>
      </c>
      <c r="I22" s="88">
        <v>2975</v>
      </c>
    </row>
    <row r="23" spans="2:9" ht="19.2" x14ac:dyDescent="0.45">
      <c r="B23" s="85">
        <v>44748</v>
      </c>
      <c r="C23" s="86">
        <v>12118491976</v>
      </c>
      <c r="D23" s="87" t="s">
        <v>193</v>
      </c>
      <c r="E23" s="87" t="s">
        <v>36</v>
      </c>
      <c r="F23" s="87" t="s">
        <v>43</v>
      </c>
      <c r="G23" s="86">
        <v>6</v>
      </c>
      <c r="H23" s="88">
        <v>2236</v>
      </c>
      <c r="I23" s="88">
        <v>2923</v>
      </c>
    </row>
    <row r="24" spans="2:9" ht="19.2" x14ac:dyDescent="0.45">
      <c r="B24" s="85">
        <v>44748</v>
      </c>
      <c r="C24" s="86">
        <v>12120351976</v>
      </c>
      <c r="D24" s="87" t="s">
        <v>193</v>
      </c>
      <c r="E24" s="87" t="s">
        <v>37</v>
      </c>
      <c r="F24" s="87" t="s">
        <v>42</v>
      </c>
      <c r="G24" s="86">
        <v>9</v>
      </c>
      <c r="H24" s="88">
        <v>4019</v>
      </c>
      <c r="I24" s="88">
        <v>2536</v>
      </c>
    </row>
    <row r="25" spans="2:9" ht="19.2" x14ac:dyDescent="0.45">
      <c r="B25" s="85">
        <v>44748</v>
      </c>
      <c r="C25" s="86">
        <v>12121591976</v>
      </c>
      <c r="D25" s="87" t="s">
        <v>194</v>
      </c>
      <c r="E25" s="87" t="s">
        <v>38</v>
      </c>
      <c r="F25" s="87" t="s">
        <v>41</v>
      </c>
      <c r="G25" s="86">
        <v>6</v>
      </c>
      <c r="H25" s="88">
        <v>3194</v>
      </c>
      <c r="I25" s="88">
        <v>2116</v>
      </c>
    </row>
    <row r="26" spans="2:9" ht="19.2" x14ac:dyDescent="0.45">
      <c r="B26" s="85">
        <v>44748</v>
      </c>
      <c r="C26" s="86">
        <v>12126141976</v>
      </c>
      <c r="D26" s="87" t="s">
        <v>193</v>
      </c>
      <c r="E26" s="87" t="s">
        <v>39</v>
      </c>
      <c r="F26" s="87" t="s">
        <v>43</v>
      </c>
      <c r="G26" s="86">
        <v>6</v>
      </c>
      <c r="H26" s="88">
        <v>1897</v>
      </c>
      <c r="I26" s="88">
        <v>1027</v>
      </c>
    </row>
    <row r="27" spans="2:9" ht="19.2" x14ac:dyDescent="0.45">
      <c r="B27" s="85">
        <v>44748</v>
      </c>
      <c r="C27" s="86">
        <v>12124591976</v>
      </c>
      <c r="D27" s="87" t="s">
        <v>194</v>
      </c>
      <c r="E27" s="87" t="s">
        <v>31</v>
      </c>
      <c r="F27" s="87" t="s">
        <v>42</v>
      </c>
      <c r="G27" s="86">
        <v>7</v>
      </c>
      <c r="H27" s="88">
        <v>3016</v>
      </c>
      <c r="I27" s="88">
        <v>1653</v>
      </c>
    </row>
    <row r="28" spans="2:9" ht="19.2" x14ac:dyDescent="0.45">
      <c r="B28" s="85">
        <v>44748</v>
      </c>
      <c r="C28" s="86">
        <v>12125561976</v>
      </c>
      <c r="D28" s="87" t="s">
        <v>195</v>
      </c>
      <c r="E28" s="87" t="s">
        <v>34</v>
      </c>
      <c r="F28" s="87" t="s">
        <v>42</v>
      </c>
      <c r="G28" s="86">
        <v>9</v>
      </c>
      <c r="H28" s="88">
        <v>1137</v>
      </c>
      <c r="I28" s="88">
        <v>2520</v>
      </c>
    </row>
    <row r="29" spans="2:9" ht="19.2" x14ac:dyDescent="0.45">
      <c r="B29" s="85">
        <v>44747</v>
      </c>
      <c r="C29" s="86">
        <v>12112961976</v>
      </c>
      <c r="D29" s="87" t="s">
        <v>195</v>
      </c>
      <c r="E29" s="87" t="s">
        <v>35</v>
      </c>
      <c r="F29" s="87" t="s">
        <v>42</v>
      </c>
      <c r="G29" s="86">
        <v>10</v>
      </c>
      <c r="H29" s="88">
        <v>2260</v>
      </c>
      <c r="I29" s="88">
        <v>1948</v>
      </c>
    </row>
    <row r="30" spans="2:9" ht="19.2" x14ac:dyDescent="0.45">
      <c r="B30" s="85">
        <v>44747</v>
      </c>
      <c r="C30" s="86">
        <v>12118481976</v>
      </c>
      <c r="D30" s="87" t="s">
        <v>195</v>
      </c>
      <c r="E30" s="87" t="s">
        <v>36</v>
      </c>
      <c r="F30" s="87" t="s">
        <v>43</v>
      </c>
      <c r="G30" s="86">
        <v>10</v>
      </c>
      <c r="H30" s="88">
        <v>3162</v>
      </c>
      <c r="I30" s="88">
        <v>1285</v>
      </c>
    </row>
    <row r="31" spans="2:9" ht="19.2" x14ac:dyDescent="0.45">
      <c r="B31" s="85">
        <v>44747</v>
      </c>
      <c r="C31" s="86">
        <v>12116701976</v>
      </c>
      <c r="D31" s="87" t="s">
        <v>194</v>
      </c>
      <c r="E31" s="87" t="s">
        <v>37</v>
      </c>
      <c r="F31" s="87" t="s">
        <v>43</v>
      </c>
      <c r="G31" s="86">
        <v>8</v>
      </c>
      <c r="H31" s="88">
        <v>4880</v>
      </c>
      <c r="I31" s="88">
        <v>1818</v>
      </c>
    </row>
    <row r="32" spans="2:9" ht="19.2" x14ac:dyDescent="0.45">
      <c r="B32" s="85">
        <v>44747</v>
      </c>
      <c r="C32" s="86">
        <v>12117941976</v>
      </c>
      <c r="D32" s="87" t="s">
        <v>195</v>
      </c>
      <c r="E32" s="87" t="s">
        <v>38</v>
      </c>
      <c r="F32" s="87" t="s">
        <v>43</v>
      </c>
      <c r="G32" s="86">
        <v>8</v>
      </c>
      <c r="H32" s="88">
        <v>3111</v>
      </c>
      <c r="I32" s="88">
        <v>1253</v>
      </c>
    </row>
    <row r="33" spans="2:9" ht="19.2" x14ac:dyDescent="0.45">
      <c r="B33" s="85">
        <v>44747</v>
      </c>
      <c r="C33" s="86">
        <v>12122481976</v>
      </c>
      <c r="D33" s="87" t="s">
        <v>193</v>
      </c>
      <c r="E33" s="87" t="s">
        <v>39</v>
      </c>
      <c r="F33" s="87" t="s">
        <v>41</v>
      </c>
      <c r="G33" s="86">
        <v>8</v>
      </c>
      <c r="H33" s="88">
        <v>7256</v>
      </c>
      <c r="I33" s="88">
        <v>2790</v>
      </c>
    </row>
    <row r="34" spans="2:9" ht="19.2" x14ac:dyDescent="0.45">
      <c r="B34" s="85">
        <v>44747</v>
      </c>
      <c r="C34" s="86">
        <v>12128231976</v>
      </c>
      <c r="D34" s="87" t="s">
        <v>195</v>
      </c>
      <c r="E34" s="87" t="s">
        <v>31</v>
      </c>
      <c r="F34" s="87" t="s">
        <v>41</v>
      </c>
      <c r="G34" s="86">
        <v>7</v>
      </c>
      <c r="H34" s="88">
        <v>3292</v>
      </c>
      <c r="I34" s="88">
        <v>1215</v>
      </c>
    </row>
    <row r="35" spans="2:9" ht="19.2" x14ac:dyDescent="0.45">
      <c r="B35" s="85">
        <v>44747</v>
      </c>
      <c r="C35" s="86">
        <v>12125551976</v>
      </c>
      <c r="D35" s="87" t="s">
        <v>194</v>
      </c>
      <c r="E35" s="87" t="s">
        <v>34</v>
      </c>
      <c r="F35" s="87" t="s">
        <v>41</v>
      </c>
      <c r="G35" s="86">
        <v>9</v>
      </c>
      <c r="H35" s="88">
        <v>7348</v>
      </c>
      <c r="I35" s="88">
        <v>7000</v>
      </c>
    </row>
    <row r="36" spans="2:9" ht="19.2" x14ac:dyDescent="0.45">
      <c r="B36" s="85">
        <v>44746</v>
      </c>
      <c r="C36" s="86">
        <v>12112951976</v>
      </c>
      <c r="D36" s="87" t="s">
        <v>194</v>
      </c>
      <c r="E36" s="87" t="s">
        <v>35</v>
      </c>
      <c r="F36" s="87" t="s">
        <v>41</v>
      </c>
      <c r="G36" s="86">
        <v>8</v>
      </c>
      <c r="H36" s="88">
        <v>5361</v>
      </c>
      <c r="I36" s="88">
        <v>1646</v>
      </c>
    </row>
    <row r="37" spans="2:9" ht="19.2" x14ac:dyDescent="0.45">
      <c r="B37" s="85">
        <v>44746</v>
      </c>
      <c r="C37" s="86">
        <v>12114801976</v>
      </c>
      <c r="D37" s="87" t="s">
        <v>193</v>
      </c>
      <c r="E37" s="87" t="s">
        <v>36</v>
      </c>
      <c r="F37" s="87" t="s">
        <v>43</v>
      </c>
      <c r="G37" s="86">
        <v>8</v>
      </c>
      <c r="H37" s="88">
        <v>4339</v>
      </c>
      <c r="I37" s="88">
        <v>2234</v>
      </c>
    </row>
    <row r="38" spans="2:9" ht="19.2" x14ac:dyDescent="0.45">
      <c r="B38" s="85">
        <v>44746</v>
      </c>
      <c r="C38" s="86">
        <v>12120341976</v>
      </c>
      <c r="D38" s="87" t="s">
        <v>195</v>
      </c>
      <c r="E38" s="87" t="s">
        <v>37</v>
      </c>
      <c r="F38" s="87" t="s">
        <v>42</v>
      </c>
      <c r="G38" s="86">
        <v>10</v>
      </c>
      <c r="H38" s="88">
        <v>7772</v>
      </c>
      <c r="I38" s="88">
        <v>2148</v>
      </c>
    </row>
    <row r="39" spans="2:9" ht="19.2" x14ac:dyDescent="0.45">
      <c r="B39" s="85">
        <v>44746</v>
      </c>
      <c r="C39" s="86">
        <v>12117931976</v>
      </c>
      <c r="D39" s="87" t="s">
        <v>194</v>
      </c>
      <c r="E39" s="87" t="s">
        <v>38</v>
      </c>
      <c r="F39" s="87" t="s">
        <v>42</v>
      </c>
      <c r="G39" s="86">
        <v>6</v>
      </c>
      <c r="H39" s="88">
        <v>2216</v>
      </c>
      <c r="I39" s="88">
        <v>2349</v>
      </c>
    </row>
    <row r="40" spans="2:9" ht="19.2" x14ac:dyDescent="0.45">
      <c r="B40" s="85">
        <v>44746</v>
      </c>
      <c r="C40" s="86">
        <v>12126131976</v>
      </c>
      <c r="D40" s="87" t="s">
        <v>195</v>
      </c>
      <c r="E40" s="87" t="s">
        <v>39</v>
      </c>
      <c r="F40" s="87" t="s">
        <v>43</v>
      </c>
      <c r="G40" s="86">
        <v>9</v>
      </c>
      <c r="H40" s="88">
        <v>7034</v>
      </c>
      <c r="I40" s="88">
        <v>1265</v>
      </c>
    </row>
    <row r="41" spans="2:9" ht="19.2" x14ac:dyDescent="0.45">
      <c r="B41" s="85">
        <v>44746</v>
      </c>
      <c r="C41" s="86">
        <v>12124581976</v>
      </c>
      <c r="D41" s="87" t="s">
        <v>193</v>
      </c>
      <c r="E41" s="87" t="s">
        <v>31</v>
      </c>
      <c r="F41" s="87" t="s">
        <v>42</v>
      </c>
      <c r="G41" s="86">
        <v>7</v>
      </c>
      <c r="H41" s="88">
        <v>6165</v>
      </c>
      <c r="I41" s="88">
        <v>2010</v>
      </c>
    </row>
    <row r="42" spans="2:9" ht="19.2" x14ac:dyDescent="0.45">
      <c r="B42" s="85">
        <v>44746</v>
      </c>
      <c r="C42" s="86">
        <v>12125541976</v>
      </c>
      <c r="D42" s="87" t="s">
        <v>193</v>
      </c>
      <c r="E42" s="87" t="s">
        <v>34</v>
      </c>
      <c r="F42" s="87" t="s">
        <v>41</v>
      </c>
      <c r="G42" s="86">
        <v>9</v>
      </c>
      <c r="H42" s="88">
        <v>5317</v>
      </c>
      <c r="I42" s="88">
        <v>2951</v>
      </c>
    </row>
    <row r="43" spans="2:9" ht="19.2" x14ac:dyDescent="0.45">
      <c r="B43" s="85">
        <v>44745</v>
      </c>
      <c r="C43" s="86">
        <v>12112941976</v>
      </c>
      <c r="D43" s="87" t="s">
        <v>193</v>
      </c>
      <c r="E43" s="87" t="s">
        <v>35</v>
      </c>
      <c r="F43" s="87" t="s">
        <v>41</v>
      </c>
      <c r="G43" s="86">
        <v>10</v>
      </c>
      <c r="H43" s="88">
        <v>7980</v>
      </c>
      <c r="I43" s="88">
        <v>1281</v>
      </c>
    </row>
    <row r="44" spans="2:9" ht="19.2" x14ac:dyDescent="0.45">
      <c r="B44" s="85">
        <v>44745</v>
      </c>
      <c r="C44" s="86">
        <v>12118451976</v>
      </c>
      <c r="D44" s="87" t="s">
        <v>195</v>
      </c>
      <c r="E44" s="87" t="s">
        <v>36</v>
      </c>
      <c r="F44" s="87" t="s">
        <v>42</v>
      </c>
      <c r="G44" s="86">
        <v>9</v>
      </c>
      <c r="H44" s="88">
        <v>1310</v>
      </c>
      <c r="I44" s="88">
        <v>2986</v>
      </c>
    </row>
    <row r="45" spans="2:9" ht="19.2" x14ac:dyDescent="0.45">
      <c r="B45" s="85">
        <v>44745</v>
      </c>
      <c r="C45" s="86">
        <v>12116691976</v>
      </c>
      <c r="D45" s="87" t="s">
        <v>193</v>
      </c>
      <c r="E45" s="87" t="s">
        <v>37</v>
      </c>
      <c r="F45" s="87" t="s">
        <v>43</v>
      </c>
      <c r="G45" s="86">
        <v>8</v>
      </c>
      <c r="H45" s="88">
        <v>2382</v>
      </c>
      <c r="I45" s="88">
        <v>1065</v>
      </c>
    </row>
    <row r="46" spans="2:9" ht="19.2" x14ac:dyDescent="0.45">
      <c r="B46" s="85">
        <v>44745</v>
      </c>
      <c r="C46" s="86">
        <v>12117921976</v>
      </c>
      <c r="D46" s="87" t="s">
        <v>193</v>
      </c>
      <c r="E46" s="87" t="s">
        <v>38</v>
      </c>
      <c r="F46" s="87" t="s">
        <v>42</v>
      </c>
      <c r="G46" s="86">
        <v>6</v>
      </c>
      <c r="H46" s="88">
        <v>9898</v>
      </c>
      <c r="I46" s="88">
        <v>1795</v>
      </c>
    </row>
    <row r="47" spans="2:9" ht="19.2" x14ac:dyDescent="0.45">
      <c r="B47" s="85">
        <v>44745</v>
      </c>
      <c r="C47" s="86">
        <v>12122471976</v>
      </c>
      <c r="D47" s="87" t="s">
        <v>195</v>
      </c>
      <c r="E47" s="87" t="s">
        <v>39</v>
      </c>
      <c r="F47" s="87" t="s">
        <v>41</v>
      </c>
      <c r="G47" s="86">
        <v>9</v>
      </c>
      <c r="H47" s="88">
        <v>3231</v>
      </c>
      <c r="I47" s="88">
        <v>1826</v>
      </c>
    </row>
    <row r="48" spans="2:9" ht="19.2" x14ac:dyDescent="0.45">
      <c r="B48" s="85">
        <v>44745</v>
      </c>
      <c r="C48" s="86">
        <v>12128221976</v>
      </c>
      <c r="D48" s="87" t="s">
        <v>194</v>
      </c>
      <c r="E48" s="87" t="s">
        <v>31</v>
      </c>
      <c r="F48" s="87" t="s">
        <v>43</v>
      </c>
      <c r="G48" s="86">
        <v>9</v>
      </c>
      <c r="H48" s="88">
        <v>2628</v>
      </c>
      <c r="I48" s="88">
        <v>2712</v>
      </c>
    </row>
    <row r="49" spans="2:9" ht="19.2" x14ac:dyDescent="0.45">
      <c r="B49" s="85">
        <v>44745</v>
      </c>
      <c r="C49" s="86">
        <v>12125531976</v>
      </c>
      <c r="D49" s="87" t="s">
        <v>195</v>
      </c>
      <c r="E49" s="87" t="s">
        <v>34</v>
      </c>
      <c r="F49" s="87" t="s">
        <v>41</v>
      </c>
      <c r="G49" s="86">
        <v>9</v>
      </c>
      <c r="H49" s="88">
        <v>2769</v>
      </c>
      <c r="I49" s="88">
        <v>1269</v>
      </c>
    </row>
    <row r="50" spans="2:9" ht="19.2" x14ac:dyDescent="0.45">
      <c r="B50" s="85">
        <v>44744</v>
      </c>
      <c r="C50" s="86">
        <v>12112931976</v>
      </c>
      <c r="D50" s="87" t="s">
        <v>195</v>
      </c>
      <c r="E50" s="87" t="s">
        <v>35</v>
      </c>
      <c r="F50" s="87" t="s">
        <v>41</v>
      </c>
      <c r="G50" s="86">
        <v>7</v>
      </c>
      <c r="H50" s="88">
        <v>4499</v>
      </c>
      <c r="I50" s="88">
        <v>1340</v>
      </c>
    </row>
    <row r="51" spans="2:9" ht="19.2" x14ac:dyDescent="0.45">
      <c r="B51" s="85">
        <v>44744</v>
      </c>
      <c r="C51" s="86">
        <v>12114791976</v>
      </c>
      <c r="D51" s="87" t="s">
        <v>195</v>
      </c>
      <c r="E51" s="87" t="s">
        <v>36</v>
      </c>
      <c r="F51" s="87" t="s">
        <v>43</v>
      </c>
      <c r="G51" s="86">
        <v>8</v>
      </c>
      <c r="H51" s="88">
        <v>4312</v>
      </c>
      <c r="I51" s="88">
        <v>2692</v>
      </c>
    </row>
    <row r="52" spans="2:9" ht="19.2" x14ac:dyDescent="0.45">
      <c r="B52" s="85">
        <v>44744</v>
      </c>
      <c r="C52" s="86">
        <v>12120331976</v>
      </c>
      <c r="D52" s="87" t="s">
        <v>194</v>
      </c>
      <c r="E52" s="87" t="s">
        <v>37</v>
      </c>
      <c r="F52" s="87" t="s">
        <v>41</v>
      </c>
      <c r="G52" s="86">
        <v>8</v>
      </c>
      <c r="H52" s="88">
        <v>9203</v>
      </c>
      <c r="I52" s="88">
        <v>1533</v>
      </c>
    </row>
    <row r="53" spans="2:9" ht="19.2" x14ac:dyDescent="0.45">
      <c r="B53" s="85">
        <v>44744</v>
      </c>
      <c r="C53" s="86">
        <v>12117911976</v>
      </c>
      <c r="D53" s="87" t="s">
        <v>195</v>
      </c>
      <c r="E53" s="87" t="s">
        <v>38</v>
      </c>
      <c r="F53" s="87" t="s">
        <v>42</v>
      </c>
      <c r="G53" s="86">
        <v>9</v>
      </c>
      <c r="H53" s="88">
        <v>6594</v>
      </c>
      <c r="I53" s="88">
        <v>1654</v>
      </c>
    </row>
    <row r="54" spans="2:9" ht="19.2" x14ac:dyDescent="0.45">
      <c r="B54" s="85">
        <v>44744</v>
      </c>
      <c r="C54" s="86">
        <v>12126121976</v>
      </c>
      <c r="D54" s="87" t="s">
        <v>194</v>
      </c>
      <c r="E54" s="87" t="s">
        <v>39</v>
      </c>
      <c r="F54" s="87" t="s">
        <v>42</v>
      </c>
      <c r="G54" s="86">
        <v>9</v>
      </c>
      <c r="H54" s="88">
        <v>5652</v>
      </c>
      <c r="I54" s="88">
        <v>2199</v>
      </c>
    </row>
    <row r="55" spans="2:9" ht="19.2" x14ac:dyDescent="0.45">
      <c r="B55" s="85">
        <v>44744</v>
      </c>
      <c r="C55" s="86">
        <v>12124571976</v>
      </c>
      <c r="D55" s="87" t="s">
        <v>195</v>
      </c>
      <c r="E55" s="87" t="s">
        <v>31</v>
      </c>
      <c r="F55" s="87" t="s">
        <v>42</v>
      </c>
      <c r="G55" s="86">
        <v>10</v>
      </c>
      <c r="H55" s="88">
        <v>9692</v>
      </c>
      <c r="I55" s="88">
        <v>1260</v>
      </c>
    </row>
    <row r="56" spans="2:9" ht="19.2" x14ac:dyDescent="0.45">
      <c r="B56" s="85">
        <v>44744</v>
      </c>
      <c r="C56" s="86">
        <v>12125521976</v>
      </c>
      <c r="D56" s="87" t="s">
        <v>194</v>
      </c>
      <c r="E56" s="87" t="s">
        <v>34</v>
      </c>
      <c r="F56" s="87" t="s">
        <v>43</v>
      </c>
      <c r="G56" s="86">
        <v>8</v>
      </c>
      <c r="H56" s="88">
        <v>6698</v>
      </c>
      <c r="I56" s="88">
        <v>1231</v>
      </c>
    </row>
    <row r="57" spans="2:9" ht="19.2" x14ac:dyDescent="0.45">
      <c r="B57" s="85">
        <v>44743</v>
      </c>
      <c r="C57" s="86">
        <v>12112921976</v>
      </c>
      <c r="D57" s="87" t="s">
        <v>194</v>
      </c>
      <c r="E57" s="87" t="s">
        <v>35</v>
      </c>
      <c r="F57" s="87" t="s">
        <v>43</v>
      </c>
      <c r="G57" s="86">
        <v>9</v>
      </c>
      <c r="H57" s="88">
        <v>8381</v>
      </c>
      <c r="I57" s="88">
        <v>1685</v>
      </c>
    </row>
    <row r="58" spans="2:9" ht="19.2" x14ac:dyDescent="0.45">
      <c r="B58" s="85">
        <v>44743</v>
      </c>
      <c r="C58" s="86">
        <v>12118441976</v>
      </c>
      <c r="D58" s="87" t="s">
        <v>194</v>
      </c>
      <c r="E58" s="87" t="s">
        <v>36</v>
      </c>
      <c r="F58" s="87" t="s">
        <v>41</v>
      </c>
      <c r="G58" s="86">
        <v>6</v>
      </c>
      <c r="H58" s="88">
        <v>9643</v>
      </c>
      <c r="I58" s="88">
        <v>1481</v>
      </c>
    </row>
    <row r="59" spans="2:9" ht="19.2" x14ac:dyDescent="0.45">
      <c r="B59" s="85">
        <v>44743</v>
      </c>
      <c r="C59" s="86">
        <v>12116681976</v>
      </c>
      <c r="D59" s="87" t="s">
        <v>195</v>
      </c>
      <c r="E59" s="87" t="s">
        <v>37</v>
      </c>
      <c r="F59" s="87" t="s">
        <v>43</v>
      </c>
      <c r="G59" s="86">
        <v>7</v>
      </c>
      <c r="H59" s="88">
        <v>4325</v>
      </c>
      <c r="I59" s="88">
        <v>1357</v>
      </c>
    </row>
    <row r="60" spans="2:9" ht="19.2" x14ac:dyDescent="0.45">
      <c r="B60" s="85">
        <v>44743</v>
      </c>
      <c r="C60" s="86">
        <v>12117901976</v>
      </c>
      <c r="D60" s="87" t="s">
        <v>194</v>
      </c>
      <c r="E60" s="87" t="s">
        <v>38</v>
      </c>
      <c r="F60" s="87" t="s">
        <v>41</v>
      </c>
      <c r="G60" s="86">
        <v>7</v>
      </c>
      <c r="H60" s="88">
        <v>8667</v>
      </c>
      <c r="I60" s="88">
        <v>1702</v>
      </c>
    </row>
    <row r="61" spans="2:9" ht="19.2" x14ac:dyDescent="0.45">
      <c r="B61" s="85">
        <v>44743</v>
      </c>
      <c r="C61" s="86">
        <v>12122461976</v>
      </c>
      <c r="D61" s="87" t="s">
        <v>194</v>
      </c>
      <c r="E61" s="87" t="s">
        <v>39</v>
      </c>
      <c r="F61" s="87" t="s">
        <v>43</v>
      </c>
      <c r="G61" s="86">
        <v>6</v>
      </c>
      <c r="H61" s="88">
        <v>8081</v>
      </c>
      <c r="I61" s="88">
        <v>1820</v>
      </c>
    </row>
    <row r="62" spans="2:9" ht="19.2" x14ac:dyDescent="0.45">
      <c r="B62" s="85">
        <v>44743</v>
      </c>
      <c r="C62" s="86">
        <v>12128211976</v>
      </c>
      <c r="D62" s="87" t="s">
        <v>193</v>
      </c>
      <c r="E62" s="87" t="s">
        <v>31</v>
      </c>
      <c r="F62" s="87" t="s">
        <v>43</v>
      </c>
      <c r="G62" s="86">
        <v>9</v>
      </c>
      <c r="H62" s="88">
        <v>1425</v>
      </c>
      <c r="I62" s="88">
        <v>2166</v>
      </c>
    </row>
    <row r="63" spans="2:9" ht="19.2" x14ac:dyDescent="0.45">
      <c r="B63" s="85">
        <v>44743</v>
      </c>
      <c r="C63" s="86">
        <v>12125511976</v>
      </c>
      <c r="D63" s="87" t="s">
        <v>193</v>
      </c>
      <c r="E63" s="87" t="s">
        <v>34</v>
      </c>
      <c r="F63" s="87" t="s">
        <v>43</v>
      </c>
      <c r="G63" s="86">
        <v>10</v>
      </c>
      <c r="H63" s="88">
        <v>3447</v>
      </c>
      <c r="I63" s="88">
        <v>2645</v>
      </c>
    </row>
    <row r="64" spans="2:9" ht="19.2" x14ac:dyDescent="0.45">
      <c r="B64" s="85">
        <v>44742</v>
      </c>
      <c r="C64" s="86">
        <v>12112911976</v>
      </c>
      <c r="D64" s="87" t="s">
        <v>193</v>
      </c>
      <c r="E64" s="87" t="s">
        <v>35</v>
      </c>
      <c r="F64" s="87" t="s">
        <v>43</v>
      </c>
      <c r="G64" s="86">
        <v>10</v>
      </c>
      <c r="H64" s="88">
        <v>1880</v>
      </c>
      <c r="I64" s="88">
        <v>2913</v>
      </c>
    </row>
    <row r="65" spans="2:9" ht="19.2" x14ac:dyDescent="0.45">
      <c r="B65" s="85">
        <v>44742</v>
      </c>
      <c r="C65" s="86">
        <v>12114781976</v>
      </c>
      <c r="D65" s="87" t="s">
        <v>194</v>
      </c>
      <c r="E65" s="87" t="s">
        <v>36</v>
      </c>
      <c r="F65" s="87" t="s">
        <v>42</v>
      </c>
      <c r="G65" s="86">
        <v>9</v>
      </c>
      <c r="H65" s="88">
        <v>3526</v>
      </c>
      <c r="I65" s="88">
        <v>2241</v>
      </c>
    </row>
    <row r="66" spans="2:9" ht="19.2" x14ac:dyDescent="0.45">
      <c r="B66" s="85">
        <v>44742</v>
      </c>
      <c r="C66" s="86">
        <v>12120321976</v>
      </c>
      <c r="D66" s="87" t="s">
        <v>193</v>
      </c>
      <c r="E66" s="87" t="s">
        <v>37</v>
      </c>
      <c r="F66" s="87" t="s">
        <v>41</v>
      </c>
      <c r="G66" s="86">
        <v>10</v>
      </c>
      <c r="H66" s="88">
        <v>1712</v>
      </c>
      <c r="I66" s="88">
        <v>1353</v>
      </c>
    </row>
    <row r="67" spans="2:9" ht="19.2" x14ac:dyDescent="0.45">
      <c r="B67" s="85">
        <v>44742</v>
      </c>
      <c r="C67" s="86">
        <v>12117891976</v>
      </c>
      <c r="D67" s="87" t="s">
        <v>193</v>
      </c>
      <c r="E67" s="87" t="s">
        <v>38</v>
      </c>
      <c r="F67" s="87" t="s">
        <v>41</v>
      </c>
      <c r="G67" s="86">
        <v>10</v>
      </c>
      <c r="H67" s="88">
        <v>6032</v>
      </c>
      <c r="I67" s="88">
        <v>1351</v>
      </c>
    </row>
    <row r="68" spans="2:9" ht="19.2" x14ac:dyDescent="0.45">
      <c r="B68" s="85">
        <v>44742</v>
      </c>
      <c r="C68" s="86">
        <v>12126111976</v>
      </c>
      <c r="D68" s="87" t="s">
        <v>193</v>
      </c>
      <c r="E68" s="87" t="s">
        <v>39</v>
      </c>
      <c r="F68" s="87" t="s">
        <v>42</v>
      </c>
      <c r="G68" s="86">
        <v>6</v>
      </c>
      <c r="H68" s="88">
        <v>7665</v>
      </c>
      <c r="I68" s="88">
        <v>1315</v>
      </c>
    </row>
    <row r="69" spans="2:9" ht="19.2" x14ac:dyDescent="0.45">
      <c r="B69" s="85">
        <v>44742</v>
      </c>
      <c r="C69" s="86">
        <v>12124561976</v>
      </c>
      <c r="D69" s="87" t="s">
        <v>194</v>
      </c>
      <c r="E69" s="87" t="s">
        <v>31</v>
      </c>
      <c r="F69" s="87" t="s">
        <v>41</v>
      </c>
      <c r="G69" s="86">
        <v>7</v>
      </c>
      <c r="H69" s="88">
        <v>4974</v>
      </c>
      <c r="I69" s="88">
        <v>1408</v>
      </c>
    </row>
    <row r="70" spans="2:9" ht="19.2" x14ac:dyDescent="0.45">
      <c r="B70" s="85">
        <v>44742</v>
      </c>
      <c r="C70" s="86">
        <v>12125501976</v>
      </c>
      <c r="D70" s="87" t="s">
        <v>195</v>
      </c>
      <c r="E70" s="87" t="s">
        <v>34</v>
      </c>
      <c r="F70" s="87" t="s">
        <v>43</v>
      </c>
      <c r="G70" s="86">
        <v>10</v>
      </c>
      <c r="H70" s="88">
        <v>7642</v>
      </c>
      <c r="I70" s="88">
        <v>2445</v>
      </c>
    </row>
    <row r="71" spans="2:9" ht="19.2" x14ac:dyDescent="0.45">
      <c r="B71" s="85">
        <v>44741</v>
      </c>
      <c r="C71" s="86">
        <v>12112901976</v>
      </c>
      <c r="D71" s="87" t="s">
        <v>195</v>
      </c>
      <c r="E71" s="87" t="s">
        <v>35</v>
      </c>
      <c r="F71" s="87" t="s">
        <v>43</v>
      </c>
      <c r="G71" s="86">
        <v>7</v>
      </c>
      <c r="H71" s="88">
        <v>5654</v>
      </c>
      <c r="I71" s="88">
        <v>2488</v>
      </c>
    </row>
    <row r="72" spans="2:9" ht="19.2" x14ac:dyDescent="0.45">
      <c r="B72" s="85">
        <v>44741</v>
      </c>
      <c r="C72" s="86">
        <v>12118431976</v>
      </c>
      <c r="D72" s="87" t="s">
        <v>193</v>
      </c>
      <c r="E72" s="87" t="s">
        <v>36</v>
      </c>
      <c r="F72" s="87" t="s">
        <v>41</v>
      </c>
      <c r="G72" s="86">
        <v>8</v>
      </c>
      <c r="H72" s="88">
        <v>6456</v>
      </c>
      <c r="I72" s="88">
        <v>2997</v>
      </c>
    </row>
    <row r="73" spans="2:9" ht="19.2" x14ac:dyDescent="0.45">
      <c r="B73" s="85">
        <v>44741</v>
      </c>
      <c r="C73" s="86">
        <v>12116671976</v>
      </c>
      <c r="D73" s="87" t="s">
        <v>194</v>
      </c>
      <c r="E73" s="87" t="s">
        <v>37</v>
      </c>
      <c r="F73" s="87" t="s">
        <v>42</v>
      </c>
      <c r="G73" s="86">
        <v>6</v>
      </c>
      <c r="H73" s="88">
        <v>3962</v>
      </c>
      <c r="I73" s="88">
        <v>2152</v>
      </c>
    </row>
    <row r="74" spans="2:9" ht="19.2" x14ac:dyDescent="0.45">
      <c r="B74" s="85">
        <v>44741</v>
      </c>
      <c r="C74" s="86">
        <v>12121531976</v>
      </c>
      <c r="D74" s="87" t="s">
        <v>194</v>
      </c>
      <c r="E74" s="87" t="s">
        <v>38</v>
      </c>
      <c r="F74" s="87" t="s">
        <v>42</v>
      </c>
      <c r="G74" s="86">
        <v>6</v>
      </c>
      <c r="H74" s="88">
        <v>4249</v>
      </c>
      <c r="I74" s="88">
        <v>2145</v>
      </c>
    </row>
    <row r="75" spans="2:9" ht="19.2" x14ac:dyDescent="0.45">
      <c r="B75" s="85">
        <v>44741</v>
      </c>
      <c r="C75" s="86">
        <v>12122451976</v>
      </c>
      <c r="D75" s="87" t="s">
        <v>193</v>
      </c>
      <c r="E75" s="87" t="s">
        <v>39</v>
      </c>
      <c r="F75" s="87" t="s">
        <v>43</v>
      </c>
      <c r="G75" s="86">
        <v>10</v>
      </c>
      <c r="H75" s="88">
        <v>4927</v>
      </c>
      <c r="I75" s="88">
        <v>1367</v>
      </c>
    </row>
    <row r="76" spans="2:9" ht="19.2" x14ac:dyDescent="0.45">
      <c r="B76" s="85">
        <v>44741</v>
      </c>
      <c r="C76" s="86">
        <v>12128201976</v>
      </c>
      <c r="D76" s="87" t="s">
        <v>195</v>
      </c>
      <c r="E76" s="87" t="s">
        <v>31</v>
      </c>
      <c r="F76" s="87" t="s">
        <v>43</v>
      </c>
      <c r="G76" s="86">
        <v>6</v>
      </c>
      <c r="H76" s="88">
        <v>7847</v>
      </c>
      <c r="I76" s="88">
        <v>2946</v>
      </c>
    </row>
    <row r="77" spans="2:9" ht="19.2" x14ac:dyDescent="0.45">
      <c r="B77" s="85">
        <v>44741</v>
      </c>
      <c r="C77" s="86">
        <v>12125491976</v>
      </c>
      <c r="D77" s="87" t="s">
        <v>194</v>
      </c>
      <c r="E77" s="87" t="s">
        <v>34</v>
      </c>
      <c r="F77" s="87" t="s">
        <v>42</v>
      </c>
      <c r="G77" s="86">
        <v>7</v>
      </c>
      <c r="H77" s="88">
        <v>2702</v>
      </c>
      <c r="I77" s="88">
        <v>2894</v>
      </c>
    </row>
    <row r="78" spans="2:9" ht="19.2" x14ac:dyDescent="0.45">
      <c r="B78" s="85">
        <v>44740</v>
      </c>
      <c r="C78" s="86">
        <v>12112891976</v>
      </c>
      <c r="D78" s="87" t="s">
        <v>194</v>
      </c>
      <c r="E78" s="87" t="s">
        <v>35</v>
      </c>
      <c r="F78" s="87" t="s">
        <v>42</v>
      </c>
      <c r="G78" s="86">
        <v>10</v>
      </c>
      <c r="H78" s="88">
        <v>8858</v>
      </c>
      <c r="I78" s="88">
        <v>2378</v>
      </c>
    </row>
    <row r="79" spans="2:9" ht="19.2" x14ac:dyDescent="0.45">
      <c r="B79" s="85">
        <v>44740</v>
      </c>
      <c r="C79" s="86">
        <v>12114771976</v>
      </c>
      <c r="D79" s="87" t="s">
        <v>193</v>
      </c>
      <c r="E79" s="87" t="s">
        <v>36</v>
      </c>
      <c r="F79" s="87" t="s">
        <v>42</v>
      </c>
      <c r="G79" s="86">
        <v>6</v>
      </c>
      <c r="H79" s="88">
        <v>3495</v>
      </c>
      <c r="I79" s="88">
        <v>1287</v>
      </c>
    </row>
    <row r="80" spans="2:9" ht="19.2" x14ac:dyDescent="0.45">
      <c r="B80" s="85">
        <v>44740</v>
      </c>
      <c r="C80" s="86">
        <v>12120311976</v>
      </c>
      <c r="D80" s="87" t="s">
        <v>195</v>
      </c>
      <c r="E80" s="87" t="s">
        <v>37</v>
      </c>
      <c r="F80" s="87" t="s">
        <v>41</v>
      </c>
      <c r="G80" s="86">
        <v>9</v>
      </c>
      <c r="H80" s="88">
        <v>3875</v>
      </c>
      <c r="I80" s="88">
        <v>2653</v>
      </c>
    </row>
    <row r="81" spans="2:9" ht="19.2" x14ac:dyDescent="0.45">
      <c r="B81" s="85">
        <v>44740</v>
      </c>
      <c r="C81" s="86">
        <v>12117881976</v>
      </c>
      <c r="D81" s="87" t="s">
        <v>195</v>
      </c>
      <c r="E81" s="87" t="s">
        <v>38</v>
      </c>
      <c r="F81" s="87" t="s">
        <v>41</v>
      </c>
      <c r="G81" s="86">
        <v>10</v>
      </c>
      <c r="H81" s="88">
        <v>9374</v>
      </c>
      <c r="I81" s="88">
        <v>1950</v>
      </c>
    </row>
    <row r="82" spans="2:9" ht="19.2" x14ac:dyDescent="0.45">
      <c r="B82" s="85">
        <v>44740</v>
      </c>
      <c r="C82" s="86">
        <v>12126101976</v>
      </c>
      <c r="D82" s="87" t="s">
        <v>195</v>
      </c>
      <c r="E82" s="87" t="s">
        <v>39</v>
      </c>
      <c r="F82" s="87" t="s">
        <v>42</v>
      </c>
      <c r="G82" s="86">
        <v>10</v>
      </c>
      <c r="H82" s="88">
        <v>8793</v>
      </c>
      <c r="I82" s="88">
        <v>2179</v>
      </c>
    </row>
    <row r="83" spans="2:9" ht="19.2" x14ac:dyDescent="0.45">
      <c r="B83" s="85">
        <v>44740</v>
      </c>
      <c r="C83" s="86">
        <v>12124551976</v>
      </c>
      <c r="D83" s="87" t="s">
        <v>193</v>
      </c>
      <c r="E83" s="87" t="s">
        <v>31</v>
      </c>
      <c r="F83" s="87" t="s">
        <v>41</v>
      </c>
      <c r="G83" s="86">
        <v>7</v>
      </c>
      <c r="H83" s="88">
        <v>9288</v>
      </c>
      <c r="I83" s="88">
        <v>1490</v>
      </c>
    </row>
    <row r="84" spans="2:9" ht="19.2" x14ac:dyDescent="0.45">
      <c r="B84" s="85">
        <v>44740</v>
      </c>
      <c r="C84" s="86">
        <v>12125481976</v>
      </c>
      <c r="D84" s="87" t="s">
        <v>193</v>
      </c>
      <c r="E84" s="87" t="s">
        <v>34</v>
      </c>
      <c r="F84" s="87" t="s">
        <v>42</v>
      </c>
      <c r="G84" s="86">
        <v>6</v>
      </c>
      <c r="H84" s="88">
        <v>7100</v>
      </c>
      <c r="I84" s="88">
        <v>1119</v>
      </c>
    </row>
    <row r="85" spans="2:9" ht="19.2" x14ac:dyDescent="0.45">
      <c r="B85" s="85">
        <v>44739</v>
      </c>
      <c r="C85" s="86">
        <v>12112881976</v>
      </c>
      <c r="D85" s="87" t="s">
        <v>193</v>
      </c>
      <c r="E85" s="87" t="s">
        <v>35</v>
      </c>
      <c r="F85" s="87" t="s">
        <v>42</v>
      </c>
      <c r="G85" s="86">
        <v>6</v>
      </c>
      <c r="H85" s="88">
        <v>1929</v>
      </c>
      <c r="I85" s="88">
        <v>1100</v>
      </c>
    </row>
    <row r="86" spans="2:9" ht="19.2" x14ac:dyDescent="0.45">
      <c r="B86" s="85">
        <v>44739</v>
      </c>
      <c r="C86" s="86">
        <v>12118421976</v>
      </c>
      <c r="D86" s="87" t="s">
        <v>195</v>
      </c>
      <c r="E86" s="87" t="s">
        <v>36</v>
      </c>
      <c r="F86" s="87" t="s">
        <v>41</v>
      </c>
      <c r="G86" s="86">
        <v>6</v>
      </c>
      <c r="H86" s="88">
        <v>5172</v>
      </c>
      <c r="I86" s="88">
        <v>1091</v>
      </c>
    </row>
    <row r="87" spans="2:9" ht="19.2" x14ac:dyDescent="0.45">
      <c r="B87" s="85">
        <v>44739</v>
      </c>
      <c r="C87" s="86">
        <v>12116661976</v>
      </c>
      <c r="D87" s="87" t="s">
        <v>193</v>
      </c>
      <c r="E87" s="87" t="s">
        <v>37</v>
      </c>
      <c r="F87" s="87" t="s">
        <v>42</v>
      </c>
      <c r="G87" s="86">
        <v>7</v>
      </c>
      <c r="H87" s="88">
        <v>5417</v>
      </c>
      <c r="I87" s="88">
        <v>1665</v>
      </c>
    </row>
    <row r="88" spans="2:9" ht="19.2" x14ac:dyDescent="0.45">
      <c r="B88" s="85">
        <v>44739</v>
      </c>
      <c r="C88" s="86">
        <v>12121521976</v>
      </c>
      <c r="D88" s="87" t="s">
        <v>193</v>
      </c>
      <c r="E88" s="87" t="s">
        <v>38</v>
      </c>
      <c r="F88" s="87" t="s">
        <v>42</v>
      </c>
      <c r="G88" s="86">
        <v>6</v>
      </c>
      <c r="H88" s="88">
        <v>8354</v>
      </c>
      <c r="I88" s="88">
        <v>2365</v>
      </c>
    </row>
    <row r="89" spans="2:9" ht="19.2" x14ac:dyDescent="0.45">
      <c r="B89" s="85">
        <v>44739</v>
      </c>
      <c r="C89" s="86">
        <v>12122441976</v>
      </c>
      <c r="D89" s="87" t="s">
        <v>195</v>
      </c>
      <c r="E89" s="87" t="s">
        <v>39</v>
      </c>
      <c r="F89" s="87" t="s">
        <v>43</v>
      </c>
      <c r="G89" s="86">
        <v>6</v>
      </c>
      <c r="H89" s="88">
        <v>2209</v>
      </c>
      <c r="I89" s="88">
        <v>1987</v>
      </c>
    </row>
    <row r="90" spans="2:9" ht="19.2" x14ac:dyDescent="0.45">
      <c r="B90" s="85">
        <v>44739</v>
      </c>
      <c r="C90" s="86">
        <v>12128191976</v>
      </c>
      <c r="D90" s="87" t="s">
        <v>194</v>
      </c>
      <c r="E90" s="87" t="s">
        <v>31</v>
      </c>
      <c r="F90" s="87" t="s">
        <v>42</v>
      </c>
      <c r="G90" s="86">
        <v>7</v>
      </c>
      <c r="H90" s="88">
        <v>6275</v>
      </c>
      <c r="I90" s="88">
        <v>2385</v>
      </c>
    </row>
    <row r="91" spans="2:9" ht="19.2" x14ac:dyDescent="0.45">
      <c r="B91" s="85">
        <v>44739</v>
      </c>
      <c r="C91" s="86">
        <v>12125471976</v>
      </c>
      <c r="D91" s="87" t="s">
        <v>195</v>
      </c>
      <c r="E91" s="87" t="s">
        <v>34</v>
      </c>
      <c r="F91" s="87" t="s">
        <v>42</v>
      </c>
      <c r="G91" s="86">
        <v>7</v>
      </c>
      <c r="H91" s="88">
        <v>9823</v>
      </c>
      <c r="I91" s="88">
        <v>1574</v>
      </c>
    </row>
    <row r="92" spans="2:9" ht="19.2" x14ac:dyDescent="0.45">
      <c r="B92" s="85">
        <v>44738</v>
      </c>
      <c r="C92" s="86">
        <v>12112871976</v>
      </c>
      <c r="D92" s="87" t="s">
        <v>195</v>
      </c>
      <c r="E92" s="87" t="s">
        <v>35</v>
      </c>
      <c r="F92" s="87" t="s">
        <v>42</v>
      </c>
      <c r="G92" s="86">
        <v>7</v>
      </c>
      <c r="H92" s="88">
        <v>1093</v>
      </c>
      <c r="I92" s="88">
        <v>2736</v>
      </c>
    </row>
    <row r="93" spans="2:9" ht="19.2" x14ac:dyDescent="0.45">
      <c r="B93" s="85">
        <v>44738</v>
      </c>
      <c r="C93" s="86">
        <v>12114761976</v>
      </c>
      <c r="D93" s="87" t="s">
        <v>195</v>
      </c>
      <c r="E93" s="87" t="s">
        <v>36</v>
      </c>
      <c r="F93" s="87" t="s">
        <v>42</v>
      </c>
      <c r="G93" s="86">
        <v>6</v>
      </c>
      <c r="H93" s="88">
        <v>9275</v>
      </c>
      <c r="I93" s="88">
        <v>1648</v>
      </c>
    </row>
    <row r="94" spans="2:9" ht="19.2" x14ac:dyDescent="0.45">
      <c r="B94" s="85">
        <v>44738</v>
      </c>
      <c r="C94" s="86">
        <v>12120301976</v>
      </c>
      <c r="D94" s="87" t="s">
        <v>194</v>
      </c>
      <c r="E94" s="87" t="s">
        <v>37</v>
      </c>
      <c r="F94" s="87" t="s">
        <v>43</v>
      </c>
      <c r="G94" s="86">
        <v>10</v>
      </c>
      <c r="H94" s="88">
        <v>4563</v>
      </c>
      <c r="I94" s="88">
        <v>1995</v>
      </c>
    </row>
    <row r="95" spans="2:9" ht="19.2" x14ac:dyDescent="0.45">
      <c r="B95" s="85">
        <v>44738</v>
      </c>
      <c r="C95" s="86">
        <v>12117871976</v>
      </c>
      <c r="D95" s="87" t="s">
        <v>194</v>
      </c>
      <c r="E95" s="87" t="s">
        <v>38</v>
      </c>
      <c r="F95" s="87" t="s">
        <v>43</v>
      </c>
      <c r="G95" s="86">
        <v>8</v>
      </c>
      <c r="H95" s="88">
        <v>8380</v>
      </c>
      <c r="I95" s="88">
        <v>1580</v>
      </c>
    </row>
    <row r="96" spans="2:9" ht="19.2" x14ac:dyDescent="0.45">
      <c r="B96" s="85">
        <v>44738</v>
      </c>
      <c r="C96" s="86">
        <v>12126091976</v>
      </c>
      <c r="D96" s="87" t="s">
        <v>194</v>
      </c>
      <c r="E96" s="87" t="s">
        <v>39</v>
      </c>
      <c r="F96" s="87" t="s">
        <v>41</v>
      </c>
      <c r="G96" s="86">
        <v>6</v>
      </c>
      <c r="H96" s="88">
        <v>5920</v>
      </c>
      <c r="I96" s="88">
        <v>1839</v>
      </c>
    </row>
    <row r="97" spans="2:9" ht="19.2" x14ac:dyDescent="0.45">
      <c r="B97" s="85">
        <v>44738</v>
      </c>
      <c r="C97" s="86">
        <v>12124541976</v>
      </c>
      <c r="D97" s="87" t="s">
        <v>195</v>
      </c>
      <c r="E97" s="87" t="s">
        <v>31</v>
      </c>
      <c r="F97" s="87" t="s">
        <v>41</v>
      </c>
      <c r="G97" s="86">
        <v>6</v>
      </c>
      <c r="H97" s="88">
        <v>8469</v>
      </c>
      <c r="I97" s="88">
        <v>1228</v>
      </c>
    </row>
    <row r="98" spans="2:9" ht="19.2" x14ac:dyDescent="0.45">
      <c r="B98" s="85">
        <v>44738</v>
      </c>
      <c r="C98" s="86">
        <v>12125461976</v>
      </c>
      <c r="D98" s="87" t="s">
        <v>194</v>
      </c>
      <c r="E98" s="87" t="s">
        <v>34</v>
      </c>
      <c r="F98" s="87" t="s">
        <v>41</v>
      </c>
      <c r="G98" s="86">
        <v>9</v>
      </c>
      <c r="H98" s="88">
        <v>2253</v>
      </c>
      <c r="I98" s="88">
        <v>1052</v>
      </c>
    </row>
    <row r="99" spans="2:9" ht="19.2" x14ac:dyDescent="0.45">
      <c r="B99" s="85">
        <v>44737</v>
      </c>
      <c r="C99" s="86">
        <v>12112861976</v>
      </c>
      <c r="D99" s="87" t="s">
        <v>194</v>
      </c>
      <c r="E99" s="87" t="s">
        <v>35</v>
      </c>
      <c r="F99" s="87" t="s">
        <v>41</v>
      </c>
      <c r="G99" s="86">
        <v>9</v>
      </c>
      <c r="H99" s="88">
        <v>5451</v>
      </c>
      <c r="I99" s="88">
        <v>2207</v>
      </c>
    </row>
    <row r="100" spans="2:9" ht="19.2" x14ac:dyDescent="0.45">
      <c r="B100" s="85">
        <v>44737</v>
      </c>
      <c r="C100" s="86">
        <v>12114751976</v>
      </c>
      <c r="D100" s="87" t="s">
        <v>194</v>
      </c>
      <c r="E100" s="87" t="s">
        <v>36</v>
      </c>
      <c r="F100" s="87" t="s">
        <v>41</v>
      </c>
      <c r="G100" s="86">
        <v>9</v>
      </c>
      <c r="H100" s="88">
        <v>3363</v>
      </c>
      <c r="I100" s="88">
        <v>2885</v>
      </c>
    </row>
    <row r="101" spans="2:9" ht="19.2" x14ac:dyDescent="0.45">
      <c r="B101" s="85">
        <v>44737</v>
      </c>
      <c r="C101" s="86">
        <v>12116651976</v>
      </c>
      <c r="D101" s="87" t="s">
        <v>195</v>
      </c>
      <c r="E101" s="87" t="s">
        <v>37</v>
      </c>
      <c r="F101" s="87" t="s">
        <v>42</v>
      </c>
      <c r="G101" s="86">
        <v>10</v>
      </c>
      <c r="H101" s="88">
        <v>7116</v>
      </c>
      <c r="I101" s="88">
        <v>2898</v>
      </c>
    </row>
    <row r="102" spans="2:9" ht="19.2" x14ac:dyDescent="0.45">
      <c r="B102" s="85">
        <v>44737</v>
      </c>
      <c r="C102" s="86">
        <v>12121511976</v>
      </c>
      <c r="D102" s="87" t="s">
        <v>195</v>
      </c>
      <c r="E102" s="87" t="s">
        <v>38</v>
      </c>
      <c r="F102" s="87" t="s">
        <v>42</v>
      </c>
      <c r="G102" s="86">
        <v>6</v>
      </c>
      <c r="H102" s="88">
        <v>6003</v>
      </c>
      <c r="I102" s="88">
        <v>1088</v>
      </c>
    </row>
    <row r="103" spans="2:9" ht="19.2" x14ac:dyDescent="0.45">
      <c r="B103" s="85">
        <v>44737</v>
      </c>
      <c r="C103" s="86">
        <v>12122431976</v>
      </c>
      <c r="D103" s="87" t="s">
        <v>194</v>
      </c>
      <c r="E103" s="87" t="s">
        <v>39</v>
      </c>
      <c r="F103" s="87" t="s">
        <v>42</v>
      </c>
      <c r="G103" s="86">
        <v>8</v>
      </c>
      <c r="H103" s="88">
        <v>4347</v>
      </c>
      <c r="I103" s="88">
        <v>1198</v>
      </c>
    </row>
    <row r="104" spans="2:9" ht="19.2" x14ac:dyDescent="0.45">
      <c r="B104" s="85">
        <v>44737</v>
      </c>
      <c r="C104" s="86">
        <v>12128181976</v>
      </c>
      <c r="D104" s="87" t="s">
        <v>193</v>
      </c>
      <c r="E104" s="87" t="s">
        <v>31</v>
      </c>
      <c r="F104" s="87" t="s">
        <v>42</v>
      </c>
      <c r="G104" s="86">
        <v>8</v>
      </c>
      <c r="H104" s="88">
        <v>8783</v>
      </c>
      <c r="I104" s="88">
        <v>2595</v>
      </c>
    </row>
    <row r="105" spans="2:9" ht="19.2" x14ac:dyDescent="0.45">
      <c r="B105" s="85">
        <v>44737</v>
      </c>
      <c r="C105" s="86">
        <v>12125451976</v>
      </c>
      <c r="D105" s="87" t="s">
        <v>193</v>
      </c>
      <c r="E105" s="87" t="s">
        <v>34</v>
      </c>
      <c r="F105" s="87" t="s">
        <v>41</v>
      </c>
      <c r="G105" s="86">
        <v>9</v>
      </c>
      <c r="H105" s="88">
        <v>6522</v>
      </c>
      <c r="I105" s="88">
        <v>2094</v>
      </c>
    </row>
    <row r="106" spans="2:9" ht="19.2" x14ac:dyDescent="0.45">
      <c r="B106" s="85">
        <v>44736</v>
      </c>
      <c r="C106" s="86">
        <v>12112851976</v>
      </c>
      <c r="D106" s="87" t="s">
        <v>193</v>
      </c>
      <c r="E106" s="87" t="s">
        <v>35</v>
      </c>
      <c r="F106" s="87" t="s">
        <v>41</v>
      </c>
      <c r="G106" s="86">
        <v>10</v>
      </c>
      <c r="H106" s="88">
        <v>8058</v>
      </c>
      <c r="I106" s="88">
        <v>1036</v>
      </c>
    </row>
    <row r="107" spans="2:9" ht="19.2" x14ac:dyDescent="0.45">
      <c r="B107" s="85">
        <v>44736</v>
      </c>
      <c r="C107" s="86">
        <v>12114741976</v>
      </c>
      <c r="D107" s="87" t="s">
        <v>193</v>
      </c>
      <c r="E107" s="87" t="s">
        <v>36</v>
      </c>
      <c r="F107" s="87" t="s">
        <v>41</v>
      </c>
      <c r="G107" s="86">
        <v>6</v>
      </c>
      <c r="H107" s="88">
        <v>9918</v>
      </c>
      <c r="I107" s="88">
        <v>2190</v>
      </c>
    </row>
    <row r="108" spans="2:9" ht="19.2" x14ac:dyDescent="0.45">
      <c r="B108" s="85">
        <v>44736</v>
      </c>
      <c r="C108" s="86">
        <v>12120291976</v>
      </c>
      <c r="D108" s="87" t="s">
        <v>193</v>
      </c>
      <c r="E108" s="87" t="s">
        <v>37</v>
      </c>
      <c r="F108" s="87" t="s">
        <v>43</v>
      </c>
      <c r="G108" s="86">
        <v>7</v>
      </c>
      <c r="H108" s="88">
        <v>4018</v>
      </c>
      <c r="I108" s="88">
        <v>2862</v>
      </c>
    </row>
    <row r="109" spans="2:9" ht="19.2" x14ac:dyDescent="0.45">
      <c r="B109" s="85">
        <v>44736</v>
      </c>
      <c r="C109" s="86">
        <v>12117861976</v>
      </c>
      <c r="D109" s="87" t="s">
        <v>193</v>
      </c>
      <c r="E109" s="87" t="s">
        <v>38</v>
      </c>
      <c r="F109" s="87" t="s">
        <v>43</v>
      </c>
      <c r="G109" s="86">
        <v>10</v>
      </c>
      <c r="H109" s="88">
        <v>9223</v>
      </c>
      <c r="I109" s="88">
        <v>2027</v>
      </c>
    </row>
    <row r="110" spans="2:9" ht="19.2" x14ac:dyDescent="0.45">
      <c r="B110" s="85">
        <v>44736</v>
      </c>
      <c r="C110" s="86">
        <v>12126081976</v>
      </c>
      <c r="D110" s="87" t="s">
        <v>193</v>
      </c>
      <c r="E110" s="87" t="s">
        <v>39</v>
      </c>
      <c r="F110" s="87" t="s">
        <v>41</v>
      </c>
      <c r="G110" s="86">
        <v>7</v>
      </c>
      <c r="H110" s="88">
        <v>2877</v>
      </c>
      <c r="I110" s="88">
        <v>1661</v>
      </c>
    </row>
    <row r="111" spans="2:9" ht="19.2" x14ac:dyDescent="0.45">
      <c r="B111" s="85">
        <v>44736</v>
      </c>
      <c r="C111" s="86">
        <v>12124531976</v>
      </c>
      <c r="D111" s="87" t="s">
        <v>194</v>
      </c>
      <c r="E111" s="87" t="s">
        <v>31</v>
      </c>
      <c r="F111" s="87" t="s">
        <v>43</v>
      </c>
      <c r="G111" s="86">
        <v>9</v>
      </c>
      <c r="H111" s="88">
        <v>2104</v>
      </c>
      <c r="I111" s="88">
        <v>2340</v>
      </c>
    </row>
    <row r="112" spans="2:9" ht="19.2" x14ac:dyDescent="0.45">
      <c r="B112" s="85">
        <v>44736</v>
      </c>
      <c r="C112" s="86">
        <v>12129151976</v>
      </c>
      <c r="D112" s="87" t="s">
        <v>193</v>
      </c>
      <c r="E112" s="87" t="s">
        <v>34</v>
      </c>
      <c r="F112" s="87" t="s">
        <v>43</v>
      </c>
      <c r="G112" s="86">
        <v>8</v>
      </c>
      <c r="H112" s="88">
        <v>6889</v>
      </c>
      <c r="I112" s="88">
        <v>1996</v>
      </c>
    </row>
    <row r="113" spans="2:9" ht="19.2" x14ac:dyDescent="0.45">
      <c r="B113" s="85">
        <v>44735</v>
      </c>
      <c r="C113" s="86">
        <v>12112841976</v>
      </c>
      <c r="D113" s="87" t="s">
        <v>195</v>
      </c>
      <c r="E113" s="87" t="s">
        <v>35</v>
      </c>
      <c r="F113" s="87" t="s">
        <v>41</v>
      </c>
      <c r="G113" s="86">
        <v>10</v>
      </c>
      <c r="H113" s="88">
        <v>3313</v>
      </c>
      <c r="I113" s="88">
        <v>2013</v>
      </c>
    </row>
    <row r="114" spans="2:9" ht="19.2" x14ac:dyDescent="0.45">
      <c r="B114" s="85">
        <v>44735</v>
      </c>
      <c r="C114" s="86">
        <v>12114731976</v>
      </c>
      <c r="D114" s="87" t="s">
        <v>195</v>
      </c>
      <c r="E114" s="87" t="s">
        <v>36</v>
      </c>
      <c r="F114" s="87" t="s">
        <v>41</v>
      </c>
      <c r="G114" s="86">
        <v>7</v>
      </c>
      <c r="H114" s="88">
        <v>1676</v>
      </c>
      <c r="I114" s="88">
        <v>2969</v>
      </c>
    </row>
    <row r="115" spans="2:9" ht="19.2" x14ac:dyDescent="0.45">
      <c r="B115" s="85">
        <v>44735</v>
      </c>
      <c r="C115" s="86">
        <v>12116641976</v>
      </c>
      <c r="D115" s="87" t="s">
        <v>194</v>
      </c>
      <c r="E115" s="87" t="s">
        <v>37</v>
      </c>
      <c r="F115" s="87" t="s">
        <v>41</v>
      </c>
      <c r="G115" s="86">
        <v>7</v>
      </c>
      <c r="H115" s="88">
        <v>7240</v>
      </c>
      <c r="I115" s="88">
        <v>2216</v>
      </c>
    </row>
    <row r="116" spans="2:9" ht="19.2" x14ac:dyDescent="0.45">
      <c r="B116" s="85">
        <v>44735</v>
      </c>
      <c r="C116" s="86">
        <v>12121501976</v>
      </c>
      <c r="D116" s="87" t="s">
        <v>194</v>
      </c>
      <c r="E116" s="87" t="s">
        <v>38</v>
      </c>
      <c r="F116" s="87" t="s">
        <v>41</v>
      </c>
      <c r="G116" s="86">
        <v>10</v>
      </c>
      <c r="H116" s="88">
        <v>3319</v>
      </c>
      <c r="I116" s="88">
        <v>1390</v>
      </c>
    </row>
    <row r="117" spans="2:9" ht="19.2" x14ac:dyDescent="0.45">
      <c r="B117" s="85">
        <v>44735</v>
      </c>
      <c r="C117" s="86">
        <v>12122421976</v>
      </c>
      <c r="D117" s="87" t="s">
        <v>193</v>
      </c>
      <c r="E117" s="87" t="s">
        <v>39</v>
      </c>
      <c r="F117" s="87" t="s">
        <v>42</v>
      </c>
      <c r="G117" s="86">
        <v>8</v>
      </c>
      <c r="H117" s="88">
        <v>4118</v>
      </c>
      <c r="I117" s="88">
        <v>2668</v>
      </c>
    </row>
    <row r="118" spans="2:9" ht="19.2" x14ac:dyDescent="0.45">
      <c r="B118" s="85">
        <v>44735</v>
      </c>
      <c r="C118" s="86">
        <v>12128171976</v>
      </c>
      <c r="D118" s="87" t="s">
        <v>195</v>
      </c>
      <c r="E118" s="87" t="s">
        <v>31</v>
      </c>
      <c r="F118" s="87" t="s">
        <v>42</v>
      </c>
      <c r="G118" s="86">
        <v>9</v>
      </c>
      <c r="H118" s="88">
        <v>9615</v>
      </c>
      <c r="I118" s="88">
        <v>1088</v>
      </c>
    </row>
    <row r="119" spans="2:9" ht="19.2" x14ac:dyDescent="0.45">
      <c r="B119" s="85">
        <v>44735</v>
      </c>
      <c r="C119" s="86">
        <v>12129141976</v>
      </c>
      <c r="D119" s="87" t="s">
        <v>194</v>
      </c>
      <c r="E119" s="87" t="s">
        <v>34</v>
      </c>
      <c r="F119" s="87" t="s">
        <v>42</v>
      </c>
      <c r="G119" s="86">
        <v>9</v>
      </c>
      <c r="H119" s="88">
        <v>3160</v>
      </c>
      <c r="I119" s="88">
        <v>1776</v>
      </c>
    </row>
    <row r="120" spans="2:9" ht="19.2" x14ac:dyDescent="0.45">
      <c r="B120" s="85">
        <v>44734</v>
      </c>
      <c r="C120" s="86">
        <v>12112831976</v>
      </c>
      <c r="D120" s="87" t="s">
        <v>194</v>
      </c>
      <c r="E120" s="87" t="s">
        <v>35</v>
      </c>
      <c r="F120" s="87" t="s">
        <v>43</v>
      </c>
      <c r="G120" s="86">
        <v>9</v>
      </c>
      <c r="H120" s="88">
        <v>5068</v>
      </c>
      <c r="I120" s="88">
        <v>2663</v>
      </c>
    </row>
    <row r="121" spans="2:9" ht="19.2" x14ac:dyDescent="0.45">
      <c r="B121" s="85">
        <v>44734</v>
      </c>
      <c r="C121" s="86">
        <v>12114721976</v>
      </c>
      <c r="D121" s="87" t="s">
        <v>194</v>
      </c>
      <c r="E121" s="87" t="s">
        <v>36</v>
      </c>
      <c r="F121" s="87" t="s">
        <v>43</v>
      </c>
      <c r="G121" s="86">
        <v>9</v>
      </c>
      <c r="H121" s="88">
        <v>3295</v>
      </c>
      <c r="I121" s="88">
        <v>2421</v>
      </c>
    </row>
    <row r="122" spans="2:9" ht="19.2" x14ac:dyDescent="0.45">
      <c r="B122" s="85">
        <v>44734</v>
      </c>
      <c r="C122" s="86">
        <v>12120281976</v>
      </c>
      <c r="D122" s="87" t="s">
        <v>195</v>
      </c>
      <c r="E122" s="87" t="s">
        <v>37</v>
      </c>
      <c r="F122" s="87" t="s">
        <v>43</v>
      </c>
      <c r="G122" s="86">
        <v>8</v>
      </c>
      <c r="H122" s="88">
        <v>8403</v>
      </c>
      <c r="I122" s="88">
        <v>2036</v>
      </c>
    </row>
    <row r="123" spans="2:9" ht="19.2" x14ac:dyDescent="0.45">
      <c r="B123" s="85">
        <v>44734</v>
      </c>
      <c r="C123" s="86">
        <v>12117851976</v>
      </c>
      <c r="D123" s="87" t="s">
        <v>195</v>
      </c>
      <c r="E123" s="87" t="s">
        <v>38</v>
      </c>
      <c r="F123" s="87" t="s">
        <v>43</v>
      </c>
      <c r="G123" s="86">
        <v>10</v>
      </c>
      <c r="H123" s="88">
        <v>5987</v>
      </c>
      <c r="I123" s="88">
        <v>2467</v>
      </c>
    </row>
    <row r="124" spans="2:9" ht="19.2" x14ac:dyDescent="0.45">
      <c r="B124" s="85">
        <v>44734</v>
      </c>
      <c r="C124" s="86">
        <v>12126071976</v>
      </c>
      <c r="D124" s="87" t="s">
        <v>195</v>
      </c>
      <c r="E124" s="87" t="s">
        <v>39</v>
      </c>
      <c r="F124" s="87" t="s">
        <v>41</v>
      </c>
      <c r="G124" s="86">
        <v>8</v>
      </c>
      <c r="H124" s="88">
        <v>7244</v>
      </c>
      <c r="I124" s="88">
        <v>1975</v>
      </c>
    </row>
    <row r="125" spans="2:9" ht="19.2" x14ac:dyDescent="0.45">
      <c r="B125" s="85">
        <v>44734</v>
      </c>
      <c r="C125" s="86">
        <v>12124521976</v>
      </c>
      <c r="D125" s="87" t="s">
        <v>193</v>
      </c>
      <c r="E125" s="87" t="s">
        <v>31</v>
      </c>
      <c r="F125" s="87" t="s">
        <v>43</v>
      </c>
      <c r="G125" s="86">
        <v>6</v>
      </c>
      <c r="H125" s="88">
        <v>3852</v>
      </c>
      <c r="I125" s="88">
        <v>2179</v>
      </c>
    </row>
    <row r="126" spans="2:9" ht="19.2" x14ac:dyDescent="0.45">
      <c r="B126" s="85">
        <v>44734</v>
      </c>
      <c r="C126" s="86">
        <v>12129091976</v>
      </c>
      <c r="D126" s="87" t="s">
        <v>194</v>
      </c>
      <c r="E126" s="87" t="s">
        <v>34</v>
      </c>
      <c r="F126" s="87" t="s">
        <v>42</v>
      </c>
      <c r="G126" s="86">
        <v>9</v>
      </c>
      <c r="H126" s="88">
        <v>9409</v>
      </c>
      <c r="I126" s="88">
        <v>1139</v>
      </c>
    </row>
    <row r="127" spans="2:9" ht="19.2" x14ac:dyDescent="0.45">
      <c r="B127" s="85">
        <v>44733</v>
      </c>
      <c r="C127" s="86">
        <v>12112821976</v>
      </c>
      <c r="D127" s="87" t="s">
        <v>193</v>
      </c>
      <c r="E127" s="87" t="s">
        <v>35</v>
      </c>
      <c r="F127" s="87" t="s">
        <v>43</v>
      </c>
      <c r="G127" s="86">
        <v>6</v>
      </c>
      <c r="H127" s="88">
        <v>8531</v>
      </c>
      <c r="I127" s="88">
        <v>2076</v>
      </c>
    </row>
    <row r="128" spans="2:9" ht="19.2" x14ac:dyDescent="0.45">
      <c r="B128" s="85">
        <v>44733</v>
      </c>
      <c r="C128" s="86">
        <v>12114711976</v>
      </c>
      <c r="D128" s="87" t="s">
        <v>193</v>
      </c>
      <c r="E128" s="87" t="s">
        <v>36</v>
      </c>
      <c r="F128" s="87" t="s">
        <v>43</v>
      </c>
      <c r="G128" s="86">
        <v>7</v>
      </c>
      <c r="H128" s="88">
        <v>5560</v>
      </c>
      <c r="I128" s="88">
        <v>2585</v>
      </c>
    </row>
    <row r="129" spans="2:9" ht="19.2" x14ac:dyDescent="0.45">
      <c r="B129" s="85">
        <v>44733</v>
      </c>
      <c r="C129" s="86">
        <v>12120171976</v>
      </c>
      <c r="D129" s="87" t="s">
        <v>193</v>
      </c>
      <c r="E129" s="87" t="s">
        <v>37</v>
      </c>
      <c r="F129" s="87" t="s">
        <v>42</v>
      </c>
      <c r="G129" s="86">
        <v>7</v>
      </c>
      <c r="H129" s="88">
        <v>4430</v>
      </c>
      <c r="I129" s="88">
        <v>2064</v>
      </c>
    </row>
    <row r="130" spans="2:9" ht="19.2" x14ac:dyDescent="0.45">
      <c r="B130" s="85">
        <v>44733</v>
      </c>
      <c r="C130" s="86">
        <v>12121491976</v>
      </c>
      <c r="D130" s="87" t="s">
        <v>193</v>
      </c>
      <c r="E130" s="87" t="s">
        <v>38</v>
      </c>
      <c r="F130" s="87" t="s">
        <v>41</v>
      </c>
      <c r="G130" s="86">
        <v>9</v>
      </c>
      <c r="H130" s="88">
        <v>7324</v>
      </c>
      <c r="I130" s="88">
        <v>1576</v>
      </c>
    </row>
    <row r="131" spans="2:9" ht="19.2" x14ac:dyDescent="0.45">
      <c r="B131" s="85">
        <v>44733</v>
      </c>
      <c r="C131" s="86">
        <v>12122411976</v>
      </c>
      <c r="D131" s="87" t="s">
        <v>195</v>
      </c>
      <c r="E131" s="87" t="s">
        <v>39</v>
      </c>
      <c r="F131" s="87" t="s">
        <v>42</v>
      </c>
      <c r="G131" s="86">
        <v>8</v>
      </c>
      <c r="H131" s="88">
        <v>3714</v>
      </c>
      <c r="I131" s="88">
        <v>1827</v>
      </c>
    </row>
    <row r="132" spans="2:9" ht="19.2" x14ac:dyDescent="0.45">
      <c r="B132" s="85">
        <v>44733</v>
      </c>
      <c r="C132" s="86">
        <v>12128161976</v>
      </c>
      <c r="D132" s="87" t="s">
        <v>194</v>
      </c>
      <c r="E132" s="87" t="s">
        <v>31</v>
      </c>
      <c r="F132" s="87" t="s">
        <v>41</v>
      </c>
      <c r="G132" s="86">
        <v>6</v>
      </c>
      <c r="H132" s="88">
        <v>8101</v>
      </c>
      <c r="I132" s="88">
        <v>1261</v>
      </c>
    </row>
    <row r="133" spans="2:9" ht="19.2" x14ac:dyDescent="0.45">
      <c r="B133" s="85">
        <v>44733</v>
      </c>
      <c r="C133" s="86">
        <v>12125441976</v>
      </c>
      <c r="D133" s="87" t="s">
        <v>195</v>
      </c>
      <c r="E133" s="87" t="s">
        <v>34</v>
      </c>
      <c r="F133" s="87" t="s">
        <v>41</v>
      </c>
      <c r="G133" s="86">
        <v>6</v>
      </c>
      <c r="H133" s="88">
        <v>9155</v>
      </c>
      <c r="I133" s="88">
        <v>9000</v>
      </c>
    </row>
    <row r="134" spans="2:9" ht="19.2" x14ac:dyDescent="0.45">
      <c r="B134" s="85">
        <v>44732</v>
      </c>
      <c r="C134" s="86">
        <v>12112811976</v>
      </c>
      <c r="D134" s="87" t="s">
        <v>195</v>
      </c>
      <c r="E134" s="87" t="s">
        <v>35</v>
      </c>
      <c r="F134" s="87" t="s">
        <v>43</v>
      </c>
      <c r="G134" s="86">
        <v>10</v>
      </c>
      <c r="H134" s="88">
        <v>1720</v>
      </c>
      <c r="I134" s="88">
        <v>2636</v>
      </c>
    </row>
    <row r="135" spans="2:9" ht="19.2" x14ac:dyDescent="0.45">
      <c r="B135" s="85">
        <v>44732</v>
      </c>
      <c r="C135" s="86">
        <v>12114701976</v>
      </c>
      <c r="D135" s="87" t="s">
        <v>195</v>
      </c>
      <c r="E135" s="87" t="s">
        <v>36</v>
      </c>
      <c r="F135" s="87" t="s">
        <v>43</v>
      </c>
      <c r="G135" s="86">
        <v>9</v>
      </c>
      <c r="H135" s="88">
        <v>6511</v>
      </c>
      <c r="I135" s="88">
        <v>1147</v>
      </c>
    </row>
    <row r="136" spans="2:9" ht="19.2" x14ac:dyDescent="0.45">
      <c r="B136" s="85">
        <v>44732</v>
      </c>
      <c r="C136" s="86">
        <v>12116521976</v>
      </c>
      <c r="D136" s="87" t="s">
        <v>194</v>
      </c>
      <c r="E136" s="87" t="s">
        <v>37</v>
      </c>
      <c r="F136" s="87" t="s">
        <v>43</v>
      </c>
      <c r="G136" s="86">
        <v>9</v>
      </c>
      <c r="H136" s="88">
        <v>2798</v>
      </c>
      <c r="I136" s="88">
        <v>1181</v>
      </c>
    </row>
    <row r="137" spans="2:9" ht="19.2" x14ac:dyDescent="0.45">
      <c r="B137" s="85">
        <v>44732</v>
      </c>
      <c r="C137" s="86">
        <v>12117841976</v>
      </c>
      <c r="D137" s="87" t="s">
        <v>194</v>
      </c>
      <c r="E137" s="87" t="s">
        <v>38</v>
      </c>
      <c r="F137" s="87" t="s">
        <v>42</v>
      </c>
      <c r="G137" s="86">
        <v>8</v>
      </c>
      <c r="H137" s="88">
        <v>1199</v>
      </c>
      <c r="I137" s="88">
        <v>2555</v>
      </c>
    </row>
    <row r="138" spans="2:9" ht="19.2" x14ac:dyDescent="0.45">
      <c r="B138" s="85">
        <v>44732</v>
      </c>
      <c r="C138" s="86">
        <v>12126061976</v>
      </c>
      <c r="D138" s="87" t="s">
        <v>194</v>
      </c>
      <c r="E138" s="87" t="s">
        <v>39</v>
      </c>
      <c r="F138" s="87" t="s">
        <v>43</v>
      </c>
      <c r="G138" s="86">
        <v>7</v>
      </c>
      <c r="H138" s="88">
        <v>5719</v>
      </c>
      <c r="I138" s="88">
        <v>2509</v>
      </c>
    </row>
    <row r="139" spans="2:9" ht="19.2" x14ac:dyDescent="0.45">
      <c r="B139" s="85">
        <v>44732</v>
      </c>
      <c r="C139" s="86">
        <v>12124511976</v>
      </c>
      <c r="D139" s="87" t="s">
        <v>195</v>
      </c>
      <c r="E139" s="87" t="s">
        <v>31</v>
      </c>
      <c r="F139" s="87" t="s">
        <v>43</v>
      </c>
      <c r="G139" s="86">
        <v>9</v>
      </c>
      <c r="H139" s="88">
        <v>2744</v>
      </c>
      <c r="I139" s="88">
        <v>1674</v>
      </c>
    </row>
    <row r="140" spans="2:9" ht="19.2" x14ac:dyDescent="0.45">
      <c r="B140" s="85">
        <v>44732</v>
      </c>
      <c r="C140" s="86">
        <v>12129131976</v>
      </c>
      <c r="D140" s="87" t="s">
        <v>193</v>
      </c>
      <c r="E140" s="87" t="s">
        <v>34</v>
      </c>
      <c r="F140" s="87" t="s">
        <v>42</v>
      </c>
      <c r="G140" s="86">
        <v>7</v>
      </c>
      <c r="H140" s="88">
        <v>7624</v>
      </c>
      <c r="I140" s="88">
        <v>1938</v>
      </c>
    </row>
    <row r="141" spans="2:9" ht="19.2" x14ac:dyDescent="0.45">
      <c r="B141" s="85">
        <v>44731</v>
      </c>
      <c r="C141" s="86">
        <v>12112801976</v>
      </c>
      <c r="D141" s="87" t="s">
        <v>194</v>
      </c>
      <c r="E141" s="87" t="s">
        <v>35</v>
      </c>
      <c r="F141" s="87" t="s">
        <v>42</v>
      </c>
      <c r="G141" s="86">
        <v>7</v>
      </c>
      <c r="H141" s="88">
        <v>4863</v>
      </c>
      <c r="I141" s="88">
        <v>2078</v>
      </c>
    </row>
    <row r="142" spans="2:9" ht="19.2" x14ac:dyDescent="0.45">
      <c r="B142" s="85">
        <v>44731</v>
      </c>
      <c r="C142" s="86">
        <v>12114691976</v>
      </c>
      <c r="D142" s="87" t="s">
        <v>194</v>
      </c>
      <c r="E142" s="87" t="s">
        <v>36</v>
      </c>
      <c r="F142" s="87" t="s">
        <v>42</v>
      </c>
      <c r="G142" s="86">
        <v>8</v>
      </c>
      <c r="H142" s="88">
        <v>5260</v>
      </c>
      <c r="I142" s="88">
        <v>2990</v>
      </c>
    </row>
    <row r="143" spans="2:9" ht="19.2" x14ac:dyDescent="0.45">
      <c r="B143" s="85">
        <v>44731</v>
      </c>
      <c r="C143" s="86">
        <v>12120161976</v>
      </c>
      <c r="D143" s="87" t="s">
        <v>195</v>
      </c>
      <c r="E143" s="87" t="s">
        <v>37</v>
      </c>
      <c r="F143" s="87" t="s">
        <v>42</v>
      </c>
      <c r="G143" s="86">
        <v>10</v>
      </c>
      <c r="H143" s="88">
        <v>4965</v>
      </c>
      <c r="I143" s="88">
        <v>1647</v>
      </c>
    </row>
    <row r="144" spans="2:9" ht="19.2" x14ac:dyDescent="0.45">
      <c r="B144" s="85">
        <v>44731</v>
      </c>
      <c r="C144" s="86">
        <v>12121481976</v>
      </c>
      <c r="D144" s="87" t="s">
        <v>195</v>
      </c>
      <c r="E144" s="87" t="s">
        <v>38</v>
      </c>
      <c r="F144" s="87" t="s">
        <v>41</v>
      </c>
      <c r="G144" s="86">
        <v>6</v>
      </c>
      <c r="H144" s="88">
        <v>5027</v>
      </c>
      <c r="I144" s="88">
        <v>1940</v>
      </c>
    </row>
    <row r="145" spans="2:9" ht="19.2" x14ac:dyDescent="0.45">
      <c r="B145" s="85">
        <v>44731</v>
      </c>
      <c r="C145" s="86">
        <v>12122401976</v>
      </c>
      <c r="D145" s="87" t="s">
        <v>194</v>
      </c>
      <c r="E145" s="87" t="s">
        <v>39</v>
      </c>
      <c r="F145" s="87" t="s">
        <v>41</v>
      </c>
      <c r="G145" s="86">
        <v>10</v>
      </c>
      <c r="H145" s="88">
        <v>1313</v>
      </c>
      <c r="I145" s="88">
        <v>2405</v>
      </c>
    </row>
    <row r="146" spans="2:9" ht="19.2" x14ac:dyDescent="0.45">
      <c r="B146" s="85">
        <v>44731</v>
      </c>
      <c r="C146" s="86">
        <v>12128151976</v>
      </c>
      <c r="D146" s="87" t="s">
        <v>193</v>
      </c>
      <c r="E146" s="87" t="s">
        <v>31</v>
      </c>
      <c r="F146" s="87" t="s">
        <v>41</v>
      </c>
      <c r="G146" s="86">
        <v>8</v>
      </c>
      <c r="H146" s="88">
        <v>9640</v>
      </c>
      <c r="I146" s="88">
        <v>2406</v>
      </c>
    </row>
    <row r="147" spans="2:9" ht="19.2" x14ac:dyDescent="0.45">
      <c r="B147" s="85">
        <v>44731</v>
      </c>
      <c r="C147" s="86">
        <v>12129081976</v>
      </c>
      <c r="D147" s="87" t="s">
        <v>193</v>
      </c>
      <c r="E147" s="87" t="s">
        <v>34</v>
      </c>
      <c r="F147" s="87" t="s">
        <v>42</v>
      </c>
      <c r="G147" s="86">
        <v>7</v>
      </c>
      <c r="H147" s="88">
        <v>3574</v>
      </c>
      <c r="I147" s="88">
        <v>2942</v>
      </c>
    </row>
    <row r="148" spans="2:9" ht="19.2" x14ac:dyDescent="0.45">
      <c r="B148" s="85">
        <v>44730</v>
      </c>
      <c r="C148" s="86">
        <v>12112791976</v>
      </c>
      <c r="D148" s="87" t="s">
        <v>193</v>
      </c>
      <c r="E148" s="87" t="s">
        <v>35</v>
      </c>
      <c r="F148" s="87" t="s">
        <v>42</v>
      </c>
      <c r="G148" s="86">
        <v>10</v>
      </c>
      <c r="H148" s="88">
        <v>8871</v>
      </c>
      <c r="I148" s="88">
        <v>1131</v>
      </c>
    </row>
    <row r="149" spans="2:9" ht="19.2" x14ac:dyDescent="0.45">
      <c r="B149" s="85">
        <v>44730</v>
      </c>
      <c r="C149" s="86">
        <v>12114681976</v>
      </c>
      <c r="D149" s="87" t="s">
        <v>193</v>
      </c>
      <c r="E149" s="87" t="s">
        <v>36</v>
      </c>
      <c r="F149" s="87" t="s">
        <v>42</v>
      </c>
      <c r="G149" s="86">
        <v>9</v>
      </c>
      <c r="H149" s="88">
        <v>6381</v>
      </c>
      <c r="I149" s="88">
        <v>2772</v>
      </c>
    </row>
    <row r="150" spans="2:9" ht="19.2" x14ac:dyDescent="0.45">
      <c r="B150" s="85">
        <v>44730</v>
      </c>
      <c r="C150" s="86">
        <v>12116511976</v>
      </c>
      <c r="D150" s="87" t="s">
        <v>193</v>
      </c>
      <c r="E150" s="87" t="s">
        <v>37</v>
      </c>
      <c r="F150" s="87" t="s">
        <v>43</v>
      </c>
      <c r="G150" s="86">
        <v>10</v>
      </c>
      <c r="H150" s="88">
        <v>9661</v>
      </c>
      <c r="I150" s="88">
        <v>1613</v>
      </c>
    </row>
    <row r="151" spans="2:9" ht="19.2" x14ac:dyDescent="0.45">
      <c r="B151" s="85">
        <v>44730</v>
      </c>
      <c r="C151" s="86">
        <v>12117831976</v>
      </c>
      <c r="D151" s="87" t="s">
        <v>193</v>
      </c>
      <c r="E151" s="87" t="s">
        <v>38</v>
      </c>
      <c r="F151" s="87" t="s">
        <v>42</v>
      </c>
      <c r="G151" s="86">
        <v>10</v>
      </c>
      <c r="H151" s="88">
        <v>5142</v>
      </c>
      <c r="I151" s="88">
        <v>1269</v>
      </c>
    </row>
    <row r="152" spans="2:9" ht="19.2" x14ac:dyDescent="0.45">
      <c r="B152" s="85">
        <v>44730</v>
      </c>
      <c r="C152" s="86">
        <v>12126051976</v>
      </c>
      <c r="D152" s="87" t="s">
        <v>193</v>
      </c>
      <c r="E152" s="87" t="s">
        <v>39</v>
      </c>
      <c r="F152" s="87" t="s">
        <v>43</v>
      </c>
      <c r="G152" s="86">
        <v>10</v>
      </c>
      <c r="H152" s="88">
        <v>3948</v>
      </c>
      <c r="I152" s="88">
        <v>2253</v>
      </c>
    </row>
    <row r="153" spans="2:9" ht="19.2" x14ac:dyDescent="0.45">
      <c r="B153" s="85">
        <v>44730</v>
      </c>
      <c r="C153" s="86">
        <v>12124501976</v>
      </c>
      <c r="D153" s="87" t="s">
        <v>194</v>
      </c>
      <c r="E153" s="87" t="s">
        <v>31</v>
      </c>
      <c r="F153" s="87" t="s">
        <v>42</v>
      </c>
      <c r="G153" s="86">
        <v>9</v>
      </c>
      <c r="H153" s="88">
        <v>6981</v>
      </c>
      <c r="I153" s="88">
        <v>2116</v>
      </c>
    </row>
    <row r="154" spans="2:9" ht="19.2" x14ac:dyDescent="0.45">
      <c r="B154" s="85">
        <v>44730</v>
      </c>
      <c r="C154" s="86">
        <v>12125431976</v>
      </c>
      <c r="D154" s="87" t="s">
        <v>194</v>
      </c>
      <c r="E154" s="87" t="s">
        <v>34</v>
      </c>
      <c r="F154" s="87" t="s">
        <v>43</v>
      </c>
      <c r="G154" s="86">
        <v>6</v>
      </c>
      <c r="H154" s="88">
        <v>1941</v>
      </c>
      <c r="I154" s="88">
        <v>1964</v>
      </c>
    </row>
    <row r="155" spans="2:9" ht="19.2" x14ac:dyDescent="0.45">
      <c r="B155" s="85">
        <v>44729</v>
      </c>
      <c r="C155" s="86">
        <v>12112781976</v>
      </c>
      <c r="D155" s="87" t="s">
        <v>195</v>
      </c>
      <c r="E155" s="87" t="s">
        <v>35</v>
      </c>
      <c r="F155" s="87" t="s">
        <v>42</v>
      </c>
      <c r="G155" s="86">
        <v>9</v>
      </c>
      <c r="H155" s="88">
        <v>6114</v>
      </c>
      <c r="I155" s="88">
        <v>2808</v>
      </c>
    </row>
    <row r="156" spans="2:9" ht="19.2" x14ac:dyDescent="0.45">
      <c r="B156" s="85">
        <v>44729</v>
      </c>
      <c r="C156" s="86">
        <v>12114671976</v>
      </c>
      <c r="D156" s="87" t="s">
        <v>195</v>
      </c>
      <c r="E156" s="87" t="s">
        <v>36</v>
      </c>
      <c r="F156" s="87" t="s">
        <v>42</v>
      </c>
      <c r="G156" s="86">
        <v>6</v>
      </c>
      <c r="H156" s="88">
        <v>1273</v>
      </c>
      <c r="I156" s="88">
        <v>2285</v>
      </c>
    </row>
    <row r="157" spans="2:9" ht="19.2" x14ac:dyDescent="0.45">
      <c r="B157" s="85">
        <v>44729</v>
      </c>
      <c r="C157" s="86">
        <v>12120151976</v>
      </c>
      <c r="D157" s="87" t="s">
        <v>194</v>
      </c>
      <c r="E157" s="87" t="s">
        <v>37</v>
      </c>
      <c r="F157" s="87" t="s">
        <v>41</v>
      </c>
      <c r="G157" s="86">
        <v>7</v>
      </c>
      <c r="H157" s="88">
        <v>4790</v>
      </c>
      <c r="I157" s="88">
        <v>2730</v>
      </c>
    </row>
    <row r="158" spans="2:9" ht="19.2" x14ac:dyDescent="0.45">
      <c r="B158" s="85">
        <v>44729</v>
      </c>
      <c r="C158" s="86">
        <v>12121471976</v>
      </c>
      <c r="D158" s="87" t="s">
        <v>194</v>
      </c>
      <c r="E158" s="87" t="s">
        <v>38</v>
      </c>
      <c r="F158" s="87" t="s">
        <v>43</v>
      </c>
      <c r="G158" s="86">
        <v>7</v>
      </c>
      <c r="H158" s="88">
        <v>5362</v>
      </c>
      <c r="I158" s="88">
        <v>2596</v>
      </c>
    </row>
    <row r="159" spans="2:9" ht="19.2" x14ac:dyDescent="0.45">
      <c r="B159" s="85">
        <v>44729</v>
      </c>
      <c r="C159" s="86">
        <v>12122391976</v>
      </c>
      <c r="D159" s="87" t="s">
        <v>193</v>
      </c>
      <c r="E159" s="87" t="s">
        <v>39</v>
      </c>
      <c r="F159" s="87" t="s">
        <v>41</v>
      </c>
      <c r="G159" s="86">
        <v>9</v>
      </c>
      <c r="H159" s="88">
        <v>9305</v>
      </c>
      <c r="I159" s="88">
        <v>1482</v>
      </c>
    </row>
    <row r="160" spans="2:9" ht="19.2" x14ac:dyDescent="0.45">
      <c r="B160" s="85">
        <v>44729</v>
      </c>
      <c r="C160" s="86">
        <v>12128141976</v>
      </c>
      <c r="D160" s="87" t="s">
        <v>195</v>
      </c>
      <c r="E160" s="87" t="s">
        <v>31</v>
      </c>
      <c r="F160" s="87" t="s">
        <v>41</v>
      </c>
      <c r="G160" s="86">
        <v>7</v>
      </c>
      <c r="H160" s="88">
        <v>8534</v>
      </c>
      <c r="I160" s="88">
        <v>2627</v>
      </c>
    </row>
    <row r="161" spans="2:9" ht="19.2" x14ac:dyDescent="0.45">
      <c r="B161" s="85">
        <v>44729</v>
      </c>
      <c r="C161" s="86">
        <v>12129121976</v>
      </c>
      <c r="D161" s="87" t="s">
        <v>195</v>
      </c>
      <c r="E161" s="87" t="s">
        <v>34</v>
      </c>
      <c r="F161" s="87" t="s">
        <v>42</v>
      </c>
      <c r="G161" s="86">
        <v>9</v>
      </c>
      <c r="H161" s="88">
        <v>7447</v>
      </c>
      <c r="I161" s="88">
        <v>1415</v>
      </c>
    </row>
    <row r="162" spans="2:9" ht="19.2" x14ac:dyDescent="0.45">
      <c r="B162" s="85">
        <v>44728</v>
      </c>
      <c r="C162" s="86">
        <v>12112771976</v>
      </c>
      <c r="D162" s="87" t="s">
        <v>194</v>
      </c>
      <c r="E162" s="87" t="s">
        <v>35</v>
      </c>
      <c r="F162" s="87" t="s">
        <v>41</v>
      </c>
      <c r="G162" s="86">
        <v>8</v>
      </c>
      <c r="H162" s="88">
        <v>8376</v>
      </c>
      <c r="I162" s="88">
        <v>2928</v>
      </c>
    </row>
    <row r="163" spans="2:9" ht="19.2" x14ac:dyDescent="0.45">
      <c r="B163" s="85">
        <v>44728</v>
      </c>
      <c r="C163" s="86">
        <v>12114661976</v>
      </c>
      <c r="D163" s="87" t="s">
        <v>194</v>
      </c>
      <c r="E163" s="87" t="s">
        <v>36</v>
      </c>
      <c r="F163" s="87" t="s">
        <v>41</v>
      </c>
      <c r="G163" s="86">
        <v>9</v>
      </c>
      <c r="H163" s="88">
        <v>5252</v>
      </c>
      <c r="I163" s="88">
        <v>2146</v>
      </c>
    </row>
    <row r="164" spans="2:9" ht="19.2" x14ac:dyDescent="0.45">
      <c r="B164" s="85">
        <v>44728</v>
      </c>
      <c r="C164" s="86">
        <v>12116501976</v>
      </c>
      <c r="D164" s="87" t="s">
        <v>195</v>
      </c>
      <c r="E164" s="87" t="s">
        <v>37</v>
      </c>
      <c r="F164" s="87" t="s">
        <v>43</v>
      </c>
      <c r="G164" s="86">
        <v>7</v>
      </c>
      <c r="H164" s="88">
        <v>6118</v>
      </c>
      <c r="I164" s="88">
        <v>1873</v>
      </c>
    </row>
    <row r="165" spans="2:9" ht="19.2" x14ac:dyDescent="0.45">
      <c r="B165" s="85">
        <v>44728</v>
      </c>
      <c r="C165" s="86">
        <v>12117821976</v>
      </c>
      <c r="D165" s="87" t="s">
        <v>195</v>
      </c>
      <c r="E165" s="87" t="s">
        <v>38</v>
      </c>
      <c r="F165" s="87" t="s">
        <v>42</v>
      </c>
      <c r="G165" s="86">
        <v>10</v>
      </c>
      <c r="H165" s="88">
        <v>3175</v>
      </c>
      <c r="I165" s="88">
        <v>1441</v>
      </c>
    </row>
    <row r="166" spans="2:9" ht="19.2" x14ac:dyDescent="0.45">
      <c r="B166" s="85">
        <v>44728</v>
      </c>
      <c r="C166" s="86">
        <v>12126041976</v>
      </c>
      <c r="D166" s="87" t="s">
        <v>195</v>
      </c>
      <c r="E166" s="87" t="s">
        <v>39</v>
      </c>
      <c r="F166" s="87" t="s">
        <v>43</v>
      </c>
      <c r="G166" s="86">
        <v>6</v>
      </c>
      <c r="H166" s="88">
        <v>9368</v>
      </c>
      <c r="I166" s="88">
        <v>2060</v>
      </c>
    </row>
    <row r="167" spans="2:9" ht="19.2" x14ac:dyDescent="0.45">
      <c r="B167" s="85">
        <v>44728</v>
      </c>
      <c r="C167" s="86">
        <v>12124491976</v>
      </c>
      <c r="D167" s="87" t="s">
        <v>193</v>
      </c>
      <c r="E167" s="87" t="s">
        <v>31</v>
      </c>
      <c r="F167" s="87" t="s">
        <v>42</v>
      </c>
      <c r="G167" s="86">
        <v>10</v>
      </c>
      <c r="H167" s="88">
        <v>2164</v>
      </c>
      <c r="I167" s="88">
        <v>1291</v>
      </c>
    </row>
    <row r="168" spans="2:9" ht="19.2" x14ac:dyDescent="0.45">
      <c r="B168" s="85">
        <v>44728</v>
      </c>
      <c r="C168" s="86">
        <v>12129071976</v>
      </c>
      <c r="D168" s="87" t="s">
        <v>195</v>
      </c>
      <c r="E168" s="87" t="s">
        <v>34</v>
      </c>
      <c r="F168" s="87" t="s">
        <v>42</v>
      </c>
      <c r="G168" s="86">
        <v>9</v>
      </c>
      <c r="H168" s="88">
        <v>1879</v>
      </c>
      <c r="I168" s="88">
        <v>2460</v>
      </c>
    </row>
    <row r="169" spans="2:9" ht="19.2" x14ac:dyDescent="0.45">
      <c r="B169" s="85">
        <v>44727</v>
      </c>
      <c r="C169" s="86">
        <v>12112761976</v>
      </c>
      <c r="D169" s="87" t="s">
        <v>193</v>
      </c>
      <c r="E169" s="87" t="s">
        <v>35</v>
      </c>
      <c r="F169" s="87" t="s">
        <v>41</v>
      </c>
      <c r="G169" s="86">
        <v>7</v>
      </c>
      <c r="H169" s="88">
        <v>7102</v>
      </c>
      <c r="I169" s="88">
        <v>2996</v>
      </c>
    </row>
    <row r="170" spans="2:9" ht="19.2" x14ac:dyDescent="0.45">
      <c r="B170" s="85">
        <v>44727</v>
      </c>
      <c r="C170" s="86">
        <v>12114651976</v>
      </c>
      <c r="D170" s="87" t="s">
        <v>193</v>
      </c>
      <c r="E170" s="87" t="s">
        <v>36</v>
      </c>
      <c r="F170" s="87" t="s">
        <v>41</v>
      </c>
      <c r="G170" s="86">
        <v>8</v>
      </c>
      <c r="H170" s="88">
        <v>2567</v>
      </c>
      <c r="I170" s="88">
        <v>1288</v>
      </c>
    </row>
    <row r="171" spans="2:9" ht="19.2" x14ac:dyDescent="0.45">
      <c r="B171" s="85">
        <v>44727</v>
      </c>
      <c r="C171" s="86">
        <v>12120141976</v>
      </c>
      <c r="D171" s="87" t="s">
        <v>193</v>
      </c>
      <c r="E171" s="87" t="s">
        <v>37</v>
      </c>
      <c r="F171" s="87" t="s">
        <v>41</v>
      </c>
      <c r="G171" s="86">
        <v>7</v>
      </c>
      <c r="H171" s="88">
        <v>9855</v>
      </c>
      <c r="I171" s="88">
        <v>2044</v>
      </c>
    </row>
    <row r="172" spans="2:9" ht="19.2" x14ac:dyDescent="0.45">
      <c r="B172" s="85">
        <v>44727</v>
      </c>
      <c r="C172" s="86">
        <v>12121461976</v>
      </c>
      <c r="D172" s="87" t="s">
        <v>193</v>
      </c>
      <c r="E172" s="87" t="s">
        <v>38</v>
      </c>
      <c r="F172" s="87" t="s">
        <v>43</v>
      </c>
      <c r="G172" s="86">
        <v>9</v>
      </c>
      <c r="H172" s="88">
        <v>9777</v>
      </c>
      <c r="I172" s="88">
        <v>1708</v>
      </c>
    </row>
    <row r="173" spans="2:9" ht="19.2" x14ac:dyDescent="0.45">
      <c r="B173" s="85">
        <v>44727</v>
      </c>
      <c r="C173" s="86">
        <v>12122381976</v>
      </c>
      <c r="D173" s="87" t="s">
        <v>195</v>
      </c>
      <c r="E173" s="87" t="s">
        <v>39</v>
      </c>
      <c r="F173" s="87" t="s">
        <v>41</v>
      </c>
      <c r="G173" s="86">
        <v>6</v>
      </c>
      <c r="H173" s="88">
        <v>9680</v>
      </c>
      <c r="I173" s="88">
        <v>1455</v>
      </c>
    </row>
    <row r="174" spans="2:9" ht="19.2" x14ac:dyDescent="0.45">
      <c r="B174" s="85">
        <v>44727</v>
      </c>
      <c r="C174" s="86">
        <v>12128131976</v>
      </c>
      <c r="D174" s="87" t="s">
        <v>194</v>
      </c>
      <c r="E174" s="87" t="s">
        <v>31</v>
      </c>
      <c r="F174" s="87" t="s">
        <v>43</v>
      </c>
      <c r="G174" s="86">
        <v>8</v>
      </c>
      <c r="H174" s="88">
        <v>3868</v>
      </c>
      <c r="I174" s="88">
        <v>1124</v>
      </c>
    </row>
    <row r="175" spans="2:9" ht="19.2" x14ac:dyDescent="0.45">
      <c r="B175" s="85">
        <v>44727</v>
      </c>
      <c r="C175" s="86">
        <v>12125421976</v>
      </c>
      <c r="D175" s="87" t="s">
        <v>193</v>
      </c>
      <c r="E175" s="87" t="s">
        <v>34</v>
      </c>
      <c r="F175" s="87" t="s">
        <v>43</v>
      </c>
      <c r="G175" s="86">
        <v>10</v>
      </c>
      <c r="H175" s="88">
        <v>1037</v>
      </c>
      <c r="I175" s="88">
        <v>2315</v>
      </c>
    </row>
    <row r="176" spans="2:9" ht="19.2" x14ac:dyDescent="0.45">
      <c r="B176" s="85">
        <v>44726</v>
      </c>
      <c r="C176" s="86">
        <v>12112751976</v>
      </c>
      <c r="D176" s="87" t="s">
        <v>195</v>
      </c>
      <c r="E176" s="87" t="s">
        <v>35</v>
      </c>
      <c r="F176" s="87" t="s">
        <v>41</v>
      </c>
      <c r="G176" s="86">
        <v>9</v>
      </c>
      <c r="H176" s="88">
        <v>1970</v>
      </c>
      <c r="I176" s="88">
        <v>2372</v>
      </c>
    </row>
    <row r="177" spans="2:9" ht="19.2" x14ac:dyDescent="0.45">
      <c r="B177" s="85">
        <v>44726</v>
      </c>
      <c r="C177" s="86">
        <v>12114641976</v>
      </c>
      <c r="D177" s="87" t="s">
        <v>195</v>
      </c>
      <c r="E177" s="87" t="s">
        <v>36</v>
      </c>
      <c r="F177" s="87" t="s">
        <v>41</v>
      </c>
      <c r="G177" s="86">
        <v>10</v>
      </c>
      <c r="H177" s="88">
        <v>9181</v>
      </c>
      <c r="I177" s="88">
        <v>2278</v>
      </c>
    </row>
    <row r="178" spans="2:9" ht="19.2" x14ac:dyDescent="0.45">
      <c r="B178" s="85">
        <v>44726</v>
      </c>
      <c r="C178" s="86">
        <v>12116491976</v>
      </c>
      <c r="D178" s="87" t="s">
        <v>194</v>
      </c>
      <c r="E178" s="87" t="s">
        <v>37</v>
      </c>
      <c r="F178" s="87" t="s">
        <v>42</v>
      </c>
      <c r="G178" s="86">
        <v>7</v>
      </c>
      <c r="H178" s="88">
        <v>7764</v>
      </c>
      <c r="I178" s="88">
        <v>2580</v>
      </c>
    </row>
    <row r="179" spans="2:9" ht="19.2" x14ac:dyDescent="0.45">
      <c r="B179" s="85">
        <v>44726</v>
      </c>
      <c r="C179" s="86">
        <v>12117811976</v>
      </c>
      <c r="D179" s="87" t="s">
        <v>194</v>
      </c>
      <c r="E179" s="87" t="s">
        <v>38</v>
      </c>
      <c r="F179" s="87" t="s">
        <v>41</v>
      </c>
      <c r="G179" s="86">
        <v>9</v>
      </c>
      <c r="H179" s="88">
        <v>4879</v>
      </c>
      <c r="I179" s="88">
        <v>2251</v>
      </c>
    </row>
    <row r="180" spans="2:9" ht="19.2" x14ac:dyDescent="0.45">
      <c r="B180" s="85">
        <v>44726</v>
      </c>
      <c r="C180" s="86">
        <v>12126031976</v>
      </c>
      <c r="D180" s="87" t="s">
        <v>194</v>
      </c>
      <c r="E180" s="87" t="s">
        <v>39</v>
      </c>
      <c r="F180" s="87" t="s">
        <v>42</v>
      </c>
      <c r="G180" s="86">
        <v>6</v>
      </c>
      <c r="H180" s="88">
        <v>5653</v>
      </c>
      <c r="I180" s="88">
        <v>2669</v>
      </c>
    </row>
    <row r="181" spans="2:9" ht="19.2" x14ac:dyDescent="0.45">
      <c r="B181" s="85">
        <v>44726</v>
      </c>
      <c r="C181" s="86">
        <v>12124481976</v>
      </c>
      <c r="D181" s="87" t="s">
        <v>195</v>
      </c>
      <c r="E181" s="87" t="s">
        <v>31</v>
      </c>
      <c r="F181" s="87" t="s">
        <v>42</v>
      </c>
      <c r="G181" s="86">
        <v>9</v>
      </c>
      <c r="H181" s="88">
        <v>3571</v>
      </c>
      <c r="I181" s="88">
        <v>1573</v>
      </c>
    </row>
    <row r="182" spans="2:9" ht="19.2" x14ac:dyDescent="0.45">
      <c r="B182" s="85">
        <v>44726</v>
      </c>
      <c r="C182" s="86">
        <v>12129111976</v>
      </c>
      <c r="D182" s="87" t="s">
        <v>194</v>
      </c>
      <c r="E182" s="87" t="s">
        <v>34</v>
      </c>
      <c r="F182" s="87" t="s">
        <v>41</v>
      </c>
      <c r="G182" s="86">
        <v>10</v>
      </c>
      <c r="H182" s="88">
        <v>6164</v>
      </c>
      <c r="I182" s="88">
        <v>1463</v>
      </c>
    </row>
    <row r="183" spans="2:9" ht="19.2" x14ac:dyDescent="0.45">
      <c r="B183" s="85">
        <v>44725</v>
      </c>
      <c r="C183" s="86">
        <v>12112741976</v>
      </c>
      <c r="D183" s="87" t="s">
        <v>194</v>
      </c>
      <c r="E183" s="87" t="s">
        <v>35</v>
      </c>
      <c r="F183" s="87" t="s">
        <v>43</v>
      </c>
      <c r="G183" s="86">
        <v>6</v>
      </c>
      <c r="H183" s="88">
        <v>6903</v>
      </c>
      <c r="I183" s="88">
        <v>2779</v>
      </c>
    </row>
    <row r="184" spans="2:9" ht="19.2" x14ac:dyDescent="0.45">
      <c r="B184" s="85">
        <v>44725</v>
      </c>
      <c r="C184" s="86">
        <v>12114631976</v>
      </c>
      <c r="D184" s="87" t="s">
        <v>194</v>
      </c>
      <c r="E184" s="87" t="s">
        <v>36</v>
      </c>
      <c r="F184" s="87" t="s">
        <v>43</v>
      </c>
      <c r="G184" s="86">
        <v>6</v>
      </c>
      <c r="H184" s="88">
        <v>6185</v>
      </c>
      <c r="I184" s="88">
        <v>2120</v>
      </c>
    </row>
    <row r="185" spans="2:9" ht="19.2" x14ac:dyDescent="0.45">
      <c r="B185" s="85">
        <v>44725</v>
      </c>
      <c r="C185" s="86">
        <v>12120131976</v>
      </c>
      <c r="D185" s="87" t="s">
        <v>195</v>
      </c>
      <c r="E185" s="87" t="s">
        <v>37</v>
      </c>
      <c r="F185" s="87" t="s">
        <v>41</v>
      </c>
      <c r="G185" s="86">
        <v>9</v>
      </c>
      <c r="H185" s="88">
        <v>5152</v>
      </c>
      <c r="I185" s="88">
        <v>2615</v>
      </c>
    </row>
    <row r="186" spans="2:9" ht="19.2" x14ac:dyDescent="0.45">
      <c r="B186" s="85">
        <v>44725</v>
      </c>
      <c r="C186" s="86">
        <v>12121451976</v>
      </c>
      <c r="D186" s="87" t="s">
        <v>195</v>
      </c>
      <c r="E186" s="87" t="s">
        <v>38</v>
      </c>
      <c r="F186" s="87" t="s">
        <v>43</v>
      </c>
      <c r="G186" s="86">
        <v>9</v>
      </c>
      <c r="H186" s="88">
        <v>2245</v>
      </c>
      <c r="I186" s="88">
        <v>1438</v>
      </c>
    </row>
    <row r="187" spans="2:9" ht="19.2" x14ac:dyDescent="0.45">
      <c r="B187" s="85">
        <v>44725</v>
      </c>
      <c r="C187" s="86">
        <v>12122371976</v>
      </c>
      <c r="D187" s="87" t="s">
        <v>194</v>
      </c>
      <c r="E187" s="87" t="s">
        <v>39</v>
      </c>
      <c r="F187" s="87" t="s">
        <v>43</v>
      </c>
      <c r="G187" s="86">
        <v>10</v>
      </c>
      <c r="H187" s="88">
        <v>1294</v>
      </c>
      <c r="I187" s="88">
        <v>1111</v>
      </c>
    </row>
    <row r="188" spans="2:9" ht="19.2" x14ac:dyDescent="0.45">
      <c r="B188" s="85">
        <v>44725</v>
      </c>
      <c r="C188" s="86">
        <v>12128121976</v>
      </c>
      <c r="D188" s="87" t="s">
        <v>193</v>
      </c>
      <c r="E188" s="87" t="s">
        <v>31</v>
      </c>
      <c r="F188" s="87" t="s">
        <v>43</v>
      </c>
      <c r="G188" s="86">
        <v>6</v>
      </c>
      <c r="H188" s="88">
        <v>8370</v>
      </c>
      <c r="I188" s="88">
        <v>2056</v>
      </c>
    </row>
    <row r="189" spans="2:9" ht="19.2" x14ac:dyDescent="0.45">
      <c r="B189" s="85">
        <v>44725</v>
      </c>
      <c r="C189" s="86">
        <v>12129061976</v>
      </c>
      <c r="D189" s="87" t="s">
        <v>194</v>
      </c>
      <c r="E189" s="87" t="s">
        <v>34</v>
      </c>
      <c r="F189" s="87" t="s">
        <v>41</v>
      </c>
      <c r="G189" s="86">
        <v>10</v>
      </c>
      <c r="H189" s="88">
        <v>3588</v>
      </c>
      <c r="I189" s="88">
        <v>2746</v>
      </c>
    </row>
    <row r="190" spans="2:9" ht="19.2" x14ac:dyDescent="0.45">
      <c r="B190" s="85">
        <v>44724</v>
      </c>
      <c r="C190" s="86">
        <v>12112731976</v>
      </c>
      <c r="D190" s="87" t="s">
        <v>193</v>
      </c>
      <c r="E190" s="87" t="s">
        <v>35</v>
      </c>
      <c r="F190" s="87" t="s">
        <v>43</v>
      </c>
      <c r="G190" s="86">
        <v>9</v>
      </c>
      <c r="H190" s="88">
        <v>6985</v>
      </c>
      <c r="I190" s="88">
        <v>1756</v>
      </c>
    </row>
    <row r="191" spans="2:9" ht="19.2" x14ac:dyDescent="0.45">
      <c r="B191" s="85">
        <v>44724</v>
      </c>
      <c r="C191" s="86">
        <v>12114621976</v>
      </c>
      <c r="D191" s="87" t="s">
        <v>193</v>
      </c>
      <c r="E191" s="87" t="s">
        <v>36</v>
      </c>
      <c r="F191" s="87" t="s">
        <v>43</v>
      </c>
      <c r="G191" s="86">
        <v>10</v>
      </c>
      <c r="H191" s="88">
        <v>9878</v>
      </c>
      <c r="I191" s="88">
        <v>2971</v>
      </c>
    </row>
    <row r="192" spans="2:9" ht="19.2" x14ac:dyDescent="0.45">
      <c r="B192" s="85">
        <v>44724</v>
      </c>
      <c r="C192" s="86">
        <v>12116481976</v>
      </c>
      <c r="D192" s="87" t="s">
        <v>193</v>
      </c>
      <c r="E192" s="87" t="s">
        <v>37</v>
      </c>
      <c r="F192" s="87" t="s">
        <v>42</v>
      </c>
      <c r="G192" s="86">
        <v>7</v>
      </c>
      <c r="H192" s="88">
        <v>7086</v>
      </c>
      <c r="I192" s="88">
        <v>1166</v>
      </c>
    </row>
    <row r="193" spans="2:9" ht="19.2" x14ac:dyDescent="0.45">
      <c r="B193" s="85">
        <v>44724</v>
      </c>
      <c r="C193" s="86">
        <v>12117801976</v>
      </c>
      <c r="D193" s="87" t="s">
        <v>193</v>
      </c>
      <c r="E193" s="87" t="s">
        <v>38</v>
      </c>
      <c r="F193" s="87" t="s">
        <v>41</v>
      </c>
      <c r="G193" s="86">
        <v>8</v>
      </c>
      <c r="H193" s="88">
        <v>4151</v>
      </c>
      <c r="I193" s="88">
        <v>1173</v>
      </c>
    </row>
    <row r="194" spans="2:9" ht="19.2" x14ac:dyDescent="0.45">
      <c r="B194" s="85">
        <v>44724</v>
      </c>
      <c r="C194" s="86">
        <v>12126021976</v>
      </c>
      <c r="D194" s="87" t="s">
        <v>193</v>
      </c>
      <c r="E194" s="87" t="s">
        <v>39</v>
      </c>
      <c r="F194" s="87" t="s">
        <v>42</v>
      </c>
      <c r="G194" s="86">
        <v>9</v>
      </c>
      <c r="H194" s="88">
        <v>4832</v>
      </c>
      <c r="I194" s="88">
        <v>1356</v>
      </c>
    </row>
    <row r="195" spans="2:9" ht="19.2" x14ac:dyDescent="0.45">
      <c r="B195" s="85">
        <v>44724</v>
      </c>
      <c r="C195" s="86">
        <v>12124471976</v>
      </c>
      <c r="D195" s="87" t="s">
        <v>194</v>
      </c>
      <c r="E195" s="87" t="s">
        <v>31</v>
      </c>
      <c r="F195" s="87" t="s">
        <v>41</v>
      </c>
      <c r="G195" s="86">
        <v>10</v>
      </c>
      <c r="H195" s="88">
        <v>6989</v>
      </c>
      <c r="I195" s="88">
        <v>2229</v>
      </c>
    </row>
    <row r="196" spans="2:9" ht="19.2" x14ac:dyDescent="0.45">
      <c r="B196" s="85">
        <v>44724</v>
      </c>
      <c r="C196" s="86">
        <v>12125411976</v>
      </c>
      <c r="D196" s="87" t="s">
        <v>195</v>
      </c>
      <c r="E196" s="87" t="s">
        <v>34</v>
      </c>
      <c r="F196" s="87" t="s">
        <v>43</v>
      </c>
      <c r="G196" s="86">
        <v>8</v>
      </c>
      <c r="H196" s="88">
        <v>2243</v>
      </c>
      <c r="I196" s="88">
        <v>2754</v>
      </c>
    </row>
    <row r="197" spans="2:9" ht="19.2" x14ac:dyDescent="0.45">
      <c r="B197" s="85">
        <v>44723</v>
      </c>
      <c r="C197" s="86">
        <v>12112721976</v>
      </c>
      <c r="D197" s="87" t="s">
        <v>195</v>
      </c>
      <c r="E197" s="87" t="s">
        <v>35</v>
      </c>
      <c r="F197" s="87" t="s">
        <v>43</v>
      </c>
      <c r="G197" s="86">
        <v>7</v>
      </c>
      <c r="H197" s="88">
        <v>4563</v>
      </c>
      <c r="I197" s="88">
        <v>1488</v>
      </c>
    </row>
    <row r="198" spans="2:9" ht="19.2" x14ac:dyDescent="0.45">
      <c r="B198" s="85">
        <v>44723</v>
      </c>
      <c r="C198" s="86">
        <v>12114611976</v>
      </c>
      <c r="D198" s="87" t="s">
        <v>195</v>
      </c>
      <c r="E198" s="87" t="s">
        <v>36</v>
      </c>
      <c r="F198" s="87" t="s">
        <v>43</v>
      </c>
      <c r="G198" s="86">
        <v>8</v>
      </c>
      <c r="H198" s="88">
        <v>6239</v>
      </c>
      <c r="I198" s="88">
        <v>1234</v>
      </c>
    </row>
    <row r="199" spans="2:9" ht="19.2" x14ac:dyDescent="0.45">
      <c r="B199" s="85">
        <v>44723</v>
      </c>
      <c r="C199" s="86">
        <v>12120121976</v>
      </c>
      <c r="D199" s="87" t="s">
        <v>194</v>
      </c>
      <c r="E199" s="87" t="s">
        <v>37</v>
      </c>
      <c r="F199" s="87" t="s">
        <v>43</v>
      </c>
      <c r="G199" s="86">
        <v>9</v>
      </c>
      <c r="H199" s="88">
        <v>4235</v>
      </c>
      <c r="I199" s="88">
        <v>2412</v>
      </c>
    </row>
    <row r="200" spans="2:9" ht="19.2" x14ac:dyDescent="0.45">
      <c r="B200" s="85">
        <v>44723</v>
      </c>
      <c r="C200" s="86">
        <v>12121441976</v>
      </c>
      <c r="D200" s="87" t="s">
        <v>194</v>
      </c>
      <c r="E200" s="87" t="s">
        <v>38</v>
      </c>
      <c r="F200" s="87" t="s">
        <v>42</v>
      </c>
      <c r="G200" s="86">
        <v>7</v>
      </c>
      <c r="H200" s="88">
        <v>2144</v>
      </c>
      <c r="I200" s="88">
        <v>1492</v>
      </c>
    </row>
    <row r="201" spans="2:9" ht="19.2" x14ac:dyDescent="0.45">
      <c r="B201" s="85">
        <v>44723</v>
      </c>
      <c r="C201" s="86">
        <v>12122361976</v>
      </c>
      <c r="D201" s="87" t="s">
        <v>193</v>
      </c>
      <c r="E201" s="87" t="s">
        <v>39</v>
      </c>
      <c r="F201" s="87" t="s">
        <v>43</v>
      </c>
      <c r="G201" s="86">
        <v>9</v>
      </c>
      <c r="H201" s="88">
        <v>5311</v>
      </c>
      <c r="I201" s="88">
        <v>1379</v>
      </c>
    </row>
    <row r="202" spans="2:9" ht="19.2" x14ac:dyDescent="0.45">
      <c r="B202" s="85">
        <v>44723</v>
      </c>
      <c r="C202" s="86">
        <v>12128111976</v>
      </c>
      <c r="D202" s="87" t="s">
        <v>195</v>
      </c>
      <c r="E202" s="87" t="s">
        <v>31</v>
      </c>
      <c r="F202" s="87" t="s">
        <v>43</v>
      </c>
      <c r="G202" s="86">
        <v>6</v>
      </c>
      <c r="H202" s="88">
        <v>3899</v>
      </c>
      <c r="I202" s="88">
        <v>1204</v>
      </c>
    </row>
    <row r="203" spans="2:9" ht="19.2" x14ac:dyDescent="0.45">
      <c r="B203" s="85">
        <v>44723</v>
      </c>
      <c r="C203" s="86">
        <v>12129101976</v>
      </c>
      <c r="D203" s="87" t="s">
        <v>193</v>
      </c>
      <c r="E203" s="87" t="s">
        <v>34</v>
      </c>
      <c r="F203" s="87" t="s">
        <v>41</v>
      </c>
      <c r="G203" s="86">
        <v>6</v>
      </c>
      <c r="H203" s="88">
        <v>9072</v>
      </c>
      <c r="I203" s="88">
        <v>9000</v>
      </c>
    </row>
    <row r="204" spans="2:9" ht="19.2" x14ac:dyDescent="0.45">
      <c r="B204" s="85">
        <v>44722</v>
      </c>
      <c r="C204" s="86">
        <v>12112711976</v>
      </c>
      <c r="D204" s="87" t="s">
        <v>194</v>
      </c>
      <c r="E204" s="87" t="s">
        <v>35</v>
      </c>
      <c r="F204" s="87" t="s">
        <v>42</v>
      </c>
      <c r="G204" s="86">
        <v>10</v>
      </c>
      <c r="H204" s="88">
        <v>1087</v>
      </c>
      <c r="I204" s="88">
        <v>2764</v>
      </c>
    </row>
    <row r="205" spans="2:9" ht="19.2" x14ac:dyDescent="0.45">
      <c r="B205" s="85">
        <v>44722</v>
      </c>
      <c r="C205" s="86">
        <v>12114601976</v>
      </c>
      <c r="D205" s="87" t="s">
        <v>194</v>
      </c>
      <c r="E205" s="87" t="s">
        <v>36</v>
      </c>
      <c r="F205" s="87" t="s">
        <v>42</v>
      </c>
      <c r="G205" s="86">
        <v>7</v>
      </c>
      <c r="H205" s="88">
        <v>4556</v>
      </c>
      <c r="I205" s="88">
        <v>1228</v>
      </c>
    </row>
    <row r="206" spans="2:9" ht="19.2" x14ac:dyDescent="0.45">
      <c r="B206" s="85">
        <v>44722</v>
      </c>
      <c r="C206" s="86">
        <v>12116471976</v>
      </c>
      <c r="D206" s="87" t="s">
        <v>195</v>
      </c>
      <c r="E206" s="87" t="s">
        <v>37</v>
      </c>
      <c r="F206" s="87" t="s">
        <v>42</v>
      </c>
      <c r="G206" s="86">
        <v>9</v>
      </c>
      <c r="H206" s="88">
        <v>8908</v>
      </c>
      <c r="I206" s="88">
        <v>2236</v>
      </c>
    </row>
    <row r="207" spans="2:9" ht="19.2" x14ac:dyDescent="0.45">
      <c r="B207" s="85">
        <v>44722</v>
      </c>
      <c r="C207" s="86">
        <v>12117791976</v>
      </c>
      <c r="D207" s="87" t="s">
        <v>195</v>
      </c>
      <c r="E207" s="87" t="s">
        <v>38</v>
      </c>
      <c r="F207" s="87" t="s">
        <v>41</v>
      </c>
      <c r="G207" s="86">
        <v>8</v>
      </c>
      <c r="H207" s="88">
        <v>5419</v>
      </c>
      <c r="I207" s="88">
        <v>1354</v>
      </c>
    </row>
    <row r="208" spans="2:9" ht="19.2" x14ac:dyDescent="0.45">
      <c r="B208" s="85">
        <v>44722</v>
      </c>
      <c r="C208" s="86">
        <v>12126011976</v>
      </c>
      <c r="D208" s="87" t="s">
        <v>195</v>
      </c>
      <c r="E208" s="87" t="s">
        <v>39</v>
      </c>
      <c r="F208" s="87" t="s">
        <v>42</v>
      </c>
      <c r="G208" s="86">
        <v>9</v>
      </c>
      <c r="H208" s="88">
        <v>3743</v>
      </c>
      <c r="I208" s="88">
        <v>2238</v>
      </c>
    </row>
    <row r="209" spans="2:9" ht="19.2" x14ac:dyDescent="0.45">
      <c r="B209" s="85">
        <v>44722</v>
      </c>
      <c r="C209" s="86">
        <v>12124461976</v>
      </c>
      <c r="D209" s="87" t="s">
        <v>193</v>
      </c>
      <c r="E209" s="87" t="s">
        <v>31</v>
      </c>
      <c r="F209" s="87" t="s">
        <v>41</v>
      </c>
      <c r="G209" s="86">
        <v>8</v>
      </c>
      <c r="H209" s="88">
        <v>1375</v>
      </c>
      <c r="I209" s="88">
        <v>2200</v>
      </c>
    </row>
    <row r="210" spans="2:9" ht="19.2" x14ac:dyDescent="0.45">
      <c r="B210" s="85">
        <v>44722</v>
      </c>
      <c r="C210" s="86">
        <v>12129051976</v>
      </c>
      <c r="D210" s="87" t="s">
        <v>193</v>
      </c>
      <c r="E210" s="87" t="s">
        <v>34</v>
      </c>
      <c r="F210" s="87" t="s">
        <v>41</v>
      </c>
      <c r="G210" s="86">
        <v>6</v>
      </c>
      <c r="H210" s="88">
        <v>7363</v>
      </c>
      <c r="I210" s="88">
        <v>1461</v>
      </c>
    </row>
    <row r="211" spans="2:9" ht="19.2" x14ac:dyDescent="0.45">
      <c r="B211" s="85">
        <v>44721</v>
      </c>
      <c r="C211" s="86">
        <v>12112701976</v>
      </c>
      <c r="D211" s="87" t="s">
        <v>193</v>
      </c>
      <c r="E211" s="87" t="s">
        <v>35</v>
      </c>
      <c r="F211" s="87" t="s">
        <v>42</v>
      </c>
      <c r="G211" s="86">
        <v>8</v>
      </c>
      <c r="H211" s="88">
        <v>8767</v>
      </c>
      <c r="I211" s="88">
        <v>1606</v>
      </c>
    </row>
    <row r="212" spans="2:9" ht="19.2" x14ac:dyDescent="0.45">
      <c r="B212" s="85">
        <v>44721</v>
      </c>
      <c r="C212" s="86">
        <v>12114591976</v>
      </c>
      <c r="D212" s="87" t="s">
        <v>193</v>
      </c>
      <c r="E212" s="87" t="s">
        <v>36</v>
      </c>
      <c r="F212" s="87" t="s">
        <v>42</v>
      </c>
      <c r="G212" s="86">
        <v>6</v>
      </c>
      <c r="H212" s="88">
        <v>9389</v>
      </c>
      <c r="I212" s="88">
        <v>1086</v>
      </c>
    </row>
    <row r="213" spans="2:9" ht="19.2" x14ac:dyDescent="0.45">
      <c r="B213" s="85">
        <v>44721</v>
      </c>
      <c r="C213" s="86">
        <v>12120111976</v>
      </c>
      <c r="D213" s="87" t="s">
        <v>193</v>
      </c>
      <c r="E213" s="87" t="s">
        <v>37</v>
      </c>
      <c r="F213" s="87" t="s">
        <v>43</v>
      </c>
      <c r="G213" s="86">
        <v>9</v>
      </c>
      <c r="H213" s="88">
        <v>1215</v>
      </c>
      <c r="I213" s="88">
        <v>2746</v>
      </c>
    </row>
    <row r="214" spans="2:9" ht="19.2" x14ac:dyDescent="0.45">
      <c r="B214" s="85">
        <v>44721</v>
      </c>
      <c r="C214" s="86">
        <v>12121431976</v>
      </c>
      <c r="D214" s="87" t="s">
        <v>193</v>
      </c>
      <c r="E214" s="87" t="s">
        <v>38</v>
      </c>
      <c r="F214" s="87" t="s">
        <v>42</v>
      </c>
      <c r="G214" s="86">
        <v>8</v>
      </c>
      <c r="H214" s="88">
        <v>7221</v>
      </c>
      <c r="I214" s="88">
        <v>2645</v>
      </c>
    </row>
    <row r="215" spans="2:9" ht="19.2" x14ac:dyDescent="0.45">
      <c r="B215" s="85">
        <v>44721</v>
      </c>
      <c r="C215" s="86">
        <v>12122351976</v>
      </c>
      <c r="D215" s="87" t="s">
        <v>195</v>
      </c>
      <c r="E215" s="87" t="s">
        <v>39</v>
      </c>
      <c r="F215" s="87" t="s">
        <v>43</v>
      </c>
      <c r="G215" s="86">
        <v>8</v>
      </c>
      <c r="H215" s="88">
        <v>7250</v>
      </c>
      <c r="I215" s="88">
        <v>1033</v>
      </c>
    </row>
    <row r="216" spans="2:9" ht="19.2" x14ac:dyDescent="0.45">
      <c r="B216" s="85">
        <v>44721</v>
      </c>
      <c r="C216" s="86">
        <v>12128101976</v>
      </c>
      <c r="D216" s="87" t="s">
        <v>194</v>
      </c>
      <c r="E216" s="87" t="s">
        <v>31</v>
      </c>
      <c r="F216" s="87" t="s">
        <v>42</v>
      </c>
      <c r="G216" s="86">
        <v>8</v>
      </c>
      <c r="H216" s="88">
        <v>5787</v>
      </c>
      <c r="I216" s="88">
        <v>1253</v>
      </c>
    </row>
    <row r="217" spans="2:9" ht="19.2" x14ac:dyDescent="0.45">
      <c r="B217" s="85">
        <v>44721</v>
      </c>
      <c r="C217" s="86">
        <v>12125401976</v>
      </c>
      <c r="D217" s="87" t="s">
        <v>194</v>
      </c>
      <c r="E217" s="87" t="s">
        <v>34</v>
      </c>
      <c r="F217" s="87" t="s">
        <v>42</v>
      </c>
      <c r="G217" s="86">
        <v>10</v>
      </c>
      <c r="H217" s="88">
        <v>4806</v>
      </c>
      <c r="I217" s="88">
        <v>1447</v>
      </c>
    </row>
    <row r="218" spans="2:9" ht="19.2" x14ac:dyDescent="0.45">
      <c r="B218" s="85">
        <v>44720</v>
      </c>
      <c r="C218" s="86">
        <v>12112691976</v>
      </c>
      <c r="D218" s="87" t="s">
        <v>195</v>
      </c>
      <c r="E218" s="87" t="s">
        <v>35</v>
      </c>
      <c r="F218" s="87" t="s">
        <v>42</v>
      </c>
      <c r="G218" s="86">
        <v>7</v>
      </c>
      <c r="H218" s="88">
        <v>2425</v>
      </c>
      <c r="I218" s="88">
        <v>2898</v>
      </c>
    </row>
    <row r="219" spans="2:9" ht="19.2" x14ac:dyDescent="0.45">
      <c r="B219" s="85">
        <v>44720</v>
      </c>
      <c r="C219" s="86">
        <v>12114581976</v>
      </c>
      <c r="D219" s="87" t="s">
        <v>195</v>
      </c>
      <c r="E219" s="87" t="s">
        <v>36</v>
      </c>
      <c r="F219" s="87" t="s">
        <v>42</v>
      </c>
      <c r="G219" s="86">
        <v>6</v>
      </c>
      <c r="H219" s="88">
        <v>2868</v>
      </c>
      <c r="I219" s="88">
        <v>1081</v>
      </c>
    </row>
    <row r="220" spans="2:9" ht="19.2" x14ac:dyDescent="0.45">
      <c r="B220" s="85">
        <v>44720</v>
      </c>
      <c r="C220" s="86">
        <v>12116461976</v>
      </c>
      <c r="D220" s="87" t="s">
        <v>194</v>
      </c>
      <c r="E220" s="87" t="s">
        <v>37</v>
      </c>
      <c r="F220" s="87" t="s">
        <v>41</v>
      </c>
      <c r="G220" s="86">
        <v>9</v>
      </c>
      <c r="H220" s="88">
        <v>4625</v>
      </c>
      <c r="I220" s="88">
        <v>1396</v>
      </c>
    </row>
    <row r="221" spans="2:9" ht="19.2" x14ac:dyDescent="0.45">
      <c r="B221" s="85">
        <v>44720</v>
      </c>
      <c r="C221" s="86">
        <v>12117781976</v>
      </c>
      <c r="D221" s="87" t="s">
        <v>194</v>
      </c>
      <c r="E221" s="87" t="s">
        <v>38</v>
      </c>
      <c r="F221" s="87" t="s">
        <v>43</v>
      </c>
      <c r="G221" s="86">
        <v>6</v>
      </c>
      <c r="H221" s="88">
        <v>3744</v>
      </c>
      <c r="I221" s="88">
        <v>2247</v>
      </c>
    </row>
    <row r="222" spans="2:9" ht="19.2" x14ac:dyDescent="0.45">
      <c r="B222" s="85">
        <v>44720</v>
      </c>
      <c r="C222" s="86">
        <v>12126001976</v>
      </c>
      <c r="D222" s="87" t="s">
        <v>194</v>
      </c>
      <c r="E222" s="87" t="s">
        <v>39</v>
      </c>
      <c r="F222" s="87" t="s">
        <v>41</v>
      </c>
      <c r="G222" s="86">
        <v>6</v>
      </c>
      <c r="H222" s="88">
        <v>6664</v>
      </c>
      <c r="I222" s="88">
        <v>1303</v>
      </c>
    </row>
    <row r="223" spans="2:9" ht="19.2" x14ac:dyDescent="0.45">
      <c r="B223" s="85">
        <v>44720</v>
      </c>
      <c r="C223" s="86">
        <v>12124451976</v>
      </c>
      <c r="D223" s="87" t="s">
        <v>195</v>
      </c>
      <c r="E223" s="87" t="s">
        <v>31</v>
      </c>
      <c r="F223" s="87" t="s">
        <v>41</v>
      </c>
      <c r="G223" s="86">
        <v>10</v>
      </c>
      <c r="H223" s="88">
        <v>5202</v>
      </c>
      <c r="I223" s="88">
        <v>2626</v>
      </c>
    </row>
    <row r="224" spans="2:9" ht="19.2" x14ac:dyDescent="0.45">
      <c r="B224" s="85">
        <v>44720</v>
      </c>
      <c r="C224" s="86">
        <v>12129041976</v>
      </c>
      <c r="D224" s="87" t="s">
        <v>195</v>
      </c>
      <c r="E224" s="87" t="s">
        <v>34</v>
      </c>
      <c r="F224" s="87" t="s">
        <v>41</v>
      </c>
      <c r="G224" s="86">
        <v>7</v>
      </c>
      <c r="H224" s="88">
        <v>4968</v>
      </c>
      <c r="I224" s="88">
        <v>2570</v>
      </c>
    </row>
    <row r="225" spans="2:9" ht="19.2" x14ac:dyDescent="0.45">
      <c r="B225" s="85">
        <v>44719</v>
      </c>
      <c r="C225" s="86">
        <v>12112681976</v>
      </c>
      <c r="D225" s="87" t="s">
        <v>194</v>
      </c>
      <c r="E225" s="87" t="s">
        <v>35</v>
      </c>
      <c r="F225" s="87" t="s">
        <v>41</v>
      </c>
      <c r="G225" s="86">
        <v>6</v>
      </c>
      <c r="H225" s="88">
        <v>9345</v>
      </c>
      <c r="I225" s="88">
        <v>2980</v>
      </c>
    </row>
    <row r="226" spans="2:9" ht="19.2" x14ac:dyDescent="0.45">
      <c r="B226" s="85">
        <v>44719</v>
      </c>
      <c r="C226" s="86">
        <v>12114571976</v>
      </c>
      <c r="D226" s="87" t="s">
        <v>194</v>
      </c>
      <c r="E226" s="87" t="s">
        <v>36</v>
      </c>
      <c r="F226" s="87" t="s">
        <v>41</v>
      </c>
      <c r="G226" s="86">
        <v>6</v>
      </c>
      <c r="H226" s="88">
        <v>5618</v>
      </c>
      <c r="I226" s="88">
        <v>2127</v>
      </c>
    </row>
    <row r="227" spans="2:9" ht="19.2" x14ac:dyDescent="0.45">
      <c r="B227" s="85">
        <v>44719</v>
      </c>
      <c r="C227" s="86">
        <v>12120101976</v>
      </c>
      <c r="D227" s="87" t="s">
        <v>195</v>
      </c>
      <c r="E227" s="87" t="s">
        <v>37</v>
      </c>
      <c r="F227" s="87" t="s">
        <v>43</v>
      </c>
      <c r="G227" s="86">
        <v>6</v>
      </c>
      <c r="H227" s="88">
        <v>4728</v>
      </c>
      <c r="I227" s="88">
        <v>2506</v>
      </c>
    </row>
    <row r="228" spans="2:9" ht="19.2" x14ac:dyDescent="0.45">
      <c r="B228" s="85">
        <v>44719</v>
      </c>
      <c r="C228" s="86">
        <v>12121421976</v>
      </c>
      <c r="D228" s="87" t="s">
        <v>195</v>
      </c>
      <c r="E228" s="87" t="s">
        <v>38</v>
      </c>
      <c r="F228" s="87" t="s">
        <v>42</v>
      </c>
      <c r="G228" s="86">
        <v>8</v>
      </c>
      <c r="H228" s="88">
        <v>8196</v>
      </c>
      <c r="I228" s="88">
        <v>2177</v>
      </c>
    </row>
    <row r="229" spans="2:9" ht="19.2" x14ac:dyDescent="0.45">
      <c r="B229" s="85">
        <v>44719</v>
      </c>
      <c r="C229" s="86">
        <v>12122341976</v>
      </c>
      <c r="D229" s="87" t="s">
        <v>194</v>
      </c>
      <c r="E229" s="87" t="s">
        <v>39</v>
      </c>
      <c r="F229" s="87" t="s">
        <v>42</v>
      </c>
      <c r="G229" s="86">
        <v>8</v>
      </c>
      <c r="H229" s="88">
        <v>2779</v>
      </c>
      <c r="I229" s="88">
        <v>1196</v>
      </c>
    </row>
    <row r="230" spans="2:9" ht="19.2" x14ac:dyDescent="0.45">
      <c r="B230" s="85">
        <v>44719</v>
      </c>
      <c r="C230" s="86">
        <v>12128091976</v>
      </c>
      <c r="D230" s="87" t="s">
        <v>193</v>
      </c>
      <c r="E230" s="87" t="s">
        <v>31</v>
      </c>
      <c r="F230" s="87" t="s">
        <v>42</v>
      </c>
      <c r="G230" s="86">
        <v>7</v>
      </c>
      <c r="H230" s="88">
        <v>2935</v>
      </c>
      <c r="I230" s="88">
        <v>1457</v>
      </c>
    </row>
    <row r="231" spans="2:9" ht="19.2" x14ac:dyDescent="0.45">
      <c r="B231" s="85">
        <v>44719</v>
      </c>
      <c r="C231" s="86">
        <v>12125391976</v>
      </c>
      <c r="D231" s="87" t="s">
        <v>193</v>
      </c>
      <c r="E231" s="87" t="s">
        <v>34</v>
      </c>
      <c r="F231" s="87" t="s">
        <v>42</v>
      </c>
      <c r="G231" s="86">
        <v>9</v>
      </c>
      <c r="H231" s="88">
        <v>1351</v>
      </c>
      <c r="I231" s="88">
        <v>1983</v>
      </c>
    </row>
    <row r="232" spans="2:9" ht="19.2" x14ac:dyDescent="0.45">
      <c r="B232" s="85">
        <v>44718</v>
      </c>
      <c r="C232" s="86">
        <v>12112671976</v>
      </c>
      <c r="D232" s="87" t="s">
        <v>193</v>
      </c>
      <c r="E232" s="87" t="s">
        <v>35</v>
      </c>
      <c r="F232" s="87" t="s">
        <v>41</v>
      </c>
      <c r="G232" s="86">
        <v>10</v>
      </c>
      <c r="H232" s="88">
        <v>7164</v>
      </c>
      <c r="I232" s="88">
        <v>2084</v>
      </c>
    </row>
    <row r="233" spans="2:9" ht="19.2" x14ac:dyDescent="0.45">
      <c r="B233" s="85">
        <v>44718</v>
      </c>
      <c r="C233" s="86">
        <v>12114561976</v>
      </c>
      <c r="D233" s="87" t="s">
        <v>193</v>
      </c>
      <c r="E233" s="87" t="s">
        <v>36</v>
      </c>
      <c r="F233" s="87" t="s">
        <v>41</v>
      </c>
      <c r="G233" s="86">
        <v>9</v>
      </c>
      <c r="H233" s="88">
        <v>2587</v>
      </c>
      <c r="I233" s="88">
        <v>1422</v>
      </c>
    </row>
    <row r="234" spans="2:9" ht="19.2" x14ac:dyDescent="0.45">
      <c r="B234" s="85">
        <v>44718</v>
      </c>
      <c r="C234" s="86">
        <v>12116451976</v>
      </c>
      <c r="D234" s="87" t="s">
        <v>193</v>
      </c>
      <c r="E234" s="87" t="s">
        <v>37</v>
      </c>
      <c r="F234" s="87" t="s">
        <v>41</v>
      </c>
      <c r="G234" s="86">
        <v>7</v>
      </c>
      <c r="H234" s="88">
        <v>2028</v>
      </c>
      <c r="I234" s="88">
        <v>2619</v>
      </c>
    </row>
    <row r="235" spans="2:9" ht="19.2" x14ac:dyDescent="0.45">
      <c r="B235" s="85">
        <v>44718</v>
      </c>
      <c r="C235" s="86">
        <v>12117771976</v>
      </c>
      <c r="D235" s="87" t="s">
        <v>193</v>
      </c>
      <c r="E235" s="87" t="s">
        <v>38</v>
      </c>
      <c r="F235" s="87" t="s">
        <v>43</v>
      </c>
      <c r="G235" s="86">
        <v>7</v>
      </c>
      <c r="H235" s="88">
        <v>4075</v>
      </c>
      <c r="I235" s="88">
        <v>1580</v>
      </c>
    </row>
    <row r="236" spans="2:9" ht="19.2" x14ac:dyDescent="0.45">
      <c r="B236" s="85">
        <v>44718</v>
      </c>
      <c r="C236" s="86">
        <v>12125991976</v>
      </c>
      <c r="D236" s="87" t="s">
        <v>193</v>
      </c>
      <c r="E236" s="87" t="s">
        <v>39</v>
      </c>
      <c r="F236" s="87" t="s">
        <v>41</v>
      </c>
      <c r="G236" s="86">
        <v>6</v>
      </c>
      <c r="H236" s="88">
        <v>7092</v>
      </c>
      <c r="I236" s="88">
        <v>2245</v>
      </c>
    </row>
    <row r="237" spans="2:9" ht="19.2" x14ac:dyDescent="0.45">
      <c r="B237" s="85">
        <v>44718</v>
      </c>
      <c r="C237" s="86">
        <v>12124441976</v>
      </c>
      <c r="D237" s="87" t="s">
        <v>194</v>
      </c>
      <c r="E237" s="87" t="s">
        <v>31</v>
      </c>
      <c r="F237" s="87" t="s">
        <v>43</v>
      </c>
      <c r="G237" s="86">
        <v>7</v>
      </c>
      <c r="H237" s="88">
        <v>3326</v>
      </c>
      <c r="I237" s="88">
        <v>1517</v>
      </c>
    </row>
    <row r="238" spans="2:9" ht="19.2" x14ac:dyDescent="0.45">
      <c r="B238" s="85">
        <v>44718</v>
      </c>
      <c r="C238" s="86">
        <v>12129031976</v>
      </c>
      <c r="D238" s="87" t="s">
        <v>194</v>
      </c>
      <c r="E238" s="87" t="s">
        <v>34</v>
      </c>
      <c r="F238" s="87" t="s">
        <v>43</v>
      </c>
      <c r="G238" s="86">
        <v>8</v>
      </c>
      <c r="H238" s="88">
        <v>1804</v>
      </c>
      <c r="I238" s="88">
        <v>2720</v>
      </c>
    </row>
    <row r="239" spans="2:9" ht="19.2" x14ac:dyDescent="0.45">
      <c r="B239" s="85">
        <v>44717</v>
      </c>
      <c r="C239" s="86">
        <v>12112661976</v>
      </c>
      <c r="D239" s="87" t="s">
        <v>195</v>
      </c>
      <c r="E239" s="87" t="s">
        <v>35</v>
      </c>
      <c r="F239" s="87" t="s">
        <v>41</v>
      </c>
      <c r="G239" s="86">
        <v>9</v>
      </c>
      <c r="H239" s="88">
        <v>2697</v>
      </c>
      <c r="I239" s="88">
        <v>2401</v>
      </c>
    </row>
    <row r="240" spans="2:9" ht="19.2" x14ac:dyDescent="0.45">
      <c r="B240" s="85">
        <v>44717</v>
      </c>
      <c r="C240" s="86">
        <v>12114551976</v>
      </c>
      <c r="D240" s="87" t="s">
        <v>195</v>
      </c>
      <c r="E240" s="87" t="s">
        <v>36</v>
      </c>
      <c r="F240" s="87" t="s">
        <v>41</v>
      </c>
      <c r="G240" s="86">
        <v>9</v>
      </c>
      <c r="H240" s="88">
        <v>1725</v>
      </c>
      <c r="I240" s="88">
        <v>1655</v>
      </c>
    </row>
    <row r="241" spans="2:9" ht="19.2" x14ac:dyDescent="0.45">
      <c r="B241" s="85">
        <v>44717</v>
      </c>
      <c r="C241" s="86">
        <v>12120091976</v>
      </c>
      <c r="D241" s="87" t="s">
        <v>194</v>
      </c>
      <c r="E241" s="87" t="s">
        <v>37</v>
      </c>
      <c r="F241" s="87" t="s">
        <v>42</v>
      </c>
      <c r="G241" s="86">
        <v>9</v>
      </c>
      <c r="H241" s="88">
        <v>3021</v>
      </c>
      <c r="I241" s="88">
        <v>2217</v>
      </c>
    </row>
    <row r="242" spans="2:9" ht="19.2" x14ac:dyDescent="0.45">
      <c r="B242" s="85">
        <v>44717</v>
      </c>
      <c r="C242" s="86">
        <v>12121411976</v>
      </c>
      <c r="D242" s="87" t="s">
        <v>194</v>
      </c>
      <c r="E242" s="87" t="s">
        <v>38</v>
      </c>
      <c r="F242" s="87" t="s">
        <v>41</v>
      </c>
      <c r="G242" s="86">
        <v>8</v>
      </c>
      <c r="H242" s="88">
        <v>9723</v>
      </c>
      <c r="I242" s="88">
        <v>2586</v>
      </c>
    </row>
    <row r="243" spans="2:9" ht="19.2" x14ac:dyDescent="0.45">
      <c r="B243" s="85">
        <v>44717</v>
      </c>
      <c r="C243" s="86">
        <v>12122331976</v>
      </c>
      <c r="D243" s="87" t="s">
        <v>193</v>
      </c>
      <c r="E243" s="87" t="s">
        <v>39</v>
      </c>
      <c r="F243" s="87" t="s">
        <v>42</v>
      </c>
      <c r="G243" s="86">
        <v>8</v>
      </c>
      <c r="H243" s="88">
        <v>4066</v>
      </c>
      <c r="I243" s="88">
        <v>2683</v>
      </c>
    </row>
    <row r="244" spans="2:9" ht="19.2" x14ac:dyDescent="0.45">
      <c r="B244" s="85">
        <v>44717</v>
      </c>
      <c r="C244" s="86">
        <v>12128081976</v>
      </c>
      <c r="D244" s="87" t="s">
        <v>195</v>
      </c>
      <c r="E244" s="87" t="s">
        <v>31</v>
      </c>
      <c r="F244" s="87" t="s">
        <v>42</v>
      </c>
      <c r="G244" s="86">
        <v>6</v>
      </c>
      <c r="H244" s="88">
        <v>4564</v>
      </c>
      <c r="I244" s="88">
        <v>2136</v>
      </c>
    </row>
    <row r="245" spans="2:9" ht="19.2" x14ac:dyDescent="0.45">
      <c r="B245" s="85">
        <v>44717</v>
      </c>
      <c r="C245" s="86">
        <v>12125381976</v>
      </c>
      <c r="D245" s="87" t="s">
        <v>195</v>
      </c>
      <c r="E245" s="87" t="s">
        <v>34</v>
      </c>
      <c r="F245" s="87" t="s">
        <v>42</v>
      </c>
      <c r="G245" s="86">
        <v>7</v>
      </c>
      <c r="H245" s="88">
        <v>5154</v>
      </c>
      <c r="I245" s="88">
        <v>1377</v>
      </c>
    </row>
    <row r="246" spans="2:9" ht="19.2" x14ac:dyDescent="0.45">
      <c r="B246" s="85">
        <v>44716</v>
      </c>
      <c r="C246" s="86">
        <v>12112651976</v>
      </c>
      <c r="D246" s="87" t="s">
        <v>194</v>
      </c>
      <c r="E246" s="87" t="s">
        <v>35</v>
      </c>
      <c r="F246" s="87" t="s">
        <v>43</v>
      </c>
      <c r="G246" s="86">
        <v>10</v>
      </c>
      <c r="H246" s="88">
        <v>4481</v>
      </c>
      <c r="I246" s="88">
        <v>1891</v>
      </c>
    </row>
    <row r="247" spans="2:9" ht="19.2" x14ac:dyDescent="0.45">
      <c r="B247" s="85">
        <v>44716</v>
      </c>
      <c r="C247" s="86">
        <v>12114541976</v>
      </c>
      <c r="D247" s="87" t="s">
        <v>194</v>
      </c>
      <c r="E247" s="87" t="s">
        <v>36</v>
      </c>
      <c r="F247" s="87" t="s">
        <v>43</v>
      </c>
      <c r="G247" s="86">
        <v>9</v>
      </c>
      <c r="H247" s="88">
        <v>2554</v>
      </c>
      <c r="I247" s="88">
        <v>2175</v>
      </c>
    </row>
    <row r="248" spans="2:9" ht="19.2" x14ac:dyDescent="0.45">
      <c r="B248" s="85">
        <v>44716</v>
      </c>
      <c r="C248" s="86">
        <v>12116441976</v>
      </c>
      <c r="D248" s="87" t="s">
        <v>195</v>
      </c>
      <c r="E248" s="87" t="s">
        <v>37</v>
      </c>
      <c r="F248" s="87" t="s">
        <v>41</v>
      </c>
      <c r="G248" s="86">
        <v>7</v>
      </c>
      <c r="H248" s="88">
        <v>7261</v>
      </c>
      <c r="I248" s="88">
        <v>2236</v>
      </c>
    </row>
    <row r="249" spans="2:9" ht="19.2" x14ac:dyDescent="0.45">
      <c r="B249" s="85">
        <v>44716</v>
      </c>
      <c r="C249" s="86">
        <v>12117761976</v>
      </c>
      <c r="D249" s="87" t="s">
        <v>195</v>
      </c>
      <c r="E249" s="87" t="s">
        <v>38</v>
      </c>
      <c r="F249" s="87" t="s">
        <v>43</v>
      </c>
      <c r="G249" s="86">
        <v>9</v>
      </c>
      <c r="H249" s="88">
        <v>4182</v>
      </c>
      <c r="I249" s="88">
        <v>1570</v>
      </c>
    </row>
    <row r="250" spans="2:9" ht="19.2" x14ac:dyDescent="0.45">
      <c r="B250" s="85">
        <v>44716</v>
      </c>
      <c r="C250" s="86">
        <v>12125981976</v>
      </c>
      <c r="D250" s="87" t="s">
        <v>195</v>
      </c>
      <c r="E250" s="87" t="s">
        <v>39</v>
      </c>
      <c r="F250" s="87" t="s">
        <v>41</v>
      </c>
      <c r="G250" s="86">
        <v>7</v>
      </c>
      <c r="H250" s="88">
        <v>6472</v>
      </c>
      <c r="I250" s="88">
        <v>2062</v>
      </c>
    </row>
    <row r="251" spans="2:9" ht="19.2" x14ac:dyDescent="0.45">
      <c r="B251" s="85">
        <v>44716</v>
      </c>
      <c r="C251" s="86">
        <v>12124431976</v>
      </c>
      <c r="D251" s="87" t="s">
        <v>193</v>
      </c>
      <c r="E251" s="87" t="s">
        <v>31</v>
      </c>
      <c r="F251" s="87" t="s">
        <v>43</v>
      </c>
      <c r="G251" s="86">
        <v>10</v>
      </c>
      <c r="H251" s="88">
        <v>5298</v>
      </c>
      <c r="I251" s="88">
        <v>1961</v>
      </c>
    </row>
    <row r="252" spans="2:9" ht="19.2" x14ac:dyDescent="0.45">
      <c r="B252" s="85">
        <v>44716</v>
      </c>
      <c r="C252" s="86">
        <v>12129021976</v>
      </c>
      <c r="D252" s="87" t="s">
        <v>193</v>
      </c>
      <c r="E252" s="87" t="s">
        <v>34</v>
      </c>
      <c r="F252" s="87" t="s">
        <v>43</v>
      </c>
      <c r="G252" s="86">
        <v>9</v>
      </c>
      <c r="H252" s="88">
        <v>4336</v>
      </c>
      <c r="I252" s="88">
        <v>2561</v>
      </c>
    </row>
    <row r="253" spans="2:9" ht="19.2" x14ac:dyDescent="0.45">
      <c r="B253" s="85">
        <v>44715</v>
      </c>
      <c r="C253" s="86">
        <v>12112641976</v>
      </c>
      <c r="D253" s="87" t="s">
        <v>193</v>
      </c>
      <c r="E253" s="87" t="s">
        <v>35</v>
      </c>
      <c r="F253" s="87" t="s">
        <v>43</v>
      </c>
      <c r="G253" s="86">
        <v>8</v>
      </c>
      <c r="H253" s="88">
        <v>5965</v>
      </c>
      <c r="I253" s="88">
        <v>1617</v>
      </c>
    </row>
    <row r="254" spans="2:9" ht="19.2" x14ac:dyDescent="0.45">
      <c r="B254" s="85">
        <v>44715</v>
      </c>
      <c r="C254" s="86">
        <v>12114531976</v>
      </c>
      <c r="D254" s="87" t="s">
        <v>193</v>
      </c>
      <c r="E254" s="87" t="s">
        <v>36</v>
      </c>
      <c r="F254" s="87" t="s">
        <v>43</v>
      </c>
      <c r="G254" s="86">
        <v>6</v>
      </c>
      <c r="H254" s="88">
        <v>2462</v>
      </c>
      <c r="I254" s="88">
        <v>2670</v>
      </c>
    </row>
    <row r="255" spans="2:9" ht="19.2" x14ac:dyDescent="0.45">
      <c r="B255" s="85">
        <v>44715</v>
      </c>
      <c r="C255" s="86">
        <v>12120081976</v>
      </c>
      <c r="D255" s="87" t="s">
        <v>193</v>
      </c>
      <c r="E255" s="87" t="s">
        <v>37</v>
      </c>
      <c r="F255" s="87" t="s">
        <v>42</v>
      </c>
      <c r="G255" s="86">
        <v>6</v>
      </c>
      <c r="H255" s="88">
        <v>2018</v>
      </c>
      <c r="I255" s="88">
        <v>2182</v>
      </c>
    </row>
    <row r="256" spans="2:9" ht="19.2" x14ac:dyDescent="0.45">
      <c r="B256" s="85">
        <v>44715</v>
      </c>
      <c r="C256" s="86">
        <v>12121401976</v>
      </c>
      <c r="D256" s="87" t="s">
        <v>193</v>
      </c>
      <c r="E256" s="87" t="s">
        <v>38</v>
      </c>
      <c r="F256" s="87" t="s">
        <v>41</v>
      </c>
      <c r="G256" s="86">
        <v>8</v>
      </c>
      <c r="H256" s="88">
        <v>5949</v>
      </c>
      <c r="I256" s="88">
        <v>2804</v>
      </c>
    </row>
    <row r="257" spans="2:9" ht="19.2" x14ac:dyDescent="0.45">
      <c r="B257" s="85">
        <v>44715</v>
      </c>
      <c r="C257" s="86">
        <v>12122321976</v>
      </c>
      <c r="D257" s="87" t="s">
        <v>195</v>
      </c>
      <c r="E257" s="87" t="s">
        <v>39</v>
      </c>
      <c r="F257" s="87" t="s">
        <v>42</v>
      </c>
      <c r="G257" s="86">
        <v>8</v>
      </c>
      <c r="H257" s="88">
        <v>5040</v>
      </c>
      <c r="I257" s="88">
        <v>1409</v>
      </c>
    </row>
    <row r="258" spans="2:9" ht="19.2" x14ac:dyDescent="0.45">
      <c r="B258" s="85">
        <v>44715</v>
      </c>
      <c r="C258" s="86">
        <v>12128071976</v>
      </c>
      <c r="D258" s="87" t="s">
        <v>194</v>
      </c>
      <c r="E258" s="87" t="s">
        <v>31</v>
      </c>
      <c r="F258" s="87" t="s">
        <v>41</v>
      </c>
      <c r="G258" s="86">
        <v>7</v>
      </c>
      <c r="H258" s="88">
        <v>7583</v>
      </c>
      <c r="I258" s="88">
        <v>1080</v>
      </c>
    </row>
    <row r="259" spans="2:9" ht="19.2" x14ac:dyDescent="0.45">
      <c r="B259" s="85">
        <v>44715</v>
      </c>
      <c r="C259" s="86">
        <v>12125371976</v>
      </c>
      <c r="D259" s="87" t="s">
        <v>194</v>
      </c>
      <c r="E259" s="87" t="s">
        <v>34</v>
      </c>
      <c r="F259" s="87" t="s">
        <v>41</v>
      </c>
      <c r="G259" s="86">
        <v>10</v>
      </c>
      <c r="H259" s="88">
        <v>9927</v>
      </c>
      <c r="I259" s="88">
        <v>9000</v>
      </c>
    </row>
    <row r="260" spans="2:9" ht="19.2" x14ac:dyDescent="0.45">
      <c r="B260" s="85">
        <v>44714</v>
      </c>
      <c r="C260" s="86">
        <v>12112631976</v>
      </c>
      <c r="D260" s="87" t="s">
        <v>195</v>
      </c>
      <c r="E260" s="87" t="s">
        <v>35</v>
      </c>
      <c r="F260" s="87" t="s">
        <v>43</v>
      </c>
      <c r="G260" s="86">
        <v>10</v>
      </c>
      <c r="H260" s="88">
        <v>9464</v>
      </c>
      <c r="I260" s="88">
        <v>1207</v>
      </c>
    </row>
    <row r="261" spans="2:9" ht="19.2" x14ac:dyDescent="0.45">
      <c r="B261" s="85">
        <v>44714</v>
      </c>
      <c r="C261" s="86">
        <v>12114521976</v>
      </c>
      <c r="D261" s="87" t="s">
        <v>195</v>
      </c>
      <c r="E261" s="87" t="s">
        <v>36</v>
      </c>
      <c r="F261" s="87" t="s">
        <v>43</v>
      </c>
      <c r="G261" s="86">
        <v>7</v>
      </c>
      <c r="H261" s="88">
        <v>2265</v>
      </c>
      <c r="I261" s="88">
        <v>1278</v>
      </c>
    </row>
    <row r="262" spans="2:9" ht="19.2" x14ac:dyDescent="0.45">
      <c r="B262" s="85">
        <v>44714</v>
      </c>
      <c r="C262" s="86">
        <v>12116431976</v>
      </c>
      <c r="D262" s="87" t="s">
        <v>194</v>
      </c>
      <c r="E262" s="87" t="s">
        <v>37</v>
      </c>
      <c r="F262" s="87" t="s">
        <v>43</v>
      </c>
      <c r="G262" s="86">
        <v>6</v>
      </c>
      <c r="H262" s="88">
        <v>8392</v>
      </c>
      <c r="I262" s="88">
        <v>1847</v>
      </c>
    </row>
    <row r="263" spans="2:9" ht="19.2" x14ac:dyDescent="0.45">
      <c r="B263" s="85">
        <v>44714</v>
      </c>
      <c r="C263" s="86">
        <v>12117751976</v>
      </c>
      <c r="D263" s="87" t="s">
        <v>194</v>
      </c>
      <c r="E263" s="87" t="s">
        <v>38</v>
      </c>
      <c r="F263" s="87" t="s">
        <v>42</v>
      </c>
      <c r="G263" s="86">
        <v>6</v>
      </c>
      <c r="H263" s="88">
        <v>1704</v>
      </c>
      <c r="I263" s="88">
        <v>2504</v>
      </c>
    </row>
    <row r="264" spans="2:9" ht="19.2" x14ac:dyDescent="0.45">
      <c r="B264" s="85">
        <v>44714</v>
      </c>
      <c r="C264" s="86">
        <v>12125971976</v>
      </c>
      <c r="D264" s="87" t="s">
        <v>194</v>
      </c>
      <c r="E264" s="87" t="s">
        <v>39</v>
      </c>
      <c r="F264" s="87" t="s">
        <v>43</v>
      </c>
      <c r="G264" s="86">
        <v>6</v>
      </c>
      <c r="H264" s="88">
        <v>9809</v>
      </c>
      <c r="I264" s="88">
        <v>1568</v>
      </c>
    </row>
    <row r="265" spans="2:9" ht="19.2" x14ac:dyDescent="0.45">
      <c r="B265" s="85">
        <v>44714</v>
      </c>
      <c r="C265" s="86">
        <v>12124421976</v>
      </c>
      <c r="D265" s="87" t="s">
        <v>195</v>
      </c>
      <c r="E265" s="87" t="s">
        <v>31</v>
      </c>
      <c r="F265" s="87" t="s">
        <v>43</v>
      </c>
      <c r="G265" s="86">
        <v>7</v>
      </c>
      <c r="H265" s="88">
        <v>6946</v>
      </c>
      <c r="I265" s="88">
        <v>2176</v>
      </c>
    </row>
    <row r="266" spans="2:9" ht="19.2" x14ac:dyDescent="0.45">
      <c r="B266" s="85">
        <v>44714</v>
      </c>
      <c r="C266" s="86">
        <v>12129011976</v>
      </c>
      <c r="D266" s="87" t="s">
        <v>195</v>
      </c>
      <c r="E266" s="87" t="s">
        <v>34</v>
      </c>
      <c r="F266" s="87" t="s">
        <v>43</v>
      </c>
      <c r="G266" s="86">
        <v>8</v>
      </c>
      <c r="H266" s="88">
        <v>5071</v>
      </c>
      <c r="I266" s="88">
        <v>1613</v>
      </c>
    </row>
    <row r="267" spans="2:9" ht="19.2" x14ac:dyDescent="0.45">
      <c r="B267" s="85">
        <v>44713</v>
      </c>
      <c r="C267" s="86">
        <v>12112621976</v>
      </c>
      <c r="D267" s="87" t="s">
        <v>194</v>
      </c>
      <c r="E267" s="87" t="s">
        <v>35</v>
      </c>
      <c r="F267" s="87" t="s">
        <v>42</v>
      </c>
      <c r="G267" s="86">
        <v>9</v>
      </c>
      <c r="H267" s="88">
        <v>6001</v>
      </c>
      <c r="I267" s="88">
        <v>1620</v>
      </c>
    </row>
    <row r="268" spans="2:9" ht="19.2" x14ac:dyDescent="0.45">
      <c r="B268" s="85">
        <v>44713</v>
      </c>
      <c r="C268" s="86">
        <v>12114511976</v>
      </c>
      <c r="D268" s="87" t="s">
        <v>194</v>
      </c>
      <c r="E268" s="87" t="s">
        <v>36</v>
      </c>
      <c r="F268" s="87" t="s">
        <v>42</v>
      </c>
      <c r="G268" s="86">
        <v>6</v>
      </c>
      <c r="H268" s="88">
        <v>9506</v>
      </c>
      <c r="I268" s="88">
        <v>1869</v>
      </c>
    </row>
    <row r="269" spans="2:9" ht="19.2" x14ac:dyDescent="0.45">
      <c r="B269" s="85">
        <v>44713</v>
      </c>
      <c r="C269" s="86">
        <v>12120071976</v>
      </c>
      <c r="D269" s="87" t="s">
        <v>195</v>
      </c>
      <c r="E269" s="87" t="s">
        <v>37</v>
      </c>
      <c r="F269" s="87" t="s">
        <v>42</v>
      </c>
      <c r="G269" s="86">
        <v>9</v>
      </c>
      <c r="H269" s="88">
        <v>4065</v>
      </c>
      <c r="I269" s="88">
        <v>1631</v>
      </c>
    </row>
    <row r="270" spans="2:9" ht="19.2" x14ac:dyDescent="0.45">
      <c r="B270" s="85">
        <v>44713</v>
      </c>
      <c r="C270" s="86">
        <v>12121391976</v>
      </c>
      <c r="D270" s="87" t="s">
        <v>195</v>
      </c>
      <c r="E270" s="87" t="s">
        <v>38</v>
      </c>
      <c r="F270" s="87" t="s">
        <v>41</v>
      </c>
      <c r="G270" s="86">
        <v>8</v>
      </c>
      <c r="H270" s="88">
        <v>5951</v>
      </c>
      <c r="I270" s="88">
        <v>2909</v>
      </c>
    </row>
    <row r="271" spans="2:9" ht="19.2" x14ac:dyDescent="0.45">
      <c r="B271" s="85">
        <v>44713</v>
      </c>
      <c r="C271" s="86">
        <v>12122311976</v>
      </c>
      <c r="D271" s="87" t="s">
        <v>194</v>
      </c>
      <c r="E271" s="87" t="s">
        <v>39</v>
      </c>
      <c r="F271" s="87" t="s">
        <v>41</v>
      </c>
      <c r="G271" s="86">
        <v>7</v>
      </c>
      <c r="H271" s="88">
        <v>4597</v>
      </c>
      <c r="I271" s="88">
        <v>2163</v>
      </c>
    </row>
    <row r="272" spans="2:9" ht="19.2" x14ac:dyDescent="0.45">
      <c r="B272" s="85">
        <v>44713</v>
      </c>
      <c r="C272" s="86">
        <v>12128061976</v>
      </c>
      <c r="D272" s="87" t="s">
        <v>193</v>
      </c>
      <c r="E272" s="87" t="s">
        <v>31</v>
      </c>
      <c r="F272" s="87" t="s">
        <v>41</v>
      </c>
      <c r="G272" s="86">
        <v>7</v>
      </c>
      <c r="H272" s="88">
        <v>5707</v>
      </c>
      <c r="I272" s="88">
        <v>2078</v>
      </c>
    </row>
    <row r="273" spans="2:9" ht="19.2" x14ac:dyDescent="0.45">
      <c r="B273" s="85">
        <v>44713</v>
      </c>
      <c r="C273" s="86">
        <v>12125361976</v>
      </c>
      <c r="D273" s="87" t="s">
        <v>193</v>
      </c>
      <c r="E273" s="87" t="s">
        <v>34</v>
      </c>
      <c r="F273" s="87" t="s">
        <v>41</v>
      </c>
      <c r="G273" s="86">
        <v>10</v>
      </c>
      <c r="H273" s="88">
        <v>5555</v>
      </c>
      <c r="I273" s="88">
        <v>1028</v>
      </c>
    </row>
    <row r="274" spans="2:9" ht="19.2" x14ac:dyDescent="0.45">
      <c r="B274" s="85">
        <v>44712</v>
      </c>
      <c r="C274" s="86">
        <v>12112611976</v>
      </c>
      <c r="D274" s="87" t="s">
        <v>193</v>
      </c>
      <c r="E274" s="87" t="s">
        <v>35</v>
      </c>
      <c r="F274" s="87" t="s">
        <v>42</v>
      </c>
      <c r="G274" s="86">
        <v>7</v>
      </c>
      <c r="H274" s="88">
        <v>9194</v>
      </c>
      <c r="I274" s="88">
        <v>1226</v>
      </c>
    </row>
    <row r="275" spans="2:9" ht="19.2" x14ac:dyDescent="0.45">
      <c r="B275" s="85">
        <v>44712</v>
      </c>
      <c r="C275" s="86">
        <v>12114501976</v>
      </c>
      <c r="D275" s="87" t="s">
        <v>193</v>
      </c>
      <c r="E275" s="87" t="s">
        <v>36</v>
      </c>
      <c r="F275" s="87" t="s">
        <v>42</v>
      </c>
      <c r="G275" s="86">
        <v>7</v>
      </c>
      <c r="H275" s="88">
        <v>1576</v>
      </c>
      <c r="I275" s="88">
        <v>2954</v>
      </c>
    </row>
    <row r="276" spans="2:9" ht="19.2" x14ac:dyDescent="0.45">
      <c r="B276" s="85">
        <v>44712</v>
      </c>
      <c r="C276" s="86">
        <v>12116421976</v>
      </c>
      <c r="D276" s="87" t="s">
        <v>193</v>
      </c>
      <c r="E276" s="87" t="s">
        <v>37</v>
      </c>
      <c r="F276" s="87" t="s">
        <v>43</v>
      </c>
      <c r="G276" s="86">
        <v>10</v>
      </c>
      <c r="H276" s="88">
        <v>8355</v>
      </c>
      <c r="I276" s="88">
        <v>2980</v>
      </c>
    </row>
    <row r="277" spans="2:9" ht="19.2" x14ac:dyDescent="0.45">
      <c r="B277" s="85">
        <v>44712</v>
      </c>
      <c r="C277" s="86">
        <v>12117741976</v>
      </c>
      <c r="D277" s="87" t="s">
        <v>193</v>
      </c>
      <c r="E277" s="87" t="s">
        <v>38</v>
      </c>
      <c r="F277" s="87" t="s">
        <v>42</v>
      </c>
      <c r="G277" s="86">
        <v>9</v>
      </c>
      <c r="H277" s="88">
        <v>6366</v>
      </c>
      <c r="I277" s="88">
        <v>2573</v>
      </c>
    </row>
    <row r="278" spans="2:9" ht="19.2" x14ac:dyDescent="0.45">
      <c r="B278" s="85">
        <v>44712</v>
      </c>
      <c r="C278" s="86">
        <v>12125961976</v>
      </c>
      <c r="D278" s="87" t="s">
        <v>193</v>
      </c>
      <c r="E278" s="87" t="s">
        <v>39</v>
      </c>
      <c r="F278" s="87" t="s">
        <v>43</v>
      </c>
      <c r="G278" s="86">
        <v>9</v>
      </c>
      <c r="H278" s="88">
        <v>1258</v>
      </c>
      <c r="I278" s="88">
        <v>2379</v>
      </c>
    </row>
    <row r="279" spans="2:9" ht="19.2" x14ac:dyDescent="0.45">
      <c r="B279" s="85">
        <v>44712</v>
      </c>
      <c r="C279" s="86">
        <v>12124411976</v>
      </c>
      <c r="D279" s="87" t="s">
        <v>194</v>
      </c>
      <c r="E279" s="87" t="s">
        <v>31</v>
      </c>
      <c r="F279" s="87" t="s">
        <v>42</v>
      </c>
      <c r="G279" s="86">
        <v>10</v>
      </c>
      <c r="H279" s="88">
        <v>1983</v>
      </c>
      <c r="I279" s="88">
        <v>2462</v>
      </c>
    </row>
    <row r="280" spans="2:9" ht="19.2" x14ac:dyDescent="0.45">
      <c r="B280" s="85">
        <v>44712</v>
      </c>
      <c r="C280" s="86">
        <v>12129001976</v>
      </c>
      <c r="D280" s="87" t="s">
        <v>194</v>
      </c>
      <c r="E280" s="87" t="s">
        <v>34</v>
      </c>
      <c r="F280" s="87" t="s">
        <v>42</v>
      </c>
      <c r="G280" s="86">
        <v>9</v>
      </c>
      <c r="H280" s="88">
        <v>9798</v>
      </c>
      <c r="I280" s="88">
        <v>1261</v>
      </c>
    </row>
    <row r="281" spans="2:9" ht="19.2" x14ac:dyDescent="0.45">
      <c r="B281" s="85">
        <v>44711</v>
      </c>
      <c r="C281" s="86">
        <v>12112601976</v>
      </c>
      <c r="D281" s="87" t="s">
        <v>195</v>
      </c>
      <c r="E281" s="87" t="s">
        <v>35</v>
      </c>
      <c r="F281" s="87" t="s">
        <v>42</v>
      </c>
      <c r="G281" s="86">
        <v>10</v>
      </c>
      <c r="H281" s="88">
        <v>9585</v>
      </c>
      <c r="I281" s="88">
        <v>1933</v>
      </c>
    </row>
    <row r="282" spans="2:9" ht="19.2" x14ac:dyDescent="0.45">
      <c r="B282" s="85">
        <v>44711</v>
      </c>
      <c r="C282" s="86">
        <v>12114491976</v>
      </c>
      <c r="D282" s="87" t="s">
        <v>195</v>
      </c>
      <c r="E282" s="87" t="s">
        <v>36</v>
      </c>
      <c r="F282" s="87" t="s">
        <v>42</v>
      </c>
      <c r="G282" s="86">
        <v>9</v>
      </c>
      <c r="H282" s="88">
        <v>2278</v>
      </c>
      <c r="I282" s="88">
        <v>2075</v>
      </c>
    </row>
    <row r="283" spans="2:9" ht="19.2" x14ac:dyDescent="0.45">
      <c r="B283" s="85">
        <v>44711</v>
      </c>
      <c r="C283" s="86">
        <v>12120061976</v>
      </c>
      <c r="D283" s="87" t="s">
        <v>194</v>
      </c>
      <c r="E283" s="87" t="s">
        <v>37</v>
      </c>
      <c r="F283" s="87" t="s">
        <v>41</v>
      </c>
      <c r="G283" s="86">
        <v>6</v>
      </c>
      <c r="H283" s="88">
        <v>7724</v>
      </c>
      <c r="I283" s="88">
        <v>1447</v>
      </c>
    </row>
    <row r="284" spans="2:9" ht="19.2" x14ac:dyDescent="0.45">
      <c r="B284" s="85">
        <v>44711</v>
      </c>
      <c r="C284" s="86">
        <v>12121381976</v>
      </c>
      <c r="D284" s="87" t="s">
        <v>194</v>
      </c>
      <c r="E284" s="87" t="s">
        <v>38</v>
      </c>
      <c r="F284" s="87" t="s">
        <v>43</v>
      </c>
      <c r="G284" s="86">
        <v>6</v>
      </c>
      <c r="H284" s="88">
        <v>6185</v>
      </c>
      <c r="I284" s="88">
        <v>1627</v>
      </c>
    </row>
    <row r="285" spans="2:9" ht="19.2" x14ac:dyDescent="0.45">
      <c r="B285" s="85">
        <v>44711</v>
      </c>
      <c r="C285" s="86">
        <v>12122301976</v>
      </c>
      <c r="D285" s="87" t="s">
        <v>193</v>
      </c>
      <c r="E285" s="87" t="s">
        <v>39</v>
      </c>
      <c r="F285" s="87" t="s">
        <v>41</v>
      </c>
      <c r="G285" s="86">
        <v>9</v>
      </c>
      <c r="H285" s="88">
        <v>3487</v>
      </c>
      <c r="I285" s="88">
        <v>2514</v>
      </c>
    </row>
    <row r="286" spans="2:9" ht="19.2" x14ac:dyDescent="0.45">
      <c r="B286" s="85">
        <v>44711</v>
      </c>
      <c r="C286" s="86">
        <v>12128051976</v>
      </c>
      <c r="D286" s="87" t="s">
        <v>195</v>
      </c>
      <c r="E286" s="87" t="s">
        <v>31</v>
      </c>
      <c r="F286" s="87" t="s">
        <v>41</v>
      </c>
      <c r="G286" s="86">
        <v>8</v>
      </c>
      <c r="H286" s="88">
        <v>7054</v>
      </c>
      <c r="I286" s="88">
        <v>1190</v>
      </c>
    </row>
    <row r="287" spans="2:9" ht="19.2" x14ac:dyDescent="0.45">
      <c r="B287" s="85">
        <v>44711</v>
      </c>
      <c r="C287" s="86">
        <v>12125351976</v>
      </c>
      <c r="D287" s="87" t="s">
        <v>195</v>
      </c>
      <c r="E287" s="87" t="s">
        <v>34</v>
      </c>
      <c r="F287" s="87" t="s">
        <v>41</v>
      </c>
      <c r="G287" s="86">
        <v>7</v>
      </c>
      <c r="H287" s="88">
        <v>8344</v>
      </c>
      <c r="I287" s="88">
        <v>8000</v>
      </c>
    </row>
    <row r="288" spans="2:9" ht="19.2" x14ac:dyDescent="0.45">
      <c r="B288" s="85">
        <v>44710</v>
      </c>
      <c r="C288" s="86">
        <v>12112591976</v>
      </c>
      <c r="D288" s="87" t="s">
        <v>194</v>
      </c>
      <c r="E288" s="87" t="s">
        <v>35</v>
      </c>
      <c r="F288" s="87" t="s">
        <v>41</v>
      </c>
      <c r="G288" s="86">
        <v>9</v>
      </c>
      <c r="H288" s="88">
        <v>5724</v>
      </c>
      <c r="I288" s="88">
        <v>1187</v>
      </c>
    </row>
    <row r="289" spans="2:9" ht="19.2" x14ac:dyDescent="0.45">
      <c r="B289" s="85">
        <v>44710</v>
      </c>
      <c r="C289" s="86">
        <v>12114481976</v>
      </c>
      <c r="D289" s="87" t="s">
        <v>194</v>
      </c>
      <c r="E289" s="87" t="s">
        <v>36</v>
      </c>
      <c r="F289" s="87" t="s">
        <v>41</v>
      </c>
      <c r="G289" s="86">
        <v>7</v>
      </c>
      <c r="H289" s="88">
        <v>7614</v>
      </c>
      <c r="I289" s="88">
        <v>2226</v>
      </c>
    </row>
    <row r="290" spans="2:9" ht="19.2" x14ac:dyDescent="0.45">
      <c r="B290" s="85">
        <v>44710</v>
      </c>
      <c r="C290" s="86">
        <v>12116411976</v>
      </c>
      <c r="D290" s="87" t="s">
        <v>195</v>
      </c>
      <c r="E290" s="87" t="s">
        <v>37</v>
      </c>
      <c r="F290" s="87" t="s">
        <v>43</v>
      </c>
      <c r="G290" s="86">
        <v>9</v>
      </c>
      <c r="H290" s="88">
        <v>2206</v>
      </c>
      <c r="I290" s="88">
        <v>1220</v>
      </c>
    </row>
    <row r="291" spans="2:9" ht="19.2" x14ac:dyDescent="0.45">
      <c r="B291" s="85">
        <v>44710</v>
      </c>
      <c r="C291" s="86">
        <v>12117731976</v>
      </c>
      <c r="D291" s="87" t="s">
        <v>195</v>
      </c>
      <c r="E291" s="87" t="s">
        <v>38</v>
      </c>
      <c r="F291" s="87" t="s">
        <v>42</v>
      </c>
      <c r="G291" s="86">
        <v>6</v>
      </c>
      <c r="H291" s="88">
        <v>3692</v>
      </c>
      <c r="I291" s="88">
        <v>1669</v>
      </c>
    </row>
    <row r="292" spans="2:9" ht="19.2" x14ac:dyDescent="0.45">
      <c r="B292" s="85">
        <v>44710</v>
      </c>
      <c r="C292" s="86">
        <v>12125951976</v>
      </c>
      <c r="D292" s="87" t="s">
        <v>195</v>
      </c>
      <c r="E292" s="87" t="s">
        <v>39</v>
      </c>
      <c r="F292" s="87" t="s">
        <v>43</v>
      </c>
      <c r="G292" s="86">
        <v>6</v>
      </c>
      <c r="H292" s="88">
        <v>4702</v>
      </c>
      <c r="I292" s="88">
        <v>2314</v>
      </c>
    </row>
    <row r="293" spans="2:9" ht="19.2" x14ac:dyDescent="0.45">
      <c r="B293" s="85">
        <v>44710</v>
      </c>
      <c r="C293" s="86">
        <v>12124401976</v>
      </c>
      <c r="D293" s="87" t="s">
        <v>193</v>
      </c>
      <c r="E293" s="87" t="s">
        <v>31</v>
      </c>
      <c r="F293" s="87" t="s">
        <v>42</v>
      </c>
      <c r="G293" s="86">
        <v>10</v>
      </c>
      <c r="H293" s="88">
        <v>5377</v>
      </c>
      <c r="I293" s="88">
        <v>1613</v>
      </c>
    </row>
    <row r="294" spans="2:9" ht="19.2" x14ac:dyDescent="0.45">
      <c r="B294" s="85">
        <v>44710</v>
      </c>
      <c r="C294" s="86">
        <v>12128991976</v>
      </c>
      <c r="D294" s="87" t="s">
        <v>193</v>
      </c>
      <c r="E294" s="87" t="s">
        <v>34</v>
      </c>
      <c r="F294" s="87" t="s">
        <v>42</v>
      </c>
      <c r="G294" s="86">
        <v>7</v>
      </c>
      <c r="H294" s="88">
        <v>4672</v>
      </c>
      <c r="I294" s="88">
        <v>1649</v>
      </c>
    </row>
    <row r="295" spans="2:9" ht="19.2" x14ac:dyDescent="0.45">
      <c r="B295" s="85">
        <v>44709</v>
      </c>
      <c r="C295" s="86">
        <v>12112581976</v>
      </c>
      <c r="D295" s="87" t="s">
        <v>193</v>
      </c>
      <c r="E295" s="87" t="s">
        <v>35</v>
      </c>
      <c r="F295" s="87" t="s">
        <v>41</v>
      </c>
      <c r="G295" s="86">
        <v>9</v>
      </c>
      <c r="H295" s="88">
        <v>9345</v>
      </c>
      <c r="I295" s="88">
        <v>2749</v>
      </c>
    </row>
    <row r="296" spans="2:9" ht="19.2" x14ac:dyDescent="0.45">
      <c r="B296" s="85">
        <v>44709</v>
      </c>
      <c r="C296" s="86">
        <v>12114471976</v>
      </c>
      <c r="D296" s="87" t="s">
        <v>193</v>
      </c>
      <c r="E296" s="87" t="s">
        <v>36</v>
      </c>
      <c r="F296" s="87" t="s">
        <v>41</v>
      </c>
      <c r="G296" s="86">
        <v>10</v>
      </c>
      <c r="H296" s="88">
        <v>7654</v>
      </c>
      <c r="I296" s="88">
        <v>1459</v>
      </c>
    </row>
    <row r="297" spans="2:9" ht="19.2" x14ac:dyDescent="0.45">
      <c r="B297" s="85">
        <v>44709</v>
      </c>
      <c r="C297" s="86">
        <v>12120051976</v>
      </c>
      <c r="D297" s="87" t="s">
        <v>193</v>
      </c>
      <c r="E297" s="87" t="s">
        <v>37</v>
      </c>
      <c r="F297" s="87" t="s">
        <v>41</v>
      </c>
      <c r="G297" s="86">
        <v>6</v>
      </c>
      <c r="H297" s="88">
        <v>6314</v>
      </c>
      <c r="I297" s="88">
        <v>2213</v>
      </c>
    </row>
    <row r="298" spans="2:9" ht="19.2" x14ac:dyDescent="0.45">
      <c r="B298" s="85">
        <v>44709</v>
      </c>
      <c r="C298" s="86">
        <v>12121371976</v>
      </c>
      <c r="D298" s="87" t="s">
        <v>193</v>
      </c>
      <c r="E298" s="87" t="s">
        <v>38</v>
      </c>
      <c r="F298" s="87" t="s">
        <v>43</v>
      </c>
      <c r="G298" s="86">
        <v>6</v>
      </c>
      <c r="H298" s="88">
        <v>1311</v>
      </c>
      <c r="I298" s="88">
        <v>2514</v>
      </c>
    </row>
    <row r="299" spans="2:9" ht="19.2" x14ac:dyDescent="0.45">
      <c r="B299" s="85">
        <v>44709</v>
      </c>
      <c r="C299" s="86">
        <v>12122291976</v>
      </c>
      <c r="D299" s="87" t="s">
        <v>195</v>
      </c>
      <c r="E299" s="87" t="s">
        <v>39</v>
      </c>
      <c r="F299" s="87" t="s">
        <v>41</v>
      </c>
      <c r="G299" s="86">
        <v>9</v>
      </c>
      <c r="H299" s="88">
        <v>2355</v>
      </c>
      <c r="I299" s="88">
        <v>1629</v>
      </c>
    </row>
    <row r="300" spans="2:9" ht="19.2" x14ac:dyDescent="0.45">
      <c r="B300" s="85">
        <v>44709</v>
      </c>
      <c r="C300" s="86">
        <v>12128041976</v>
      </c>
      <c r="D300" s="87" t="s">
        <v>194</v>
      </c>
      <c r="E300" s="87" t="s">
        <v>31</v>
      </c>
      <c r="F300" s="87" t="s">
        <v>43</v>
      </c>
      <c r="G300" s="86">
        <v>7</v>
      </c>
      <c r="H300" s="88">
        <v>4871</v>
      </c>
      <c r="I300" s="88">
        <v>2320</v>
      </c>
    </row>
    <row r="301" spans="2:9" ht="19.2" x14ac:dyDescent="0.45">
      <c r="B301" s="85">
        <v>44709</v>
      </c>
      <c r="C301" s="86">
        <v>12125341976</v>
      </c>
      <c r="D301" s="87" t="s">
        <v>194</v>
      </c>
      <c r="E301" s="87" t="s">
        <v>34</v>
      </c>
      <c r="F301" s="87" t="s">
        <v>43</v>
      </c>
      <c r="G301" s="86">
        <v>6</v>
      </c>
      <c r="H301" s="88">
        <v>8303</v>
      </c>
      <c r="I301" s="88">
        <v>2838</v>
      </c>
    </row>
    <row r="302" spans="2:9" ht="19.2" x14ac:dyDescent="0.45">
      <c r="B302" s="85">
        <v>44708</v>
      </c>
      <c r="C302" s="86">
        <v>12112571976</v>
      </c>
      <c r="D302" s="87" t="s">
        <v>195</v>
      </c>
      <c r="E302" s="87" t="s">
        <v>35</v>
      </c>
      <c r="F302" s="87" t="s">
        <v>41</v>
      </c>
      <c r="G302" s="86">
        <v>9</v>
      </c>
      <c r="H302" s="88">
        <v>5393</v>
      </c>
      <c r="I302" s="88">
        <v>2455</v>
      </c>
    </row>
    <row r="303" spans="2:9" ht="19.2" x14ac:dyDescent="0.45">
      <c r="B303" s="85">
        <v>44708</v>
      </c>
      <c r="C303" s="86">
        <v>12114461976</v>
      </c>
      <c r="D303" s="87" t="s">
        <v>195</v>
      </c>
      <c r="E303" s="87" t="s">
        <v>36</v>
      </c>
      <c r="F303" s="87" t="s">
        <v>41</v>
      </c>
      <c r="G303" s="86">
        <v>9</v>
      </c>
      <c r="H303" s="88">
        <v>2884</v>
      </c>
      <c r="I303" s="88">
        <v>1416</v>
      </c>
    </row>
    <row r="304" spans="2:9" ht="19.2" x14ac:dyDescent="0.45">
      <c r="B304" s="85">
        <v>44708</v>
      </c>
      <c r="C304" s="86">
        <v>12116401976</v>
      </c>
      <c r="D304" s="87" t="s">
        <v>194</v>
      </c>
      <c r="E304" s="87" t="s">
        <v>37</v>
      </c>
      <c r="F304" s="87" t="s">
        <v>42</v>
      </c>
      <c r="G304" s="86">
        <v>9</v>
      </c>
      <c r="H304" s="88">
        <v>3073</v>
      </c>
      <c r="I304" s="88">
        <v>1941</v>
      </c>
    </row>
    <row r="305" spans="2:9" ht="19.2" x14ac:dyDescent="0.45">
      <c r="B305" s="85">
        <v>44708</v>
      </c>
      <c r="C305" s="86">
        <v>12117721976</v>
      </c>
      <c r="D305" s="87" t="s">
        <v>194</v>
      </c>
      <c r="E305" s="87" t="s">
        <v>38</v>
      </c>
      <c r="F305" s="87" t="s">
        <v>41</v>
      </c>
      <c r="G305" s="86">
        <v>10</v>
      </c>
      <c r="H305" s="88">
        <v>5414</v>
      </c>
      <c r="I305" s="88">
        <v>2788</v>
      </c>
    </row>
    <row r="306" spans="2:9" ht="19.2" x14ac:dyDescent="0.45">
      <c r="B306" s="85">
        <v>44708</v>
      </c>
      <c r="C306" s="86">
        <v>12125941976</v>
      </c>
      <c r="D306" s="87" t="s">
        <v>194</v>
      </c>
      <c r="E306" s="87" t="s">
        <v>39</v>
      </c>
      <c r="F306" s="87" t="s">
        <v>42</v>
      </c>
      <c r="G306" s="86">
        <v>6</v>
      </c>
      <c r="H306" s="88">
        <v>5591</v>
      </c>
      <c r="I306" s="88">
        <v>1025</v>
      </c>
    </row>
    <row r="307" spans="2:9" ht="19.2" x14ac:dyDescent="0.45">
      <c r="B307" s="85">
        <v>44708</v>
      </c>
      <c r="C307" s="86">
        <v>12124391976</v>
      </c>
      <c r="D307" s="87" t="s">
        <v>195</v>
      </c>
      <c r="E307" s="87" t="s">
        <v>31</v>
      </c>
      <c r="F307" s="87" t="s">
        <v>42</v>
      </c>
      <c r="G307" s="86">
        <v>7</v>
      </c>
      <c r="H307" s="88">
        <v>8731</v>
      </c>
      <c r="I307" s="88">
        <v>1000</v>
      </c>
    </row>
    <row r="308" spans="2:9" ht="19.2" x14ac:dyDescent="0.45">
      <c r="B308" s="85">
        <v>44708</v>
      </c>
      <c r="C308" s="86">
        <v>12128981976</v>
      </c>
      <c r="D308" s="87" t="s">
        <v>195</v>
      </c>
      <c r="E308" s="87" t="s">
        <v>34</v>
      </c>
      <c r="F308" s="87" t="s">
        <v>42</v>
      </c>
      <c r="G308" s="86">
        <v>7</v>
      </c>
      <c r="H308" s="88">
        <v>1395</v>
      </c>
      <c r="I308" s="88">
        <v>2611</v>
      </c>
    </row>
    <row r="309" spans="2:9" ht="19.2" x14ac:dyDescent="0.45">
      <c r="B309" s="85">
        <v>44707</v>
      </c>
      <c r="C309" s="86">
        <v>12112561976</v>
      </c>
      <c r="D309" s="87" t="s">
        <v>194</v>
      </c>
      <c r="E309" s="87" t="s">
        <v>35</v>
      </c>
      <c r="F309" s="87" t="s">
        <v>43</v>
      </c>
      <c r="G309" s="86">
        <v>8</v>
      </c>
      <c r="H309" s="88">
        <v>3783</v>
      </c>
      <c r="I309" s="88">
        <v>2279</v>
      </c>
    </row>
    <row r="310" spans="2:9" ht="19.2" x14ac:dyDescent="0.45">
      <c r="B310" s="85">
        <v>44707</v>
      </c>
      <c r="C310" s="86">
        <v>12114451976</v>
      </c>
      <c r="D310" s="87" t="s">
        <v>194</v>
      </c>
      <c r="E310" s="87" t="s">
        <v>36</v>
      </c>
      <c r="F310" s="87" t="s">
        <v>43</v>
      </c>
      <c r="G310" s="86">
        <v>9</v>
      </c>
      <c r="H310" s="88">
        <v>6580</v>
      </c>
      <c r="I310" s="88">
        <v>1967</v>
      </c>
    </row>
    <row r="311" spans="2:9" ht="19.2" x14ac:dyDescent="0.45">
      <c r="B311" s="85">
        <v>44707</v>
      </c>
      <c r="C311" s="86">
        <v>12120041976</v>
      </c>
      <c r="D311" s="87" t="s">
        <v>195</v>
      </c>
      <c r="E311" s="87" t="s">
        <v>37</v>
      </c>
      <c r="F311" s="87" t="s">
        <v>41</v>
      </c>
      <c r="G311" s="86">
        <v>8</v>
      </c>
      <c r="H311" s="88">
        <v>7808</v>
      </c>
      <c r="I311" s="88">
        <v>2527</v>
      </c>
    </row>
    <row r="312" spans="2:9" ht="19.2" x14ac:dyDescent="0.45">
      <c r="B312" s="85">
        <v>44707</v>
      </c>
      <c r="C312" s="86">
        <v>12121361976</v>
      </c>
      <c r="D312" s="87" t="s">
        <v>195</v>
      </c>
      <c r="E312" s="87" t="s">
        <v>38</v>
      </c>
      <c r="F312" s="87" t="s">
        <v>43</v>
      </c>
      <c r="G312" s="86">
        <v>8</v>
      </c>
      <c r="H312" s="88">
        <v>1360</v>
      </c>
      <c r="I312" s="88">
        <v>2188</v>
      </c>
    </row>
    <row r="313" spans="2:9" ht="19.2" x14ac:dyDescent="0.45">
      <c r="B313" s="85">
        <v>44707</v>
      </c>
      <c r="C313" s="86">
        <v>12122281976</v>
      </c>
      <c r="D313" s="87" t="s">
        <v>194</v>
      </c>
      <c r="E313" s="87" t="s">
        <v>39</v>
      </c>
      <c r="F313" s="87" t="s">
        <v>43</v>
      </c>
      <c r="G313" s="86">
        <v>7</v>
      </c>
      <c r="H313" s="88">
        <v>7791</v>
      </c>
      <c r="I313" s="88">
        <v>1066</v>
      </c>
    </row>
    <row r="314" spans="2:9" ht="19.2" x14ac:dyDescent="0.45">
      <c r="B314" s="85">
        <v>44707</v>
      </c>
      <c r="C314" s="86">
        <v>12128031976</v>
      </c>
      <c r="D314" s="87" t="s">
        <v>193</v>
      </c>
      <c r="E314" s="87" t="s">
        <v>31</v>
      </c>
      <c r="F314" s="87" t="s">
        <v>43</v>
      </c>
      <c r="G314" s="86">
        <v>9</v>
      </c>
      <c r="H314" s="88">
        <v>2314</v>
      </c>
      <c r="I314" s="88">
        <v>2746</v>
      </c>
    </row>
    <row r="315" spans="2:9" ht="19.2" x14ac:dyDescent="0.45">
      <c r="B315" s="85">
        <v>44707</v>
      </c>
      <c r="C315" s="86">
        <v>12125331976</v>
      </c>
      <c r="D315" s="87" t="s">
        <v>193</v>
      </c>
      <c r="E315" s="87" t="s">
        <v>34</v>
      </c>
      <c r="F315" s="87" t="s">
        <v>43</v>
      </c>
      <c r="G315" s="86">
        <v>8</v>
      </c>
      <c r="H315" s="88">
        <v>2498</v>
      </c>
      <c r="I315" s="88">
        <v>2655</v>
      </c>
    </row>
    <row r="316" spans="2:9" ht="19.2" x14ac:dyDescent="0.45">
      <c r="B316" s="85">
        <v>44706</v>
      </c>
      <c r="C316" s="86">
        <v>12112551976</v>
      </c>
      <c r="D316" s="87" t="s">
        <v>193</v>
      </c>
      <c r="E316" s="87" t="s">
        <v>35</v>
      </c>
      <c r="F316" s="87" t="s">
        <v>43</v>
      </c>
      <c r="G316" s="86">
        <v>7</v>
      </c>
      <c r="H316" s="88">
        <v>4006</v>
      </c>
      <c r="I316" s="88">
        <v>1897</v>
      </c>
    </row>
    <row r="317" spans="2:9" ht="19.2" x14ac:dyDescent="0.45">
      <c r="B317" s="85">
        <v>44706</v>
      </c>
      <c r="C317" s="86">
        <v>12114441976</v>
      </c>
      <c r="D317" s="87" t="s">
        <v>193</v>
      </c>
      <c r="E317" s="87" t="s">
        <v>36</v>
      </c>
      <c r="F317" s="87" t="s">
        <v>43</v>
      </c>
      <c r="G317" s="86">
        <v>10</v>
      </c>
      <c r="H317" s="88">
        <v>8428</v>
      </c>
      <c r="I317" s="88">
        <v>1851</v>
      </c>
    </row>
    <row r="318" spans="2:9" ht="19.2" x14ac:dyDescent="0.45">
      <c r="B318" s="85">
        <v>44706</v>
      </c>
      <c r="C318" s="86">
        <v>12116391976</v>
      </c>
      <c r="D318" s="87" t="s">
        <v>193</v>
      </c>
      <c r="E318" s="87" t="s">
        <v>37</v>
      </c>
      <c r="F318" s="87" t="s">
        <v>42</v>
      </c>
      <c r="G318" s="86">
        <v>7</v>
      </c>
      <c r="H318" s="88">
        <v>8120</v>
      </c>
      <c r="I318" s="88">
        <v>2556</v>
      </c>
    </row>
    <row r="319" spans="2:9" ht="19.2" x14ac:dyDescent="0.45">
      <c r="B319" s="85">
        <v>44706</v>
      </c>
      <c r="C319" s="86">
        <v>12117711976</v>
      </c>
      <c r="D319" s="87" t="s">
        <v>193</v>
      </c>
      <c r="E319" s="87" t="s">
        <v>38</v>
      </c>
      <c r="F319" s="87" t="s">
        <v>41</v>
      </c>
      <c r="G319" s="86">
        <v>7</v>
      </c>
      <c r="H319" s="88">
        <v>9375</v>
      </c>
      <c r="I319" s="88">
        <v>1639</v>
      </c>
    </row>
    <row r="320" spans="2:9" ht="19.2" x14ac:dyDescent="0.45">
      <c r="B320" s="85">
        <v>44706</v>
      </c>
      <c r="C320" s="86">
        <v>12125931976</v>
      </c>
      <c r="D320" s="87" t="s">
        <v>193</v>
      </c>
      <c r="E320" s="87" t="s">
        <v>39</v>
      </c>
      <c r="F320" s="87" t="s">
        <v>42</v>
      </c>
      <c r="G320" s="86">
        <v>6</v>
      </c>
      <c r="H320" s="88">
        <v>5203</v>
      </c>
      <c r="I320" s="88">
        <v>2854</v>
      </c>
    </row>
    <row r="321" spans="2:9" ht="19.2" x14ac:dyDescent="0.45">
      <c r="B321" s="85">
        <v>44706</v>
      </c>
      <c r="C321" s="86">
        <v>12124381976</v>
      </c>
      <c r="D321" s="87" t="s">
        <v>194</v>
      </c>
      <c r="E321" s="87" t="s">
        <v>31</v>
      </c>
      <c r="F321" s="87" t="s">
        <v>41</v>
      </c>
      <c r="G321" s="86">
        <v>9</v>
      </c>
      <c r="H321" s="88">
        <v>6405</v>
      </c>
      <c r="I321" s="88">
        <v>1266</v>
      </c>
    </row>
    <row r="322" spans="2:9" ht="19.2" x14ac:dyDescent="0.45">
      <c r="B322" s="85">
        <v>44706</v>
      </c>
      <c r="C322" s="86">
        <v>12128971976</v>
      </c>
      <c r="D322" s="87" t="s">
        <v>194</v>
      </c>
      <c r="E322" s="87" t="s">
        <v>34</v>
      </c>
      <c r="F322" s="87" t="s">
        <v>41</v>
      </c>
      <c r="G322" s="86">
        <v>6</v>
      </c>
      <c r="H322" s="88">
        <v>8207</v>
      </c>
      <c r="I322" s="88">
        <v>2467</v>
      </c>
    </row>
    <row r="323" spans="2:9" ht="19.2" x14ac:dyDescent="0.45">
      <c r="B323" s="85">
        <v>44705</v>
      </c>
      <c r="C323" s="86">
        <v>12112541976</v>
      </c>
      <c r="D323" s="87" t="s">
        <v>195</v>
      </c>
      <c r="E323" s="87" t="s">
        <v>35</v>
      </c>
      <c r="F323" s="87" t="s">
        <v>43</v>
      </c>
      <c r="G323" s="86">
        <v>10</v>
      </c>
      <c r="H323" s="88">
        <v>6830</v>
      </c>
      <c r="I323" s="88">
        <v>2203</v>
      </c>
    </row>
    <row r="324" spans="2:9" ht="19.2" x14ac:dyDescent="0.45">
      <c r="B324" s="85">
        <v>44705</v>
      </c>
      <c r="C324" s="86">
        <v>12114431976</v>
      </c>
      <c r="D324" s="87" t="s">
        <v>195</v>
      </c>
      <c r="E324" s="87" t="s">
        <v>36</v>
      </c>
      <c r="F324" s="87" t="s">
        <v>43</v>
      </c>
      <c r="G324" s="86">
        <v>8</v>
      </c>
      <c r="H324" s="88">
        <v>1564</v>
      </c>
      <c r="I324" s="88">
        <v>2828</v>
      </c>
    </row>
    <row r="325" spans="2:9" ht="19.2" x14ac:dyDescent="0.45">
      <c r="B325" s="85">
        <v>44705</v>
      </c>
      <c r="C325" s="86">
        <v>12120031976</v>
      </c>
      <c r="D325" s="87" t="s">
        <v>194</v>
      </c>
      <c r="E325" s="87" t="s">
        <v>37</v>
      </c>
      <c r="F325" s="87" t="s">
        <v>43</v>
      </c>
      <c r="G325" s="86">
        <v>6</v>
      </c>
      <c r="H325" s="88">
        <v>7340</v>
      </c>
      <c r="I325" s="88">
        <v>2344</v>
      </c>
    </row>
    <row r="326" spans="2:9" ht="19.2" x14ac:dyDescent="0.45">
      <c r="B326" s="85">
        <v>44705</v>
      </c>
      <c r="C326" s="86">
        <v>12121351976</v>
      </c>
      <c r="D326" s="87" t="s">
        <v>194</v>
      </c>
      <c r="E326" s="87" t="s">
        <v>38</v>
      </c>
      <c r="F326" s="87" t="s">
        <v>42</v>
      </c>
      <c r="G326" s="86">
        <v>6</v>
      </c>
      <c r="H326" s="88">
        <v>2944</v>
      </c>
      <c r="I326" s="88">
        <v>1313</v>
      </c>
    </row>
    <row r="327" spans="2:9" ht="19.2" x14ac:dyDescent="0.45">
      <c r="B327" s="85">
        <v>44705</v>
      </c>
      <c r="C327" s="86">
        <v>12122271976</v>
      </c>
      <c r="D327" s="87" t="s">
        <v>193</v>
      </c>
      <c r="E327" s="87" t="s">
        <v>39</v>
      </c>
      <c r="F327" s="87" t="s">
        <v>43</v>
      </c>
      <c r="G327" s="86">
        <v>9</v>
      </c>
      <c r="H327" s="88">
        <v>9982</v>
      </c>
      <c r="I327" s="88">
        <v>1249</v>
      </c>
    </row>
    <row r="328" spans="2:9" ht="19.2" x14ac:dyDescent="0.45">
      <c r="B328" s="85">
        <v>44705</v>
      </c>
      <c r="C328" s="86">
        <v>12128021976</v>
      </c>
      <c r="D328" s="87" t="s">
        <v>195</v>
      </c>
      <c r="E328" s="87" t="s">
        <v>31</v>
      </c>
      <c r="F328" s="87" t="s">
        <v>43</v>
      </c>
      <c r="G328" s="86">
        <v>9</v>
      </c>
      <c r="H328" s="88">
        <v>4537</v>
      </c>
      <c r="I328" s="88">
        <v>2449</v>
      </c>
    </row>
    <row r="329" spans="2:9" ht="19.2" x14ac:dyDescent="0.45">
      <c r="B329" s="85">
        <v>44705</v>
      </c>
      <c r="C329" s="86">
        <v>12125321976</v>
      </c>
      <c r="D329" s="87" t="s">
        <v>195</v>
      </c>
      <c r="E329" s="87" t="s">
        <v>34</v>
      </c>
      <c r="F329" s="87" t="s">
        <v>43</v>
      </c>
      <c r="G329" s="86">
        <v>6</v>
      </c>
      <c r="H329" s="88">
        <v>4375</v>
      </c>
      <c r="I329" s="88">
        <v>1557</v>
      </c>
    </row>
    <row r="330" spans="2:9" ht="19.2" x14ac:dyDescent="0.45">
      <c r="B330" s="85">
        <v>44704</v>
      </c>
      <c r="C330" s="86">
        <v>12112531976</v>
      </c>
      <c r="D330" s="87" t="s">
        <v>194</v>
      </c>
      <c r="E330" s="87" t="s">
        <v>35</v>
      </c>
      <c r="F330" s="87" t="s">
        <v>42</v>
      </c>
      <c r="G330" s="86">
        <v>6</v>
      </c>
      <c r="H330" s="88">
        <v>3137</v>
      </c>
      <c r="I330" s="88">
        <v>1832</v>
      </c>
    </row>
    <row r="331" spans="2:9" ht="19.2" x14ac:dyDescent="0.45">
      <c r="B331" s="85">
        <v>44704</v>
      </c>
      <c r="C331" s="86">
        <v>12114421976</v>
      </c>
      <c r="D331" s="87" t="s">
        <v>194</v>
      </c>
      <c r="E331" s="87" t="s">
        <v>36</v>
      </c>
      <c r="F331" s="87" t="s">
        <v>42</v>
      </c>
      <c r="G331" s="86">
        <v>8</v>
      </c>
      <c r="H331" s="88">
        <v>1098</v>
      </c>
      <c r="I331" s="88">
        <v>1420</v>
      </c>
    </row>
    <row r="332" spans="2:9" ht="19.2" x14ac:dyDescent="0.45">
      <c r="B332" s="85">
        <v>44704</v>
      </c>
      <c r="C332" s="86">
        <v>12116381976</v>
      </c>
      <c r="D332" s="87" t="s">
        <v>195</v>
      </c>
      <c r="E332" s="87" t="s">
        <v>37</v>
      </c>
      <c r="F332" s="87" t="s">
        <v>42</v>
      </c>
      <c r="G332" s="86">
        <v>9</v>
      </c>
      <c r="H332" s="88">
        <v>4420</v>
      </c>
      <c r="I332" s="88">
        <v>1195</v>
      </c>
    </row>
    <row r="333" spans="2:9" ht="19.2" x14ac:dyDescent="0.45">
      <c r="B333" s="85">
        <v>44704</v>
      </c>
      <c r="C333" s="86">
        <v>12117701976</v>
      </c>
      <c r="D333" s="87" t="s">
        <v>195</v>
      </c>
      <c r="E333" s="87" t="s">
        <v>38</v>
      </c>
      <c r="F333" s="87" t="s">
        <v>41</v>
      </c>
      <c r="G333" s="86">
        <v>8</v>
      </c>
      <c r="H333" s="88">
        <v>3953</v>
      </c>
      <c r="I333" s="88">
        <v>1470</v>
      </c>
    </row>
    <row r="334" spans="2:9" ht="19.2" x14ac:dyDescent="0.45">
      <c r="B334" s="85">
        <v>44704</v>
      </c>
      <c r="C334" s="86">
        <v>12125921976</v>
      </c>
      <c r="D334" s="87" t="s">
        <v>195</v>
      </c>
      <c r="E334" s="87" t="s">
        <v>39</v>
      </c>
      <c r="F334" s="87" t="s">
        <v>42</v>
      </c>
      <c r="G334" s="86">
        <v>7</v>
      </c>
      <c r="H334" s="88">
        <v>8641</v>
      </c>
      <c r="I334" s="88">
        <v>2974</v>
      </c>
    </row>
    <row r="335" spans="2:9" ht="19.2" x14ac:dyDescent="0.45">
      <c r="B335" s="85">
        <v>44704</v>
      </c>
      <c r="C335" s="86">
        <v>12124371976</v>
      </c>
      <c r="D335" s="87" t="s">
        <v>193</v>
      </c>
      <c r="E335" s="87" t="s">
        <v>31</v>
      </c>
      <c r="F335" s="87" t="s">
        <v>41</v>
      </c>
      <c r="G335" s="86">
        <v>7</v>
      </c>
      <c r="H335" s="88">
        <v>5039</v>
      </c>
      <c r="I335" s="88">
        <v>2711</v>
      </c>
    </row>
    <row r="336" spans="2:9" ht="19.2" x14ac:dyDescent="0.45">
      <c r="B336" s="85">
        <v>44704</v>
      </c>
      <c r="C336" s="86">
        <v>12128961976</v>
      </c>
      <c r="D336" s="87" t="s">
        <v>193</v>
      </c>
      <c r="E336" s="87" t="s">
        <v>34</v>
      </c>
      <c r="F336" s="87" t="s">
        <v>41</v>
      </c>
      <c r="G336" s="86">
        <v>8</v>
      </c>
      <c r="H336" s="88">
        <v>5532</v>
      </c>
      <c r="I336" s="88">
        <v>5532</v>
      </c>
    </row>
    <row r="337" spans="2:9" ht="19.2" x14ac:dyDescent="0.45">
      <c r="B337" s="85">
        <v>44703</v>
      </c>
      <c r="C337" s="86">
        <v>12112521976</v>
      </c>
      <c r="D337" s="87" t="s">
        <v>193</v>
      </c>
      <c r="E337" s="87" t="s">
        <v>35</v>
      </c>
      <c r="F337" s="87" t="s">
        <v>42</v>
      </c>
      <c r="G337" s="86">
        <v>10</v>
      </c>
      <c r="H337" s="88">
        <v>9447</v>
      </c>
      <c r="I337" s="88">
        <v>1725</v>
      </c>
    </row>
    <row r="338" spans="2:9" ht="19.2" x14ac:dyDescent="0.45">
      <c r="B338" s="85">
        <v>44703</v>
      </c>
      <c r="C338" s="86">
        <v>12114411976</v>
      </c>
      <c r="D338" s="87" t="s">
        <v>193</v>
      </c>
      <c r="E338" s="87" t="s">
        <v>36</v>
      </c>
      <c r="F338" s="87" t="s">
        <v>42</v>
      </c>
      <c r="G338" s="86">
        <v>9</v>
      </c>
      <c r="H338" s="88">
        <v>1201</v>
      </c>
      <c r="I338" s="88">
        <v>1789</v>
      </c>
    </row>
    <row r="339" spans="2:9" ht="19.2" x14ac:dyDescent="0.45">
      <c r="B339" s="85">
        <v>44703</v>
      </c>
      <c r="C339" s="86">
        <v>12120021976</v>
      </c>
      <c r="D339" s="87" t="s">
        <v>193</v>
      </c>
      <c r="E339" s="87" t="s">
        <v>37</v>
      </c>
      <c r="F339" s="87" t="s">
        <v>43</v>
      </c>
      <c r="G339" s="86">
        <v>7</v>
      </c>
      <c r="H339" s="88">
        <v>8209</v>
      </c>
      <c r="I339" s="88">
        <v>1885</v>
      </c>
    </row>
    <row r="340" spans="2:9" ht="19.2" x14ac:dyDescent="0.45">
      <c r="B340" s="85">
        <v>44703</v>
      </c>
      <c r="C340" s="86">
        <v>12121341976</v>
      </c>
      <c r="D340" s="87" t="s">
        <v>193</v>
      </c>
      <c r="E340" s="87" t="s">
        <v>38</v>
      </c>
      <c r="F340" s="87" t="s">
        <v>42</v>
      </c>
      <c r="G340" s="86">
        <v>9</v>
      </c>
      <c r="H340" s="88">
        <v>7485</v>
      </c>
      <c r="I340" s="88">
        <v>2590</v>
      </c>
    </row>
    <row r="341" spans="2:9" ht="19.2" x14ac:dyDescent="0.45">
      <c r="B341" s="85">
        <v>44703</v>
      </c>
      <c r="C341" s="86">
        <v>12122261976</v>
      </c>
      <c r="D341" s="87" t="s">
        <v>195</v>
      </c>
      <c r="E341" s="87" t="s">
        <v>39</v>
      </c>
      <c r="F341" s="87" t="s">
        <v>43</v>
      </c>
      <c r="G341" s="86">
        <v>7</v>
      </c>
      <c r="H341" s="88">
        <v>5089</v>
      </c>
      <c r="I341" s="88">
        <v>1185</v>
      </c>
    </row>
    <row r="342" spans="2:9" ht="19.2" x14ac:dyDescent="0.45">
      <c r="B342" s="85">
        <v>44703</v>
      </c>
      <c r="C342" s="86">
        <v>12128011976</v>
      </c>
      <c r="D342" s="87" t="s">
        <v>194</v>
      </c>
      <c r="E342" s="87" t="s">
        <v>31</v>
      </c>
      <c r="F342" s="87" t="s">
        <v>42</v>
      </c>
      <c r="G342" s="86">
        <v>10</v>
      </c>
      <c r="H342" s="88">
        <v>4670</v>
      </c>
      <c r="I342" s="88">
        <v>2828</v>
      </c>
    </row>
    <row r="343" spans="2:9" ht="19.2" x14ac:dyDescent="0.45">
      <c r="B343" s="85">
        <v>44703</v>
      </c>
      <c r="C343" s="86">
        <v>12125311976</v>
      </c>
      <c r="D343" s="87" t="s">
        <v>194</v>
      </c>
      <c r="E343" s="87" t="s">
        <v>34</v>
      </c>
      <c r="F343" s="87" t="s">
        <v>42</v>
      </c>
      <c r="G343" s="86">
        <v>6</v>
      </c>
      <c r="H343" s="88">
        <v>3123</v>
      </c>
      <c r="I343" s="88">
        <v>1395</v>
      </c>
    </row>
    <row r="344" spans="2:9" ht="19.2" x14ac:dyDescent="0.45">
      <c r="B344" s="85">
        <v>44702</v>
      </c>
      <c r="C344" s="86">
        <v>12112511976</v>
      </c>
      <c r="D344" s="87" t="s">
        <v>195</v>
      </c>
      <c r="E344" s="87" t="s">
        <v>35</v>
      </c>
      <c r="F344" s="87" t="s">
        <v>42</v>
      </c>
      <c r="G344" s="86">
        <v>8</v>
      </c>
      <c r="H344" s="88">
        <v>3674</v>
      </c>
      <c r="I344" s="88">
        <v>1171</v>
      </c>
    </row>
    <row r="345" spans="2:9" ht="19.2" x14ac:dyDescent="0.45">
      <c r="B345" s="85">
        <v>44702</v>
      </c>
      <c r="C345" s="86">
        <v>12114401976</v>
      </c>
      <c r="D345" s="87" t="s">
        <v>195</v>
      </c>
      <c r="E345" s="87" t="s">
        <v>36</v>
      </c>
      <c r="F345" s="87" t="s">
        <v>42</v>
      </c>
      <c r="G345" s="86">
        <v>6</v>
      </c>
      <c r="H345" s="88">
        <v>1528</v>
      </c>
      <c r="I345" s="88">
        <v>1328</v>
      </c>
    </row>
    <row r="346" spans="2:9" ht="19.2" x14ac:dyDescent="0.45">
      <c r="B346" s="85">
        <v>44702</v>
      </c>
      <c r="C346" s="86">
        <v>12116371976</v>
      </c>
      <c r="D346" s="87" t="s">
        <v>194</v>
      </c>
      <c r="E346" s="87" t="s">
        <v>37</v>
      </c>
      <c r="F346" s="87" t="s">
        <v>41</v>
      </c>
      <c r="G346" s="86">
        <v>7</v>
      </c>
      <c r="H346" s="88">
        <v>5753</v>
      </c>
      <c r="I346" s="88">
        <v>1283</v>
      </c>
    </row>
    <row r="347" spans="2:9" ht="19.2" x14ac:dyDescent="0.45">
      <c r="B347" s="85">
        <v>44702</v>
      </c>
      <c r="C347" s="86">
        <v>12117691976</v>
      </c>
      <c r="D347" s="87" t="s">
        <v>194</v>
      </c>
      <c r="E347" s="87" t="s">
        <v>38</v>
      </c>
      <c r="F347" s="87" t="s">
        <v>43</v>
      </c>
      <c r="G347" s="86">
        <v>8</v>
      </c>
      <c r="H347" s="88">
        <v>5455</v>
      </c>
      <c r="I347" s="88">
        <v>2454</v>
      </c>
    </row>
    <row r="348" spans="2:9" ht="19.2" x14ac:dyDescent="0.45">
      <c r="B348" s="85">
        <v>44702</v>
      </c>
      <c r="C348" s="86">
        <v>12125911976</v>
      </c>
      <c r="D348" s="87" t="s">
        <v>194</v>
      </c>
      <c r="E348" s="87" t="s">
        <v>39</v>
      </c>
      <c r="F348" s="87" t="s">
        <v>41</v>
      </c>
      <c r="G348" s="86">
        <v>9</v>
      </c>
      <c r="H348" s="88">
        <v>1811</v>
      </c>
      <c r="I348" s="88">
        <v>1073</v>
      </c>
    </row>
    <row r="349" spans="2:9" ht="19.2" x14ac:dyDescent="0.45">
      <c r="B349" s="85">
        <v>44702</v>
      </c>
      <c r="C349" s="86">
        <v>12124361976</v>
      </c>
      <c r="D349" s="87" t="s">
        <v>195</v>
      </c>
      <c r="E349" s="87" t="s">
        <v>31</v>
      </c>
      <c r="F349" s="87" t="s">
        <v>41</v>
      </c>
      <c r="G349" s="86">
        <v>9</v>
      </c>
      <c r="H349" s="88">
        <v>9068</v>
      </c>
      <c r="I349" s="88">
        <v>1746</v>
      </c>
    </row>
    <row r="350" spans="2:9" ht="19.2" x14ac:dyDescent="0.45">
      <c r="B350" s="85">
        <v>44702</v>
      </c>
      <c r="C350" s="86">
        <v>12128951976</v>
      </c>
      <c r="D350" s="87" t="s">
        <v>195</v>
      </c>
      <c r="E350" s="87" t="s">
        <v>34</v>
      </c>
      <c r="F350" s="87" t="s">
        <v>41</v>
      </c>
      <c r="G350" s="86">
        <v>8</v>
      </c>
      <c r="H350" s="88">
        <v>8891</v>
      </c>
      <c r="I350" s="88">
        <v>8891</v>
      </c>
    </row>
    <row r="351" spans="2:9" ht="19.2" x14ac:dyDescent="0.45">
      <c r="B351" s="85">
        <v>44701</v>
      </c>
      <c r="C351" s="86">
        <v>12112501976</v>
      </c>
      <c r="D351" s="87" t="s">
        <v>194</v>
      </c>
      <c r="E351" s="87" t="s">
        <v>35</v>
      </c>
      <c r="F351" s="87" t="s">
        <v>41</v>
      </c>
      <c r="G351" s="86">
        <v>6</v>
      </c>
      <c r="H351" s="88">
        <v>1176</v>
      </c>
      <c r="I351" s="88">
        <v>1972</v>
      </c>
    </row>
    <row r="352" spans="2:9" ht="19.2" x14ac:dyDescent="0.45">
      <c r="B352" s="85">
        <v>44701</v>
      </c>
      <c r="C352" s="86">
        <v>12114391976</v>
      </c>
      <c r="D352" s="87" t="s">
        <v>194</v>
      </c>
      <c r="E352" s="87" t="s">
        <v>36</v>
      </c>
      <c r="F352" s="87" t="s">
        <v>41</v>
      </c>
      <c r="G352" s="86">
        <v>10</v>
      </c>
      <c r="H352" s="88">
        <v>6732</v>
      </c>
      <c r="I352" s="88">
        <v>2014</v>
      </c>
    </row>
    <row r="353" spans="2:9" ht="19.2" x14ac:dyDescent="0.45">
      <c r="B353" s="85">
        <v>44701</v>
      </c>
      <c r="C353" s="86">
        <v>12120011976</v>
      </c>
      <c r="D353" s="87" t="s">
        <v>195</v>
      </c>
      <c r="E353" s="87" t="s">
        <v>37</v>
      </c>
      <c r="F353" s="87" t="s">
        <v>43</v>
      </c>
      <c r="G353" s="86">
        <v>6</v>
      </c>
      <c r="H353" s="88">
        <v>2809</v>
      </c>
      <c r="I353" s="88">
        <v>2008</v>
      </c>
    </row>
    <row r="354" spans="2:9" ht="19.2" x14ac:dyDescent="0.45">
      <c r="B354" s="85">
        <v>44701</v>
      </c>
      <c r="C354" s="86">
        <v>12121331976</v>
      </c>
      <c r="D354" s="87" t="s">
        <v>195</v>
      </c>
      <c r="E354" s="87" t="s">
        <v>38</v>
      </c>
      <c r="F354" s="87" t="s">
        <v>42</v>
      </c>
      <c r="G354" s="86">
        <v>7</v>
      </c>
      <c r="H354" s="88">
        <v>8872</v>
      </c>
      <c r="I354" s="88">
        <v>1749</v>
      </c>
    </row>
    <row r="355" spans="2:9" ht="19.2" x14ac:dyDescent="0.45">
      <c r="B355" s="85">
        <v>44701</v>
      </c>
      <c r="C355" s="86">
        <v>12122251976</v>
      </c>
      <c r="D355" s="87" t="s">
        <v>194</v>
      </c>
      <c r="E355" s="87" t="s">
        <v>39</v>
      </c>
      <c r="F355" s="87" t="s">
        <v>42</v>
      </c>
      <c r="G355" s="86">
        <v>9</v>
      </c>
      <c r="H355" s="88">
        <v>4358</v>
      </c>
      <c r="I355" s="88">
        <v>1205</v>
      </c>
    </row>
    <row r="356" spans="2:9" ht="19.2" x14ac:dyDescent="0.45">
      <c r="B356" s="85">
        <v>44701</v>
      </c>
      <c r="C356" s="86">
        <v>12128001976</v>
      </c>
      <c r="D356" s="87" t="s">
        <v>193</v>
      </c>
      <c r="E356" s="87" t="s">
        <v>31</v>
      </c>
      <c r="F356" s="87" t="s">
        <v>42</v>
      </c>
      <c r="G356" s="86">
        <v>8</v>
      </c>
      <c r="H356" s="88">
        <v>1202</v>
      </c>
      <c r="I356" s="88">
        <v>1802</v>
      </c>
    </row>
    <row r="357" spans="2:9" ht="19.2" x14ac:dyDescent="0.45">
      <c r="B357" s="85">
        <v>44701</v>
      </c>
      <c r="C357" s="86">
        <v>12125301976</v>
      </c>
      <c r="D357" s="87" t="s">
        <v>193</v>
      </c>
      <c r="E357" s="87" t="s">
        <v>34</v>
      </c>
      <c r="F357" s="87" t="s">
        <v>42</v>
      </c>
      <c r="G357" s="86">
        <v>6</v>
      </c>
      <c r="H357" s="88">
        <v>6827</v>
      </c>
      <c r="I357" s="88">
        <v>2470</v>
      </c>
    </row>
    <row r="358" spans="2:9" ht="19.2" x14ac:dyDescent="0.45">
      <c r="B358" s="85">
        <v>44700</v>
      </c>
      <c r="C358" s="86">
        <v>12112491976</v>
      </c>
      <c r="D358" s="87" t="s">
        <v>193</v>
      </c>
      <c r="E358" s="87" t="s">
        <v>35</v>
      </c>
      <c r="F358" s="87" t="s">
        <v>41</v>
      </c>
      <c r="G358" s="86">
        <v>10</v>
      </c>
      <c r="H358" s="88">
        <v>2090</v>
      </c>
      <c r="I358" s="88">
        <v>2705</v>
      </c>
    </row>
    <row r="359" spans="2:9" ht="19.2" x14ac:dyDescent="0.45">
      <c r="B359" s="85">
        <v>44700</v>
      </c>
      <c r="C359" s="86">
        <v>12114381976</v>
      </c>
      <c r="D359" s="87" t="s">
        <v>193</v>
      </c>
      <c r="E359" s="87" t="s">
        <v>36</v>
      </c>
      <c r="F359" s="87" t="s">
        <v>41</v>
      </c>
      <c r="G359" s="86">
        <v>8</v>
      </c>
      <c r="H359" s="88">
        <v>8160</v>
      </c>
      <c r="I359" s="88">
        <v>2152</v>
      </c>
    </row>
    <row r="360" spans="2:9" ht="19.2" x14ac:dyDescent="0.45">
      <c r="B360" s="85">
        <v>44700</v>
      </c>
      <c r="C360" s="86">
        <v>12116361976</v>
      </c>
      <c r="D360" s="87" t="s">
        <v>193</v>
      </c>
      <c r="E360" s="87" t="s">
        <v>37</v>
      </c>
      <c r="F360" s="87" t="s">
        <v>41</v>
      </c>
      <c r="G360" s="86">
        <v>6</v>
      </c>
      <c r="H360" s="88">
        <v>2631</v>
      </c>
      <c r="I360" s="88">
        <v>2801</v>
      </c>
    </row>
    <row r="361" spans="2:9" ht="19.2" x14ac:dyDescent="0.45">
      <c r="B361" s="85">
        <v>44700</v>
      </c>
      <c r="C361" s="86">
        <v>12117681976</v>
      </c>
      <c r="D361" s="87" t="s">
        <v>193</v>
      </c>
      <c r="E361" s="87" t="s">
        <v>38</v>
      </c>
      <c r="F361" s="87" t="s">
        <v>43</v>
      </c>
      <c r="G361" s="86">
        <v>9</v>
      </c>
      <c r="H361" s="88">
        <v>5692</v>
      </c>
      <c r="I361" s="88">
        <v>1976</v>
      </c>
    </row>
    <row r="362" spans="2:9" ht="19.2" x14ac:dyDescent="0.45">
      <c r="B362" s="85">
        <v>44700</v>
      </c>
      <c r="C362" s="86">
        <v>12125901976</v>
      </c>
      <c r="D362" s="87" t="s">
        <v>193</v>
      </c>
      <c r="E362" s="87" t="s">
        <v>39</v>
      </c>
      <c r="F362" s="87" t="s">
        <v>41</v>
      </c>
      <c r="G362" s="86">
        <v>10</v>
      </c>
      <c r="H362" s="88">
        <v>3960</v>
      </c>
      <c r="I362" s="88">
        <v>2473</v>
      </c>
    </row>
    <row r="363" spans="2:9" ht="19.2" x14ac:dyDescent="0.45">
      <c r="B363" s="85">
        <v>44700</v>
      </c>
      <c r="C363" s="86">
        <v>12124351976</v>
      </c>
      <c r="D363" s="87" t="s">
        <v>194</v>
      </c>
      <c r="E363" s="87" t="s">
        <v>31</v>
      </c>
      <c r="F363" s="87" t="s">
        <v>43</v>
      </c>
      <c r="G363" s="86">
        <v>9</v>
      </c>
      <c r="H363" s="88">
        <v>8125</v>
      </c>
      <c r="I363" s="88">
        <v>1427</v>
      </c>
    </row>
    <row r="364" spans="2:9" ht="19.2" x14ac:dyDescent="0.45">
      <c r="B364" s="85">
        <v>44700</v>
      </c>
      <c r="C364" s="86">
        <v>12128941976</v>
      </c>
      <c r="D364" s="87" t="s">
        <v>194</v>
      </c>
      <c r="E364" s="87" t="s">
        <v>34</v>
      </c>
      <c r="F364" s="87" t="s">
        <v>43</v>
      </c>
      <c r="G364" s="86">
        <v>8</v>
      </c>
      <c r="H364" s="88">
        <v>6140</v>
      </c>
      <c r="I364" s="88">
        <v>2825</v>
      </c>
    </row>
    <row r="365" spans="2:9" ht="19.2" x14ac:dyDescent="0.45">
      <c r="B365" s="85">
        <v>44699</v>
      </c>
      <c r="C365" s="86">
        <v>12112481976</v>
      </c>
      <c r="D365" s="87" t="s">
        <v>195</v>
      </c>
      <c r="E365" s="87" t="s">
        <v>35</v>
      </c>
      <c r="F365" s="87" t="s">
        <v>41</v>
      </c>
      <c r="G365" s="86">
        <v>7</v>
      </c>
      <c r="H365" s="88">
        <v>1672</v>
      </c>
      <c r="I365" s="88">
        <v>2761</v>
      </c>
    </row>
    <row r="366" spans="2:9" ht="19.2" x14ac:dyDescent="0.45">
      <c r="B366" s="85">
        <v>44699</v>
      </c>
      <c r="C366" s="86">
        <v>12114371976</v>
      </c>
      <c r="D366" s="87" t="s">
        <v>195</v>
      </c>
      <c r="E366" s="87" t="s">
        <v>36</v>
      </c>
      <c r="F366" s="87" t="s">
        <v>41</v>
      </c>
      <c r="G366" s="86">
        <v>10</v>
      </c>
      <c r="H366" s="88">
        <v>7100</v>
      </c>
      <c r="I366" s="88">
        <v>2152</v>
      </c>
    </row>
    <row r="367" spans="2:9" ht="19.2" x14ac:dyDescent="0.45">
      <c r="B367" s="85">
        <v>44699</v>
      </c>
      <c r="C367" s="86">
        <v>12120001976</v>
      </c>
      <c r="D367" s="87" t="s">
        <v>194</v>
      </c>
      <c r="E367" s="87" t="s">
        <v>37</v>
      </c>
      <c r="F367" s="87" t="s">
        <v>42</v>
      </c>
      <c r="G367" s="86">
        <v>7</v>
      </c>
      <c r="H367" s="88">
        <v>7479</v>
      </c>
      <c r="I367" s="88">
        <v>2501</v>
      </c>
    </row>
    <row r="368" spans="2:9" ht="19.2" x14ac:dyDescent="0.45">
      <c r="B368" s="85">
        <v>44699</v>
      </c>
      <c r="C368" s="86">
        <v>12121321976</v>
      </c>
      <c r="D368" s="87" t="s">
        <v>194</v>
      </c>
      <c r="E368" s="87" t="s">
        <v>38</v>
      </c>
      <c r="F368" s="87" t="s">
        <v>41</v>
      </c>
      <c r="G368" s="86">
        <v>9</v>
      </c>
      <c r="H368" s="88">
        <v>3891</v>
      </c>
      <c r="I368" s="88">
        <v>1361</v>
      </c>
    </row>
    <row r="369" spans="2:9" ht="19.2" x14ac:dyDescent="0.45">
      <c r="B369" s="85">
        <v>44699</v>
      </c>
      <c r="C369" s="86">
        <v>12122241976</v>
      </c>
      <c r="D369" s="87" t="s">
        <v>193</v>
      </c>
      <c r="E369" s="87" t="s">
        <v>39</v>
      </c>
      <c r="F369" s="87" t="s">
        <v>42</v>
      </c>
      <c r="G369" s="86">
        <v>9</v>
      </c>
      <c r="H369" s="88">
        <v>3876</v>
      </c>
      <c r="I369" s="88">
        <v>2063</v>
      </c>
    </row>
    <row r="370" spans="2:9" ht="19.2" x14ac:dyDescent="0.45">
      <c r="B370" s="85">
        <v>44699</v>
      </c>
      <c r="C370" s="86">
        <v>12127991976</v>
      </c>
      <c r="D370" s="87" t="s">
        <v>195</v>
      </c>
      <c r="E370" s="87" t="s">
        <v>31</v>
      </c>
      <c r="F370" s="87" t="s">
        <v>42</v>
      </c>
      <c r="G370" s="86">
        <v>10</v>
      </c>
      <c r="H370" s="88">
        <v>4249</v>
      </c>
      <c r="I370" s="88">
        <v>2230</v>
      </c>
    </row>
    <row r="371" spans="2:9" ht="19.2" x14ac:dyDescent="0.45">
      <c r="B371" s="85">
        <v>44699</v>
      </c>
      <c r="C371" s="86">
        <v>12125291976</v>
      </c>
      <c r="D371" s="87" t="s">
        <v>195</v>
      </c>
      <c r="E371" s="87" t="s">
        <v>34</v>
      </c>
      <c r="F371" s="87" t="s">
        <v>42</v>
      </c>
      <c r="G371" s="86">
        <v>7</v>
      </c>
      <c r="H371" s="88">
        <v>9375</v>
      </c>
      <c r="I371" s="88">
        <v>1104</v>
      </c>
    </row>
    <row r="372" spans="2:9" ht="19.2" x14ac:dyDescent="0.45">
      <c r="B372" s="85">
        <v>44698</v>
      </c>
      <c r="C372" s="86">
        <v>12112471976</v>
      </c>
      <c r="D372" s="87" t="s">
        <v>194</v>
      </c>
      <c r="E372" s="87" t="s">
        <v>35</v>
      </c>
      <c r="F372" s="87" t="s">
        <v>43</v>
      </c>
      <c r="G372" s="86">
        <v>8</v>
      </c>
      <c r="H372" s="88">
        <v>8279</v>
      </c>
      <c r="I372" s="88">
        <v>2094</v>
      </c>
    </row>
    <row r="373" spans="2:9" ht="19.2" x14ac:dyDescent="0.45">
      <c r="B373" s="85">
        <v>44698</v>
      </c>
      <c r="C373" s="86">
        <v>12114361976</v>
      </c>
      <c r="D373" s="87" t="s">
        <v>194</v>
      </c>
      <c r="E373" s="87" t="s">
        <v>36</v>
      </c>
      <c r="F373" s="87" t="s">
        <v>43</v>
      </c>
      <c r="G373" s="86">
        <v>9</v>
      </c>
      <c r="H373" s="88">
        <v>3296</v>
      </c>
      <c r="I373" s="88">
        <v>2469</v>
      </c>
    </row>
    <row r="374" spans="2:9" ht="19.2" x14ac:dyDescent="0.45">
      <c r="B374" s="85">
        <v>44698</v>
      </c>
      <c r="C374" s="86">
        <v>12116351976</v>
      </c>
      <c r="D374" s="87" t="s">
        <v>195</v>
      </c>
      <c r="E374" s="87" t="s">
        <v>37</v>
      </c>
      <c r="F374" s="87" t="s">
        <v>41</v>
      </c>
      <c r="G374" s="86">
        <v>8</v>
      </c>
      <c r="H374" s="88">
        <v>4977</v>
      </c>
      <c r="I374" s="88">
        <v>1284</v>
      </c>
    </row>
    <row r="375" spans="2:9" ht="19.2" x14ac:dyDescent="0.45">
      <c r="B375" s="85">
        <v>44698</v>
      </c>
      <c r="C375" s="86">
        <v>12117671976</v>
      </c>
      <c r="D375" s="87" t="s">
        <v>195</v>
      </c>
      <c r="E375" s="87" t="s">
        <v>38</v>
      </c>
      <c r="F375" s="87" t="s">
        <v>43</v>
      </c>
      <c r="G375" s="86">
        <v>9</v>
      </c>
      <c r="H375" s="88">
        <v>1365</v>
      </c>
      <c r="I375" s="88">
        <v>2796</v>
      </c>
    </row>
    <row r="376" spans="2:9" ht="19.2" x14ac:dyDescent="0.45">
      <c r="B376" s="85">
        <v>44698</v>
      </c>
      <c r="C376" s="86">
        <v>12125891976</v>
      </c>
      <c r="D376" s="87" t="s">
        <v>195</v>
      </c>
      <c r="E376" s="87" t="s">
        <v>39</v>
      </c>
      <c r="F376" s="87" t="s">
        <v>41</v>
      </c>
      <c r="G376" s="86">
        <v>9</v>
      </c>
      <c r="H376" s="88">
        <v>6399</v>
      </c>
      <c r="I376" s="88">
        <v>2478</v>
      </c>
    </row>
    <row r="377" spans="2:9" ht="19.2" x14ac:dyDescent="0.45">
      <c r="B377" s="85">
        <v>44698</v>
      </c>
      <c r="C377" s="86">
        <v>12124341976</v>
      </c>
      <c r="D377" s="87" t="s">
        <v>193</v>
      </c>
      <c r="E377" s="87" t="s">
        <v>31</v>
      </c>
      <c r="F377" s="87" t="s">
        <v>43</v>
      </c>
      <c r="G377" s="86">
        <v>10</v>
      </c>
      <c r="H377" s="88">
        <v>9026</v>
      </c>
      <c r="I377" s="88">
        <v>2670</v>
      </c>
    </row>
    <row r="378" spans="2:9" ht="19.2" x14ac:dyDescent="0.45">
      <c r="B378" s="85">
        <v>44698</v>
      </c>
      <c r="C378" s="86">
        <v>12128931976</v>
      </c>
      <c r="D378" s="87" t="s">
        <v>193</v>
      </c>
      <c r="E378" s="87" t="s">
        <v>34</v>
      </c>
      <c r="F378" s="87" t="s">
        <v>43</v>
      </c>
      <c r="G378" s="86">
        <v>10</v>
      </c>
      <c r="H378" s="88">
        <v>6283</v>
      </c>
      <c r="I378" s="88">
        <v>1301</v>
      </c>
    </row>
    <row r="379" spans="2:9" ht="19.2" x14ac:dyDescent="0.45">
      <c r="B379" s="85">
        <v>44697</v>
      </c>
      <c r="C379" s="86">
        <v>12112461976</v>
      </c>
      <c r="D379" s="87" t="s">
        <v>193</v>
      </c>
      <c r="E379" s="87" t="s">
        <v>35</v>
      </c>
      <c r="F379" s="87" t="s">
        <v>43</v>
      </c>
      <c r="G379" s="86">
        <v>7</v>
      </c>
      <c r="H379" s="88">
        <v>6634</v>
      </c>
      <c r="I379" s="88">
        <v>2273</v>
      </c>
    </row>
    <row r="380" spans="2:9" ht="19.2" x14ac:dyDescent="0.45">
      <c r="B380" s="85">
        <v>44697</v>
      </c>
      <c r="C380" s="86">
        <v>12114351976</v>
      </c>
      <c r="D380" s="87" t="s">
        <v>193</v>
      </c>
      <c r="E380" s="87" t="s">
        <v>36</v>
      </c>
      <c r="F380" s="87" t="s">
        <v>43</v>
      </c>
      <c r="G380" s="86">
        <v>9</v>
      </c>
      <c r="H380" s="88">
        <v>9338</v>
      </c>
      <c r="I380" s="88">
        <v>1244</v>
      </c>
    </row>
    <row r="381" spans="2:9" ht="19.2" x14ac:dyDescent="0.45">
      <c r="B381" s="85">
        <v>44697</v>
      </c>
      <c r="C381" s="86">
        <v>12119991976</v>
      </c>
      <c r="D381" s="87" t="s">
        <v>193</v>
      </c>
      <c r="E381" s="87" t="s">
        <v>37</v>
      </c>
      <c r="F381" s="87" t="s">
        <v>42</v>
      </c>
      <c r="G381" s="86">
        <v>8</v>
      </c>
      <c r="H381" s="88">
        <v>2444</v>
      </c>
      <c r="I381" s="88">
        <v>2238</v>
      </c>
    </row>
    <row r="382" spans="2:9" ht="19.2" x14ac:dyDescent="0.45">
      <c r="B382" s="85">
        <v>44697</v>
      </c>
      <c r="C382" s="86">
        <v>12121311976</v>
      </c>
      <c r="D382" s="87" t="s">
        <v>193</v>
      </c>
      <c r="E382" s="87" t="s">
        <v>38</v>
      </c>
      <c r="F382" s="87" t="s">
        <v>41</v>
      </c>
      <c r="G382" s="86">
        <v>8</v>
      </c>
      <c r="H382" s="88">
        <v>1887</v>
      </c>
      <c r="I382" s="88">
        <v>1137</v>
      </c>
    </row>
    <row r="383" spans="2:9" ht="19.2" x14ac:dyDescent="0.45">
      <c r="B383" s="85">
        <v>44697</v>
      </c>
      <c r="C383" s="86">
        <v>12122231976</v>
      </c>
      <c r="D383" s="87" t="s">
        <v>195</v>
      </c>
      <c r="E383" s="87" t="s">
        <v>39</v>
      </c>
      <c r="F383" s="87" t="s">
        <v>42</v>
      </c>
      <c r="G383" s="86">
        <v>7</v>
      </c>
      <c r="H383" s="88">
        <v>5393</v>
      </c>
      <c r="I383" s="88">
        <v>1144</v>
      </c>
    </row>
    <row r="384" spans="2:9" ht="19.2" x14ac:dyDescent="0.45">
      <c r="B384" s="85">
        <v>44697</v>
      </c>
      <c r="C384" s="86">
        <v>12127981976</v>
      </c>
      <c r="D384" s="87" t="s">
        <v>194</v>
      </c>
      <c r="E384" s="87" t="s">
        <v>31</v>
      </c>
      <c r="F384" s="87" t="s">
        <v>41</v>
      </c>
      <c r="G384" s="86">
        <v>9</v>
      </c>
      <c r="H384" s="88">
        <v>7841</v>
      </c>
      <c r="I384" s="88">
        <v>2174</v>
      </c>
    </row>
    <row r="385" spans="2:9" ht="19.2" x14ac:dyDescent="0.45">
      <c r="B385" s="85">
        <v>44697</v>
      </c>
      <c r="C385" s="86">
        <v>12125281976</v>
      </c>
      <c r="D385" s="87" t="s">
        <v>194</v>
      </c>
      <c r="E385" s="87" t="s">
        <v>34</v>
      </c>
      <c r="F385" s="87" t="s">
        <v>41</v>
      </c>
      <c r="G385" s="86">
        <v>10</v>
      </c>
      <c r="H385" s="88">
        <v>5827</v>
      </c>
      <c r="I385" s="88">
        <v>2992</v>
      </c>
    </row>
    <row r="386" spans="2:9" ht="19.2" x14ac:dyDescent="0.45">
      <c r="B386" s="85">
        <v>44696</v>
      </c>
      <c r="C386" s="86">
        <v>12112451976</v>
      </c>
      <c r="D386" s="87" t="s">
        <v>195</v>
      </c>
      <c r="E386" s="87" t="s">
        <v>35</v>
      </c>
      <c r="F386" s="87" t="s">
        <v>43</v>
      </c>
      <c r="G386" s="86">
        <v>7</v>
      </c>
      <c r="H386" s="88">
        <v>3347</v>
      </c>
      <c r="I386" s="88">
        <v>1423</v>
      </c>
    </row>
    <row r="387" spans="2:9" ht="19.2" x14ac:dyDescent="0.45">
      <c r="B387" s="85">
        <v>44696</v>
      </c>
      <c r="C387" s="86">
        <v>12114341976</v>
      </c>
      <c r="D387" s="87" t="s">
        <v>195</v>
      </c>
      <c r="E387" s="87" t="s">
        <v>36</v>
      </c>
      <c r="F387" s="87" t="s">
        <v>43</v>
      </c>
      <c r="G387" s="86">
        <v>10</v>
      </c>
      <c r="H387" s="88">
        <v>2851</v>
      </c>
      <c r="I387" s="88">
        <v>1456</v>
      </c>
    </row>
    <row r="388" spans="2:9" ht="19.2" x14ac:dyDescent="0.45">
      <c r="B388" s="85">
        <v>44696</v>
      </c>
      <c r="C388" s="86">
        <v>12116341976</v>
      </c>
      <c r="D388" s="87" t="s">
        <v>194</v>
      </c>
      <c r="E388" s="87" t="s">
        <v>37</v>
      </c>
      <c r="F388" s="87" t="s">
        <v>43</v>
      </c>
      <c r="G388" s="86">
        <v>10</v>
      </c>
      <c r="H388" s="88">
        <v>7649</v>
      </c>
      <c r="I388" s="88">
        <v>1391</v>
      </c>
    </row>
    <row r="389" spans="2:9" ht="19.2" x14ac:dyDescent="0.45">
      <c r="B389" s="85">
        <v>44696</v>
      </c>
      <c r="C389" s="86">
        <v>12121301976</v>
      </c>
      <c r="D389" s="87" t="s">
        <v>195</v>
      </c>
      <c r="E389" s="87" t="s">
        <v>38</v>
      </c>
      <c r="F389" s="87" t="s">
        <v>41</v>
      </c>
      <c r="G389" s="86">
        <v>8</v>
      </c>
      <c r="H389" s="88">
        <v>1971</v>
      </c>
      <c r="I389" s="88">
        <v>1860</v>
      </c>
    </row>
    <row r="390" spans="2:9" ht="19.2" x14ac:dyDescent="0.45">
      <c r="B390" s="85">
        <v>44696</v>
      </c>
      <c r="C390" s="86">
        <v>12125881976</v>
      </c>
      <c r="D390" s="87" t="s">
        <v>194</v>
      </c>
      <c r="E390" s="87" t="s">
        <v>39</v>
      </c>
      <c r="F390" s="87" t="s">
        <v>43</v>
      </c>
      <c r="G390" s="86">
        <v>8</v>
      </c>
      <c r="H390" s="88">
        <v>3090</v>
      </c>
      <c r="I390" s="88">
        <v>2607</v>
      </c>
    </row>
    <row r="391" spans="2:9" ht="19.2" x14ac:dyDescent="0.45">
      <c r="B391" s="85">
        <v>44696</v>
      </c>
      <c r="C391" s="86">
        <v>12124331976</v>
      </c>
      <c r="D391" s="87" t="s">
        <v>195</v>
      </c>
      <c r="E391" s="87" t="s">
        <v>31</v>
      </c>
      <c r="F391" s="87" t="s">
        <v>43</v>
      </c>
      <c r="G391" s="86">
        <v>10</v>
      </c>
      <c r="H391" s="88">
        <v>3036</v>
      </c>
      <c r="I391" s="88">
        <v>1288</v>
      </c>
    </row>
    <row r="392" spans="2:9" ht="19.2" x14ac:dyDescent="0.45">
      <c r="B392" s="85">
        <v>44696</v>
      </c>
      <c r="C392" s="86">
        <v>12128921976</v>
      </c>
      <c r="D392" s="87" t="s">
        <v>195</v>
      </c>
      <c r="E392" s="87" t="s">
        <v>34</v>
      </c>
      <c r="F392" s="87" t="s">
        <v>43</v>
      </c>
      <c r="G392" s="86">
        <v>8</v>
      </c>
      <c r="H392" s="88">
        <v>6228</v>
      </c>
      <c r="I392" s="88">
        <v>2917</v>
      </c>
    </row>
    <row r="393" spans="2:9" ht="19.2" x14ac:dyDescent="0.45">
      <c r="B393" s="85">
        <v>44695</v>
      </c>
      <c r="C393" s="86">
        <v>12112441976</v>
      </c>
      <c r="D393" s="87" t="s">
        <v>194</v>
      </c>
      <c r="E393" s="87" t="s">
        <v>35</v>
      </c>
      <c r="F393" s="87" t="s">
        <v>42</v>
      </c>
      <c r="G393" s="86">
        <v>6</v>
      </c>
      <c r="H393" s="88">
        <v>7820</v>
      </c>
      <c r="I393" s="88">
        <v>1377</v>
      </c>
    </row>
    <row r="394" spans="2:9" ht="19.2" x14ac:dyDescent="0.45">
      <c r="B394" s="85">
        <v>44695</v>
      </c>
      <c r="C394" s="86">
        <v>12114331976</v>
      </c>
      <c r="D394" s="87" t="s">
        <v>194</v>
      </c>
      <c r="E394" s="87" t="s">
        <v>36</v>
      </c>
      <c r="F394" s="87" t="s">
        <v>42</v>
      </c>
      <c r="G394" s="86">
        <v>8</v>
      </c>
      <c r="H394" s="88">
        <v>8128</v>
      </c>
      <c r="I394" s="88">
        <v>1375</v>
      </c>
    </row>
    <row r="395" spans="2:9" ht="19.2" x14ac:dyDescent="0.45">
      <c r="B395" s="85">
        <v>44695</v>
      </c>
      <c r="C395" s="86">
        <v>12119981976</v>
      </c>
      <c r="D395" s="87" t="s">
        <v>195</v>
      </c>
      <c r="E395" s="87" t="s">
        <v>37</v>
      </c>
      <c r="F395" s="87" t="s">
        <v>42</v>
      </c>
      <c r="G395" s="86">
        <v>10</v>
      </c>
      <c r="H395" s="88">
        <v>8308</v>
      </c>
      <c r="I395" s="88">
        <v>1098</v>
      </c>
    </row>
    <row r="396" spans="2:9" ht="19.2" x14ac:dyDescent="0.45">
      <c r="B396" s="85">
        <v>44695</v>
      </c>
      <c r="C396" s="86">
        <v>12121291976</v>
      </c>
      <c r="D396" s="87" t="s">
        <v>194</v>
      </c>
      <c r="E396" s="87" t="s">
        <v>38</v>
      </c>
      <c r="F396" s="87" t="s">
        <v>43</v>
      </c>
      <c r="G396" s="86">
        <v>8</v>
      </c>
      <c r="H396" s="88">
        <v>2545</v>
      </c>
      <c r="I396" s="88">
        <v>1481</v>
      </c>
    </row>
    <row r="397" spans="2:9" ht="19.2" x14ac:dyDescent="0.45">
      <c r="B397" s="85">
        <v>44695</v>
      </c>
      <c r="C397" s="86">
        <v>12122221976</v>
      </c>
      <c r="D397" s="87" t="s">
        <v>194</v>
      </c>
      <c r="E397" s="87" t="s">
        <v>39</v>
      </c>
      <c r="F397" s="87" t="s">
        <v>41</v>
      </c>
      <c r="G397" s="86">
        <v>6</v>
      </c>
      <c r="H397" s="88">
        <v>7238</v>
      </c>
      <c r="I397" s="88">
        <v>1059</v>
      </c>
    </row>
    <row r="398" spans="2:9" ht="19.2" x14ac:dyDescent="0.45">
      <c r="B398" s="85">
        <v>44695</v>
      </c>
      <c r="C398" s="86">
        <v>12127971976</v>
      </c>
      <c r="D398" s="87" t="s">
        <v>193</v>
      </c>
      <c r="E398" s="87" t="s">
        <v>31</v>
      </c>
      <c r="F398" s="87" t="s">
        <v>41</v>
      </c>
      <c r="G398" s="86">
        <v>6</v>
      </c>
      <c r="H398" s="88">
        <v>9916</v>
      </c>
      <c r="I398" s="88">
        <v>1449</v>
      </c>
    </row>
    <row r="399" spans="2:9" ht="19.2" x14ac:dyDescent="0.45">
      <c r="B399" s="85">
        <v>44695</v>
      </c>
      <c r="C399" s="86">
        <v>12125271976</v>
      </c>
      <c r="D399" s="87" t="s">
        <v>193</v>
      </c>
      <c r="E399" s="87" t="s">
        <v>34</v>
      </c>
      <c r="F399" s="87" t="s">
        <v>41</v>
      </c>
      <c r="G399" s="86">
        <v>6</v>
      </c>
      <c r="H399" s="88">
        <v>4005</v>
      </c>
      <c r="I399" s="88">
        <v>1569</v>
      </c>
    </row>
    <row r="400" spans="2:9" ht="19.2" x14ac:dyDescent="0.45">
      <c r="B400" s="85">
        <v>44694</v>
      </c>
      <c r="C400" s="86">
        <v>12112431976</v>
      </c>
      <c r="D400" s="87" t="s">
        <v>193</v>
      </c>
      <c r="E400" s="87" t="s">
        <v>35</v>
      </c>
      <c r="F400" s="87" t="s">
        <v>42</v>
      </c>
      <c r="G400" s="86">
        <v>8</v>
      </c>
      <c r="H400" s="88">
        <v>5200</v>
      </c>
      <c r="I400" s="88">
        <v>2449</v>
      </c>
    </row>
    <row r="401" spans="2:9" ht="19.2" x14ac:dyDescent="0.45">
      <c r="B401" s="85">
        <v>44694</v>
      </c>
      <c r="C401" s="86">
        <v>12114321976</v>
      </c>
      <c r="D401" s="87" t="s">
        <v>193</v>
      </c>
      <c r="E401" s="87" t="s">
        <v>36</v>
      </c>
      <c r="F401" s="87" t="s">
        <v>42</v>
      </c>
      <c r="G401" s="86">
        <v>6</v>
      </c>
      <c r="H401" s="88">
        <v>9757</v>
      </c>
      <c r="I401" s="88">
        <v>1911</v>
      </c>
    </row>
    <row r="402" spans="2:9" ht="19.2" x14ac:dyDescent="0.45">
      <c r="B402" s="85">
        <v>44694</v>
      </c>
      <c r="C402" s="86">
        <v>12116331976</v>
      </c>
      <c r="D402" s="87" t="s">
        <v>193</v>
      </c>
      <c r="E402" s="87" t="s">
        <v>37</v>
      </c>
      <c r="F402" s="87" t="s">
        <v>43</v>
      </c>
      <c r="G402" s="86">
        <v>10</v>
      </c>
      <c r="H402" s="88">
        <v>5414</v>
      </c>
      <c r="I402" s="88">
        <v>1792</v>
      </c>
    </row>
    <row r="403" spans="2:9" ht="19.2" x14ac:dyDescent="0.45">
      <c r="B403" s="85">
        <v>44694</v>
      </c>
      <c r="C403" s="86">
        <v>12121281976</v>
      </c>
      <c r="D403" s="87" t="s">
        <v>193</v>
      </c>
      <c r="E403" s="87" t="s">
        <v>38</v>
      </c>
      <c r="F403" s="87" t="s">
        <v>43</v>
      </c>
      <c r="G403" s="86">
        <v>7</v>
      </c>
      <c r="H403" s="88">
        <v>7369</v>
      </c>
      <c r="I403" s="88">
        <v>2644</v>
      </c>
    </row>
    <row r="404" spans="2:9" ht="19.2" x14ac:dyDescent="0.45">
      <c r="B404" s="85">
        <v>44694</v>
      </c>
      <c r="C404" s="86">
        <v>12125871976</v>
      </c>
      <c r="D404" s="87" t="s">
        <v>193</v>
      </c>
      <c r="E404" s="87" t="s">
        <v>39</v>
      </c>
      <c r="F404" s="87" t="s">
        <v>43</v>
      </c>
      <c r="G404" s="86">
        <v>8</v>
      </c>
      <c r="H404" s="88">
        <v>5939</v>
      </c>
      <c r="I404" s="88">
        <v>1680</v>
      </c>
    </row>
    <row r="405" spans="2:9" ht="19.2" x14ac:dyDescent="0.45">
      <c r="B405" s="85">
        <v>44694</v>
      </c>
      <c r="C405" s="86">
        <v>12124321976</v>
      </c>
      <c r="D405" s="87" t="s">
        <v>194</v>
      </c>
      <c r="E405" s="87" t="s">
        <v>31</v>
      </c>
      <c r="F405" s="87" t="s">
        <v>42</v>
      </c>
      <c r="G405" s="86">
        <v>9</v>
      </c>
      <c r="H405" s="88">
        <v>2736</v>
      </c>
      <c r="I405" s="88">
        <v>2624</v>
      </c>
    </row>
    <row r="406" spans="2:9" ht="19.2" x14ac:dyDescent="0.45">
      <c r="B406" s="85">
        <v>44694</v>
      </c>
      <c r="C406" s="86">
        <v>12128911976</v>
      </c>
      <c r="D406" s="87" t="s">
        <v>194</v>
      </c>
      <c r="E406" s="87" t="s">
        <v>34</v>
      </c>
      <c r="F406" s="87" t="s">
        <v>42</v>
      </c>
      <c r="G406" s="86">
        <v>10</v>
      </c>
      <c r="H406" s="88">
        <v>8557</v>
      </c>
      <c r="I406" s="88">
        <v>1790</v>
      </c>
    </row>
    <row r="407" spans="2:9" ht="19.2" x14ac:dyDescent="0.45">
      <c r="B407" s="85">
        <v>44693</v>
      </c>
      <c r="C407" s="86">
        <v>12112421976</v>
      </c>
      <c r="D407" s="87" t="s">
        <v>195</v>
      </c>
      <c r="E407" s="87" t="s">
        <v>35</v>
      </c>
      <c r="F407" s="87" t="s">
        <v>42</v>
      </c>
      <c r="G407" s="86">
        <v>8</v>
      </c>
      <c r="H407" s="88">
        <v>2765</v>
      </c>
      <c r="I407" s="88">
        <v>1595</v>
      </c>
    </row>
    <row r="408" spans="2:9" ht="19.2" x14ac:dyDescent="0.45">
      <c r="B408" s="85">
        <v>44693</v>
      </c>
      <c r="C408" s="86">
        <v>12114311976</v>
      </c>
      <c r="D408" s="87" t="s">
        <v>195</v>
      </c>
      <c r="E408" s="87" t="s">
        <v>36</v>
      </c>
      <c r="F408" s="87" t="s">
        <v>42</v>
      </c>
      <c r="G408" s="86">
        <v>8</v>
      </c>
      <c r="H408" s="88">
        <v>6218</v>
      </c>
      <c r="I408" s="88">
        <v>2611</v>
      </c>
    </row>
    <row r="409" spans="2:9" ht="19.2" x14ac:dyDescent="0.45">
      <c r="B409" s="85">
        <v>44693</v>
      </c>
      <c r="C409" s="86">
        <v>12119971976</v>
      </c>
      <c r="D409" s="87" t="s">
        <v>194</v>
      </c>
      <c r="E409" s="87" t="s">
        <v>37</v>
      </c>
      <c r="F409" s="87" t="s">
        <v>41</v>
      </c>
      <c r="G409" s="86">
        <v>8</v>
      </c>
      <c r="H409" s="88">
        <v>1736</v>
      </c>
      <c r="I409" s="88">
        <v>1963</v>
      </c>
    </row>
    <row r="410" spans="2:9" ht="19.2" x14ac:dyDescent="0.45">
      <c r="B410" s="85">
        <v>44693</v>
      </c>
      <c r="C410" s="86">
        <v>12121271976</v>
      </c>
      <c r="D410" s="87" t="s">
        <v>195</v>
      </c>
      <c r="E410" s="87" t="s">
        <v>38</v>
      </c>
      <c r="F410" s="87" t="s">
        <v>43</v>
      </c>
      <c r="G410" s="86">
        <v>9</v>
      </c>
      <c r="H410" s="88">
        <v>7322</v>
      </c>
      <c r="I410" s="88">
        <v>1547</v>
      </c>
    </row>
    <row r="411" spans="2:9" ht="19.2" x14ac:dyDescent="0.45">
      <c r="B411" s="85">
        <v>44693</v>
      </c>
      <c r="C411" s="86">
        <v>12122211976</v>
      </c>
      <c r="D411" s="87" t="s">
        <v>193</v>
      </c>
      <c r="E411" s="87" t="s">
        <v>39</v>
      </c>
      <c r="F411" s="87" t="s">
        <v>41</v>
      </c>
      <c r="G411" s="86">
        <v>7</v>
      </c>
      <c r="H411" s="88">
        <v>8612</v>
      </c>
      <c r="I411" s="88">
        <v>2813</v>
      </c>
    </row>
    <row r="412" spans="2:9" ht="19.2" x14ac:dyDescent="0.45">
      <c r="B412" s="85">
        <v>44693</v>
      </c>
      <c r="C412" s="86">
        <v>12127961976</v>
      </c>
      <c r="D412" s="87" t="s">
        <v>195</v>
      </c>
      <c r="E412" s="87" t="s">
        <v>31</v>
      </c>
      <c r="F412" s="87" t="s">
        <v>41</v>
      </c>
      <c r="G412" s="86">
        <v>9</v>
      </c>
      <c r="H412" s="88">
        <v>7695</v>
      </c>
      <c r="I412" s="88">
        <v>1630</v>
      </c>
    </row>
    <row r="413" spans="2:9" ht="19.2" x14ac:dyDescent="0.45">
      <c r="B413" s="85">
        <v>44693</v>
      </c>
      <c r="C413" s="86">
        <v>12125261976</v>
      </c>
      <c r="D413" s="87" t="s">
        <v>195</v>
      </c>
      <c r="E413" s="87" t="s">
        <v>34</v>
      </c>
      <c r="F413" s="87" t="s">
        <v>41</v>
      </c>
      <c r="G413" s="86">
        <v>6</v>
      </c>
      <c r="H413" s="88">
        <v>6205</v>
      </c>
      <c r="I413" s="88">
        <v>6000</v>
      </c>
    </row>
    <row r="414" spans="2:9" ht="19.2" x14ac:dyDescent="0.45">
      <c r="B414" s="85">
        <v>44692</v>
      </c>
      <c r="C414" s="86">
        <v>12112411976</v>
      </c>
      <c r="D414" s="87" t="s">
        <v>194</v>
      </c>
      <c r="E414" s="87" t="s">
        <v>35</v>
      </c>
      <c r="F414" s="87" t="s">
        <v>41</v>
      </c>
      <c r="G414" s="86">
        <v>8</v>
      </c>
      <c r="H414" s="88">
        <v>1939</v>
      </c>
      <c r="I414" s="88">
        <v>1422</v>
      </c>
    </row>
    <row r="415" spans="2:9" ht="19.2" x14ac:dyDescent="0.45">
      <c r="B415" s="85">
        <v>44692</v>
      </c>
      <c r="C415" s="86">
        <v>12114301976</v>
      </c>
      <c r="D415" s="87" t="s">
        <v>194</v>
      </c>
      <c r="E415" s="87" t="s">
        <v>36</v>
      </c>
      <c r="F415" s="87" t="s">
        <v>41</v>
      </c>
      <c r="G415" s="86">
        <v>9</v>
      </c>
      <c r="H415" s="88">
        <v>9276</v>
      </c>
      <c r="I415" s="88">
        <v>1449</v>
      </c>
    </row>
    <row r="416" spans="2:9" ht="19.2" x14ac:dyDescent="0.45">
      <c r="B416" s="85">
        <v>44692</v>
      </c>
      <c r="C416" s="86">
        <v>12116321976</v>
      </c>
      <c r="D416" s="87" t="s">
        <v>195</v>
      </c>
      <c r="E416" s="87" t="s">
        <v>37</v>
      </c>
      <c r="F416" s="87" t="s">
        <v>43</v>
      </c>
      <c r="G416" s="86">
        <v>6</v>
      </c>
      <c r="H416" s="88">
        <v>9137</v>
      </c>
      <c r="I416" s="88">
        <v>1997</v>
      </c>
    </row>
    <row r="417" spans="2:9" ht="19.2" x14ac:dyDescent="0.45">
      <c r="B417" s="85">
        <v>44692</v>
      </c>
      <c r="C417" s="86">
        <v>12117571976</v>
      </c>
      <c r="D417" s="87" t="s">
        <v>194</v>
      </c>
      <c r="E417" s="87" t="s">
        <v>38</v>
      </c>
      <c r="F417" s="87" t="s">
        <v>42</v>
      </c>
      <c r="G417" s="86">
        <v>10</v>
      </c>
      <c r="H417" s="88">
        <v>5918</v>
      </c>
      <c r="I417" s="88">
        <v>1264</v>
      </c>
    </row>
    <row r="418" spans="2:9" ht="19.2" x14ac:dyDescent="0.45">
      <c r="B418" s="85">
        <v>44692</v>
      </c>
      <c r="C418" s="86">
        <v>12125861976</v>
      </c>
      <c r="D418" s="87" t="s">
        <v>195</v>
      </c>
      <c r="E418" s="87" t="s">
        <v>39</v>
      </c>
      <c r="F418" s="87" t="s">
        <v>43</v>
      </c>
      <c r="G418" s="86">
        <v>10</v>
      </c>
      <c r="H418" s="88">
        <v>1698</v>
      </c>
      <c r="I418" s="88">
        <v>1101</v>
      </c>
    </row>
    <row r="419" spans="2:9" ht="19.2" x14ac:dyDescent="0.45">
      <c r="B419" s="85">
        <v>44692</v>
      </c>
      <c r="C419" s="86">
        <v>12124311976</v>
      </c>
      <c r="D419" s="87" t="s">
        <v>193</v>
      </c>
      <c r="E419" s="87" t="s">
        <v>31</v>
      </c>
      <c r="F419" s="87" t="s">
        <v>42</v>
      </c>
      <c r="G419" s="86">
        <v>8</v>
      </c>
      <c r="H419" s="88">
        <v>8685</v>
      </c>
      <c r="I419" s="88">
        <v>2397</v>
      </c>
    </row>
    <row r="420" spans="2:9" ht="19.2" x14ac:dyDescent="0.45">
      <c r="B420" s="85">
        <v>44692</v>
      </c>
      <c r="C420" s="86">
        <v>12128901976</v>
      </c>
      <c r="D420" s="87" t="s">
        <v>193</v>
      </c>
      <c r="E420" s="87" t="s">
        <v>34</v>
      </c>
      <c r="F420" s="87" t="s">
        <v>42</v>
      </c>
      <c r="G420" s="86">
        <v>6</v>
      </c>
      <c r="H420" s="88">
        <v>5382</v>
      </c>
      <c r="I420" s="88">
        <v>1496</v>
      </c>
    </row>
    <row r="421" spans="2:9" ht="19.2" x14ac:dyDescent="0.45">
      <c r="B421" s="85">
        <v>44691</v>
      </c>
      <c r="C421" s="86">
        <v>12112401976</v>
      </c>
      <c r="D421" s="87" t="s">
        <v>193</v>
      </c>
      <c r="E421" s="87" t="s">
        <v>35</v>
      </c>
      <c r="F421" s="87" t="s">
        <v>41</v>
      </c>
      <c r="G421" s="86">
        <v>10</v>
      </c>
      <c r="H421" s="88">
        <v>6738</v>
      </c>
      <c r="I421" s="88">
        <v>6738</v>
      </c>
    </row>
    <row r="422" spans="2:9" ht="19.2" x14ac:dyDescent="0.45">
      <c r="B422" s="85">
        <v>44691</v>
      </c>
      <c r="C422" s="86">
        <v>12114291976</v>
      </c>
      <c r="D422" s="87" t="s">
        <v>193</v>
      </c>
      <c r="E422" s="87" t="s">
        <v>36</v>
      </c>
      <c r="F422" s="87" t="s">
        <v>41</v>
      </c>
      <c r="G422" s="86">
        <v>6</v>
      </c>
      <c r="H422" s="88">
        <v>8032</v>
      </c>
      <c r="I422" s="88">
        <v>2785</v>
      </c>
    </row>
    <row r="423" spans="2:9" ht="19.2" x14ac:dyDescent="0.45">
      <c r="B423" s="85">
        <v>44691</v>
      </c>
      <c r="C423" s="86">
        <v>12119961976</v>
      </c>
      <c r="D423" s="87" t="s">
        <v>193</v>
      </c>
      <c r="E423" s="87" t="s">
        <v>37</v>
      </c>
      <c r="F423" s="87" t="s">
        <v>41</v>
      </c>
      <c r="G423" s="86">
        <v>10</v>
      </c>
      <c r="H423" s="88">
        <v>9658</v>
      </c>
      <c r="I423" s="88">
        <v>1736</v>
      </c>
    </row>
    <row r="424" spans="2:9" ht="19.2" x14ac:dyDescent="0.45">
      <c r="B424" s="85">
        <v>44691</v>
      </c>
      <c r="C424" s="86">
        <v>12117561976</v>
      </c>
      <c r="D424" s="87" t="s">
        <v>193</v>
      </c>
      <c r="E424" s="87" t="s">
        <v>38</v>
      </c>
      <c r="F424" s="87" t="s">
        <v>42</v>
      </c>
      <c r="G424" s="86">
        <v>8</v>
      </c>
      <c r="H424" s="88">
        <v>1506</v>
      </c>
      <c r="I424" s="88">
        <v>2131</v>
      </c>
    </row>
    <row r="425" spans="2:9" ht="19.2" x14ac:dyDescent="0.45">
      <c r="B425" s="85">
        <v>44691</v>
      </c>
      <c r="C425" s="86">
        <v>12122201976</v>
      </c>
      <c r="D425" s="87" t="s">
        <v>195</v>
      </c>
      <c r="E425" s="87" t="s">
        <v>39</v>
      </c>
      <c r="F425" s="87" t="s">
        <v>41</v>
      </c>
      <c r="G425" s="86">
        <v>9</v>
      </c>
      <c r="H425" s="88">
        <v>4417</v>
      </c>
      <c r="I425" s="88">
        <v>2903</v>
      </c>
    </row>
    <row r="426" spans="2:9" ht="19.2" x14ac:dyDescent="0.45">
      <c r="B426" s="85">
        <v>44691</v>
      </c>
      <c r="C426" s="86">
        <v>12127951976</v>
      </c>
      <c r="D426" s="87" t="s">
        <v>194</v>
      </c>
      <c r="E426" s="87" t="s">
        <v>31</v>
      </c>
      <c r="F426" s="87" t="s">
        <v>43</v>
      </c>
      <c r="G426" s="86">
        <v>10</v>
      </c>
      <c r="H426" s="88">
        <v>7961</v>
      </c>
      <c r="I426" s="88">
        <v>2470</v>
      </c>
    </row>
    <row r="427" spans="2:9" ht="19.2" x14ac:dyDescent="0.45">
      <c r="B427" s="85">
        <v>44691</v>
      </c>
      <c r="C427" s="86">
        <v>12125251976</v>
      </c>
      <c r="D427" s="87" t="s">
        <v>194</v>
      </c>
      <c r="E427" s="87" t="s">
        <v>34</v>
      </c>
      <c r="F427" s="87" t="s">
        <v>43</v>
      </c>
      <c r="G427" s="86">
        <v>10</v>
      </c>
      <c r="H427" s="88">
        <v>5668</v>
      </c>
      <c r="I427" s="88">
        <v>1852</v>
      </c>
    </row>
    <row r="428" spans="2:9" ht="19.2" x14ac:dyDescent="0.45">
      <c r="B428" s="85">
        <v>44690</v>
      </c>
      <c r="C428" s="86">
        <v>12112391976</v>
      </c>
      <c r="D428" s="87" t="s">
        <v>195</v>
      </c>
      <c r="E428" s="87" t="s">
        <v>35</v>
      </c>
      <c r="F428" s="87" t="s">
        <v>41</v>
      </c>
      <c r="G428" s="86">
        <v>9</v>
      </c>
      <c r="H428" s="88">
        <v>7085</v>
      </c>
      <c r="I428" s="88">
        <v>2837</v>
      </c>
    </row>
    <row r="429" spans="2:9" ht="19.2" x14ac:dyDescent="0.45">
      <c r="B429" s="85">
        <v>44690</v>
      </c>
      <c r="C429" s="86">
        <v>12114281976</v>
      </c>
      <c r="D429" s="87" t="s">
        <v>195</v>
      </c>
      <c r="E429" s="87" t="s">
        <v>36</v>
      </c>
      <c r="F429" s="87" t="s">
        <v>41</v>
      </c>
      <c r="G429" s="86">
        <v>7</v>
      </c>
      <c r="H429" s="88">
        <v>9829</v>
      </c>
      <c r="I429" s="88">
        <v>1625</v>
      </c>
    </row>
    <row r="430" spans="2:9" ht="19.2" x14ac:dyDescent="0.45">
      <c r="B430" s="85">
        <v>44690</v>
      </c>
      <c r="C430" s="86">
        <v>12119951976</v>
      </c>
      <c r="D430" s="87" t="s">
        <v>195</v>
      </c>
      <c r="E430" s="87" t="s">
        <v>37</v>
      </c>
      <c r="F430" s="87" t="s">
        <v>41</v>
      </c>
      <c r="G430" s="86">
        <v>8</v>
      </c>
      <c r="H430" s="88">
        <v>9886</v>
      </c>
      <c r="I430" s="88">
        <v>2228</v>
      </c>
    </row>
    <row r="431" spans="2:9" ht="19.2" x14ac:dyDescent="0.45">
      <c r="B431" s="85">
        <v>44690</v>
      </c>
      <c r="C431" s="86">
        <v>12117551976</v>
      </c>
      <c r="D431" s="87" t="s">
        <v>195</v>
      </c>
      <c r="E431" s="87" t="s">
        <v>38</v>
      </c>
      <c r="F431" s="87" t="s">
        <v>42</v>
      </c>
      <c r="G431" s="86">
        <v>7</v>
      </c>
      <c r="H431" s="88">
        <v>6610</v>
      </c>
      <c r="I431" s="88">
        <v>2525</v>
      </c>
    </row>
    <row r="432" spans="2:9" ht="19.2" x14ac:dyDescent="0.45">
      <c r="B432" s="85">
        <v>44690</v>
      </c>
      <c r="C432" s="86">
        <v>12125851976</v>
      </c>
      <c r="D432" s="87" t="s">
        <v>194</v>
      </c>
      <c r="E432" s="87" t="s">
        <v>39</v>
      </c>
      <c r="F432" s="87" t="s">
        <v>42</v>
      </c>
      <c r="G432" s="86">
        <v>8</v>
      </c>
      <c r="H432" s="88">
        <v>3552</v>
      </c>
      <c r="I432" s="88">
        <v>2085</v>
      </c>
    </row>
    <row r="433" spans="1:9" ht="19.2" x14ac:dyDescent="0.45">
      <c r="B433" s="85">
        <v>44690</v>
      </c>
      <c r="C433" s="86">
        <v>12124301976</v>
      </c>
      <c r="D433" s="87" t="s">
        <v>195</v>
      </c>
      <c r="E433" s="87" t="s">
        <v>31</v>
      </c>
      <c r="F433" s="87" t="s">
        <v>42</v>
      </c>
      <c r="G433" s="86">
        <v>9</v>
      </c>
      <c r="H433" s="88">
        <v>2760</v>
      </c>
      <c r="I433" s="88">
        <v>1350</v>
      </c>
    </row>
    <row r="434" spans="1:9" ht="19.2" x14ac:dyDescent="0.45">
      <c r="B434" s="85">
        <v>44690</v>
      </c>
      <c r="C434" s="86">
        <v>12128891976</v>
      </c>
      <c r="D434" s="87" t="s">
        <v>195</v>
      </c>
      <c r="E434" s="87" t="s">
        <v>34</v>
      </c>
      <c r="F434" s="87" t="s">
        <v>42</v>
      </c>
      <c r="G434" s="86">
        <v>8</v>
      </c>
      <c r="H434" s="88">
        <v>2440</v>
      </c>
      <c r="I434" s="88">
        <v>1897</v>
      </c>
    </row>
    <row r="435" spans="1:9" ht="19.2" x14ac:dyDescent="0.45">
      <c r="A435" t="s">
        <v>32</v>
      </c>
      <c r="B435" s="85">
        <v>44689</v>
      </c>
      <c r="C435" s="86">
        <v>12112381976</v>
      </c>
      <c r="D435" s="87" t="s">
        <v>194</v>
      </c>
      <c r="E435" s="87" t="s">
        <v>35</v>
      </c>
      <c r="F435" s="87" t="s">
        <v>43</v>
      </c>
      <c r="G435" s="86">
        <v>7</v>
      </c>
      <c r="H435" s="88">
        <v>2353</v>
      </c>
      <c r="I435" s="88">
        <v>1831</v>
      </c>
    </row>
    <row r="436" spans="1:9" ht="19.2" x14ac:dyDescent="0.45">
      <c r="B436" s="85">
        <v>44689</v>
      </c>
      <c r="C436" s="86">
        <v>12114271976</v>
      </c>
      <c r="D436" s="87" t="s">
        <v>194</v>
      </c>
      <c r="E436" s="87" t="s">
        <v>36</v>
      </c>
      <c r="F436" s="87" t="s">
        <v>43</v>
      </c>
      <c r="G436" s="86">
        <v>8</v>
      </c>
      <c r="H436" s="88">
        <v>6863</v>
      </c>
      <c r="I436" s="88">
        <v>1803</v>
      </c>
    </row>
    <row r="437" spans="1:9" ht="19.2" x14ac:dyDescent="0.45">
      <c r="B437" s="85">
        <v>44689</v>
      </c>
      <c r="C437" s="86">
        <v>12119941976</v>
      </c>
      <c r="D437" s="87" t="s">
        <v>194</v>
      </c>
      <c r="E437" s="87" t="s">
        <v>37</v>
      </c>
      <c r="F437" s="87" t="s">
        <v>43</v>
      </c>
      <c r="G437" s="86">
        <v>8</v>
      </c>
      <c r="H437" s="88">
        <v>8412</v>
      </c>
      <c r="I437" s="88">
        <v>1026</v>
      </c>
    </row>
    <row r="438" spans="1:9" ht="19.2" x14ac:dyDescent="0.45">
      <c r="B438" s="85">
        <v>44689</v>
      </c>
      <c r="C438" s="86">
        <v>12117541976</v>
      </c>
      <c r="D438" s="87" t="s">
        <v>194</v>
      </c>
      <c r="E438" s="87" t="s">
        <v>38</v>
      </c>
      <c r="F438" s="87" t="s">
        <v>41</v>
      </c>
      <c r="G438" s="86">
        <v>6</v>
      </c>
      <c r="H438" s="88">
        <v>8356</v>
      </c>
      <c r="I438" s="88">
        <v>2186</v>
      </c>
    </row>
    <row r="439" spans="1:9" ht="19.2" x14ac:dyDescent="0.45">
      <c r="B439" s="85">
        <v>44689</v>
      </c>
      <c r="C439" s="86">
        <v>12122191976</v>
      </c>
      <c r="D439" s="87" t="s">
        <v>194</v>
      </c>
      <c r="E439" s="87" t="s">
        <v>39</v>
      </c>
      <c r="F439" s="87" t="s">
        <v>43</v>
      </c>
      <c r="G439" s="86">
        <v>10</v>
      </c>
      <c r="H439" s="88">
        <v>4548</v>
      </c>
      <c r="I439" s="88">
        <v>1404</v>
      </c>
    </row>
    <row r="440" spans="1:9" ht="19.2" x14ac:dyDescent="0.45">
      <c r="B440" s="85">
        <v>44689</v>
      </c>
      <c r="C440" s="86">
        <v>12127941976</v>
      </c>
      <c r="D440" s="87" t="s">
        <v>193</v>
      </c>
      <c r="E440" s="87" t="s">
        <v>31</v>
      </c>
      <c r="F440" s="87" t="s">
        <v>43</v>
      </c>
      <c r="G440" s="86">
        <v>6</v>
      </c>
      <c r="H440" s="88">
        <v>9999</v>
      </c>
      <c r="I440" s="88">
        <v>1068</v>
      </c>
    </row>
    <row r="441" spans="1:9" ht="19.2" x14ac:dyDescent="0.45">
      <c r="B441" s="85">
        <v>44689</v>
      </c>
      <c r="C441" s="86">
        <v>12125241976</v>
      </c>
      <c r="D441" s="87" t="s">
        <v>193</v>
      </c>
      <c r="E441" s="87" t="s">
        <v>34</v>
      </c>
      <c r="F441" s="87" t="s">
        <v>43</v>
      </c>
      <c r="G441" s="86">
        <v>7</v>
      </c>
      <c r="H441" s="88">
        <v>3977</v>
      </c>
      <c r="I441" s="88">
        <v>1632</v>
      </c>
    </row>
    <row r="442" spans="1:9" ht="19.2" x14ac:dyDescent="0.45">
      <c r="B442" s="85">
        <v>44323</v>
      </c>
      <c r="C442" s="86">
        <v>12112371976</v>
      </c>
      <c r="D442" s="87" t="s">
        <v>193</v>
      </c>
      <c r="E442" s="87" t="s">
        <v>35</v>
      </c>
      <c r="F442" s="87" t="s">
        <v>43</v>
      </c>
      <c r="G442" s="86">
        <v>7</v>
      </c>
      <c r="H442" s="88">
        <v>1442</v>
      </c>
      <c r="I442" s="88">
        <v>2105</v>
      </c>
    </row>
    <row r="443" spans="1:9" ht="19.2" x14ac:dyDescent="0.45">
      <c r="B443" s="85">
        <v>44323</v>
      </c>
      <c r="C443" s="86">
        <v>12114261976</v>
      </c>
      <c r="D443" s="87" t="s">
        <v>193</v>
      </c>
      <c r="E443" s="87" t="s">
        <v>36</v>
      </c>
      <c r="F443" s="87" t="s">
        <v>43</v>
      </c>
      <c r="G443" s="86">
        <v>7</v>
      </c>
      <c r="H443" s="88">
        <v>8687</v>
      </c>
      <c r="I443" s="88">
        <v>1040</v>
      </c>
    </row>
    <row r="444" spans="1:9" ht="19.2" x14ac:dyDescent="0.45">
      <c r="B444" s="85">
        <v>44323</v>
      </c>
      <c r="C444" s="86">
        <v>12119931976</v>
      </c>
      <c r="D444" s="87" t="s">
        <v>193</v>
      </c>
      <c r="E444" s="87" t="s">
        <v>37</v>
      </c>
      <c r="F444" s="87" t="s">
        <v>43</v>
      </c>
      <c r="G444" s="86">
        <v>8</v>
      </c>
      <c r="H444" s="88">
        <v>3305</v>
      </c>
      <c r="I444" s="88">
        <v>2254</v>
      </c>
    </row>
    <row r="445" spans="1:9" ht="19.2" x14ac:dyDescent="0.45">
      <c r="B445" s="85">
        <v>44323</v>
      </c>
      <c r="C445" s="86">
        <v>12117531976</v>
      </c>
      <c r="D445" s="87" t="s">
        <v>193</v>
      </c>
      <c r="E445" s="87" t="s">
        <v>38</v>
      </c>
      <c r="F445" s="87" t="s">
        <v>41</v>
      </c>
      <c r="G445" s="86">
        <v>7</v>
      </c>
      <c r="H445" s="88">
        <v>4270</v>
      </c>
      <c r="I445" s="88">
        <v>1967</v>
      </c>
    </row>
    <row r="446" spans="1:9" ht="19.2" x14ac:dyDescent="0.45">
      <c r="B446" s="85">
        <v>44323</v>
      </c>
      <c r="C446" s="86">
        <v>12125841976</v>
      </c>
      <c r="D446" s="87" t="s">
        <v>193</v>
      </c>
      <c r="E446" s="87" t="s">
        <v>39</v>
      </c>
      <c r="F446" s="87" t="s">
        <v>42</v>
      </c>
      <c r="G446" s="86">
        <v>8</v>
      </c>
      <c r="H446" s="88">
        <v>1676</v>
      </c>
      <c r="I446" s="88">
        <v>2681</v>
      </c>
    </row>
    <row r="447" spans="1:9" ht="19.2" x14ac:dyDescent="0.45">
      <c r="B447" s="85">
        <v>44323</v>
      </c>
      <c r="C447" s="86">
        <v>12124291976</v>
      </c>
      <c r="D447" s="87" t="s">
        <v>194</v>
      </c>
      <c r="E447" s="87" t="s">
        <v>31</v>
      </c>
      <c r="F447" s="87" t="s">
        <v>41</v>
      </c>
      <c r="G447" s="86">
        <v>8</v>
      </c>
      <c r="H447" s="88">
        <v>7527</v>
      </c>
      <c r="I447" s="88">
        <v>1196</v>
      </c>
    </row>
    <row r="448" spans="1:9" ht="19.2" x14ac:dyDescent="0.45">
      <c r="B448" s="85">
        <v>44323</v>
      </c>
      <c r="C448" s="86">
        <v>12128881976</v>
      </c>
      <c r="D448" s="87" t="s">
        <v>194</v>
      </c>
      <c r="E448" s="87" t="s">
        <v>34</v>
      </c>
      <c r="F448" s="87" t="s">
        <v>41</v>
      </c>
      <c r="G448" s="86">
        <v>7</v>
      </c>
      <c r="H448" s="88">
        <v>9522</v>
      </c>
      <c r="I448" s="88">
        <v>9000</v>
      </c>
    </row>
    <row r="449" spans="2:9" ht="19.2" x14ac:dyDescent="0.45">
      <c r="B449" s="85">
        <v>44322</v>
      </c>
      <c r="C449" s="86">
        <v>12112361976</v>
      </c>
      <c r="D449" s="87" t="s">
        <v>195</v>
      </c>
      <c r="E449" s="87" t="s">
        <v>35</v>
      </c>
      <c r="F449" s="87" t="s">
        <v>43</v>
      </c>
      <c r="G449" s="86">
        <v>7</v>
      </c>
      <c r="H449" s="88">
        <v>5016</v>
      </c>
      <c r="I449" s="88">
        <v>1960</v>
      </c>
    </row>
    <row r="450" spans="2:9" ht="19.2" x14ac:dyDescent="0.45">
      <c r="B450" s="85">
        <v>44322</v>
      </c>
      <c r="C450" s="86">
        <v>12114251976</v>
      </c>
      <c r="D450" s="87" t="s">
        <v>195</v>
      </c>
      <c r="E450" s="87" t="s">
        <v>36</v>
      </c>
      <c r="F450" s="87" t="s">
        <v>43</v>
      </c>
      <c r="G450" s="86">
        <v>9</v>
      </c>
      <c r="H450" s="88">
        <v>7047</v>
      </c>
      <c r="I450" s="88">
        <v>2693</v>
      </c>
    </row>
    <row r="451" spans="2:9" ht="19.2" x14ac:dyDescent="0.45">
      <c r="B451" s="85">
        <v>44322</v>
      </c>
      <c r="C451" s="86">
        <v>12119921976</v>
      </c>
      <c r="D451" s="87" t="s">
        <v>195</v>
      </c>
      <c r="E451" s="87" t="s">
        <v>37</v>
      </c>
      <c r="F451" s="87" t="s">
        <v>43</v>
      </c>
      <c r="G451" s="86">
        <v>6</v>
      </c>
      <c r="H451" s="88">
        <v>4651</v>
      </c>
      <c r="I451" s="88">
        <v>2754</v>
      </c>
    </row>
    <row r="452" spans="2:9" ht="19.2" x14ac:dyDescent="0.45">
      <c r="B452" s="85">
        <v>44322</v>
      </c>
      <c r="C452" s="86">
        <v>12121171976</v>
      </c>
      <c r="D452" s="87" t="s">
        <v>194</v>
      </c>
      <c r="E452" s="87" t="s">
        <v>38</v>
      </c>
      <c r="F452" s="87" t="s">
        <v>42</v>
      </c>
      <c r="G452" s="86">
        <v>8</v>
      </c>
      <c r="H452" s="88">
        <v>2796</v>
      </c>
      <c r="I452" s="88">
        <v>2938</v>
      </c>
    </row>
    <row r="453" spans="2:9" ht="19.2" x14ac:dyDescent="0.45">
      <c r="B453" s="85">
        <v>44322</v>
      </c>
      <c r="C453" s="86">
        <v>12122181976</v>
      </c>
      <c r="D453" s="87" t="s">
        <v>193</v>
      </c>
      <c r="E453" s="87" t="s">
        <v>39</v>
      </c>
      <c r="F453" s="87" t="s">
        <v>43</v>
      </c>
      <c r="G453" s="86">
        <v>6</v>
      </c>
      <c r="H453" s="88">
        <v>5080</v>
      </c>
      <c r="I453" s="88">
        <v>2652</v>
      </c>
    </row>
    <row r="454" spans="2:9" ht="19.2" x14ac:dyDescent="0.45">
      <c r="B454" s="85">
        <v>44322</v>
      </c>
      <c r="C454" s="86">
        <v>12127931976</v>
      </c>
      <c r="D454" s="87" t="s">
        <v>195</v>
      </c>
      <c r="E454" s="87" t="s">
        <v>31</v>
      </c>
      <c r="F454" s="87" t="s">
        <v>43</v>
      </c>
      <c r="G454" s="86">
        <v>6</v>
      </c>
      <c r="H454" s="88">
        <v>6913</v>
      </c>
      <c r="I454" s="88">
        <v>1555</v>
      </c>
    </row>
    <row r="455" spans="2:9" ht="19.2" x14ac:dyDescent="0.45">
      <c r="B455" s="85">
        <v>44322</v>
      </c>
      <c r="C455" s="86">
        <v>12125231976</v>
      </c>
      <c r="D455" s="87" t="s">
        <v>195</v>
      </c>
      <c r="E455" s="87" t="s">
        <v>34</v>
      </c>
      <c r="F455" s="87" t="s">
        <v>43</v>
      </c>
      <c r="G455" s="86">
        <v>8</v>
      </c>
      <c r="H455" s="88">
        <v>1169</v>
      </c>
      <c r="I455" s="88">
        <v>1135</v>
      </c>
    </row>
    <row r="456" spans="2:9" ht="19.2" x14ac:dyDescent="0.45">
      <c r="B456" s="85">
        <v>44321</v>
      </c>
      <c r="C456" s="86">
        <v>12112351976</v>
      </c>
      <c r="D456" s="87" t="s">
        <v>194</v>
      </c>
      <c r="E456" s="87" t="s">
        <v>35</v>
      </c>
      <c r="F456" s="87" t="s">
        <v>42</v>
      </c>
      <c r="G456" s="86">
        <v>8</v>
      </c>
      <c r="H456" s="88">
        <v>7247</v>
      </c>
      <c r="I456" s="88">
        <v>2614</v>
      </c>
    </row>
    <row r="457" spans="2:9" ht="19.2" x14ac:dyDescent="0.45">
      <c r="B457" s="85">
        <v>44321</v>
      </c>
      <c r="C457" s="86">
        <v>12114241976</v>
      </c>
      <c r="D457" s="87" t="s">
        <v>194</v>
      </c>
      <c r="E457" s="87" t="s">
        <v>36</v>
      </c>
      <c r="F457" s="87" t="s">
        <v>42</v>
      </c>
      <c r="G457" s="86">
        <v>6</v>
      </c>
      <c r="H457" s="88">
        <v>6776</v>
      </c>
      <c r="I457" s="88">
        <v>1169</v>
      </c>
    </row>
    <row r="458" spans="2:9" ht="19.2" x14ac:dyDescent="0.45">
      <c r="B458" s="85">
        <v>44321</v>
      </c>
      <c r="C458" s="86">
        <v>12116221976</v>
      </c>
      <c r="D458" s="87" t="s">
        <v>194</v>
      </c>
      <c r="E458" s="87" t="s">
        <v>37</v>
      </c>
      <c r="F458" s="87" t="s">
        <v>42</v>
      </c>
      <c r="G458" s="86">
        <v>6</v>
      </c>
      <c r="H458" s="88">
        <v>2015</v>
      </c>
      <c r="I458" s="88">
        <v>2163</v>
      </c>
    </row>
    <row r="459" spans="2:9" ht="19.2" x14ac:dyDescent="0.45">
      <c r="B459" s="85">
        <v>44321</v>
      </c>
      <c r="C459" s="86">
        <v>12117521976</v>
      </c>
      <c r="D459" s="87" t="s">
        <v>195</v>
      </c>
      <c r="E459" s="87" t="s">
        <v>38</v>
      </c>
      <c r="F459" s="87" t="s">
        <v>41</v>
      </c>
      <c r="G459" s="86">
        <v>9</v>
      </c>
      <c r="H459" s="88">
        <v>3163</v>
      </c>
      <c r="I459" s="88">
        <v>1547</v>
      </c>
    </row>
    <row r="460" spans="2:9" ht="19.2" x14ac:dyDescent="0.45">
      <c r="B460" s="85">
        <v>44321</v>
      </c>
      <c r="C460" s="86">
        <v>12125831976</v>
      </c>
      <c r="D460" s="87" t="s">
        <v>195</v>
      </c>
      <c r="E460" s="87" t="s">
        <v>39</v>
      </c>
      <c r="F460" s="87" t="s">
        <v>42</v>
      </c>
      <c r="G460" s="86">
        <v>7</v>
      </c>
      <c r="H460" s="88">
        <v>8913</v>
      </c>
      <c r="I460" s="88">
        <v>1084</v>
      </c>
    </row>
    <row r="461" spans="2:9" ht="19.2" x14ac:dyDescent="0.45">
      <c r="B461" s="85">
        <v>44321</v>
      </c>
      <c r="C461" s="86">
        <v>12124281976</v>
      </c>
      <c r="D461" s="87" t="s">
        <v>193</v>
      </c>
      <c r="E461" s="87" t="s">
        <v>31</v>
      </c>
      <c r="F461" s="87" t="s">
        <v>41</v>
      </c>
      <c r="G461" s="86">
        <v>8</v>
      </c>
      <c r="H461" s="88">
        <v>3828</v>
      </c>
      <c r="I461" s="88">
        <v>2569</v>
      </c>
    </row>
    <row r="462" spans="2:9" ht="19.2" x14ac:dyDescent="0.45">
      <c r="B462" s="85">
        <v>44321</v>
      </c>
      <c r="C462" s="86">
        <v>12128871976</v>
      </c>
      <c r="D462" s="87" t="s">
        <v>193</v>
      </c>
      <c r="E462" s="87" t="s">
        <v>34</v>
      </c>
      <c r="F462" s="87" t="s">
        <v>41</v>
      </c>
      <c r="G462" s="86">
        <v>9</v>
      </c>
      <c r="H462" s="88">
        <v>3558</v>
      </c>
      <c r="I462" s="88">
        <v>2402</v>
      </c>
    </row>
    <row r="463" spans="2:9" ht="19.2" x14ac:dyDescent="0.45">
      <c r="B463" s="85">
        <v>44320</v>
      </c>
      <c r="C463" s="86">
        <v>12112341976</v>
      </c>
      <c r="D463" s="87" t="s">
        <v>193</v>
      </c>
      <c r="E463" s="87" t="s">
        <v>35</v>
      </c>
      <c r="F463" s="87" t="s">
        <v>42</v>
      </c>
      <c r="G463" s="86">
        <v>10</v>
      </c>
      <c r="H463" s="88">
        <v>1468</v>
      </c>
      <c r="I463" s="88">
        <v>1209</v>
      </c>
    </row>
    <row r="464" spans="2:9" ht="19.2" x14ac:dyDescent="0.45">
      <c r="B464" s="85">
        <v>44320</v>
      </c>
      <c r="C464" s="86">
        <v>12114231976</v>
      </c>
      <c r="D464" s="87" t="s">
        <v>193</v>
      </c>
      <c r="E464" s="87" t="s">
        <v>36</v>
      </c>
      <c r="F464" s="87" t="s">
        <v>42</v>
      </c>
      <c r="G464" s="86">
        <v>6</v>
      </c>
      <c r="H464" s="88">
        <v>1350</v>
      </c>
      <c r="I464" s="88">
        <v>2213</v>
      </c>
    </row>
    <row r="465" spans="2:9" ht="19.2" x14ac:dyDescent="0.45">
      <c r="B465" s="85">
        <v>44320</v>
      </c>
      <c r="C465" s="86">
        <v>12116211976</v>
      </c>
      <c r="D465" s="87" t="s">
        <v>193</v>
      </c>
      <c r="E465" s="87" t="s">
        <v>37</v>
      </c>
      <c r="F465" s="87" t="s">
        <v>42</v>
      </c>
      <c r="G465" s="86">
        <v>10</v>
      </c>
      <c r="H465" s="88">
        <v>4987</v>
      </c>
      <c r="I465" s="88">
        <v>1832</v>
      </c>
    </row>
    <row r="466" spans="2:9" ht="19.2" x14ac:dyDescent="0.45">
      <c r="B466" s="85">
        <v>44320</v>
      </c>
      <c r="C466" s="86">
        <v>12121161976</v>
      </c>
      <c r="D466" s="87" t="s">
        <v>193</v>
      </c>
      <c r="E466" s="87" t="s">
        <v>38</v>
      </c>
      <c r="F466" s="87" t="s">
        <v>42</v>
      </c>
      <c r="G466" s="86">
        <v>6</v>
      </c>
      <c r="H466" s="88">
        <v>5906</v>
      </c>
      <c r="I466" s="88">
        <v>1204</v>
      </c>
    </row>
    <row r="467" spans="2:9" ht="19.2" x14ac:dyDescent="0.45">
      <c r="B467" s="85">
        <v>44320</v>
      </c>
      <c r="C467" s="86">
        <v>12122171976</v>
      </c>
      <c r="D467" s="87" t="s">
        <v>195</v>
      </c>
      <c r="E467" s="87" t="s">
        <v>39</v>
      </c>
      <c r="F467" s="87" t="s">
        <v>43</v>
      </c>
      <c r="G467" s="86">
        <v>9</v>
      </c>
      <c r="H467" s="88">
        <v>4163</v>
      </c>
      <c r="I467" s="88">
        <v>2601</v>
      </c>
    </row>
    <row r="468" spans="2:9" ht="19.2" x14ac:dyDescent="0.45">
      <c r="B468" s="85">
        <v>44320</v>
      </c>
      <c r="C468" s="86">
        <v>12127921976</v>
      </c>
      <c r="D468" s="87" t="s">
        <v>194</v>
      </c>
      <c r="E468" s="87" t="s">
        <v>31</v>
      </c>
      <c r="F468" s="87" t="s">
        <v>42</v>
      </c>
      <c r="G468" s="86">
        <v>10</v>
      </c>
      <c r="H468" s="88">
        <v>2364</v>
      </c>
      <c r="I468" s="88">
        <v>2611</v>
      </c>
    </row>
    <row r="469" spans="2:9" ht="19.2" x14ac:dyDescent="0.45">
      <c r="B469" s="85">
        <v>44320</v>
      </c>
      <c r="C469" s="86">
        <v>12125221976</v>
      </c>
      <c r="D469" s="87" t="s">
        <v>194</v>
      </c>
      <c r="E469" s="87" t="s">
        <v>34</v>
      </c>
      <c r="F469" s="87" t="s">
        <v>42</v>
      </c>
      <c r="G469" s="86">
        <v>7</v>
      </c>
      <c r="H469" s="88">
        <v>9298</v>
      </c>
      <c r="I469" s="88">
        <v>1256</v>
      </c>
    </row>
    <row r="470" spans="2:9" ht="19.2" x14ac:dyDescent="0.45">
      <c r="B470" s="85">
        <v>44319</v>
      </c>
      <c r="C470" s="86">
        <v>12112331976</v>
      </c>
      <c r="D470" s="87" t="s">
        <v>195</v>
      </c>
      <c r="E470" s="87" t="s">
        <v>35</v>
      </c>
      <c r="F470" s="87" t="s">
        <v>42</v>
      </c>
      <c r="G470" s="86">
        <v>8</v>
      </c>
      <c r="H470" s="88">
        <v>4329</v>
      </c>
      <c r="I470" s="88">
        <v>1280</v>
      </c>
    </row>
    <row r="471" spans="2:9" ht="19.2" x14ac:dyDescent="0.45">
      <c r="B471" s="85">
        <v>44319</v>
      </c>
      <c r="C471" s="86">
        <v>12114221976</v>
      </c>
      <c r="D471" s="87" t="s">
        <v>195</v>
      </c>
      <c r="E471" s="87" t="s">
        <v>36</v>
      </c>
      <c r="F471" s="87" t="s">
        <v>42</v>
      </c>
      <c r="G471" s="86">
        <v>6</v>
      </c>
      <c r="H471" s="88">
        <v>8786</v>
      </c>
      <c r="I471" s="88">
        <v>2464</v>
      </c>
    </row>
    <row r="472" spans="2:9" ht="19.2" x14ac:dyDescent="0.45">
      <c r="B472" s="85">
        <v>44319</v>
      </c>
      <c r="C472" s="86">
        <v>12116201976</v>
      </c>
      <c r="D472" s="87" t="s">
        <v>195</v>
      </c>
      <c r="E472" s="87" t="s">
        <v>37</v>
      </c>
      <c r="F472" s="87" t="s">
        <v>42</v>
      </c>
      <c r="G472" s="86">
        <v>6</v>
      </c>
      <c r="H472" s="88">
        <v>8162</v>
      </c>
      <c r="I472" s="88">
        <v>2516</v>
      </c>
    </row>
    <row r="473" spans="2:9" ht="19.2" x14ac:dyDescent="0.45">
      <c r="B473" s="85">
        <v>44319</v>
      </c>
      <c r="C473" s="86">
        <v>12117511976</v>
      </c>
      <c r="D473" s="87" t="s">
        <v>194</v>
      </c>
      <c r="E473" s="87" t="s">
        <v>38</v>
      </c>
      <c r="F473" s="87" t="s">
        <v>43</v>
      </c>
      <c r="G473" s="86">
        <v>9</v>
      </c>
      <c r="H473" s="88">
        <v>5856</v>
      </c>
      <c r="I473" s="88">
        <v>1011</v>
      </c>
    </row>
    <row r="474" spans="2:9" ht="19.2" x14ac:dyDescent="0.45">
      <c r="B474" s="85">
        <v>44319</v>
      </c>
      <c r="C474" s="86">
        <v>12125821976</v>
      </c>
      <c r="D474" s="87" t="s">
        <v>194</v>
      </c>
      <c r="E474" s="87" t="s">
        <v>39</v>
      </c>
      <c r="F474" s="87" t="s">
        <v>41</v>
      </c>
      <c r="G474" s="86">
        <v>7</v>
      </c>
      <c r="H474" s="88">
        <v>8286</v>
      </c>
      <c r="I474" s="88">
        <v>2193</v>
      </c>
    </row>
    <row r="475" spans="2:9" ht="19.2" x14ac:dyDescent="0.45">
      <c r="B475" s="85">
        <v>44319</v>
      </c>
      <c r="C475" s="86">
        <v>12124271976</v>
      </c>
      <c r="D475" s="87" t="s">
        <v>195</v>
      </c>
      <c r="E475" s="87" t="s">
        <v>31</v>
      </c>
      <c r="F475" s="87" t="s">
        <v>41</v>
      </c>
      <c r="G475" s="86">
        <v>10</v>
      </c>
      <c r="H475" s="88">
        <v>5971</v>
      </c>
      <c r="I475" s="88">
        <v>1093</v>
      </c>
    </row>
    <row r="476" spans="2:9" ht="19.2" x14ac:dyDescent="0.45">
      <c r="B476" s="85">
        <v>44319</v>
      </c>
      <c r="C476" s="86">
        <v>12128861976</v>
      </c>
      <c r="D476" s="87" t="s">
        <v>195</v>
      </c>
      <c r="E476" s="87" t="s">
        <v>34</v>
      </c>
      <c r="F476" s="87" t="s">
        <v>41</v>
      </c>
      <c r="G476" s="86">
        <v>8</v>
      </c>
      <c r="H476" s="88">
        <v>8849</v>
      </c>
      <c r="I476" s="88">
        <v>8849</v>
      </c>
    </row>
    <row r="477" spans="2:9" ht="19.2" x14ac:dyDescent="0.45">
      <c r="B477" s="85">
        <v>44318</v>
      </c>
      <c r="C477" s="86">
        <v>12112321976</v>
      </c>
      <c r="D477" s="87" t="s">
        <v>194</v>
      </c>
      <c r="E477" s="87" t="s">
        <v>35</v>
      </c>
      <c r="F477" s="87" t="s">
        <v>41</v>
      </c>
      <c r="G477" s="86">
        <v>10</v>
      </c>
      <c r="H477" s="88">
        <v>9005</v>
      </c>
      <c r="I477" s="88">
        <v>9005</v>
      </c>
    </row>
    <row r="478" spans="2:9" ht="19.2" x14ac:dyDescent="0.45">
      <c r="B478" s="85">
        <v>44318</v>
      </c>
      <c r="C478" s="86">
        <v>12114211976</v>
      </c>
      <c r="D478" s="87" t="s">
        <v>194</v>
      </c>
      <c r="E478" s="87" t="s">
        <v>36</v>
      </c>
      <c r="F478" s="87" t="s">
        <v>41</v>
      </c>
      <c r="G478" s="86">
        <v>9</v>
      </c>
      <c r="H478" s="88">
        <v>6565</v>
      </c>
      <c r="I478" s="88">
        <v>2224</v>
      </c>
    </row>
    <row r="479" spans="2:9" ht="19.2" x14ac:dyDescent="0.45">
      <c r="B479" s="85">
        <v>44318</v>
      </c>
      <c r="C479" s="86">
        <v>12116191976</v>
      </c>
      <c r="D479" s="87" t="s">
        <v>194</v>
      </c>
      <c r="E479" s="87" t="s">
        <v>37</v>
      </c>
      <c r="F479" s="87" t="s">
        <v>41</v>
      </c>
      <c r="G479" s="86">
        <v>8</v>
      </c>
      <c r="H479" s="88">
        <v>8451</v>
      </c>
      <c r="I479" s="88">
        <v>2910</v>
      </c>
    </row>
    <row r="480" spans="2:9" ht="19.2" x14ac:dyDescent="0.45">
      <c r="B480" s="85">
        <v>44318</v>
      </c>
      <c r="C480" s="86">
        <v>12121151976</v>
      </c>
      <c r="D480" s="87" t="s">
        <v>195</v>
      </c>
      <c r="E480" s="87" t="s">
        <v>38</v>
      </c>
      <c r="F480" s="87" t="s">
        <v>42</v>
      </c>
      <c r="G480" s="86">
        <v>6</v>
      </c>
      <c r="H480" s="88">
        <v>5708</v>
      </c>
      <c r="I480" s="88">
        <v>1807</v>
      </c>
    </row>
    <row r="481" spans="2:9" ht="19.2" x14ac:dyDescent="0.45">
      <c r="B481" s="85">
        <v>44318</v>
      </c>
      <c r="C481" s="86">
        <v>12122161976</v>
      </c>
      <c r="D481" s="87" t="s">
        <v>194</v>
      </c>
      <c r="E481" s="87" t="s">
        <v>39</v>
      </c>
      <c r="F481" s="87" t="s">
        <v>42</v>
      </c>
      <c r="G481" s="86">
        <v>7</v>
      </c>
      <c r="H481" s="88">
        <v>2745</v>
      </c>
      <c r="I481" s="88">
        <v>1620</v>
      </c>
    </row>
    <row r="482" spans="2:9" ht="19.2" x14ac:dyDescent="0.45">
      <c r="B482" s="85">
        <v>44318</v>
      </c>
      <c r="C482" s="86">
        <v>12127911976</v>
      </c>
      <c r="D482" s="87" t="s">
        <v>193</v>
      </c>
      <c r="E482" s="87" t="s">
        <v>31</v>
      </c>
      <c r="F482" s="87" t="s">
        <v>42</v>
      </c>
      <c r="G482" s="86">
        <v>8</v>
      </c>
      <c r="H482" s="88">
        <v>4216</v>
      </c>
      <c r="I482" s="88">
        <v>1454</v>
      </c>
    </row>
    <row r="483" spans="2:9" ht="19.2" x14ac:dyDescent="0.45">
      <c r="B483" s="85">
        <v>44318</v>
      </c>
      <c r="C483" s="86">
        <v>12125211976</v>
      </c>
      <c r="D483" s="87" t="s">
        <v>193</v>
      </c>
      <c r="E483" s="87" t="s">
        <v>34</v>
      </c>
      <c r="F483" s="87" t="s">
        <v>42</v>
      </c>
      <c r="G483" s="86">
        <v>9</v>
      </c>
      <c r="H483" s="88">
        <v>1461</v>
      </c>
      <c r="I483" s="88">
        <v>1627</v>
      </c>
    </row>
    <row r="484" spans="2:9" ht="19.2" x14ac:dyDescent="0.45">
      <c r="B484" s="85">
        <v>44317</v>
      </c>
      <c r="C484" s="86">
        <v>12112311976</v>
      </c>
      <c r="D484" s="87" t="s">
        <v>193</v>
      </c>
      <c r="E484" s="87" t="s">
        <v>35</v>
      </c>
      <c r="F484" s="87" t="s">
        <v>41</v>
      </c>
      <c r="G484" s="86">
        <v>8</v>
      </c>
      <c r="H484" s="88">
        <v>6058</v>
      </c>
      <c r="I484" s="88">
        <v>6058</v>
      </c>
    </row>
    <row r="485" spans="2:9" ht="19.2" x14ac:dyDescent="0.45">
      <c r="B485" s="85">
        <v>44317</v>
      </c>
      <c r="C485" s="86">
        <v>12114201976</v>
      </c>
      <c r="D485" s="87" t="s">
        <v>193</v>
      </c>
      <c r="E485" s="87" t="s">
        <v>36</v>
      </c>
      <c r="F485" s="87" t="s">
        <v>41</v>
      </c>
      <c r="G485" s="86">
        <v>10</v>
      </c>
      <c r="H485" s="88">
        <v>1313</v>
      </c>
      <c r="I485" s="88">
        <v>1082</v>
      </c>
    </row>
    <row r="486" spans="2:9" ht="19.2" x14ac:dyDescent="0.45">
      <c r="B486" s="85">
        <v>44317</v>
      </c>
      <c r="C486" s="86">
        <v>12116181976</v>
      </c>
      <c r="D486" s="87" t="s">
        <v>193</v>
      </c>
      <c r="E486" s="87" t="s">
        <v>37</v>
      </c>
      <c r="F486" s="87" t="s">
        <v>41</v>
      </c>
      <c r="G486" s="86">
        <v>10</v>
      </c>
      <c r="H486" s="88">
        <v>9674</v>
      </c>
      <c r="I486" s="88">
        <v>2847</v>
      </c>
    </row>
    <row r="487" spans="2:9" ht="19.2" x14ac:dyDescent="0.45">
      <c r="B487" s="85">
        <v>44317</v>
      </c>
      <c r="C487" s="86">
        <v>12117501976</v>
      </c>
      <c r="D487" s="87" t="s">
        <v>193</v>
      </c>
      <c r="E487" s="87" t="s">
        <v>38</v>
      </c>
      <c r="F487" s="87" t="s">
        <v>43</v>
      </c>
      <c r="G487" s="86">
        <v>10</v>
      </c>
      <c r="H487" s="88">
        <v>3100</v>
      </c>
      <c r="I487" s="88">
        <v>1545</v>
      </c>
    </row>
    <row r="488" spans="2:9" ht="19.2" x14ac:dyDescent="0.45">
      <c r="B488" s="85">
        <v>44317</v>
      </c>
      <c r="C488" s="86">
        <v>12125811976</v>
      </c>
      <c r="D488" s="87" t="s">
        <v>193</v>
      </c>
      <c r="E488" s="87" t="s">
        <v>39</v>
      </c>
      <c r="F488" s="87" t="s">
        <v>41</v>
      </c>
      <c r="G488" s="86">
        <v>8</v>
      </c>
      <c r="H488" s="88">
        <v>9948</v>
      </c>
      <c r="I488" s="88">
        <v>1176</v>
      </c>
    </row>
    <row r="489" spans="2:9" ht="19.2" x14ac:dyDescent="0.45">
      <c r="B489" s="85">
        <v>44317</v>
      </c>
      <c r="C489" s="86">
        <v>12124261976</v>
      </c>
      <c r="D489" s="87" t="s">
        <v>194</v>
      </c>
      <c r="E489" s="87" t="s">
        <v>31</v>
      </c>
      <c r="F489" s="87" t="s">
        <v>43</v>
      </c>
      <c r="G489" s="86">
        <v>10</v>
      </c>
      <c r="H489" s="88">
        <v>8192</v>
      </c>
      <c r="I489" s="88">
        <v>1155</v>
      </c>
    </row>
    <row r="490" spans="2:9" ht="19.2" x14ac:dyDescent="0.45">
      <c r="B490" s="85">
        <v>44317</v>
      </c>
      <c r="C490" s="86">
        <v>12128851976</v>
      </c>
      <c r="D490" s="87" t="s">
        <v>194</v>
      </c>
      <c r="E490" s="87" t="s">
        <v>34</v>
      </c>
      <c r="F490" s="87" t="s">
        <v>43</v>
      </c>
      <c r="G490" s="86">
        <v>10</v>
      </c>
      <c r="H490" s="88">
        <v>4211</v>
      </c>
      <c r="I490" s="88">
        <v>2538</v>
      </c>
    </row>
    <row r="491" spans="2:9" ht="19.2" x14ac:dyDescent="0.45">
      <c r="B491" s="85">
        <v>44316</v>
      </c>
      <c r="C491" s="86">
        <v>12112301976</v>
      </c>
      <c r="D491" s="87" t="s">
        <v>195</v>
      </c>
      <c r="E491" s="87" t="s">
        <v>35</v>
      </c>
      <c r="F491" s="87" t="s">
        <v>41</v>
      </c>
      <c r="G491" s="86">
        <v>7</v>
      </c>
      <c r="H491" s="88">
        <v>1596</v>
      </c>
      <c r="I491" s="88">
        <v>1596</v>
      </c>
    </row>
    <row r="492" spans="2:9" ht="19.2" x14ac:dyDescent="0.45">
      <c r="B492" s="85">
        <v>44316</v>
      </c>
      <c r="C492" s="86">
        <v>12114191976</v>
      </c>
      <c r="D492" s="87" t="s">
        <v>195</v>
      </c>
      <c r="E492" s="87" t="s">
        <v>36</v>
      </c>
      <c r="F492" s="87" t="s">
        <v>41</v>
      </c>
      <c r="G492" s="86">
        <v>6</v>
      </c>
      <c r="H492" s="88">
        <v>7071</v>
      </c>
      <c r="I492" s="88">
        <v>1543</v>
      </c>
    </row>
    <row r="493" spans="2:9" ht="19.2" x14ac:dyDescent="0.45">
      <c r="B493" s="85">
        <v>44316</v>
      </c>
      <c r="C493" s="86">
        <v>12119821976</v>
      </c>
      <c r="D493" s="87" t="s">
        <v>194</v>
      </c>
      <c r="E493" s="87" t="s">
        <v>37</v>
      </c>
      <c r="F493" s="87" t="s">
        <v>42</v>
      </c>
      <c r="G493" s="86">
        <v>10</v>
      </c>
      <c r="H493" s="88">
        <v>5150</v>
      </c>
      <c r="I493" s="88">
        <v>1186</v>
      </c>
    </row>
    <row r="494" spans="2:9" ht="19.2" x14ac:dyDescent="0.45">
      <c r="B494" s="85">
        <v>44316</v>
      </c>
      <c r="C494" s="86">
        <v>12121141976</v>
      </c>
      <c r="D494" s="87" t="s">
        <v>194</v>
      </c>
      <c r="E494" s="87" t="s">
        <v>38</v>
      </c>
      <c r="F494" s="87" t="s">
        <v>41</v>
      </c>
      <c r="G494" s="86">
        <v>8</v>
      </c>
      <c r="H494" s="88">
        <v>7022</v>
      </c>
      <c r="I494" s="88">
        <v>2760</v>
      </c>
    </row>
    <row r="495" spans="2:9" ht="19.2" x14ac:dyDescent="0.45">
      <c r="B495" s="85">
        <v>44316</v>
      </c>
      <c r="C495" s="86">
        <v>12122151976</v>
      </c>
      <c r="D495" s="87" t="s">
        <v>193</v>
      </c>
      <c r="E495" s="87" t="s">
        <v>39</v>
      </c>
      <c r="F495" s="87" t="s">
        <v>42</v>
      </c>
      <c r="G495" s="86">
        <v>9</v>
      </c>
      <c r="H495" s="88">
        <v>3092</v>
      </c>
      <c r="I495" s="88">
        <v>2246</v>
      </c>
    </row>
    <row r="496" spans="2:9" ht="19.2" x14ac:dyDescent="0.45">
      <c r="B496" s="85">
        <v>44316</v>
      </c>
      <c r="C496" s="86">
        <v>12127901976</v>
      </c>
      <c r="D496" s="87" t="s">
        <v>195</v>
      </c>
      <c r="E496" s="87" t="s">
        <v>31</v>
      </c>
      <c r="F496" s="87" t="s">
        <v>42</v>
      </c>
      <c r="G496" s="86">
        <v>6</v>
      </c>
      <c r="H496" s="88">
        <v>6052</v>
      </c>
      <c r="I496" s="88">
        <v>2903</v>
      </c>
    </row>
    <row r="497" spans="2:9" ht="19.2" x14ac:dyDescent="0.45">
      <c r="B497" s="85">
        <v>44316</v>
      </c>
      <c r="C497" s="86">
        <v>12125201976</v>
      </c>
      <c r="D497" s="87" t="s">
        <v>195</v>
      </c>
      <c r="E497" s="87" t="s">
        <v>34</v>
      </c>
      <c r="F497" s="87" t="s">
        <v>42</v>
      </c>
      <c r="G497" s="86">
        <v>9</v>
      </c>
      <c r="H497" s="88">
        <v>2578</v>
      </c>
      <c r="I497" s="88">
        <v>1946</v>
      </c>
    </row>
    <row r="498" spans="2:9" ht="19.2" x14ac:dyDescent="0.45">
      <c r="B498" s="85">
        <v>44315</v>
      </c>
      <c r="C498" s="86">
        <v>12112291976</v>
      </c>
      <c r="D498" s="87" t="s">
        <v>194</v>
      </c>
      <c r="E498" s="87" t="s">
        <v>35</v>
      </c>
      <c r="F498" s="87" t="s">
        <v>43</v>
      </c>
      <c r="G498" s="86">
        <v>9</v>
      </c>
      <c r="H498" s="88">
        <v>2175</v>
      </c>
      <c r="I498" s="88">
        <v>1555</v>
      </c>
    </row>
    <row r="499" spans="2:9" ht="19.2" x14ac:dyDescent="0.45">
      <c r="B499" s="85">
        <v>44315</v>
      </c>
      <c r="C499" s="86">
        <v>12114181976</v>
      </c>
      <c r="D499" s="87" t="s">
        <v>194</v>
      </c>
      <c r="E499" s="87" t="s">
        <v>36</v>
      </c>
      <c r="F499" s="87" t="s">
        <v>43</v>
      </c>
      <c r="G499" s="86">
        <v>10</v>
      </c>
      <c r="H499" s="88">
        <v>8348</v>
      </c>
      <c r="I499" s="88">
        <v>2190</v>
      </c>
    </row>
    <row r="500" spans="2:9" ht="19.2" x14ac:dyDescent="0.45">
      <c r="B500" s="85">
        <v>44315</v>
      </c>
      <c r="C500" s="86">
        <v>12116171976</v>
      </c>
      <c r="D500" s="87" t="s">
        <v>195</v>
      </c>
      <c r="E500" s="87" t="s">
        <v>37</v>
      </c>
      <c r="F500" s="87" t="s">
        <v>41</v>
      </c>
      <c r="G500" s="86">
        <v>8</v>
      </c>
      <c r="H500" s="88">
        <v>1783</v>
      </c>
      <c r="I500" s="88">
        <v>1239</v>
      </c>
    </row>
    <row r="501" spans="2:9" ht="19.2" x14ac:dyDescent="0.45">
      <c r="B501" s="85">
        <v>44315</v>
      </c>
      <c r="C501" s="86">
        <v>12117491976</v>
      </c>
      <c r="D501" s="87" t="s">
        <v>195</v>
      </c>
      <c r="E501" s="87" t="s">
        <v>38</v>
      </c>
      <c r="F501" s="87" t="s">
        <v>43</v>
      </c>
      <c r="G501" s="86">
        <v>6</v>
      </c>
      <c r="H501" s="88">
        <v>2048</v>
      </c>
      <c r="I501" s="88">
        <v>1465</v>
      </c>
    </row>
    <row r="502" spans="2:9" ht="19.2" x14ac:dyDescent="0.45">
      <c r="B502" s="85">
        <v>44315</v>
      </c>
      <c r="C502" s="86">
        <v>12125801976</v>
      </c>
      <c r="D502" s="87" t="s">
        <v>195</v>
      </c>
      <c r="E502" s="87" t="s">
        <v>39</v>
      </c>
      <c r="F502" s="87" t="s">
        <v>41</v>
      </c>
      <c r="G502" s="86">
        <v>8</v>
      </c>
      <c r="H502" s="88">
        <v>1152</v>
      </c>
      <c r="I502" s="88">
        <v>2816</v>
      </c>
    </row>
    <row r="503" spans="2:9" ht="19.2" x14ac:dyDescent="0.45">
      <c r="B503" s="85">
        <v>44315</v>
      </c>
      <c r="C503" s="86">
        <v>12124251976</v>
      </c>
      <c r="D503" s="87" t="s">
        <v>193</v>
      </c>
      <c r="E503" s="87" t="s">
        <v>31</v>
      </c>
      <c r="F503" s="87" t="s">
        <v>43</v>
      </c>
      <c r="G503" s="86">
        <v>6</v>
      </c>
      <c r="H503" s="88">
        <v>4018</v>
      </c>
      <c r="I503" s="88">
        <v>2446</v>
      </c>
    </row>
    <row r="504" spans="2:9" ht="19.2" x14ac:dyDescent="0.45">
      <c r="B504" s="85">
        <v>44315</v>
      </c>
      <c r="C504" s="86">
        <v>12128841976</v>
      </c>
      <c r="D504" s="87" t="s">
        <v>193</v>
      </c>
      <c r="E504" s="87" t="s">
        <v>34</v>
      </c>
      <c r="F504" s="87" t="s">
        <v>43</v>
      </c>
      <c r="G504" s="86">
        <v>10</v>
      </c>
      <c r="H504" s="88">
        <v>8631</v>
      </c>
      <c r="I504" s="88">
        <v>1477</v>
      </c>
    </row>
    <row r="505" spans="2:9" ht="19.2" x14ac:dyDescent="0.45">
      <c r="B505" s="85">
        <v>44314</v>
      </c>
      <c r="C505" s="86">
        <v>12112281976</v>
      </c>
      <c r="D505" s="87" t="s">
        <v>193</v>
      </c>
      <c r="E505" s="87" t="s">
        <v>35</v>
      </c>
      <c r="F505" s="87" t="s">
        <v>43</v>
      </c>
      <c r="G505" s="86">
        <v>7</v>
      </c>
      <c r="H505" s="88">
        <v>9740</v>
      </c>
      <c r="I505" s="88">
        <v>1025</v>
      </c>
    </row>
    <row r="506" spans="2:9" ht="19.2" x14ac:dyDescent="0.45">
      <c r="B506" s="85">
        <v>44314</v>
      </c>
      <c r="C506" s="86">
        <v>12114171976</v>
      </c>
      <c r="D506" s="87" t="s">
        <v>193</v>
      </c>
      <c r="E506" s="87" t="s">
        <v>36</v>
      </c>
      <c r="F506" s="87" t="s">
        <v>43</v>
      </c>
      <c r="G506" s="86">
        <v>6</v>
      </c>
      <c r="H506" s="88">
        <v>3576</v>
      </c>
      <c r="I506" s="88">
        <v>1111</v>
      </c>
    </row>
    <row r="507" spans="2:9" ht="19.2" x14ac:dyDescent="0.45">
      <c r="B507" s="85">
        <v>44314</v>
      </c>
      <c r="C507" s="86">
        <v>12119811976</v>
      </c>
      <c r="D507" s="87" t="s">
        <v>193</v>
      </c>
      <c r="E507" s="87" t="s">
        <v>37</v>
      </c>
      <c r="F507" s="87" t="s">
        <v>42</v>
      </c>
      <c r="G507" s="86">
        <v>10</v>
      </c>
      <c r="H507" s="88">
        <v>2792</v>
      </c>
      <c r="I507" s="88">
        <v>2879</v>
      </c>
    </row>
    <row r="508" spans="2:9" ht="19.2" x14ac:dyDescent="0.45">
      <c r="B508" s="85">
        <v>44314</v>
      </c>
      <c r="C508" s="86">
        <v>12121131976</v>
      </c>
      <c r="D508" s="87" t="s">
        <v>193</v>
      </c>
      <c r="E508" s="87" t="s">
        <v>38</v>
      </c>
      <c r="F508" s="87" t="s">
        <v>41</v>
      </c>
      <c r="G508" s="86">
        <v>8</v>
      </c>
      <c r="H508" s="88">
        <v>9692</v>
      </c>
      <c r="I508" s="88">
        <v>2668</v>
      </c>
    </row>
    <row r="509" spans="2:9" ht="19.2" x14ac:dyDescent="0.45">
      <c r="B509" s="85">
        <v>44314</v>
      </c>
      <c r="C509" s="86">
        <v>12122141976</v>
      </c>
      <c r="D509" s="87" t="s">
        <v>195</v>
      </c>
      <c r="E509" s="87" t="s">
        <v>39</v>
      </c>
      <c r="F509" s="87" t="s">
        <v>42</v>
      </c>
      <c r="G509" s="86">
        <v>6</v>
      </c>
      <c r="H509" s="88">
        <v>4417</v>
      </c>
      <c r="I509" s="88">
        <v>1301</v>
      </c>
    </row>
    <row r="510" spans="2:9" ht="19.2" x14ac:dyDescent="0.45">
      <c r="B510" s="85">
        <v>44314</v>
      </c>
      <c r="C510" s="86">
        <v>12127891976</v>
      </c>
      <c r="D510" s="87" t="s">
        <v>194</v>
      </c>
      <c r="E510" s="87" t="s">
        <v>31</v>
      </c>
      <c r="F510" s="87" t="s">
        <v>41</v>
      </c>
      <c r="G510" s="86">
        <v>7</v>
      </c>
      <c r="H510" s="88">
        <v>8577</v>
      </c>
      <c r="I510" s="88">
        <v>2197</v>
      </c>
    </row>
    <row r="511" spans="2:9" ht="19.2" x14ac:dyDescent="0.45">
      <c r="B511" s="85">
        <v>44314</v>
      </c>
      <c r="C511" s="86">
        <v>12125191976</v>
      </c>
      <c r="D511" s="87" t="s">
        <v>194</v>
      </c>
      <c r="E511" s="87" t="s">
        <v>34</v>
      </c>
      <c r="F511" s="87" t="s">
        <v>41</v>
      </c>
      <c r="G511" s="86">
        <v>8</v>
      </c>
      <c r="H511" s="88">
        <v>2929</v>
      </c>
      <c r="I511" s="88">
        <v>2750</v>
      </c>
    </row>
    <row r="512" spans="2:9" ht="19.2" x14ac:dyDescent="0.45">
      <c r="B512" s="85">
        <v>44313</v>
      </c>
      <c r="C512" s="86">
        <v>12112271976</v>
      </c>
      <c r="D512" s="87" t="s">
        <v>195</v>
      </c>
      <c r="E512" s="87" t="s">
        <v>35</v>
      </c>
      <c r="F512" s="87" t="s">
        <v>43</v>
      </c>
      <c r="G512" s="86">
        <v>9</v>
      </c>
      <c r="H512" s="88">
        <v>4547</v>
      </c>
      <c r="I512" s="88">
        <v>1653</v>
      </c>
    </row>
    <row r="513" spans="2:9" ht="19.2" x14ac:dyDescent="0.45">
      <c r="B513" s="85">
        <v>44313</v>
      </c>
      <c r="C513" s="86">
        <v>12114161976</v>
      </c>
      <c r="D513" s="87" t="s">
        <v>195</v>
      </c>
      <c r="E513" s="87" t="s">
        <v>36</v>
      </c>
      <c r="F513" s="87" t="s">
        <v>43</v>
      </c>
      <c r="G513" s="86">
        <v>7</v>
      </c>
      <c r="H513" s="88">
        <v>3879</v>
      </c>
      <c r="I513" s="88">
        <v>1756</v>
      </c>
    </row>
    <row r="514" spans="2:9" ht="19.2" x14ac:dyDescent="0.45">
      <c r="B514" s="85">
        <v>44313</v>
      </c>
      <c r="C514" s="86">
        <v>12116161976</v>
      </c>
      <c r="D514" s="87" t="s">
        <v>194</v>
      </c>
      <c r="E514" s="87" t="s">
        <v>37</v>
      </c>
      <c r="F514" s="87" t="s">
        <v>43</v>
      </c>
      <c r="G514" s="86">
        <v>9</v>
      </c>
      <c r="H514" s="88">
        <v>4876</v>
      </c>
      <c r="I514" s="88">
        <v>2196</v>
      </c>
    </row>
    <row r="515" spans="2:9" ht="19.2" x14ac:dyDescent="0.45">
      <c r="B515" s="85">
        <v>44313</v>
      </c>
      <c r="C515" s="86">
        <v>12117481976</v>
      </c>
      <c r="D515" s="87" t="s">
        <v>194</v>
      </c>
      <c r="E515" s="87" t="s">
        <v>38</v>
      </c>
      <c r="F515" s="87" t="s">
        <v>42</v>
      </c>
      <c r="G515" s="86">
        <v>9</v>
      </c>
      <c r="H515" s="88">
        <v>7476</v>
      </c>
      <c r="I515" s="88">
        <v>2709</v>
      </c>
    </row>
    <row r="516" spans="2:9" ht="19.2" x14ac:dyDescent="0.45">
      <c r="B516" s="85">
        <v>44313</v>
      </c>
      <c r="C516" s="86">
        <v>12125791976</v>
      </c>
      <c r="D516" s="87" t="s">
        <v>194</v>
      </c>
      <c r="E516" s="87" t="s">
        <v>39</v>
      </c>
      <c r="F516" s="87" t="s">
        <v>43</v>
      </c>
      <c r="G516" s="86">
        <v>7</v>
      </c>
      <c r="H516" s="88">
        <v>2287</v>
      </c>
      <c r="I516" s="88">
        <v>2633</v>
      </c>
    </row>
    <row r="517" spans="2:9" ht="19.2" x14ac:dyDescent="0.45">
      <c r="B517" s="85">
        <v>44313</v>
      </c>
      <c r="C517" s="86">
        <v>12124241976</v>
      </c>
      <c r="D517" s="87" t="s">
        <v>195</v>
      </c>
      <c r="E517" s="87" t="s">
        <v>31</v>
      </c>
      <c r="F517" s="87" t="s">
        <v>43</v>
      </c>
      <c r="G517" s="86">
        <v>10</v>
      </c>
      <c r="H517" s="88">
        <v>9306</v>
      </c>
      <c r="I517" s="88">
        <v>2449</v>
      </c>
    </row>
    <row r="518" spans="2:9" ht="19.2" x14ac:dyDescent="0.45">
      <c r="B518" s="85">
        <v>44313</v>
      </c>
      <c r="C518" s="86">
        <v>12128831976</v>
      </c>
      <c r="D518" s="87" t="s">
        <v>195</v>
      </c>
      <c r="E518" s="87" t="s">
        <v>34</v>
      </c>
      <c r="F518" s="87" t="s">
        <v>43</v>
      </c>
      <c r="G518" s="86">
        <v>10</v>
      </c>
      <c r="H518" s="88">
        <v>8829</v>
      </c>
      <c r="I518" s="88">
        <v>2748</v>
      </c>
    </row>
    <row r="519" spans="2:9" ht="19.2" x14ac:dyDescent="0.45">
      <c r="B519" s="85">
        <v>44312</v>
      </c>
      <c r="C519" s="86">
        <v>12112261976</v>
      </c>
      <c r="D519" s="87" t="s">
        <v>194</v>
      </c>
      <c r="E519" s="87" t="s">
        <v>35</v>
      </c>
      <c r="F519" s="87" t="s">
        <v>42</v>
      </c>
      <c r="G519" s="86">
        <v>6</v>
      </c>
      <c r="H519" s="88">
        <v>7359</v>
      </c>
      <c r="I519" s="88">
        <v>1184</v>
      </c>
    </row>
    <row r="520" spans="2:9" ht="19.2" x14ac:dyDescent="0.45">
      <c r="B520" s="85">
        <v>44312</v>
      </c>
      <c r="C520" s="86">
        <v>12114151976</v>
      </c>
      <c r="D520" s="87" t="s">
        <v>194</v>
      </c>
      <c r="E520" s="87" t="s">
        <v>36</v>
      </c>
      <c r="F520" s="87" t="s">
        <v>42</v>
      </c>
      <c r="G520" s="86">
        <v>6</v>
      </c>
      <c r="H520" s="88">
        <v>1947</v>
      </c>
      <c r="I520" s="88">
        <v>1597</v>
      </c>
    </row>
    <row r="521" spans="2:9" ht="19.2" x14ac:dyDescent="0.45">
      <c r="B521" s="85">
        <v>44312</v>
      </c>
      <c r="C521" s="86">
        <v>12119801976</v>
      </c>
      <c r="D521" s="87" t="s">
        <v>195</v>
      </c>
      <c r="E521" s="87" t="s">
        <v>37</v>
      </c>
      <c r="F521" s="87" t="s">
        <v>42</v>
      </c>
      <c r="G521" s="86">
        <v>6</v>
      </c>
      <c r="H521" s="88">
        <v>7328</v>
      </c>
      <c r="I521" s="88">
        <v>1407</v>
      </c>
    </row>
    <row r="522" spans="2:9" ht="19.2" x14ac:dyDescent="0.45">
      <c r="B522" s="85">
        <v>44312</v>
      </c>
      <c r="C522" s="86">
        <v>12121121976</v>
      </c>
      <c r="D522" s="87" t="s">
        <v>195</v>
      </c>
      <c r="E522" s="87" t="s">
        <v>38</v>
      </c>
      <c r="F522" s="87" t="s">
        <v>41</v>
      </c>
      <c r="G522" s="86">
        <v>8</v>
      </c>
      <c r="H522" s="88">
        <v>3411</v>
      </c>
      <c r="I522" s="88">
        <v>2770</v>
      </c>
    </row>
    <row r="523" spans="2:9" ht="19.2" x14ac:dyDescent="0.45">
      <c r="B523" s="85">
        <v>44312</v>
      </c>
      <c r="C523" s="86">
        <v>12122131976</v>
      </c>
      <c r="D523" s="87" t="s">
        <v>194</v>
      </c>
      <c r="E523" s="87" t="s">
        <v>39</v>
      </c>
      <c r="F523" s="87" t="s">
        <v>41</v>
      </c>
      <c r="G523" s="86">
        <v>8</v>
      </c>
      <c r="H523" s="88">
        <v>5070</v>
      </c>
      <c r="I523" s="88">
        <v>1893</v>
      </c>
    </row>
    <row r="524" spans="2:9" ht="19.2" x14ac:dyDescent="0.45">
      <c r="B524" s="85">
        <v>44312</v>
      </c>
      <c r="C524" s="86">
        <v>12127881976</v>
      </c>
      <c r="D524" s="87" t="s">
        <v>193</v>
      </c>
      <c r="E524" s="87" t="s">
        <v>31</v>
      </c>
      <c r="F524" s="87" t="s">
        <v>41</v>
      </c>
      <c r="G524" s="86">
        <v>10</v>
      </c>
      <c r="H524" s="88">
        <v>2171</v>
      </c>
      <c r="I524" s="88">
        <v>1764</v>
      </c>
    </row>
    <row r="525" spans="2:9" ht="19.2" x14ac:dyDescent="0.45">
      <c r="B525" s="85">
        <v>44312</v>
      </c>
      <c r="C525" s="86">
        <v>12125181976</v>
      </c>
      <c r="D525" s="87" t="s">
        <v>193</v>
      </c>
      <c r="E525" s="87" t="s">
        <v>34</v>
      </c>
      <c r="F525" s="87" t="s">
        <v>41</v>
      </c>
      <c r="G525" s="86">
        <v>6</v>
      </c>
      <c r="H525" s="88">
        <v>4830</v>
      </c>
      <c r="I525" s="88">
        <v>4500</v>
      </c>
    </row>
    <row r="526" spans="2:9" ht="19.2" x14ac:dyDescent="0.45">
      <c r="B526" s="85">
        <v>44311</v>
      </c>
      <c r="C526" s="86">
        <v>12112251976</v>
      </c>
      <c r="D526" s="87" t="s">
        <v>193</v>
      </c>
      <c r="E526" s="87" t="s">
        <v>35</v>
      </c>
      <c r="F526" s="87" t="s">
        <v>42</v>
      </c>
      <c r="G526" s="86">
        <v>7</v>
      </c>
      <c r="H526" s="88">
        <v>1881</v>
      </c>
      <c r="I526" s="88">
        <v>2661</v>
      </c>
    </row>
    <row r="527" spans="2:9" ht="19.2" x14ac:dyDescent="0.45">
      <c r="B527" s="85">
        <v>44311</v>
      </c>
      <c r="C527" s="86">
        <v>12114141976</v>
      </c>
      <c r="D527" s="87" t="s">
        <v>193</v>
      </c>
      <c r="E527" s="87" t="s">
        <v>36</v>
      </c>
      <c r="F527" s="87" t="s">
        <v>42</v>
      </c>
      <c r="G527" s="86">
        <v>8</v>
      </c>
      <c r="H527" s="88">
        <v>6000</v>
      </c>
      <c r="I527" s="88">
        <v>2704</v>
      </c>
    </row>
    <row r="528" spans="2:9" ht="19.2" x14ac:dyDescent="0.45">
      <c r="B528" s="85">
        <v>44311</v>
      </c>
      <c r="C528" s="86">
        <v>12116151976</v>
      </c>
      <c r="D528" s="87" t="s">
        <v>193</v>
      </c>
      <c r="E528" s="87" t="s">
        <v>37</v>
      </c>
      <c r="F528" s="87" t="s">
        <v>43</v>
      </c>
      <c r="G528" s="86">
        <v>10</v>
      </c>
      <c r="H528" s="88">
        <v>5247</v>
      </c>
      <c r="I528" s="88">
        <v>1620</v>
      </c>
    </row>
    <row r="529" spans="2:9" ht="19.2" x14ac:dyDescent="0.45">
      <c r="B529" s="85">
        <v>44311</v>
      </c>
      <c r="C529" s="86">
        <v>12117471976</v>
      </c>
      <c r="D529" s="87" t="s">
        <v>193</v>
      </c>
      <c r="E529" s="87" t="s">
        <v>38</v>
      </c>
      <c r="F529" s="87" t="s">
        <v>42</v>
      </c>
      <c r="G529" s="86">
        <v>10</v>
      </c>
      <c r="H529" s="88">
        <v>3905</v>
      </c>
      <c r="I529" s="88">
        <v>2114</v>
      </c>
    </row>
    <row r="530" spans="2:9" ht="19.2" x14ac:dyDescent="0.45">
      <c r="B530" s="85">
        <v>44311</v>
      </c>
      <c r="C530" s="86">
        <v>12125781976</v>
      </c>
      <c r="D530" s="87" t="s">
        <v>193</v>
      </c>
      <c r="E530" s="87" t="s">
        <v>39</v>
      </c>
      <c r="F530" s="87" t="s">
        <v>43</v>
      </c>
      <c r="G530" s="86">
        <v>9</v>
      </c>
      <c r="H530" s="88">
        <v>7948</v>
      </c>
      <c r="I530" s="88">
        <v>2080</v>
      </c>
    </row>
    <row r="531" spans="2:9" ht="19.2" x14ac:dyDescent="0.45">
      <c r="B531" s="85">
        <v>44311</v>
      </c>
      <c r="C531" s="86">
        <v>12124231976</v>
      </c>
      <c r="D531" s="87" t="s">
        <v>194</v>
      </c>
      <c r="E531" s="87" t="s">
        <v>31</v>
      </c>
      <c r="F531" s="87" t="s">
        <v>42</v>
      </c>
      <c r="G531" s="86">
        <v>10</v>
      </c>
      <c r="H531" s="88">
        <v>2562</v>
      </c>
      <c r="I531" s="88">
        <v>2976</v>
      </c>
    </row>
    <row r="532" spans="2:9" ht="19.2" x14ac:dyDescent="0.45">
      <c r="B532" s="85">
        <v>44311</v>
      </c>
      <c r="C532" s="86">
        <v>12128821976</v>
      </c>
      <c r="D532" s="87" t="s">
        <v>194</v>
      </c>
      <c r="E532" s="87" t="s">
        <v>34</v>
      </c>
      <c r="F532" s="87" t="s">
        <v>42</v>
      </c>
      <c r="G532" s="86">
        <v>7</v>
      </c>
      <c r="H532" s="88">
        <v>6475</v>
      </c>
      <c r="I532" s="88">
        <v>1508</v>
      </c>
    </row>
    <row r="533" spans="2:9" ht="19.2" x14ac:dyDescent="0.45">
      <c r="B533" s="85">
        <v>44310</v>
      </c>
      <c r="C533" s="86">
        <v>12112241976</v>
      </c>
      <c r="D533" s="87" t="s">
        <v>195</v>
      </c>
      <c r="E533" s="87" t="s">
        <v>35</v>
      </c>
      <c r="F533" s="87" t="s">
        <v>42</v>
      </c>
      <c r="G533" s="86">
        <v>7</v>
      </c>
      <c r="H533" s="88">
        <v>7223</v>
      </c>
      <c r="I533" s="88">
        <v>1558</v>
      </c>
    </row>
    <row r="534" spans="2:9" ht="19.2" x14ac:dyDescent="0.45">
      <c r="B534" s="85">
        <v>44310</v>
      </c>
      <c r="C534" s="86">
        <v>12114131976</v>
      </c>
      <c r="D534" s="87" t="s">
        <v>195</v>
      </c>
      <c r="E534" s="87" t="s">
        <v>36</v>
      </c>
      <c r="F534" s="87" t="s">
        <v>42</v>
      </c>
      <c r="G534" s="86">
        <v>6</v>
      </c>
      <c r="H534" s="88">
        <v>8416</v>
      </c>
      <c r="I534" s="88">
        <v>1992</v>
      </c>
    </row>
    <row r="535" spans="2:9" ht="19.2" x14ac:dyDescent="0.45">
      <c r="B535" s="85">
        <v>44310</v>
      </c>
      <c r="C535" s="86">
        <v>12119791976</v>
      </c>
      <c r="D535" s="87" t="s">
        <v>194</v>
      </c>
      <c r="E535" s="87" t="s">
        <v>37</v>
      </c>
      <c r="F535" s="87" t="s">
        <v>41</v>
      </c>
      <c r="G535" s="86">
        <v>7</v>
      </c>
      <c r="H535" s="88">
        <v>8387</v>
      </c>
      <c r="I535" s="88">
        <v>2536</v>
      </c>
    </row>
    <row r="536" spans="2:9" ht="19.2" x14ac:dyDescent="0.45">
      <c r="B536" s="85">
        <v>44310</v>
      </c>
      <c r="C536" s="86">
        <v>12121111976</v>
      </c>
      <c r="D536" s="87" t="s">
        <v>194</v>
      </c>
      <c r="E536" s="87" t="s">
        <v>38</v>
      </c>
      <c r="F536" s="87" t="s">
        <v>43</v>
      </c>
      <c r="G536" s="86">
        <v>6</v>
      </c>
      <c r="H536" s="88">
        <v>3582</v>
      </c>
      <c r="I536" s="88">
        <v>2108</v>
      </c>
    </row>
    <row r="537" spans="2:9" ht="19.2" x14ac:dyDescent="0.45">
      <c r="B537" s="85">
        <v>44310</v>
      </c>
      <c r="C537" s="86">
        <v>12122121976</v>
      </c>
      <c r="D537" s="87" t="s">
        <v>193</v>
      </c>
      <c r="E537" s="87" t="s">
        <v>39</v>
      </c>
      <c r="F537" s="87" t="s">
        <v>41</v>
      </c>
      <c r="G537" s="86">
        <v>9</v>
      </c>
      <c r="H537" s="88">
        <v>3218</v>
      </c>
      <c r="I537" s="88">
        <v>1335</v>
      </c>
    </row>
    <row r="538" spans="2:9" ht="19.2" x14ac:dyDescent="0.45">
      <c r="B538" s="85">
        <v>44310</v>
      </c>
      <c r="C538" s="86">
        <v>12127871976</v>
      </c>
      <c r="D538" s="87" t="s">
        <v>195</v>
      </c>
      <c r="E538" s="87" t="s">
        <v>31</v>
      </c>
      <c r="F538" s="87" t="s">
        <v>41</v>
      </c>
      <c r="G538" s="86">
        <v>8</v>
      </c>
      <c r="H538" s="88">
        <v>5415</v>
      </c>
      <c r="I538" s="88">
        <v>1903</v>
      </c>
    </row>
    <row r="539" spans="2:9" ht="19.2" x14ac:dyDescent="0.45">
      <c r="B539" s="85">
        <v>44310</v>
      </c>
      <c r="C539" s="86">
        <v>12125171976</v>
      </c>
      <c r="D539" s="87" t="s">
        <v>195</v>
      </c>
      <c r="E539" s="87" t="s">
        <v>34</v>
      </c>
      <c r="F539" s="87" t="s">
        <v>41</v>
      </c>
      <c r="G539" s="86">
        <v>9</v>
      </c>
      <c r="H539" s="88">
        <v>2142</v>
      </c>
      <c r="I539" s="88">
        <v>2139</v>
      </c>
    </row>
    <row r="540" spans="2:9" ht="19.2" x14ac:dyDescent="0.45">
      <c r="B540" s="85">
        <v>44309</v>
      </c>
      <c r="C540" s="86">
        <v>12112231976</v>
      </c>
      <c r="D540" s="87" t="s">
        <v>194</v>
      </c>
      <c r="E540" s="87" t="s">
        <v>35</v>
      </c>
      <c r="F540" s="87" t="s">
        <v>41</v>
      </c>
      <c r="G540" s="86">
        <v>8</v>
      </c>
      <c r="H540" s="88">
        <v>4280</v>
      </c>
      <c r="I540" s="88">
        <v>4280</v>
      </c>
    </row>
    <row r="541" spans="2:9" ht="19.2" x14ac:dyDescent="0.45">
      <c r="B541" s="85">
        <v>44309</v>
      </c>
      <c r="C541" s="86">
        <v>12114121976</v>
      </c>
      <c r="D541" s="87" t="s">
        <v>194</v>
      </c>
      <c r="E541" s="87" t="s">
        <v>36</v>
      </c>
      <c r="F541" s="87" t="s">
        <v>41</v>
      </c>
      <c r="G541" s="86">
        <v>9</v>
      </c>
      <c r="H541" s="88">
        <v>4757</v>
      </c>
      <c r="I541" s="88">
        <v>2107</v>
      </c>
    </row>
    <row r="542" spans="2:9" ht="19.2" x14ac:dyDescent="0.45">
      <c r="B542" s="85">
        <v>44309</v>
      </c>
      <c r="C542" s="86">
        <v>12116141976</v>
      </c>
      <c r="D542" s="87" t="s">
        <v>195</v>
      </c>
      <c r="E542" s="87" t="s">
        <v>37</v>
      </c>
      <c r="F542" s="87" t="s">
        <v>43</v>
      </c>
      <c r="G542" s="86">
        <v>8</v>
      </c>
      <c r="H542" s="88">
        <v>5531</v>
      </c>
      <c r="I542" s="88">
        <v>1121</v>
      </c>
    </row>
    <row r="543" spans="2:9" ht="19.2" x14ac:dyDescent="0.45">
      <c r="B543" s="85">
        <v>44309</v>
      </c>
      <c r="C543" s="86">
        <v>12117461976</v>
      </c>
      <c r="D543" s="87" t="s">
        <v>195</v>
      </c>
      <c r="E543" s="87" t="s">
        <v>38</v>
      </c>
      <c r="F543" s="87" t="s">
        <v>42</v>
      </c>
      <c r="G543" s="86">
        <v>6</v>
      </c>
      <c r="H543" s="88">
        <v>9477</v>
      </c>
      <c r="I543" s="88">
        <v>2797</v>
      </c>
    </row>
    <row r="544" spans="2:9" ht="19.2" x14ac:dyDescent="0.45">
      <c r="B544" s="85">
        <v>44309</v>
      </c>
      <c r="C544" s="86">
        <v>12125771976</v>
      </c>
      <c r="D544" s="87" t="s">
        <v>195</v>
      </c>
      <c r="E544" s="87" t="s">
        <v>39</v>
      </c>
      <c r="F544" s="87" t="s">
        <v>43</v>
      </c>
      <c r="G544" s="86">
        <v>6</v>
      </c>
      <c r="H544" s="88">
        <v>6374</v>
      </c>
      <c r="I544" s="88">
        <v>2124</v>
      </c>
    </row>
    <row r="545" spans="2:9" ht="19.2" x14ac:dyDescent="0.45">
      <c r="B545" s="85">
        <v>44309</v>
      </c>
      <c r="C545" s="86">
        <v>12124221976</v>
      </c>
      <c r="D545" s="87" t="s">
        <v>193</v>
      </c>
      <c r="E545" s="87" t="s">
        <v>31</v>
      </c>
      <c r="F545" s="87" t="s">
        <v>42</v>
      </c>
      <c r="G545" s="86">
        <v>6</v>
      </c>
      <c r="H545" s="88">
        <v>1751</v>
      </c>
      <c r="I545" s="88">
        <v>1166</v>
      </c>
    </row>
    <row r="546" spans="2:9" ht="19.2" x14ac:dyDescent="0.45">
      <c r="B546" s="85">
        <v>44309</v>
      </c>
      <c r="C546" s="86">
        <v>12128811976</v>
      </c>
      <c r="D546" s="87" t="s">
        <v>193</v>
      </c>
      <c r="E546" s="87" t="s">
        <v>34</v>
      </c>
      <c r="F546" s="87" t="s">
        <v>42</v>
      </c>
      <c r="G546" s="86">
        <v>7</v>
      </c>
      <c r="H546" s="88">
        <v>7193</v>
      </c>
      <c r="I546" s="88">
        <v>2852</v>
      </c>
    </row>
    <row r="547" spans="2:9" ht="19.2" x14ac:dyDescent="0.45">
      <c r="B547" s="85">
        <v>44308</v>
      </c>
      <c r="C547" s="86">
        <v>12112221976</v>
      </c>
      <c r="D547" s="87" t="s">
        <v>193</v>
      </c>
      <c r="E547" s="87" t="s">
        <v>35</v>
      </c>
      <c r="F547" s="87" t="s">
        <v>41</v>
      </c>
      <c r="G547" s="86">
        <v>6</v>
      </c>
      <c r="H547" s="88">
        <v>5902</v>
      </c>
      <c r="I547" s="88">
        <v>5902</v>
      </c>
    </row>
    <row r="548" spans="2:9" ht="19.2" x14ac:dyDescent="0.45">
      <c r="B548" s="85">
        <v>44308</v>
      </c>
      <c r="C548" s="86">
        <v>12114111976</v>
      </c>
      <c r="D548" s="87" t="s">
        <v>193</v>
      </c>
      <c r="E548" s="87" t="s">
        <v>36</v>
      </c>
      <c r="F548" s="87" t="s">
        <v>41</v>
      </c>
      <c r="G548" s="86">
        <v>8</v>
      </c>
      <c r="H548" s="88">
        <v>3458</v>
      </c>
      <c r="I548" s="88">
        <v>2347</v>
      </c>
    </row>
    <row r="549" spans="2:9" ht="19.2" x14ac:dyDescent="0.45">
      <c r="B549" s="85">
        <v>44308</v>
      </c>
      <c r="C549" s="86">
        <v>12119781976</v>
      </c>
      <c r="D549" s="87" t="s">
        <v>193</v>
      </c>
      <c r="E549" s="87" t="s">
        <v>37</v>
      </c>
      <c r="F549" s="87" t="s">
        <v>41</v>
      </c>
      <c r="G549" s="86">
        <v>8</v>
      </c>
      <c r="H549" s="88">
        <v>2783</v>
      </c>
      <c r="I549" s="88">
        <v>1641</v>
      </c>
    </row>
    <row r="550" spans="2:9" ht="19.2" x14ac:dyDescent="0.45">
      <c r="B550" s="85">
        <v>44308</v>
      </c>
      <c r="C550" s="86">
        <v>12121101976</v>
      </c>
      <c r="D550" s="87" t="s">
        <v>193</v>
      </c>
      <c r="E550" s="87" t="s">
        <v>38</v>
      </c>
      <c r="F550" s="87" t="s">
        <v>43</v>
      </c>
      <c r="G550" s="86">
        <v>7</v>
      </c>
      <c r="H550" s="88">
        <v>9730</v>
      </c>
      <c r="I550" s="88">
        <v>2153</v>
      </c>
    </row>
    <row r="551" spans="2:9" ht="19.2" x14ac:dyDescent="0.45">
      <c r="B551" s="85">
        <v>44308</v>
      </c>
      <c r="C551" s="86">
        <v>12122111976</v>
      </c>
      <c r="D551" s="87" t="s">
        <v>195</v>
      </c>
      <c r="E551" s="87" t="s">
        <v>39</v>
      </c>
      <c r="F551" s="87" t="s">
        <v>41</v>
      </c>
      <c r="G551" s="86">
        <v>10</v>
      </c>
      <c r="H551" s="88">
        <v>6687</v>
      </c>
      <c r="I551" s="88">
        <v>2552</v>
      </c>
    </row>
    <row r="552" spans="2:9" ht="19.2" x14ac:dyDescent="0.45">
      <c r="B552" s="85">
        <v>44308</v>
      </c>
      <c r="C552" s="86">
        <v>12127861976</v>
      </c>
      <c r="D552" s="87" t="s">
        <v>194</v>
      </c>
      <c r="E552" s="87" t="s">
        <v>31</v>
      </c>
      <c r="F552" s="87" t="s">
        <v>43</v>
      </c>
      <c r="G552" s="86">
        <v>7</v>
      </c>
      <c r="H552" s="88">
        <v>6431</v>
      </c>
      <c r="I552" s="88">
        <v>1886</v>
      </c>
    </row>
    <row r="553" spans="2:9" ht="19.2" x14ac:dyDescent="0.45">
      <c r="B553" s="85">
        <v>44308</v>
      </c>
      <c r="C553" s="86">
        <v>12125161976</v>
      </c>
      <c r="D553" s="87" t="s">
        <v>194</v>
      </c>
      <c r="E553" s="87" t="s">
        <v>34</v>
      </c>
      <c r="F553" s="87" t="s">
        <v>43</v>
      </c>
      <c r="G553" s="86">
        <v>10</v>
      </c>
      <c r="H553" s="88">
        <v>2171</v>
      </c>
      <c r="I553" s="88">
        <v>1281</v>
      </c>
    </row>
    <row r="554" spans="2:9" ht="19.2" x14ac:dyDescent="0.45">
      <c r="B554" s="85">
        <v>44307</v>
      </c>
      <c r="C554" s="86">
        <v>12112211976</v>
      </c>
      <c r="D554" s="87" t="s">
        <v>195</v>
      </c>
      <c r="E554" s="87" t="s">
        <v>35</v>
      </c>
      <c r="F554" s="87" t="s">
        <v>41</v>
      </c>
      <c r="G554" s="86">
        <v>10</v>
      </c>
      <c r="H554" s="88">
        <v>4489</v>
      </c>
      <c r="I554" s="88">
        <v>4489</v>
      </c>
    </row>
    <row r="555" spans="2:9" ht="19.2" x14ac:dyDescent="0.45">
      <c r="B555" s="85">
        <v>44307</v>
      </c>
      <c r="C555" s="86">
        <v>12114101976</v>
      </c>
      <c r="D555" s="87" t="s">
        <v>195</v>
      </c>
      <c r="E555" s="87" t="s">
        <v>36</v>
      </c>
      <c r="F555" s="87" t="s">
        <v>41</v>
      </c>
      <c r="G555" s="86">
        <v>10</v>
      </c>
      <c r="H555" s="88">
        <v>5358</v>
      </c>
      <c r="I555" s="88">
        <v>2341</v>
      </c>
    </row>
    <row r="556" spans="2:9" ht="19.2" x14ac:dyDescent="0.45">
      <c r="B556" s="85">
        <v>44307</v>
      </c>
      <c r="C556" s="86">
        <v>12116131976</v>
      </c>
      <c r="D556" s="87" t="s">
        <v>194</v>
      </c>
      <c r="E556" s="87" t="s">
        <v>37</v>
      </c>
      <c r="F556" s="87" t="s">
        <v>42</v>
      </c>
      <c r="G556" s="86">
        <v>10</v>
      </c>
      <c r="H556" s="88">
        <v>3155</v>
      </c>
      <c r="I556" s="88">
        <v>1328</v>
      </c>
    </row>
    <row r="557" spans="2:9" ht="19.2" x14ac:dyDescent="0.45">
      <c r="B557" s="85">
        <v>44307</v>
      </c>
      <c r="C557" s="86">
        <v>12117451976</v>
      </c>
      <c r="D557" s="87" t="s">
        <v>194</v>
      </c>
      <c r="E557" s="87" t="s">
        <v>38</v>
      </c>
      <c r="F557" s="87" t="s">
        <v>41</v>
      </c>
      <c r="G557" s="86">
        <v>8</v>
      </c>
      <c r="H557" s="88">
        <v>7053</v>
      </c>
      <c r="I557" s="88">
        <v>1582</v>
      </c>
    </row>
    <row r="558" spans="2:9" ht="19.2" x14ac:dyDescent="0.45">
      <c r="B558" s="85">
        <v>44307</v>
      </c>
      <c r="C558" s="86">
        <v>12125761976</v>
      </c>
      <c r="D558" s="87" t="s">
        <v>194</v>
      </c>
      <c r="E558" s="87" t="s">
        <v>39</v>
      </c>
      <c r="F558" s="87" t="s">
        <v>42</v>
      </c>
      <c r="G558" s="86">
        <v>7</v>
      </c>
      <c r="H558" s="88">
        <v>5795</v>
      </c>
      <c r="I558" s="88">
        <v>1674</v>
      </c>
    </row>
    <row r="559" spans="2:9" ht="19.2" x14ac:dyDescent="0.45">
      <c r="B559" s="85">
        <v>44307</v>
      </c>
      <c r="C559" s="86">
        <v>12124211976</v>
      </c>
      <c r="D559" s="87" t="s">
        <v>195</v>
      </c>
      <c r="E559" s="87" t="s">
        <v>31</v>
      </c>
      <c r="F559" s="87" t="s">
        <v>42</v>
      </c>
      <c r="G559" s="86">
        <v>7</v>
      </c>
      <c r="H559" s="88">
        <v>5307</v>
      </c>
      <c r="I559" s="88">
        <v>2027</v>
      </c>
    </row>
    <row r="560" spans="2:9" ht="19.2" x14ac:dyDescent="0.45">
      <c r="B560" s="85">
        <v>44307</v>
      </c>
      <c r="C560" s="86">
        <v>12128801976</v>
      </c>
      <c r="D560" s="87" t="s">
        <v>195</v>
      </c>
      <c r="E560" s="87" t="s">
        <v>34</v>
      </c>
      <c r="F560" s="87" t="s">
        <v>42</v>
      </c>
      <c r="G560" s="86">
        <v>6</v>
      </c>
      <c r="H560" s="88">
        <v>4953</v>
      </c>
      <c r="I560" s="88">
        <v>2007</v>
      </c>
    </row>
    <row r="561" spans="2:9" ht="19.2" x14ac:dyDescent="0.45">
      <c r="B561" s="85">
        <v>44306</v>
      </c>
      <c r="C561" s="86">
        <v>12112201976</v>
      </c>
      <c r="D561" s="87" t="s">
        <v>194</v>
      </c>
      <c r="E561" s="87" t="s">
        <v>35</v>
      </c>
      <c r="F561" s="87" t="s">
        <v>43</v>
      </c>
      <c r="G561" s="86">
        <v>6</v>
      </c>
      <c r="H561" s="88">
        <v>6461</v>
      </c>
      <c r="I561" s="88">
        <v>2953</v>
      </c>
    </row>
    <row r="562" spans="2:9" ht="19.2" x14ac:dyDescent="0.45">
      <c r="B562" s="85">
        <v>44306</v>
      </c>
      <c r="C562" s="86">
        <v>12114091976</v>
      </c>
      <c r="D562" s="87" t="s">
        <v>194</v>
      </c>
      <c r="E562" s="87" t="s">
        <v>36</v>
      </c>
      <c r="F562" s="87" t="s">
        <v>43</v>
      </c>
      <c r="G562" s="86">
        <v>7</v>
      </c>
      <c r="H562" s="88">
        <v>1335</v>
      </c>
      <c r="I562" s="88">
        <v>1756</v>
      </c>
    </row>
    <row r="563" spans="2:9" ht="19.2" x14ac:dyDescent="0.45">
      <c r="B563" s="85">
        <v>44306</v>
      </c>
      <c r="C563" s="86">
        <v>12119771976</v>
      </c>
      <c r="D563" s="87" t="s">
        <v>195</v>
      </c>
      <c r="E563" s="87" t="s">
        <v>37</v>
      </c>
      <c r="F563" s="87" t="s">
        <v>41</v>
      </c>
      <c r="G563" s="86">
        <v>6</v>
      </c>
      <c r="H563" s="88">
        <v>5297</v>
      </c>
      <c r="I563" s="88">
        <v>1965</v>
      </c>
    </row>
    <row r="564" spans="2:9" ht="19.2" x14ac:dyDescent="0.45">
      <c r="B564" s="85">
        <v>44306</v>
      </c>
      <c r="C564" s="86">
        <v>12121091976</v>
      </c>
      <c r="D564" s="87" t="s">
        <v>195</v>
      </c>
      <c r="E564" s="87" t="s">
        <v>38</v>
      </c>
      <c r="F564" s="87" t="s">
        <v>43</v>
      </c>
      <c r="G564" s="86">
        <v>10</v>
      </c>
      <c r="H564" s="88">
        <v>3499</v>
      </c>
      <c r="I564" s="88">
        <v>1266</v>
      </c>
    </row>
    <row r="565" spans="2:9" ht="19.2" x14ac:dyDescent="0.45">
      <c r="B565" s="85">
        <v>44306</v>
      </c>
      <c r="C565" s="86">
        <v>12122101976</v>
      </c>
      <c r="D565" s="87" t="s">
        <v>194</v>
      </c>
      <c r="E565" s="87" t="s">
        <v>39</v>
      </c>
      <c r="F565" s="87" t="s">
        <v>43</v>
      </c>
      <c r="G565" s="86">
        <v>9</v>
      </c>
      <c r="H565" s="88">
        <v>9961</v>
      </c>
      <c r="I565" s="88">
        <v>2185</v>
      </c>
    </row>
    <row r="566" spans="2:9" ht="19.2" x14ac:dyDescent="0.45">
      <c r="B566" s="85">
        <v>44306</v>
      </c>
      <c r="C566" s="86">
        <v>12127851976</v>
      </c>
      <c r="D566" s="87" t="s">
        <v>193</v>
      </c>
      <c r="E566" s="87" t="s">
        <v>31</v>
      </c>
      <c r="F566" s="87" t="s">
        <v>43</v>
      </c>
      <c r="G566" s="86">
        <v>7</v>
      </c>
      <c r="H566" s="88">
        <v>4106</v>
      </c>
      <c r="I566" s="88">
        <v>2858</v>
      </c>
    </row>
    <row r="567" spans="2:9" ht="19.2" x14ac:dyDescent="0.45">
      <c r="B567" s="85">
        <v>44306</v>
      </c>
      <c r="C567" s="86">
        <v>12125151976</v>
      </c>
      <c r="D567" s="87" t="s">
        <v>193</v>
      </c>
      <c r="E567" s="87" t="s">
        <v>34</v>
      </c>
      <c r="F567" s="87" t="s">
        <v>43</v>
      </c>
      <c r="G567" s="86">
        <v>8</v>
      </c>
      <c r="H567" s="88">
        <v>7175</v>
      </c>
      <c r="I567" s="88">
        <v>2591</v>
      </c>
    </row>
    <row r="568" spans="2:9" ht="19.2" x14ac:dyDescent="0.45">
      <c r="B568" s="85">
        <v>44305</v>
      </c>
      <c r="C568" s="86">
        <v>12112191976</v>
      </c>
      <c r="D568" s="87" t="s">
        <v>193</v>
      </c>
      <c r="E568" s="87" t="s">
        <v>35</v>
      </c>
      <c r="F568" s="87" t="s">
        <v>43</v>
      </c>
      <c r="G568" s="86">
        <v>8</v>
      </c>
      <c r="H568" s="88">
        <v>9897</v>
      </c>
      <c r="I568" s="88">
        <v>1849</v>
      </c>
    </row>
    <row r="569" spans="2:9" ht="19.2" x14ac:dyDescent="0.45">
      <c r="B569" s="85">
        <v>44305</v>
      </c>
      <c r="C569" s="86">
        <v>12114081976</v>
      </c>
      <c r="D569" s="87" t="s">
        <v>193</v>
      </c>
      <c r="E569" s="87" t="s">
        <v>36</v>
      </c>
      <c r="F569" s="87" t="s">
        <v>43</v>
      </c>
      <c r="G569" s="86">
        <v>9</v>
      </c>
      <c r="H569" s="88">
        <v>2510</v>
      </c>
      <c r="I569" s="88">
        <v>2822</v>
      </c>
    </row>
    <row r="570" spans="2:9" ht="19.2" x14ac:dyDescent="0.45">
      <c r="B570" s="85">
        <v>44305</v>
      </c>
      <c r="C570" s="86">
        <v>12116121976</v>
      </c>
      <c r="D570" s="87" t="s">
        <v>193</v>
      </c>
      <c r="E570" s="87" t="s">
        <v>37</v>
      </c>
      <c r="F570" s="87" t="s">
        <v>42</v>
      </c>
      <c r="G570" s="86">
        <v>6</v>
      </c>
      <c r="H570" s="88">
        <v>7347</v>
      </c>
      <c r="I570" s="88">
        <v>2458</v>
      </c>
    </row>
    <row r="571" spans="2:9" ht="19.2" x14ac:dyDescent="0.45">
      <c r="B571" s="85">
        <v>44305</v>
      </c>
      <c r="C571" s="86">
        <v>12117441976</v>
      </c>
      <c r="D571" s="87" t="s">
        <v>193</v>
      </c>
      <c r="E571" s="87" t="s">
        <v>38</v>
      </c>
      <c r="F571" s="87" t="s">
        <v>41</v>
      </c>
      <c r="G571" s="86">
        <v>6</v>
      </c>
      <c r="H571" s="88">
        <v>6975</v>
      </c>
      <c r="I571" s="88">
        <v>2092</v>
      </c>
    </row>
    <row r="572" spans="2:9" ht="19.2" x14ac:dyDescent="0.45">
      <c r="B572" s="85">
        <v>44305</v>
      </c>
      <c r="C572" s="86">
        <v>12125751976</v>
      </c>
      <c r="D572" s="87" t="s">
        <v>193</v>
      </c>
      <c r="E572" s="87" t="s">
        <v>39</v>
      </c>
      <c r="F572" s="87" t="s">
        <v>42</v>
      </c>
      <c r="G572" s="86">
        <v>7</v>
      </c>
      <c r="H572" s="88">
        <v>8744</v>
      </c>
      <c r="I572" s="88">
        <v>2200</v>
      </c>
    </row>
    <row r="573" spans="2:9" ht="19.2" x14ac:dyDescent="0.45">
      <c r="B573" s="85">
        <v>44305</v>
      </c>
      <c r="C573" s="86">
        <v>12124201976</v>
      </c>
      <c r="D573" s="87" t="s">
        <v>194</v>
      </c>
      <c r="E573" s="87" t="s">
        <v>31</v>
      </c>
      <c r="F573" s="87" t="s">
        <v>41</v>
      </c>
      <c r="G573" s="86">
        <v>10</v>
      </c>
      <c r="H573" s="88">
        <v>8614</v>
      </c>
      <c r="I573" s="88">
        <v>1104</v>
      </c>
    </row>
    <row r="574" spans="2:9" ht="19.2" x14ac:dyDescent="0.45">
      <c r="B574" s="85">
        <v>44305</v>
      </c>
      <c r="C574" s="86">
        <v>12128791976</v>
      </c>
      <c r="D574" s="87" t="s">
        <v>194</v>
      </c>
      <c r="E574" s="87" t="s">
        <v>34</v>
      </c>
      <c r="F574" s="87" t="s">
        <v>41</v>
      </c>
      <c r="G574" s="86">
        <v>6</v>
      </c>
      <c r="H574" s="88">
        <v>6621</v>
      </c>
      <c r="I574" s="88">
        <v>6621</v>
      </c>
    </row>
    <row r="575" spans="2:9" ht="19.2" x14ac:dyDescent="0.45">
      <c r="B575" s="85">
        <v>44304</v>
      </c>
      <c r="C575" s="86">
        <v>12112181976</v>
      </c>
      <c r="D575" s="87" t="s">
        <v>195</v>
      </c>
      <c r="E575" s="87" t="s">
        <v>35</v>
      </c>
      <c r="F575" s="87" t="s">
        <v>43</v>
      </c>
      <c r="G575" s="86">
        <v>10</v>
      </c>
      <c r="H575" s="88">
        <v>2698</v>
      </c>
      <c r="I575" s="88">
        <v>1837</v>
      </c>
    </row>
    <row r="576" spans="2:9" ht="19.2" x14ac:dyDescent="0.45">
      <c r="B576" s="85">
        <v>44304</v>
      </c>
      <c r="C576" s="86">
        <v>12114071976</v>
      </c>
      <c r="D576" s="87" t="s">
        <v>195</v>
      </c>
      <c r="E576" s="87" t="s">
        <v>36</v>
      </c>
      <c r="F576" s="87" t="s">
        <v>43</v>
      </c>
      <c r="G576" s="86">
        <v>6</v>
      </c>
      <c r="H576" s="88">
        <v>5252</v>
      </c>
      <c r="I576" s="88">
        <v>2113</v>
      </c>
    </row>
    <row r="577" spans="2:9" ht="19.2" x14ac:dyDescent="0.45">
      <c r="B577" s="85">
        <v>44304</v>
      </c>
      <c r="C577" s="86">
        <v>12119761976</v>
      </c>
      <c r="D577" s="87" t="s">
        <v>194</v>
      </c>
      <c r="E577" s="87" t="s">
        <v>37</v>
      </c>
      <c r="F577" s="87" t="s">
        <v>43</v>
      </c>
      <c r="G577" s="86">
        <v>7</v>
      </c>
      <c r="H577" s="88">
        <v>9013</v>
      </c>
      <c r="I577" s="88">
        <v>2196</v>
      </c>
    </row>
    <row r="578" spans="2:9" ht="19.2" x14ac:dyDescent="0.45">
      <c r="B578" s="85">
        <v>44304</v>
      </c>
      <c r="C578" s="86">
        <v>12121081976</v>
      </c>
      <c r="D578" s="87" t="s">
        <v>194</v>
      </c>
      <c r="E578" s="87" t="s">
        <v>38</v>
      </c>
      <c r="F578" s="87" t="s">
        <v>42</v>
      </c>
      <c r="G578" s="86">
        <v>8</v>
      </c>
      <c r="H578" s="88">
        <v>6018</v>
      </c>
      <c r="I578" s="88">
        <v>2344</v>
      </c>
    </row>
    <row r="579" spans="2:9" ht="19.2" x14ac:dyDescent="0.45">
      <c r="B579" s="85">
        <v>44304</v>
      </c>
      <c r="C579" s="86">
        <v>12122091976</v>
      </c>
      <c r="D579" s="87" t="s">
        <v>193</v>
      </c>
      <c r="E579" s="87" t="s">
        <v>39</v>
      </c>
      <c r="F579" s="87" t="s">
        <v>43</v>
      </c>
      <c r="G579" s="86">
        <v>9</v>
      </c>
      <c r="H579" s="88">
        <v>8470</v>
      </c>
      <c r="I579" s="88">
        <v>1135</v>
      </c>
    </row>
    <row r="580" spans="2:9" ht="19.2" x14ac:dyDescent="0.45">
      <c r="B580" s="85">
        <v>44304</v>
      </c>
      <c r="C580" s="86">
        <v>12127841976</v>
      </c>
      <c r="D580" s="87" t="s">
        <v>195</v>
      </c>
      <c r="E580" s="87" t="s">
        <v>31</v>
      </c>
      <c r="F580" s="87" t="s">
        <v>43</v>
      </c>
      <c r="G580" s="86">
        <v>8</v>
      </c>
      <c r="H580" s="88">
        <v>2669</v>
      </c>
      <c r="I580" s="88">
        <v>1429</v>
      </c>
    </row>
    <row r="581" spans="2:9" ht="19.2" x14ac:dyDescent="0.45">
      <c r="B581" s="85">
        <v>44304</v>
      </c>
      <c r="C581" s="86">
        <v>12125141976</v>
      </c>
      <c r="D581" s="87" t="s">
        <v>195</v>
      </c>
      <c r="E581" s="87" t="s">
        <v>34</v>
      </c>
      <c r="F581" s="87" t="s">
        <v>43</v>
      </c>
      <c r="G581" s="86">
        <v>8</v>
      </c>
      <c r="H581" s="88">
        <v>6668</v>
      </c>
      <c r="I581" s="88">
        <v>1570</v>
      </c>
    </row>
    <row r="582" spans="2:9" ht="19.2" x14ac:dyDescent="0.45">
      <c r="B582" s="85">
        <v>44303</v>
      </c>
      <c r="C582" s="86">
        <v>12112171976</v>
      </c>
      <c r="D582" s="87" t="s">
        <v>194</v>
      </c>
      <c r="E582" s="87" t="s">
        <v>35</v>
      </c>
      <c r="F582" s="87" t="s">
        <v>42</v>
      </c>
      <c r="G582" s="86">
        <v>10</v>
      </c>
      <c r="H582" s="88">
        <v>7059</v>
      </c>
      <c r="I582" s="88">
        <v>2997</v>
      </c>
    </row>
    <row r="583" spans="2:9" ht="19.2" x14ac:dyDescent="0.45">
      <c r="B583" s="85">
        <v>44303</v>
      </c>
      <c r="C583" s="86">
        <v>12114061976</v>
      </c>
      <c r="D583" s="87" t="s">
        <v>194</v>
      </c>
      <c r="E583" s="87" t="s">
        <v>36</v>
      </c>
      <c r="F583" s="87" t="s">
        <v>42</v>
      </c>
      <c r="G583" s="86">
        <v>9</v>
      </c>
      <c r="H583" s="88">
        <v>2450</v>
      </c>
      <c r="I583" s="88">
        <v>2310</v>
      </c>
    </row>
    <row r="584" spans="2:9" ht="19.2" x14ac:dyDescent="0.45">
      <c r="B584" s="85">
        <v>44303</v>
      </c>
      <c r="C584" s="86">
        <v>12116111976</v>
      </c>
      <c r="D584" s="87" t="s">
        <v>195</v>
      </c>
      <c r="E584" s="87" t="s">
        <v>37</v>
      </c>
      <c r="F584" s="87" t="s">
        <v>42</v>
      </c>
      <c r="G584" s="86">
        <v>6</v>
      </c>
      <c r="H584" s="88">
        <v>9069</v>
      </c>
      <c r="I584" s="88">
        <v>1984</v>
      </c>
    </row>
    <row r="585" spans="2:9" ht="19.2" x14ac:dyDescent="0.45">
      <c r="B585" s="85">
        <v>44303</v>
      </c>
      <c r="C585" s="86">
        <v>12117431976</v>
      </c>
      <c r="D585" s="87" t="s">
        <v>195</v>
      </c>
      <c r="E585" s="87" t="s">
        <v>38</v>
      </c>
      <c r="F585" s="87" t="s">
        <v>41</v>
      </c>
      <c r="G585" s="86">
        <v>10</v>
      </c>
      <c r="H585" s="88">
        <v>8802</v>
      </c>
      <c r="I585" s="88">
        <v>1511</v>
      </c>
    </row>
    <row r="586" spans="2:9" ht="19.2" x14ac:dyDescent="0.45">
      <c r="B586" s="85">
        <v>44303</v>
      </c>
      <c r="C586" s="86">
        <v>12125741976</v>
      </c>
      <c r="D586" s="87" t="s">
        <v>195</v>
      </c>
      <c r="E586" s="87" t="s">
        <v>39</v>
      </c>
      <c r="F586" s="87" t="s">
        <v>42</v>
      </c>
      <c r="G586" s="86">
        <v>7</v>
      </c>
      <c r="H586" s="88">
        <v>2562</v>
      </c>
      <c r="I586" s="88">
        <v>1918</v>
      </c>
    </row>
    <row r="587" spans="2:9" ht="19.2" x14ac:dyDescent="0.45">
      <c r="B587" s="85">
        <v>44303</v>
      </c>
      <c r="C587" s="86">
        <v>12124191976</v>
      </c>
      <c r="D587" s="87" t="s">
        <v>193</v>
      </c>
      <c r="E587" s="87" t="s">
        <v>31</v>
      </c>
      <c r="F587" s="87" t="s">
        <v>41</v>
      </c>
      <c r="G587" s="86">
        <v>8</v>
      </c>
      <c r="H587" s="88">
        <v>2884</v>
      </c>
      <c r="I587" s="88">
        <v>1279</v>
      </c>
    </row>
    <row r="588" spans="2:9" ht="19.2" x14ac:dyDescent="0.45">
      <c r="B588" s="85">
        <v>44303</v>
      </c>
      <c r="C588" s="86">
        <v>12128781976</v>
      </c>
      <c r="D588" s="87" t="s">
        <v>193</v>
      </c>
      <c r="E588" s="87" t="s">
        <v>34</v>
      </c>
      <c r="F588" s="87" t="s">
        <v>41</v>
      </c>
      <c r="G588" s="86">
        <v>9</v>
      </c>
      <c r="H588" s="88">
        <v>9012</v>
      </c>
      <c r="I588" s="88">
        <v>9012</v>
      </c>
    </row>
    <row r="589" spans="2:9" ht="19.2" x14ac:dyDescent="0.45">
      <c r="B589" s="85">
        <v>44302</v>
      </c>
      <c r="C589" s="86">
        <v>12112161976</v>
      </c>
      <c r="D589" s="87" t="s">
        <v>193</v>
      </c>
      <c r="E589" s="87" t="s">
        <v>35</v>
      </c>
      <c r="F589" s="87" t="s">
        <v>42</v>
      </c>
      <c r="G589" s="86">
        <v>8</v>
      </c>
      <c r="H589" s="88">
        <v>4067</v>
      </c>
      <c r="I589" s="88">
        <v>9345</v>
      </c>
    </row>
    <row r="590" spans="2:9" ht="19.2" x14ac:dyDescent="0.45">
      <c r="B590" s="85">
        <v>44302</v>
      </c>
      <c r="C590" s="86">
        <v>12114051976</v>
      </c>
      <c r="D590" s="87" t="s">
        <v>193</v>
      </c>
      <c r="E590" s="87" t="s">
        <v>36</v>
      </c>
      <c r="F590" s="87" t="s">
        <v>42</v>
      </c>
      <c r="G590" s="86">
        <v>7</v>
      </c>
      <c r="H590" s="88">
        <v>3523</v>
      </c>
      <c r="I590" s="88">
        <v>1179</v>
      </c>
    </row>
    <row r="591" spans="2:9" ht="19.2" x14ac:dyDescent="0.45">
      <c r="B591" s="85">
        <v>44302</v>
      </c>
      <c r="C591" s="86">
        <v>12119751976</v>
      </c>
      <c r="D591" s="87" t="s">
        <v>193</v>
      </c>
      <c r="E591" s="87" t="s">
        <v>37</v>
      </c>
      <c r="F591" s="87" t="s">
        <v>43</v>
      </c>
      <c r="G591" s="86">
        <v>9</v>
      </c>
      <c r="H591" s="88">
        <v>5212</v>
      </c>
      <c r="I591" s="88">
        <v>2755</v>
      </c>
    </row>
    <row r="592" spans="2:9" ht="19.2" x14ac:dyDescent="0.45">
      <c r="B592" s="85">
        <v>44302</v>
      </c>
      <c r="C592" s="86">
        <v>12121071976</v>
      </c>
      <c r="D592" s="87" t="s">
        <v>193</v>
      </c>
      <c r="E592" s="87" t="s">
        <v>38</v>
      </c>
      <c r="F592" s="87" t="s">
        <v>42</v>
      </c>
      <c r="G592" s="86">
        <v>8</v>
      </c>
      <c r="H592" s="88">
        <v>6553</v>
      </c>
      <c r="I592" s="88">
        <v>1119</v>
      </c>
    </row>
    <row r="593" spans="2:9" ht="19.2" x14ac:dyDescent="0.45">
      <c r="B593" s="85">
        <v>44302</v>
      </c>
      <c r="C593" s="86">
        <v>12122081976</v>
      </c>
      <c r="D593" s="87" t="s">
        <v>195</v>
      </c>
      <c r="E593" s="87" t="s">
        <v>39</v>
      </c>
      <c r="F593" s="87" t="s">
        <v>43</v>
      </c>
      <c r="G593" s="86">
        <v>6</v>
      </c>
      <c r="H593" s="88">
        <v>1897</v>
      </c>
      <c r="I593" s="88">
        <v>2128</v>
      </c>
    </row>
    <row r="594" spans="2:9" ht="19.2" x14ac:dyDescent="0.45">
      <c r="B594" s="85">
        <v>44302</v>
      </c>
      <c r="C594" s="86">
        <v>12127831976</v>
      </c>
      <c r="D594" s="87" t="s">
        <v>194</v>
      </c>
      <c r="E594" s="87" t="s">
        <v>31</v>
      </c>
      <c r="F594" s="87" t="s">
        <v>42</v>
      </c>
      <c r="G594" s="86">
        <v>9</v>
      </c>
      <c r="H594" s="88">
        <v>1251</v>
      </c>
      <c r="I594" s="88">
        <v>2303</v>
      </c>
    </row>
    <row r="595" spans="2:9" ht="19.2" x14ac:dyDescent="0.45">
      <c r="B595" s="85">
        <v>44302</v>
      </c>
      <c r="C595" s="86">
        <v>12125131976</v>
      </c>
      <c r="D595" s="87" t="s">
        <v>194</v>
      </c>
      <c r="E595" s="87" t="s">
        <v>34</v>
      </c>
      <c r="F595" s="87" t="s">
        <v>42</v>
      </c>
      <c r="G595" s="86">
        <v>6</v>
      </c>
      <c r="H595" s="88">
        <v>3652</v>
      </c>
      <c r="I595" s="88">
        <v>2630</v>
      </c>
    </row>
    <row r="596" spans="2:9" ht="19.2" x14ac:dyDescent="0.45">
      <c r="B596" s="85">
        <v>44301</v>
      </c>
      <c r="C596" s="86">
        <v>12112151976</v>
      </c>
      <c r="D596" s="87" t="s">
        <v>195</v>
      </c>
      <c r="E596" s="87" t="s">
        <v>35</v>
      </c>
      <c r="F596" s="87" t="s">
        <v>42</v>
      </c>
      <c r="G596" s="86">
        <v>10</v>
      </c>
      <c r="H596" s="88">
        <v>3152</v>
      </c>
      <c r="I596" s="88">
        <v>5393</v>
      </c>
    </row>
    <row r="597" spans="2:9" ht="19.2" x14ac:dyDescent="0.45">
      <c r="B597" s="85">
        <v>44301</v>
      </c>
      <c r="C597" s="86">
        <v>12114041976</v>
      </c>
      <c r="D597" s="87" t="s">
        <v>195</v>
      </c>
      <c r="E597" s="87" t="s">
        <v>36</v>
      </c>
      <c r="F597" s="87" t="s">
        <v>42</v>
      </c>
      <c r="G597" s="86">
        <v>6</v>
      </c>
      <c r="H597" s="88">
        <v>1439</v>
      </c>
      <c r="I597" s="88">
        <v>2567</v>
      </c>
    </row>
    <row r="598" spans="2:9" ht="19.2" x14ac:dyDescent="0.45">
      <c r="B598" s="85">
        <v>44301</v>
      </c>
      <c r="C598" s="86">
        <v>12116101976</v>
      </c>
      <c r="D598" s="87" t="s">
        <v>194</v>
      </c>
      <c r="E598" s="87" t="s">
        <v>37</v>
      </c>
      <c r="F598" s="87" t="s">
        <v>41</v>
      </c>
      <c r="G598" s="86">
        <v>6</v>
      </c>
      <c r="H598" s="88">
        <v>3291</v>
      </c>
      <c r="I598" s="88">
        <v>1453</v>
      </c>
    </row>
    <row r="599" spans="2:9" ht="19.2" x14ac:dyDescent="0.45">
      <c r="B599" s="85">
        <v>44301</v>
      </c>
      <c r="C599" s="86">
        <v>12117421976</v>
      </c>
      <c r="D599" s="87" t="s">
        <v>194</v>
      </c>
      <c r="E599" s="87" t="s">
        <v>38</v>
      </c>
      <c r="F599" s="87" t="s">
        <v>43</v>
      </c>
      <c r="G599" s="86">
        <v>6</v>
      </c>
      <c r="H599" s="88">
        <v>6513</v>
      </c>
      <c r="I599" s="88">
        <v>2226</v>
      </c>
    </row>
    <row r="600" spans="2:9" ht="19.2" x14ac:dyDescent="0.45">
      <c r="B600" s="85">
        <v>44301</v>
      </c>
      <c r="C600" s="86">
        <v>12125731976</v>
      </c>
      <c r="D600" s="87" t="s">
        <v>194</v>
      </c>
      <c r="E600" s="87" t="s">
        <v>39</v>
      </c>
      <c r="F600" s="87" t="s">
        <v>41</v>
      </c>
      <c r="G600" s="86">
        <v>6</v>
      </c>
      <c r="H600" s="88">
        <v>3768</v>
      </c>
      <c r="I600" s="88">
        <v>1436</v>
      </c>
    </row>
    <row r="601" spans="2:9" ht="19.2" x14ac:dyDescent="0.45">
      <c r="B601" s="85">
        <v>44301</v>
      </c>
      <c r="C601" s="86">
        <v>12124181976</v>
      </c>
      <c r="D601" s="87" t="s">
        <v>195</v>
      </c>
      <c r="E601" s="87" t="s">
        <v>31</v>
      </c>
      <c r="F601" s="87" t="s">
        <v>41</v>
      </c>
      <c r="G601" s="86">
        <v>7</v>
      </c>
      <c r="H601" s="88">
        <v>7724</v>
      </c>
      <c r="I601" s="88">
        <v>1034</v>
      </c>
    </row>
    <row r="602" spans="2:9" ht="19.2" x14ac:dyDescent="0.45">
      <c r="B602" s="85">
        <v>44301</v>
      </c>
      <c r="C602" s="86">
        <v>12128771976</v>
      </c>
      <c r="D602" s="87" t="s">
        <v>195</v>
      </c>
      <c r="E602" s="87" t="s">
        <v>34</v>
      </c>
      <c r="F602" s="87" t="s">
        <v>41</v>
      </c>
      <c r="G602" s="86">
        <v>6</v>
      </c>
      <c r="H602" s="88">
        <v>7567</v>
      </c>
      <c r="I602" s="88">
        <v>2842</v>
      </c>
    </row>
    <row r="603" spans="2:9" ht="19.2" x14ac:dyDescent="0.45">
      <c r="B603" s="85">
        <v>44300</v>
      </c>
      <c r="C603" s="86">
        <v>12112141976</v>
      </c>
      <c r="D603" s="87" t="s">
        <v>194</v>
      </c>
      <c r="E603" s="87" t="s">
        <v>35</v>
      </c>
      <c r="F603" s="87" t="s">
        <v>41</v>
      </c>
      <c r="G603" s="86">
        <v>9</v>
      </c>
      <c r="H603" s="88">
        <v>1069</v>
      </c>
      <c r="I603" s="88">
        <v>1176</v>
      </c>
    </row>
    <row r="604" spans="2:9" ht="19.2" x14ac:dyDescent="0.45">
      <c r="B604" s="85">
        <v>44300</v>
      </c>
      <c r="C604" s="86">
        <v>12114031976</v>
      </c>
      <c r="D604" s="87" t="s">
        <v>194</v>
      </c>
      <c r="E604" s="87" t="s">
        <v>36</v>
      </c>
      <c r="F604" s="87" t="s">
        <v>41</v>
      </c>
      <c r="G604" s="86">
        <v>7</v>
      </c>
      <c r="H604" s="88">
        <v>8364</v>
      </c>
      <c r="I604" s="88">
        <v>2185</v>
      </c>
    </row>
    <row r="605" spans="2:9" ht="19.2" x14ac:dyDescent="0.45">
      <c r="B605" s="85">
        <v>44300</v>
      </c>
      <c r="C605" s="86">
        <v>12119741976</v>
      </c>
      <c r="D605" s="87" t="s">
        <v>195</v>
      </c>
      <c r="E605" s="87" t="s">
        <v>37</v>
      </c>
      <c r="F605" s="87" t="s">
        <v>43</v>
      </c>
      <c r="G605" s="86">
        <v>10</v>
      </c>
      <c r="H605" s="88">
        <v>8683</v>
      </c>
      <c r="I605" s="88">
        <v>2694</v>
      </c>
    </row>
    <row r="606" spans="2:9" ht="19.2" x14ac:dyDescent="0.45">
      <c r="B606" s="85">
        <v>44300</v>
      </c>
      <c r="C606" s="86">
        <v>12121061976</v>
      </c>
      <c r="D606" s="87" t="s">
        <v>195</v>
      </c>
      <c r="E606" s="87" t="s">
        <v>38</v>
      </c>
      <c r="F606" s="87" t="s">
        <v>42</v>
      </c>
      <c r="G606" s="86">
        <v>6</v>
      </c>
      <c r="H606" s="88">
        <v>4726</v>
      </c>
      <c r="I606" s="88">
        <v>2610</v>
      </c>
    </row>
    <row r="607" spans="2:9" ht="19.2" x14ac:dyDescent="0.45">
      <c r="B607" s="85">
        <v>44300</v>
      </c>
      <c r="C607" s="86">
        <v>12122071976</v>
      </c>
      <c r="D607" s="87" t="s">
        <v>194</v>
      </c>
      <c r="E607" s="87" t="s">
        <v>39</v>
      </c>
      <c r="F607" s="87" t="s">
        <v>42</v>
      </c>
      <c r="G607" s="86">
        <v>7</v>
      </c>
      <c r="H607" s="88">
        <v>7935</v>
      </c>
      <c r="I607" s="88">
        <v>1298</v>
      </c>
    </row>
    <row r="608" spans="2:9" ht="19.2" x14ac:dyDescent="0.45">
      <c r="B608" s="85">
        <v>44300</v>
      </c>
      <c r="C608" s="86">
        <v>12127821976</v>
      </c>
      <c r="D608" s="87" t="s">
        <v>193</v>
      </c>
      <c r="E608" s="87" t="s">
        <v>31</v>
      </c>
      <c r="F608" s="87" t="s">
        <v>42</v>
      </c>
      <c r="G608" s="86">
        <v>9</v>
      </c>
      <c r="H608" s="88">
        <v>3629</v>
      </c>
      <c r="I608" s="88">
        <v>1847</v>
      </c>
    </row>
    <row r="609" spans="2:9" ht="19.2" x14ac:dyDescent="0.45">
      <c r="B609" s="85">
        <v>44300</v>
      </c>
      <c r="C609" s="86">
        <v>12125121976</v>
      </c>
      <c r="D609" s="87" t="s">
        <v>193</v>
      </c>
      <c r="E609" s="87" t="s">
        <v>34</v>
      </c>
      <c r="F609" s="87" t="s">
        <v>42</v>
      </c>
      <c r="G609" s="86">
        <v>6</v>
      </c>
      <c r="H609" s="88">
        <v>6481</v>
      </c>
      <c r="I609" s="88">
        <v>2645</v>
      </c>
    </row>
    <row r="610" spans="2:9" ht="19.2" x14ac:dyDescent="0.45">
      <c r="B610" s="85">
        <v>44299</v>
      </c>
      <c r="C610" s="86">
        <v>12112131976</v>
      </c>
      <c r="D610" s="87" t="s">
        <v>193</v>
      </c>
      <c r="E610" s="87" t="s">
        <v>35</v>
      </c>
      <c r="F610" s="87" t="s">
        <v>41</v>
      </c>
      <c r="G610" s="86">
        <v>10</v>
      </c>
      <c r="H610" s="88">
        <v>7947</v>
      </c>
      <c r="I610" s="88">
        <v>2090</v>
      </c>
    </row>
    <row r="611" spans="2:9" ht="19.2" x14ac:dyDescent="0.45">
      <c r="B611" s="85">
        <v>44299</v>
      </c>
      <c r="C611" s="86">
        <v>12114021976</v>
      </c>
      <c r="D611" s="87" t="s">
        <v>193</v>
      </c>
      <c r="E611" s="87" t="s">
        <v>36</v>
      </c>
      <c r="F611" s="87" t="s">
        <v>41</v>
      </c>
      <c r="G611" s="86">
        <v>7</v>
      </c>
      <c r="H611" s="88">
        <v>9633</v>
      </c>
      <c r="I611" s="88">
        <v>1487</v>
      </c>
    </row>
    <row r="612" spans="2:9" ht="19.2" x14ac:dyDescent="0.45">
      <c r="B612" s="85">
        <v>44299</v>
      </c>
      <c r="C612" s="86">
        <v>12116091976</v>
      </c>
      <c r="D612" s="87" t="s">
        <v>193</v>
      </c>
      <c r="E612" s="87" t="s">
        <v>37</v>
      </c>
      <c r="F612" s="87" t="s">
        <v>41</v>
      </c>
      <c r="G612" s="86">
        <v>6</v>
      </c>
      <c r="H612" s="88">
        <v>9820</v>
      </c>
      <c r="I612" s="88">
        <v>1479</v>
      </c>
    </row>
    <row r="613" spans="2:9" ht="19.2" x14ac:dyDescent="0.45">
      <c r="B613" s="85">
        <v>44299</v>
      </c>
      <c r="C613" s="86">
        <v>12117411976</v>
      </c>
      <c r="D613" s="87" t="s">
        <v>193</v>
      </c>
      <c r="E613" s="87" t="s">
        <v>38</v>
      </c>
      <c r="F613" s="87" t="s">
        <v>43</v>
      </c>
      <c r="G613" s="86">
        <v>10</v>
      </c>
      <c r="H613" s="88">
        <v>1789</v>
      </c>
      <c r="I613" s="88">
        <v>1404</v>
      </c>
    </row>
    <row r="614" spans="2:9" ht="19.2" x14ac:dyDescent="0.45">
      <c r="B614" s="85">
        <v>44299</v>
      </c>
      <c r="C614" s="86">
        <v>12125721976</v>
      </c>
      <c r="D614" s="87" t="s">
        <v>193</v>
      </c>
      <c r="E614" s="87" t="s">
        <v>39</v>
      </c>
      <c r="F614" s="87" t="s">
        <v>41</v>
      </c>
      <c r="G614" s="86">
        <v>9</v>
      </c>
      <c r="H614" s="88">
        <v>1259</v>
      </c>
      <c r="I614" s="88">
        <v>2856</v>
      </c>
    </row>
    <row r="615" spans="2:9" ht="19.2" x14ac:dyDescent="0.45">
      <c r="B615" s="85">
        <v>44299</v>
      </c>
      <c r="C615" s="86">
        <v>12124171976</v>
      </c>
      <c r="D615" s="87" t="s">
        <v>194</v>
      </c>
      <c r="E615" s="87" t="s">
        <v>31</v>
      </c>
      <c r="F615" s="87" t="s">
        <v>43</v>
      </c>
      <c r="G615" s="86">
        <v>7</v>
      </c>
      <c r="H615" s="88">
        <v>5488</v>
      </c>
      <c r="I615" s="88">
        <v>2141</v>
      </c>
    </row>
    <row r="616" spans="2:9" ht="19.2" x14ac:dyDescent="0.45">
      <c r="B616" s="85">
        <v>44299</v>
      </c>
      <c r="C616" s="86">
        <v>12128761976</v>
      </c>
      <c r="D616" s="87" t="s">
        <v>194</v>
      </c>
      <c r="E616" s="87" t="s">
        <v>34</v>
      </c>
      <c r="F616" s="87" t="s">
        <v>43</v>
      </c>
      <c r="G616" s="86">
        <v>9</v>
      </c>
      <c r="H616" s="88">
        <v>7244</v>
      </c>
      <c r="I616" s="88">
        <v>2531</v>
      </c>
    </row>
    <row r="617" spans="2:9" ht="19.2" x14ac:dyDescent="0.45">
      <c r="B617" s="85">
        <v>44298</v>
      </c>
      <c r="C617" s="86">
        <v>12112121976</v>
      </c>
      <c r="D617" s="87" t="s">
        <v>195</v>
      </c>
      <c r="E617" s="87" t="s">
        <v>35</v>
      </c>
      <c r="F617" s="87" t="s">
        <v>41</v>
      </c>
      <c r="G617" s="86">
        <v>9</v>
      </c>
      <c r="H617" s="88">
        <v>3839</v>
      </c>
      <c r="I617" s="88">
        <v>1672</v>
      </c>
    </row>
    <row r="618" spans="2:9" ht="19.2" x14ac:dyDescent="0.45">
      <c r="B618" s="85">
        <v>44298</v>
      </c>
      <c r="C618" s="86">
        <v>12114011976</v>
      </c>
      <c r="D618" s="87" t="s">
        <v>195</v>
      </c>
      <c r="E618" s="87" t="s">
        <v>36</v>
      </c>
      <c r="F618" s="87" t="s">
        <v>41</v>
      </c>
      <c r="G618" s="86">
        <v>10</v>
      </c>
      <c r="H618" s="88">
        <v>3856</v>
      </c>
      <c r="I618" s="88">
        <v>2816</v>
      </c>
    </row>
    <row r="619" spans="2:9" ht="19.2" x14ac:dyDescent="0.45">
      <c r="B619" s="85">
        <v>44298</v>
      </c>
      <c r="C619" s="86">
        <v>12119731976</v>
      </c>
      <c r="D619" s="87" t="s">
        <v>194</v>
      </c>
      <c r="E619" s="87" t="s">
        <v>37</v>
      </c>
      <c r="F619" s="87" t="s">
        <v>42</v>
      </c>
      <c r="G619" s="86">
        <v>9</v>
      </c>
      <c r="H619" s="88">
        <v>8348</v>
      </c>
      <c r="I619" s="88">
        <v>1130</v>
      </c>
    </row>
    <row r="620" spans="2:9" ht="19.2" x14ac:dyDescent="0.45">
      <c r="B620" s="85">
        <v>44298</v>
      </c>
      <c r="C620" s="86">
        <v>12121051976</v>
      </c>
      <c r="D620" s="87" t="s">
        <v>194</v>
      </c>
      <c r="E620" s="87" t="s">
        <v>38</v>
      </c>
      <c r="F620" s="87" t="s">
        <v>41</v>
      </c>
      <c r="G620" s="86">
        <v>8</v>
      </c>
      <c r="H620" s="88">
        <v>6660</v>
      </c>
      <c r="I620" s="88">
        <v>1635</v>
      </c>
    </row>
    <row r="621" spans="2:9" ht="19.2" x14ac:dyDescent="0.45">
      <c r="B621" s="85">
        <v>44298</v>
      </c>
      <c r="C621" s="86">
        <v>12122061976</v>
      </c>
      <c r="D621" s="87" t="s">
        <v>193</v>
      </c>
      <c r="E621" s="87" t="s">
        <v>39</v>
      </c>
      <c r="F621" s="87" t="s">
        <v>42</v>
      </c>
      <c r="G621" s="86">
        <v>6</v>
      </c>
      <c r="H621" s="88">
        <v>6604</v>
      </c>
      <c r="I621" s="88">
        <v>2733</v>
      </c>
    </row>
    <row r="622" spans="2:9" ht="19.2" x14ac:dyDescent="0.45">
      <c r="B622" s="85">
        <v>44298</v>
      </c>
      <c r="C622" s="86">
        <v>12127811976</v>
      </c>
      <c r="D622" s="87" t="s">
        <v>195</v>
      </c>
      <c r="E622" s="87" t="s">
        <v>31</v>
      </c>
      <c r="F622" s="87" t="s">
        <v>42</v>
      </c>
      <c r="G622" s="86">
        <v>9</v>
      </c>
      <c r="H622" s="88">
        <v>2509</v>
      </c>
      <c r="I622" s="88">
        <v>2324</v>
      </c>
    </row>
    <row r="623" spans="2:9" ht="19.2" x14ac:dyDescent="0.45">
      <c r="B623" s="85">
        <v>44298</v>
      </c>
      <c r="C623" s="86">
        <v>12125111976</v>
      </c>
      <c r="D623" s="87" t="s">
        <v>195</v>
      </c>
      <c r="E623" s="87" t="s">
        <v>34</v>
      </c>
      <c r="F623" s="87" t="s">
        <v>42</v>
      </c>
      <c r="G623" s="86">
        <v>9</v>
      </c>
      <c r="H623" s="88">
        <v>6589</v>
      </c>
      <c r="I623" s="88">
        <v>2359</v>
      </c>
    </row>
    <row r="624" spans="2:9" ht="19.2" x14ac:dyDescent="0.45">
      <c r="B624" s="85">
        <v>44297</v>
      </c>
      <c r="C624" s="86">
        <v>12112111976</v>
      </c>
      <c r="D624" s="87" t="s">
        <v>194</v>
      </c>
      <c r="E624" s="87" t="s">
        <v>35</v>
      </c>
      <c r="F624" s="87" t="s">
        <v>43</v>
      </c>
      <c r="G624" s="86">
        <v>6</v>
      </c>
      <c r="H624" s="88">
        <v>3104</v>
      </c>
      <c r="I624" s="88">
        <v>1939</v>
      </c>
    </row>
    <row r="625" spans="2:9" ht="19.2" x14ac:dyDescent="0.45">
      <c r="B625" s="85">
        <v>44297</v>
      </c>
      <c r="C625" s="86">
        <v>12114001976</v>
      </c>
      <c r="D625" s="87" t="s">
        <v>194</v>
      </c>
      <c r="E625" s="87" t="s">
        <v>36</v>
      </c>
      <c r="F625" s="87" t="s">
        <v>43</v>
      </c>
      <c r="G625" s="86">
        <v>7</v>
      </c>
      <c r="H625" s="88">
        <v>3284</v>
      </c>
      <c r="I625" s="88">
        <v>2928</v>
      </c>
    </row>
    <row r="626" spans="2:9" ht="19.2" x14ac:dyDescent="0.45">
      <c r="B626" s="85">
        <v>44297</v>
      </c>
      <c r="C626" s="86">
        <v>12115861976</v>
      </c>
      <c r="D626" s="87" t="s">
        <v>194</v>
      </c>
      <c r="E626" s="87" t="s">
        <v>37</v>
      </c>
      <c r="F626" s="87" t="s">
        <v>42</v>
      </c>
      <c r="G626" s="86">
        <v>6</v>
      </c>
      <c r="H626" s="88">
        <v>6183</v>
      </c>
      <c r="I626" s="88">
        <v>1784</v>
      </c>
    </row>
    <row r="627" spans="2:9" ht="19.2" x14ac:dyDescent="0.45">
      <c r="B627" s="85">
        <v>44297</v>
      </c>
      <c r="C627" s="86">
        <v>12117401976</v>
      </c>
      <c r="D627" s="87" t="s">
        <v>195</v>
      </c>
      <c r="E627" s="87" t="s">
        <v>38</v>
      </c>
      <c r="F627" s="87" t="s">
        <v>43</v>
      </c>
      <c r="G627" s="86">
        <v>9</v>
      </c>
      <c r="H627" s="88">
        <v>7223</v>
      </c>
      <c r="I627" s="88">
        <v>2637</v>
      </c>
    </row>
    <row r="628" spans="2:9" ht="19.2" x14ac:dyDescent="0.45">
      <c r="B628" s="85">
        <v>44297</v>
      </c>
      <c r="C628" s="86">
        <v>12125711976</v>
      </c>
      <c r="D628" s="87" t="s">
        <v>195</v>
      </c>
      <c r="E628" s="87" t="s">
        <v>39</v>
      </c>
      <c r="F628" s="87" t="s">
        <v>41</v>
      </c>
      <c r="G628" s="86">
        <v>10</v>
      </c>
      <c r="H628" s="88">
        <v>5068</v>
      </c>
      <c r="I628" s="88">
        <v>2613</v>
      </c>
    </row>
    <row r="629" spans="2:9" ht="19.2" x14ac:dyDescent="0.45">
      <c r="B629" s="85">
        <v>44297</v>
      </c>
      <c r="C629" s="86">
        <v>12124161976</v>
      </c>
      <c r="D629" s="87" t="s">
        <v>193</v>
      </c>
      <c r="E629" s="87" t="s">
        <v>31</v>
      </c>
      <c r="F629" s="87" t="s">
        <v>43</v>
      </c>
      <c r="G629" s="86">
        <v>9</v>
      </c>
      <c r="H629" s="88">
        <v>1185</v>
      </c>
      <c r="I629" s="88">
        <v>1707</v>
      </c>
    </row>
    <row r="630" spans="2:9" ht="19.2" x14ac:dyDescent="0.45">
      <c r="B630" s="85">
        <v>44297</v>
      </c>
      <c r="C630" s="86">
        <v>12128751976</v>
      </c>
      <c r="D630" s="87" t="s">
        <v>193</v>
      </c>
      <c r="E630" s="87" t="s">
        <v>34</v>
      </c>
      <c r="F630" s="87" t="s">
        <v>43</v>
      </c>
      <c r="G630" s="86">
        <v>6</v>
      </c>
      <c r="H630" s="88">
        <v>5878</v>
      </c>
      <c r="I630" s="88">
        <v>2579</v>
      </c>
    </row>
    <row r="631" spans="2:9" ht="19.2" x14ac:dyDescent="0.45">
      <c r="B631" s="85">
        <v>44296</v>
      </c>
      <c r="C631" s="86">
        <v>12112101976</v>
      </c>
      <c r="D631" s="87" t="s">
        <v>193</v>
      </c>
      <c r="E631" s="87" t="s">
        <v>35</v>
      </c>
      <c r="F631" s="87" t="s">
        <v>43</v>
      </c>
      <c r="G631" s="86">
        <v>6</v>
      </c>
      <c r="H631" s="88">
        <v>5233</v>
      </c>
      <c r="I631" s="88">
        <v>6738</v>
      </c>
    </row>
    <row r="632" spans="2:9" ht="19.2" x14ac:dyDescent="0.45">
      <c r="B632" s="85">
        <v>44296</v>
      </c>
      <c r="C632" s="86">
        <v>12113991976</v>
      </c>
      <c r="D632" s="87" t="s">
        <v>193</v>
      </c>
      <c r="E632" s="87" t="s">
        <v>36</v>
      </c>
      <c r="F632" s="87" t="s">
        <v>43</v>
      </c>
      <c r="G632" s="86">
        <v>10</v>
      </c>
      <c r="H632" s="88">
        <v>7657</v>
      </c>
      <c r="I632" s="88">
        <v>1074</v>
      </c>
    </row>
    <row r="633" spans="2:9" ht="19.2" x14ac:dyDescent="0.45">
      <c r="B633" s="85">
        <v>44296</v>
      </c>
      <c r="C633" s="86">
        <v>12115851976</v>
      </c>
      <c r="D633" s="87" t="s">
        <v>193</v>
      </c>
      <c r="E633" s="87" t="s">
        <v>37</v>
      </c>
      <c r="F633" s="87" t="s">
        <v>42</v>
      </c>
      <c r="G633" s="86">
        <v>6</v>
      </c>
      <c r="H633" s="88">
        <v>2467</v>
      </c>
      <c r="I633" s="88">
        <v>2243</v>
      </c>
    </row>
    <row r="634" spans="2:9" ht="19.2" x14ac:dyDescent="0.45">
      <c r="B634" s="85">
        <v>44296</v>
      </c>
      <c r="C634" s="86">
        <v>12121041976</v>
      </c>
      <c r="D634" s="87" t="s">
        <v>193</v>
      </c>
      <c r="E634" s="87" t="s">
        <v>38</v>
      </c>
      <c r="F634" s="87" t="s">
        <v>41</v>
      </c>
      <c r="G634" s="86">
        <v>10</v>
      </c>
      <c r="H634" s="88">
        <v>7114</v>
      </c>
      <c r="I634" s="88">
        <v>2823</v>
      </c>
    </row>
    <row r="635" spans="2:9" ht="19.2" x14ac:dyDescent="0.45">
      <c r="B635" s="85">
        <v>44296</v>
      </c>
      <c r="C635" s="86">
        <v>12122051976</v>
      </c>
      <c r="D635" s="87" t="s">
        <v>195</v>
      </c>
      <c r="E635" s="87" t="s">
        <v>39</v>
      </c>
      <c r="F635" s="87" t="s">
        <v>42</v>
      </c>
      <c r="G635" s="86">
        <v>9</v>
      </c>
      <c r="H635" s="88">
        <v>8665</v>
      </c>
      <c r="I635" s="88">
        <v>2319</v>
      </c>
    </row>
    <row r="636" spans="2:9" ht="19.2" x14ac:dyDescent="0.45">
      <c r="B636" s="85">
        <v>44296</v>
      </c>
      <c r="C636" s="86">
        <v>12127801976</v>
      </c>
      <c r="D636" s="87" t="s">
        <v>194</v>
      </c>
      <c r="E636" s="87" t="s">
        <v>31</v>
      </c>
      <c r="F636" s="87" t="s">
        <v>41</v>
      </c>
      <c r="G636" s="86">
        <v>6</v>
      </c>
      <c r="H636" s="88">
        <v>3655</v>
      </c>
      <c r="I636" s="88">
        <v>2018</v>
      </c>
    </row>
    <row r="637" spans="2:9" ht="19.2" x14ac:dyDescent="0.45">
      <c r="B637" s="85">
        <v>44296</v>
      </c>
      <c r="C637" s="86">
        <v>12125101976</v>
      </c>
      <c r="D637" s="87" t="s">
        <v>194</v>
      </c>
      <c r="E637" s="87" t="s">
        <v>34</v>
      </c>
      <c r="F637" s="87" t="s">
        <v>41</v>
      </c>
      <c r="G637" s="86">
        <v>7</v>
      </c>
      <c r="H637" s="88">
        <v>4628</v>
      </c>
      <c r="I637" s="88">
        <v>2289</v>
      </c>
    </row>
    <row r="638" spans="2:9" ht="19.2" x14ac:dyDescent="0.45">
      <c r="B638" s="85">
        <v>44295</v>
      </c>
      <c r="C638" s="86">
        <v>12112091976</v>
      </c>
      <c r="D638" s="87" t="s">
        <v>195</v>
      </c>
      <c r="E638" s="87" t="s">
        <v>35</v>
      </c>
      <c r="F638" s="87" t="s">
        <v>43</v>
      </c>
      <c r="G638" s="86">
        <v>8</v>
      </c>
      <c r="H638" s="88">
        <v>6151</v>
      </c>
      <c r="I638" s="88">
        <v>7085</v>
      </c>
    </row>
    <row r="639" spans="2:9" ht="19.2" x14ac:dyDescent="0.45">
      <c r="B639" s="85">
        <v>44295</v>
      </c>
      <c r="C639" s="86">
        <v>12113981976</v>
      </c>
      <c r="D639" s="87" t="s">
        <v>195</v>
      </c>
      <c r="E639" s="87" t="s">
        <v>36</v>
      </c>
      <c r="F639" s="87" t="s">
        <v>43</v>
      </c>
      <c r="G639" s="86">
        <v>9</v>
      </c>
      <c r="H639" s="88">
        <v>4534</v>
      </c>
      <c r="I639" s="88">
        <v>2062</v>
      </c>
    </row>
    <row r="640" spans="2:9" ht="19.2" x14ac:dyDescent="0.45">
      <c r="B640" s="85">
        <v>44295</v>
      </c>
      <c r="C640" s="86">
        <v>12115841976</v>
      </c>
      <c r="D640" s="87" t="s">
        <v>195</v>
      </c>
      <c r="E640" s="87" t="s">
        <v>37</v>
      </c>
      <c r="F640" s="87" t="s">
        <v>42</v>
      </c>
      <c r="G640" s="86">
        <v>10</v>
      </c>
      <c r="H640" s="88">
        <v>9597</v>
      </c>
      <c r="I640" s="88">
        <v>1542</v>
      </c>
    </row>
    <row r="641" spans="2:9" ht="19.2" x14ac:dyDescent="0.45">
      <c r="B641" s="85">
        <v>44295</v>
      </c>
      <c r="C641" s="86">
        <v>12117391976</v>
      </c>
      <c r="D641" s="87" t="s">
        <v>194</v>
      </c>
      <c r="E641" s="87" t="s">
        <v>38</v>
      </c>
      <c r="F641" s="87" t="s">
        <v>42</v>
      </c>
      <c r="G641" s="86">
        <v>7</v>
      </c>
      <c r="H641" s="88">
        <v>1138</v>
      </c>
      <c r="I641" s="88">
        <v>2883</v>
      </c>
    </row>
    <row r="642" spans="2:9" ht="19.2" x14ac:dyDescent="0.45">
      <c r="B642" s="85">
        <v>44295</v>
      </c>
      <c r="C642" s="86">
        <v>12125701976</v>
      </c>
      <c r="D642" s="87" t="s">
        <v>194</v>
      </c>
      <c r="E642" s="87" t="s">
        <v>39</v>
      </c>
      <c r="F642" s="87" t="s">
        <v>43</v>
      </c>
      <c r="G642" s="86">
        <v>7</v>
      </c>
      <c r="H642" s="88">
        <v>2229</v>
      </c>
      <c r="I642" s="88">
        <v>2464</v>
      </c>
    </row>
    <row r="643" spans="2:9" ht="19.2" x14ac:dyDescent="0.45">
      <c r="B643" s="85">
        <v>44295</v>
      </c>
      <c r="C643" s="86">
        <v>12124151976</v>
      </c>
      <c r="D643" s="87" t="s">
        <v>195</v>
      </c>
      <c r="E643" s="87" t="s">
        <v>31</v>
      </c>
      <c r="F643" s="87" t="s">
        <v>43</v>
      </c>
      <c r="G643" s="86">
        <v>10</v>
      </c>
      <c r="H643" s="88">
        <v>4712</v>
      </c>
      <c r="I643" s="88">
        <v>1110</v>
      </c>
    </row>
    <row r="644" spans="2:9" ht="19.2" x14ac:dyDescent="0.45">
      <c r="B644" s="85">
        <v>44295</v>
      </c>
      <c r="C644" s="86">
        <v>12128741976</v>
      </c>
      <c r="D644" s="87" t="s">
        <v>195</v>
      </c>
      <c r="E644" s="87" t="s">
        <v>34</v>
      </c>
      <c r="F644" s="87" t="s">
        <v>43</v>
      </c>
      <c r="G644" s="86">
        <v>8</v>
      </c>
      <c r="H644" s="88">
        <v>6912</v>
      </c>
      <c r="I644" s="88">
        <v>2346</v>
      </c>
    </row>
    <row r="645" spans="2:9" ht="19.2" x14ac:dyDescent="0.45">
      <c r="B645" s="85">
        <v>44294</v>
      </c>
      <c r="C645" s="86">
        <v>12112081976</v>
      </c>
      <c r="D645" s="87" t="s">
        <v>194</v>
      </c>
      <c r="E645" s="87" t="s">
        <v>35</v>
      </c>
      <c r="F645" s="87" t="s">
        <v>42</v>
      </c>
      <c r="G645" s="86">
        <v>9</v>
      </c>
      <c r="H645" s="88">
        <v>9648</v>
      </c>
      <c r="I645" s="88">
        <v>9005</v>
      </c>
    </row>
    <row r="646" spans="2:9" ht="19.2" x14ac:dyDescent="0.45">
      <c r="B646" s="85">
        <v>44294</v>
      </c>
      <c r="C646" s="86">
        <v>12113971976</v>
      </c>
      <c r="D646" s="87" t="s">
        <v>194</v>
      </c>
      <c r="E646" s="87" t="s">
        <v>36</v>
      </c>
      <c r="F646" s="87" t="s">
        <v>42</v>
      </c>
      <c r="G646" s="86">
        <v>8</v>
      </c>
      <c r="H646" s="88">
        <v>8470</v>
      </c>
      <c r="I646" s="88">
        <v>2571</v>
      </c>
    </row>
    <row r="647" spans="2:9" ht="19.2" x14ac:dyDescent="0.45">
      <c r="B647" s="85">
        <v>44294</v>
      </c>
      <c r="C647" s="86">
        <v>12115831976</v>
      </c>
      <c r="D647" s="87" t="s">
        <v>194</v>
      </c>
      <c r="E647" s="87" t="s">
        <v>37</v>
      </c>
      <c r="F647" s="87" t="s">
        <v>41</v>
      </c>
      <c r="G647" s="86">
        <v>10</v>
      </c>
      <c r="H647" s="88">
        <v>6326</v>
      </c>
      <c r="I647" s="88">
        <v>1631</v>
      </c>
    </row>
    <row r="648" spans="2:9" ht="19.2" x14ac:dyDescent="0.45">
      <c r="B648" s="85">
        <v>44294</v>
      </c>
      <c r="C648" s="86">
        <v>12121031976</v>
      </c>
      <c r="D648" s="87" t="s">
        <v>195</v>
      </c>
      <c r="E648" s="87" t="s">
        <v>38</v>
      </c>
      <c r="F648" s="87" t="s">
        <v>41</v>
      </c>
      <c r="G648" s="86">
        <v>7</v>
      </c>
      <c r="H648" s="88">
        <v>9435</v>
      </c>
      <c r="I648" s="88">
        <v>1097</v>
      </c>
    </row>
    <row r="649" spans="2:9" ht="19.2" x14ac:dyDescent="0.45">
      <c r="B649" s="85">
        <v>44294</v>
      </c>
      <c r="C649" s="86">
        <v>12122041976</v>
      </c>
      <c r="D649" s="87" t="s">
        <v>194</v>
      </c>
      <c r="E649" s="87" t="s">
        <v>39</v>
      </c>
      <c r="F649" s="87" t="s">
        <v>41</v>
      </c>
      <c r="G649" s="86">
        <v>10</v>
      </c>
      <c r="H649" s="88">
        <v>5390</v>
      </c>
      <c r="I649" s="88">
        <v>1481</v>
      </c>
    </row>
    <row r="650" spans="2:9" ht="19.2" x14ac:dyDescent="0.45">
      <c r="B650" s="85">
        <v>44294</v>
      </c>
      <c r="C650" s="86">
        <v>12127791976</v>
      </c>
      <c r="D650" s="87" t="s">
        <v>193</v>
      </c>
      <c r="E650" s="87" t="s">
        <v>31</v>
      </c>
      <c r="F650" s="87" t="s">
        <v>41</v>
      </c>
      <c r="G650" s="86">
        <v>8</v>
      </c>
      <c r="H650" s="88">
        <v>5150</v>
      </c>
      <c r="I650" s="88">
        <v>2133</v>
      </c>
    </row>
    <row r="651" spans="2:9" ht="19.2" x14ac:dyDescent="0.45">
      <c r="B651" s="85">
        <v>44294</v>
      </c>
      <c r="C651" s="86">
        <v>12125091976</v>
      </c>
      <c r="D651" s="87" t="s">
        <v>193</v>
      </c>
      <c r="E651" s="87" t="s">
        <v>34</v>
      </c>
      <c r="F651" s="87" t="s">
        <v>41</v>
      </c>
      <c r="G651" s="86">
        <v>10</v>
      </c>
      <c r="H651" s="88">
        <v>5060</v>
      </c>
      <c r="I651" s="88">
        <v>5060</v>
      </c>
    </row>
    <row r="652" spans="2:9" ht="19.2" x14ac:dyDescent="0.45">
      <c r="B652" s="85">
        <v>44293</v>
      </c>
      <c r="C652" s="86">
        <v>12112071976</v>
      </c>
      <c r="D652" s="87" t="s">
        <v>193</v>
      </c>
      <c r="E652" s="87" t="s">
        <v>35</v>
      </c>
      <c r="F652" s="87" t="s">
        <v>42</v>
      </c>
      <c r="G652" s="86">
        <v>10</v>
      </c>
      <c r="H652" s="88">
        <v>8541</v>
      </c>
      <c r="I652" s="88">
        <v>6058</v>
      </c>
    </row>
    <row r="653" spans="2:9" ht="19.2" x14ac:dyDescent="0.45">
      <c r="B653" s="85">
        <v>44293</v>
      </c>
      <c r="C653" s="86">
        <v>12113961976</v>
      </c>
      <c r="D653" s="87" t="s">
        <v>193</v>
      </c>
      <c r="E653" s="87" t="s">
        <v>36</v>
      </c>
      <c r="F653" s="87" t="s">
        <v>42</v>
      </c>
      <c r="G653" s="86">
        <v>10</v>
      </c>
      <c r="H653" s="88">
        <v>1344</v>
      </c>
      <c r="I653" s="88">
        <v>1096</v>
      </c>
    </row>
    <row r="654" spans="2:9" ht="19.2" x14ac:dyDescent="0.45">
      <c r="B654" s="85">
        <v>44293</v>
      </c>
      <c r="C654" s="86">
        <v>12115821976</v>
      </c>
      <c r="D654" s="87" t="s">
        <v>193</v>
      </c>
      <c r="E654" s="87" t="s">
        <v>37</v>
      </c>
      <c r="F654" s="87" t="s">
        <v>41</v>
      </c>
      <c r="G654" s="86">
        <v>10</v>
      </c>
      <c r="H654" s="88">
        <v>6112</v>
      </c>
      <c r="I654" s="88">
        <v>1027</v>
      </c>
    </row>
    <row r="655" spans="2:9" ht="19.2" x14ac:dyDescent="0.45">
      <c r="B655" s="85">
        <v>44293</v>
      </c>
      <c r="C655" s="86">
        <v>12117381976</v>
      </c>
      <c r="D655" s="87" t="s">
        <v>193</v>
      </c>
      <c r="E655" s="87" t="s">
        <v>38</v>
      </c>
      <c r="F655" s="87" t="s">
        <v>42</v>
      </c>
      <c r="G655" s="86">
        <v>7</v>
      </c>
      <c r="H655" s="88">
        <v>8055</v>
      </c>
      <c r="I655" s="88">
        <v>1561</v>
      </c>
    </row>
    <row r="656" spans="2:9" ht="19.2" x14ac:dyDescent="0.45">
      <c r="B656" s="85">
        <v>44293</v>
      </c>
      <c r="C656" s="86">
        <v>12125691976</v>
      </c>
      <c r="D656" s="87" t="s">
        <v>193</v>
      </c>
      <c r="E656" s="87" t="s">
        <v>39</v>
      </c>
      <c r="F656" s="87" t="s">
        <v>43</v>
      </c>
      <c r="G656" s="86">
        <v>6</v>
      </c>
      <c r="H656" s="88">
        <v>5194</v>
      </c>
      <c r="I656" s="88">
        <v>2126</v>
      </c>
    </row>
    <row r="657" spans="2:9" ht="19.2" x14ac:dyDescent="0.45">
      <c r="B657" s="85">
        <v>44293</v>
      </c>
      <c r="C657" s="86">
        <v>12124141976</v>
      </c>
      <c r="D657" s="87" t="s">
        <v>194</v>
      </c>
      <c r="E657" s="87" t="s">
        <v>31</v>
      </c>
      <c r="F657" s="87" t="s">
        <v>42</v>
      </c>
      <c r="G657" s="86">
        <v>9</v>
      </c>
      <c r="H657" s="88">
        <v>2906</v>
      </c>
      <c r="I657" s="88">
        <v>1743</v>
      </c>
    </row>
    <row r="658" spans="2:9" ht="19.2" x14ac:dyDescent="0.45">
      <c r="B658" s="85">
        <v>44293</v>
      </c>
      <c r="C658" s="86">
        <v>12128731976</v>
      </c>
      <c r="D658" s="87" t="s">
        <v>194</v>
      </c>
      <c r="E658" s="87" t="s">
        <v>34</v>
      </c>
      <c r="F658" s="87" t="s">
        <v>42</v>
      </c>
      <c r="G658" s="86">
        <v>6</v>
      </c>
      <c r="H658" s="88">
        <v>8317</v>
      </c>
      <c r="I658" s="88">
        <v>1635</v>
      </c>
    </row>
    <row r="659" spans="2:9" ht="19.2" x14ac:dyDescent="0.45">
      <c r="B659" s="85">
        <v>44292</v>
      </c>
      <c r="C659" s="86">
        <v>12112061976</v>
      </c>
      <c r="D659" s="87" t="s">
        <v>195</v>
      </c>
      <c r="E659" s="87" t="s">
        <v>35</v>
      </c>
      <c r="F659" s="87" t="s">
        <v>42</v>
      </c>
      <c r="G659" s="86">
        <v>9</v>
      </c>
      <c r="H659" s="88">
        <v>4486</v>
      </c>
      <c r="I659" s="88">
        <v>1596</v>
      </c>
    </row>
    <row r="660" spans="2:9" ht="19.2" x14ac:dyDescent="0.45">
      <c r="B660" s="85">
        <v>44292</v>
      </c>
      <c r="C660" s="86">
        <v>12113951976</v>
      </c>
      <c r="D660" s="87" t="s">
        <v>195</v>
      </c>
      <c r="E660" s="87" t="s">
        <v>36</v>
      </c>
      <c r="F660" s="87" t="s">
        <v>42</v>
      </c>
      <c r="G660" s="86">
        <v>7</v>
      </c>
      <c r="H660" s="88">
        <v>8639</v>
      </c>
      <c r="I660" s="88">
        <v>2394</v>
      </c>
    </row>
    <row r="661" spans="2:9" ht="19.2" x14ac:dyDescent="0.45">
      <c r="B661" s="85">
        <v>44292</v>
      </c>
      <c r="C661" s="86">
        <v>12119461976</v>
      </c>
      <c r="D661" s="87" t="s">
        <v>194</v>
      </c>
      <c r="E661" s="87" t="s">
        <v>37</v>
      </c>
      <c r="F661" s="87" t="s">
        <v>42</v>
      </c>
      <c r="G661" s="86">
        <v>6</v>
      </c>
      <c r="H661" s="88">
        <v>2332</v>
      </c>
      <c r="I661" s="88">
        <v>2812</v>
      </c>
    </row>
    <row r="662" spans="2:9" ht="19.2" x14ac:dyDescent="0.45">
      <c r="B662" s="85">
        <v>44292</v>
      </c>
      <c r="C662" s="86">
        <v>12121021976</v>
      </c>
      <c r="D662" s="87" t="s">
        <v>194</v>
      </c>
      <c r="E662" s="87" t="s">
        <v>38</v>
      </c>
      <c r="F662" s="87" t="s">
        <v>43</v>
      </c>
      <c r="G662" s="86">
        <v>9</v>
      </c>
      <c r="H662" s="88">
        <v>9177</v>
      </c>
      <c r="I662" s="88">
        <v>2745</v>
      </c>
    </row>
    <row r="663" spans="2:9" ht="19.2" x14ac:dyDescent="0.45">
      <c r="B663" s="85">
        <v>44292</v>
      </c>
      <c r="C663" s="86">
        <v>12122031976</v>
      </c>
      <c r="D663" s="87" t="s">
        <v>193</v>
      </c>
      <c r="E663" s="87" t="s">
        <v>39</v>
      </c>
      <c r="F663" s="87" t="s">
        <v>41</v>
      </c>
      <c r="G663" s="86">
        <v>10</v>
      </c>
      <c r="H663" s="88">
        <v>6900</v>
      </c>
      <c r="I663" s="88">
        <v>2085</v>
      </c>
    </row>
    <row r="664" spans="2:9" ht="19.2" x14ac:dyDescent="0.45">
      <c r="B664" s="85">
        <v>44292</v>
      </c>
      <c r="C664" s="86">
        <v>12127781976</v>
      </c>
      <c r="D664" s="87" t="s">
        <v>195</v>
      </c>
      <c r="E664" s="87" t="s">
        <v>31</v>
      </c>
      <c r="F664" s="87" t="s">
        <v>41</v>
      </c>
      <c r="G664" s="86">
        <v>6</v>
      </c>
      <c r="H664" s="88">
        <v>6761</v>
      </c>
      <c r="I664" s="88">
        <v>2992</v>
      </c>
    </row>
    <row r="665" spans="2:9" ht="19.2" x14ac:dyDescent="0.45">
      <c r="B665" s="85">
        <v>44292</v>
      </c>
      <c r="C665" s="86">
        <v>12125081976</v>
      </c>
      <c r="D665" s="87" t="s">
        <v>195</v>
      </c>
      <c r="E665" s="87" t="s">
        <v>34</v>
      </c>
      <c r="F665" s="87" t="s">
        <v>41</v>
      </c>
      <c r="G665" s="86">
        <v>10</v>
      </c>
      <c r="H665" s="88">
        <v>2599</v>
      </c>
      <c r="I665" s="88">
        <v>2524</v>
      </c>
    </row>
    <row r="666" spans="2:9" ht="19.2" x14ac:dyDescent="0.45">
      <c r="B666" s="85">
        <v>44291</v>
      </c>
      <c r="C666" s="86">
        <v>12112051976</v>
      </c>
      <c r="D666" s="87" t="s">
        <v>194</v>
      </c>
      <c r="E666" s="87" t="s">
        <v>35</v>
      </c>
      <c r="F666" s="87" t="s">
        <v>41</v>
      </c>
      <c r="G666" s="86">
        <v>10</v>
      </c>
      <c r="H666" s="88">
        <v>9550</v>
      </c>
      <c r="I666" s="88">
        <v>4280</v>
      </c>
    </row>
    <row r="667" spans="2:9" ht="19.2" x14ac:dyDescent="0.45">
      <c r="B667" s="85">
        <v>44291</v>
      </c>
      <c r="C667" s="86">
        <v>12113941976</v>
      </c>
      <c r="D667" s="87" t="s">
        <v>194</v>
      </c>
      <c r="E667" s="87" t="s">
        <v>36</v>
      </c>
      <c r="F667" s="87" t="s">
        <v>41</v>
      </c>
      <c r="G667" s="86">
        <v>7</v>
      </c>
      <c r="H667" s="88">
        <v>9210</v>
      </c>
      <c r="I667" s="88">
        <v>1853</v>
      </c>
    </row>
    <row r="668" spans="2:9" ht="19.2" x14ac:dyDescent="0.45">
      <c r="B668" s="85">
        <v>44291</v>
      </c>
      <c r="C668" s="86">
        <v>12115811976</v>
      </c>
      <c r="D668" s="87" t="s">
        <v>195</v>
      </c>
      <c r="E668" s="87" t="s">
        <v>37</v>
      </c>
      <c r="F668" s="87" t="s">
        <v>41</v>
      </c>
      <c r="G668" s="86">
        <v>7</v>
      </c>
      <c r="H668" s="88">
        <v>8104</v>
      </c>
      <c r="I668" s="88">
        <v>2079</v>
      </c>
    </row>
    <row r="669" spans="2:9" ht="19.2" x14ac:dyDescent="0.45">
      <c r="B669" s="85">
        <v>44291</v>
      </c>
      <c r="C669" s="86">
        <v>12117371976</v>
      </c>
      <c r="D669" s="87" t="s">
        <v>195</v>
      </c>
      <c r="E669" s="87" t="s">
        <v>38</v>
      </c>
      <c r="F669" s="87" t="s">
        <v>42</v>
      </c>
      <c r="G669" s="86">
        <v>10</v>
      </c>
      <c r="H669" s="88">
        <v>1384</v>
      </c>
      <c r="I669" s="88">
        <v>1219</v>
      </c>
    </row>
    <row r="670" spans="2:9" ht="19.2" x14ac:dyDescent="0.45">
      <c r="B670" s="85">
        <v>44291</v>
      </c>
      <c r="C670" s="86">
        <v>12125681976</v>
      </c>
      <c r="D670" s="87" t="s">
        <v>195</v>
      </c>
      <c r="E670" s="87" t="s">
        <v>39</v>
      </c>
      <c r="F670" s="87" t="s">
        <v>43</v>
      </c>
      <c r="G670" s="86">
        <v>10</v>
      </c>
      <c r="H670" s="88">
        <v>6748</v>
      </c>
      <c r="I670" s="88">
        <v>2876</v>
      </c>
    </row>
    <row r="671" spans="2:9" ht="19.2" x14ac:dyDescent="0.45">
      <c r="B671" s="85">
        <v>44291</v>
      </c>
      <c r="C671" s="86">
        <v>12124131976</v>
      </c>
      <c r="D671" s="87" t="s">
        <v>193</v>
      </c>
      <c r="E671" s="87" t="s">
        <v>31</v>
      </c>
      <c r="F671" s="87" t="s">
        <v>42</v>
      </c>
      <c r="G671" s="86">
        <v>6</v>
      </c>
      <c r="H671" s="88">
        <v>8758</v>
      </c>
      <c r="I671" s="88">
        <v>2983</v>
      </c>
    </row>
    <row r="672" spans="2:9" ht="19.2" x14ac:dyDescent="0.45">
      <c r="B672" s="85">
        <v>44291</v>
      </c>
      <c r="C672" s="86">
        <v>12128721976</v>
      </c>
      <c r="D672" s="87" t="s">
        <v>193</v>
      </c>
      <c r="E672" s="87" t="s">
        <v>34</v>
      </c>
      <c r="F672" s="87" t="s">
        <v>42</v>
      </c>
      <c r="G672" s="86">
        <v>6</v>
      </c>
      <c r="H672" s="88">
        <v>3708</v>
      </c>
      <c r="I672" s="88">
        <v>2872</v>
      </c>
    </row>
    <row r="673" spans="2:9" ht="19.2" x14ac:dyDescent="0.45">
      <c r="B673" s="85">
        <v>44290</v>
      </c>
      <c r="C673" s="86">
        <v>12112041976</v>
      </c>
      <c r="D673" s="87" t="s">
        <v>193</v>
      </c>
      <c r="E673" s="87" t="s">
        <v>35</v>
      </c>
      <c r="F673" s="87" t="s">
        <v>41</v>
      </c>
      <c r="G673" s="86">
        <v>7</v>
      </c>
      <c r="H673" s="88">
        <v>6688</v>
      </c>
      <c r="I673" s="88">
        <v>5902</v>
      </c>
    </row>
    <row r="674" spans="2:9" ht="19.2" x14ac:dyDescent="0.45">
      <c r="B674" s="85">
        <v>44290</v>
      </c>
      <c r="C674" s="86">
        <v>12113931976</v>
      </c>
      <c r="D674" s="87" t="s">
        <v>193</v>
      </c>
      <c r="E674" s="87" t="s">
        <v>36</v>
      </c>
      <c r="F674" s="87" t="s">
        <v>41</v>
      </c>
      <c r="G674" s="86">
        <v>9</v>
      </c>
      <c r="H674" s="88">
        <v>2166</v>
      </c>
      <c r="I674" s="88">
        <v>2088</v>
      </c>
    </row>
    <row r="675" spans="2:9" ht="19.2" x14ac:dyDescent="0.45">
      <c r="B675" s="85">
        <v>44290</v>
      </c>
      <c r="C675" s="86">
        <v>12119451976</v>
      </c>
      <c r="D675" s="87" t="s">
        <v>193</v>
      </c>
      <c r="E675" s="87" t="s">
        <v>37</v>
      </c>
      <c r="F675" s="87" t="s">
        <v>42</v>
      </c>
      <c r="G675" s="86">
        <v>10</v>
      </c>
      <c r="H675" s="88">
        <v>2897</v>
      </c>
      <c r="I675" s="88">
        <v>2462</v>
      </c>
    </row>
    <row r="676" spans="2:9" ht="19.2" x14ac:dyDescent="0.45">
      <c r="B676" s="85">
        <v>44290</v>
      </c>
      <c r="C676" s="86">
        <v>12121011976</v>
      </c>
      <c r="D676" s="87" t="s">
        <v>193</v>
      </c>
      <c r="E676" s="87" t="s">
        <v>38</v>
      </c>
      <c r="F676" s="87" t="s">
        <v>43</v>
      </c>
      <c r="G676" s="86">
        <v>9</v>
      </c>
      <c r="H676" s="88">
        <v>7316</v>
      </c>
      <c r="I676" s="88">
        <v>2695</v>
      </c>
    </row>
    <row r="677" spans="2:9" ht="19.2" x14ac:dyDescent="0.45">
      <c r="B677" s="85">
        <v>44290</v>
      </c>
      <c r="C677" s="86">
        <v>12122021976</v>
      </c>
      <c r="D677" s="87" t="s">
        <v>195</v>
      </c>
      <c r="E677" s="87" t="s">
        <v>39</v>
      </c>
      <c r="F677" s="87" t="s">
        <v>41</v>
      </c>
      <c r="G677" s="86">
        <v>7</v>
      </c>
      <c r="H677" s="88">
        <v>7284</v>
      </c>
      <c r="I677" s="88">
        <v>1906</v>
      </c>
    </row>
    <row r="678" spans="2:9" ht="19.2" x14ac:dyDescent="0.45">
      <c r="B678" s="85">
        <v>44290</v>
      </c>
      <c r="C678" s="86">
        <v>12127771976</v>
      </c>
      <c r="D678" s="87" t="s">
        <v>194</v>
      </c>
      <c r="E678" s="87" t="s">
        <v>31</v>
      </c>
      <c r="F678" s="87" t="s">
        <v>43</v>
      </c>
      <c r="G678" s="86">
        <v>9</v>
      </c>
      <c r="H678" s="88">
        <v>4127</v>
      </c>
      <c r="I678" s="88">
        <v>2496</v>
      </c>
    </row>
    <row r="679" spans="2:9" ht="19.2" x14ac:dyDescent="0.45">
      <c r="B679" s="85">
        <v>44290</v>
      </c>
      <c r="C679" s="86">
        <v>12125071976</v>
      </c>
      <c r="D679" s="87" t="s">
        <v>194</v>
      </c>
      <c r="E679" s="87" t="s">
        <v>34</v>
      </c>
      <c r="F679" s="87" t="s">
        <v>43</v>
      </c>
      <c r="G679" s="86">
        <v>8</v>
      </c>
      <c r="H679" s="88">
        <v>9945</v>
      </c>
      <c r="I679" s="88">
        <v>2909</v>
      </c>
    </row>
    <row r="680" spans="2:9" ht="19.2" x14ac:dyDescent="0.45">
      <c r="B680" s="85">
        <v>44289</v>
      </c>
      <c r="C680" s="86">
        <v>12112031976</v>
      </c>
      <c r="D680" s="87" t="s">
        <v>195</v>
      </c>
      <c r="E680" s="87" t="s">
        <v>35</v>
      </c>
      <c r="F680" s="87" t="s">
        <v>41</v>
      </c>
      <c r="G680" s="86">
        <v>7</v>
      </c>
      <c r="H680" s="88">
        <v>2187</v>
      </c>
      <c r="I680" s="88">
        <v>4489</v>
      </c>
    </row>
    <row r="681" spans="2:9" ht="19.2" x14ac:dyDescent="0.45">
      <c r="B681" s="85">
        <v>44289</v>
      </c>
      <c r="C681" s="86">
        <v>12113921976</v>
      </c>
      <c r="D681" s="87" t="s">
        <v>195</v>
      </c>
      <c r="E681" s="87" t="s">
        <v>36</v>
      </c>
      <c r="F681" s="87" t="s">
        <v>41</v>
      </c>
      <c r="G681" s="86">
        <v>8</v>
      </c>
      <c r="H681" s="88">
        <v>7000</v>
      </c>
      <c r="I681" s="88">
        <v>1657</v>
      </c>
    </row>
    <row r="682" spans="2:9" ht="19.2" x14ac:dyDescent="0.45">
      <c r="B682" s="85">
        <v>44289</v>
      </c>
      <c r="C682" s="86">
        <v>12115801976</v>
      </c>
      <c r="D682" s="87" t="s">
        <v>194</v>
      </c>
      <c r="E682" s="87" t="s">
        <v>37</v>
      </c>
      <c r="F682" s="87" t="s">
        <v>43</v>
      </c>
      <c r="G682" s="86">
        <v>7</v>
      </c>
      <c r="H682" s="88">
        <v>2361</v>
      </c>
      <c r="I682" s="88">
        <v>2172</v>
      </c>
    </row>
    <row r="683" spans="2:9" ht="19.2" x14ac:dyDescent="0.45">
      <c r="B683" s="85">
        <v>44289</v>
      </c>
      <c r="C683" s="86">
        <v>12117361976</v>
      </c>
      <c r="D683" s="87" t="s">
        <v>194</v>
      </c>
      <c r="E683" s="87" t="s">
        <v>38</v>
      </c>
      <c r="F683" s="87" t="s">
        <v>41</v>
      </c>
      <c r="G683" s="86">
        <v>7</v>
      </c>
      <c r="H683" s="88">
        <v>2402</v>
      </c>
      <c r="I683" s="88">
        <v>1689</v>
      </c>
    </row>
    <row r="684" spans="2:9" ht="19.2" x14ac:dyDescent="0.45">
      <c r="B684" s="85">
        <v>44289</v>
      </c>
      <c r="C684" s="86">
        <v>12125671976</v>
      </c>
      <c r="D684" s="87" t="s">
        <v>194</v>
      </c>
      <c r="E684" s="87" t="s">
        <v>39</v>
      </c>
      <c r="F684" s="87" t="s">
        <v>42</v>
      </c>
      <c r="G684" s="86">
        <v>9</v>
      </c>
      <c r="H684" s="88">
        <v>1188</v>
      </c>
      <c r="I684" s="88">
        <v>1956</v>
      </c>
    </row>
    <row r="685" spans="2:9" ht="19.2" x14ac:dyDescent="0.45">
      <c r="B685" s="85">
        <v>44289</v>
      </c>
      <c r="C685" s="86">
        <v>12124121976</v>
      </c>
      <c r="D685" s="87" t="s">
        <v>195</v>
      </c>
      <c r="E685" s="87" t="s">
        <v>31</v>
      </c>
      <c r="F685" s="87" t="s">
        <v>42</v>
      </c>
      <c r="G685" s="86">
        <v>6</v>
      </c>
      <c r="H685" s="88">
        <v>2507</v>
      </c>
      <c r="I685" s="88">
        <v>1421</v>
      </c>
    </row>
    <row r="686" spans="2:9" ht="19.2" x14ac:dyDescent="0.45">
      <c r="B686" s="85">
        <v>44289</v>
      </c>
      <c r="C686" s="86">
        <v>12128711976</v>
      </c>
      <c r="D686" s="87" t="s">
        <v>195</v>
      </c>
      <c r="E686" s="87" t="s">
        <v>34</v>
      </c>
      <c r="F686" s="87" t="s">
        <v>42</v>
      </c>
      <c r="G686" s="86">
        <v>6</v>
      </c>
      <c r="H686" s="88">
        <v>2272</v>
      </c>
      <c r="I686" s="88">
        <v>2642</v>
      </c>
    </row>
    <row r="687" spans="2:9" ht="19.2" x14ac:dyDescent="0.45">
      <c r="B687" s="85">
        <v>44288</v>
      </c>
      <c r="C687" s="86">
        <v>12112021976</v>
      </c>
      <c r="D687" s="87" t="s">
        <v>194</v>
      </c>
      <c r="E687" s="87" t="s">
        <v>35</v>
      </c>
      <c r="F687" s="87" t="s">
        <v>43</v>
      </c>
      <c r="G687" s="86">
        <v>6</v>
      </c>
      <c r="H687" s="88">
        <v>3662</v>
      </c>
      <c r="I687" s="88">
        <v>1069</v>
      </c>
    </row>
    <row r="688" spans="2:9" ht="19.2" x14ac:dyDescent="0.45">
      <c r="B688" s="85">
        <v>44288</v>
      </c>
      <c r="C688" s="86">
        <v>12113911976</v>
      </c>
      <c r="D688" s="87" t="s">
        <v>194</v>
      </c>
      <c r="E688" s="87" t="s">
        <v>36</v>
      </c>
      <c r="F688" s="87" t="s">
        <v>43</v>
      </c>
      <c r="G688" s="86">
        <v>6</v>
      </c>
      <c r="H688" s="88">
        <v>5863</v>
      </c>
      <c r="I688" s="88">
        <v>1458</v>
      </c>
    </row>
    <row r="689" spans="2:9" ht="19.2" x14ac:dyDescent="0.45">
      <c r="B689" s="85">
        <v>44288</v>
      </c>
      <c r="C689" s="86">
        <v>12119441976</v>
      </c>
      <c r="D689" s="87" t="s">
        <v>195</v>
      </c>
      <c r="E689" s="87" t="s">
        <v>37</v>
      </c>
      <c r="F689" s="87" t="s">
        <v>42</v>
      </c>
      <c r="G689" s="86">
        <v>7</v>
      </c>
      <c r="H689" s="88">
        <v>1546</v>
      </c>
      <c r="I689" s="88">
        <v>1041</v>
      </c>
    </row>
    <row r="690" spans="2:9" ht="19.2" x14ac:dyDescent="0.45">
      <c r="B690" s="85">
        <v>44288</v>
      </c>
      <c r="C690" s="86">
        <v>12121001976</v>
      </c>
      <c r="D690" s="87" t="s">
        <v>195</v>
      </c>
      <c r="E690" s="87" t="s">
        <v>38</v>
      </c>
      <c r="F690" s="87" t="s">
        <v>43</v>
      </c>
      <c r="G690" s="86">
        <v>6</v>
      </c>
      <c r="H690" s="88">
        <v>5084</v>
      </c>
      <c r="I690" s="88">
        <v>1158</v>
      </c>
    </row>
    <row r="691" spans="2:9" ht="19.2" x14ac:dyDescent="0.45">
      <c r="B691" s="85">
        <v>44288</v>
      </c>
      <c r="C691" s="86">
        <v>12122011976</v>
      </c>
      <c r="D691" s="87" t="s">
        <v>194</v>
      </c>
      <c r="E691" s="87" t="s">
        <v>39</v>
      </c>
      <c r="F691" s="87" t="s">
        <v>43</v>
      </c>
      <c r="G691" s="86">
        <v>6</v>
      </c>
      <c r="H691" s="88">
        <v>7435</v>
      </c>
      <c r="I691" s="88">
        <v>2002</v>
      </c>
    </row>
    <row r="692" spans="2:9" ht="19.2" x14ac:dyDescent="0.45">
      <c r="B692" s="85">
        <v>44288</v>
      </c>
      <c r="C692" s="86">
        <v>12127761976</v>
      </c>
      <c r="D692" s="87" t="s">
        <v>193</v>
      </c>
      <c r="E692" s="87" t="s">
        <v>31</v>
      </c>
      <c r="F692" s="87" t="s">
        <v>43</v>
      </c>
      <c r="G692" s="86">
        <v>10</v>
      </c>
      <c r="H692" s="88">
        <v>2629</v>
      </c>
      <c r="I692" s="88">
        <v>1463</v>
      </c>
    </row>
    <row r="693" spans="2:9" ht="19.2" x14ac:dyDescent="0.45">
      <c r="B693" s="85">
        <v>44288</v>
      </c>
      <c r="C693" s="86">
        <v>12125061976</v>
      </c>
      <c r="D693" s="87" t="s">
        <v>193</v>
      </c>
      <c r="E693" s="87" t="s">
        <v>34</v>
      </c>
      <c r="F693" s="87" t="s">
        <v>43</v>
      </c>
      <c r="G693" s="86">
        <v>10</v>
      </c>
      <c r="H693" s="88">
        <v>2403</v>
      </c>
      <c r="I693" s="88">
        <v>2432</v>
      </c>
    </row>
    <row r="694" spans="2:9" ht="19.2" x14ac:dyDescent="0.45">
      <c r="B694" s="85">
        <v>44287</v>
      </c>
      <c r="C694" s="86">
        <v>12112011976</v>
      </c>
      <c r="D694" s="87" t="s">
        <v>193</v>
      </c>
      <c r="E694" s="87" t="s">
        <v>35</v>
      </c>
      <c r="F694" s="87" t="s">
        <v>43</v>
      </c>
      <c r="G694" s="86">
        <v>6</v>
      </c>
      <c r="H694" s="88">
        <v>6388</v>
      </c>
      <c r="I694" s="88">
        <v>7947</v>
      </c>
    </row>
    <row r="695" spans="2:9" ht="19.2" x14ac:dyDescent="0.45">
      <c r="B695" s="85">
        <v>44287</v>
      </c>
      <c r="C695" s="86">
        <v>12113901976</v>
      </c>
      <c r="D695" s="87" t="s">
        <v>193</v>
      </c>
      <c r="E695" s="87" t="s">
        <v>36</v>
      </c>
      <c r="F695" s="87" t="s">
        <v>43</v>
      </c>
      <c r="G695" s="86">
        <v>8</v>
      </c>
      <c r="H695" s="88">
        <v>3721</v>
      </c>
      <c r="I695" s="88">
        <v>2914</v>
      </c>
    </row>
    <row r="696" spans="2:9" ht="19.2" x14ac:dyDescent="0.45">
      <c r="B696" s="85">
        <v>44287</v>
      </c>
      <c r="C696" s="86">
        <v>12115791976</v>
      </c>
      <c r="D696" s="87" t="s">
        <v>193</v>
      </c>
      <c r="E696" s="87" t="s">
        <v>37</v>
      </c>
      <c r="F696" s="87" t="s">
        <v>43</v>
      </c>
      <c r="G696" s="86">
        <v>7</v>
      </c>
      <c r="H696" s="88">
        <v>1731</v>
      </c>
      <c r="I696" s="88">
        <v>2089</v>
      </c>
    </row>
    <row r="697" spans="2:9" ht="19.2" x14ac:dyDescent="0.45">
      <c r="B697" s="85">
        <v>44287</v>
      </c>
      <c r="C697" s="86">
        <v>12117351976</v>
      </c>
      <c r="D697" s="87" t="s">
        <v>193</v>
      </c>
      <c r="E697" s="87" t="s">
        <v>38</v>
      </c>
      <c r="F697" s="87" t="s">
        <v>41</v>
      </c>
      <c r="G697" s="86">
        <v>7</v>
      </c>
      <c r="H697" s="88">
        <v>6276</v>
      </c>
      <c r="I697" s="88">
        <v>1518</v>
      </c>
    </row>
    <row r="698" spans="2:9" ht="19.2" x14ac:dyDescent="0.45">
      <c r="B698" s="85">
        <v>44287</v>
      </c>
      <c r="C698" s="86">
        <v>12125661976</v>
      </c>
      <c r="D698" s="87" t="s">
        <v>193</v>
      </c>
      <c r="E698" s="87" t="s">
        <v>39</v>
      </c>
      <c r="F698" s="87" t="s">
        <v>42</v>
      </c>
      <c r="G698" s="86">
        <v>7</v>
      </c>
      <c r="H698" s="88">
        <v>1596</v>
      </c>
      <c r="I698" s="88">
        <v>2744</v>
      </c>
    </row>
    <row r="699" spans="2:9" ht="19.2" x14ac:dyDescent="0.45">
      <c r="B699" s="85">
        <v>44287</v>
      </c>
      <c r="C699" s="86">
        <v>12124111976</v>
      </c>
      <c r="D699" s="87" t="s">
        <v>194</v>
      </c>
      <c r="E699" s="87" t="s">
        <v>31</v>
      </c>
      <c r="F699" s="87" t="s">
        <v>41</v>
      </c>
      <c r="G699" s="86">
        <v>8</v>
      </c>
      <c r="H699" s="88">
        <v>7068</v>
      </c>
      <c r="I699" s="88">
        <v>2309</v>
      </c>
    </row>
    <row r="700" spans="2:9" ht="19.2" x14ac:dyDescent="0.45">
      <c r="B700" s="85">
        <v>44287</v>
      </c>
      <c r="C700" s="86">
        <v>12128701976</v>
      </c>
      <c r="D700" s="87" t="s">
        <v>194</v>
      </c>
      <c r="E700" s="87" t="s">
        <v>34</v>
      </c>
      <c r="F700" s="87" t="s">
        <v>41</v>
      </c>
      <c r="G700" s="86">
        <v>10</v>
      </c>
      <c r="H700" s="88">
        <v>5995</v>
      </c>
      <c r="I700" s="88">
        <v>5995</v>
      </c>
    </row>
    <row r="701" spans="2:9" ht="19.2" x14ac:dyDescent="0.45">
      <c r="B701" s="85">
        <v>44286</v>
      </c>
      <c r="C701" s="86">
        <v>12112001976</v>
      </c>
      <c r="D701" s="87" t="s">
        <v>195</v>
      </c>
      <c r="E701" s="87" t="s">
        <v>35</v>
      </c>
      <c r="F701" s="87" t="s">
        <v>43</v>
      </c>
      <c r="G701" s="86">
        <v>7</v>
      </c>
      <c r="H701" s="88">
        <v>9536</v>
      </c>
      <c r="I701" s="88">
        <v>3839</v>
      </c>
    </row>
    <row r="702" spans="2:9" ht="19.2" x14ac:dyDescent="0.45">
      <c r="B702" s="85">
        <v>44286</v>
      </c>
      <c r="C702" s="86">
        <v>12113891976</v>
      </c>
      <c r="D702" s="87" t="s">
        <v>195</v>
      </c>
      <c r="E702" s="87" t="s">
        <v>36</v>
      </c>
      <c r="F702" s="87" t="s">
        <v>43</v>
      </c>
      <c r="G702" s="86">
        <v>8</v>
      </c>
      <c r="H702" s="88">
        <v>2243</v>
      </c>
      <c r="I702" s="88">
        <v>2998</v>
      </c>
    </row>
    <row r="703" spans="2:9" ht="19.2" x14ac:dyDescent="0.45">
      <c r="B703" s="85">
        <v>44286</v>
      </c>
      <c r="C703" s="86">
        <v>12119431976</v>
      </c>
      <c r="D703" s="87" t="s">
        <v>194</v>
      </c>
      <c r="E703" s="87" t="s">
        <v>37</v>
      </c>
      <c r="F703" s="87" t="s">
        <v>41</v>
      </c>
      <c r="G703" s="86">
        <v>9</v>
      </c>
      <c r="H703" s="88">
        <v>8682</v>
      </c>
      <c r="I703" s="88">
        <v>2014</v>
      </c>
    </row>
    <row r="704" spans="2:9" ht="19.2" x14ac:dyDescent="0.45">
      <c r="B704" s="85">
        <v>44286</v>
      </c>
      <c r="C704" s="86">
        <v>12120991976</v>
      </c>
      <c r="D704" s="87" t="s">
        <v>194</v>
      </c>
      <c r="E704" s="87" t="s">
        <v>38</v>
      </c>
      <c r="F704" s="87" t="s">
        <v>42</v>
      </c>
      <c r="G704" s="86">
        <v>7</v>
      </c>
      <c r="H704" s="88">
        <v>1020</v>
      </c>
      <c r="I704" s="88">
        <v>1116</v>
      </c>
    </row>
    <row r="705" spans="2:9" ht="19.2" x14ac:dyDescent="0.45">
      <c r="B705" s="85">
        <v>44286</v>
      </c>
      <c r="C705" s="86">
        <v>12122001976</v>
      </c>
      <c r="D705" s="87" t="s">
        <v>193</v>
      </c>
      <c r="E705" s="87" t="s">
        <v>39</v>
      </c>
      <c r="F705" s="87" t="s">
        <v>43</v>
      </c>
      <c r="G705" s="86">
        <v>8</v>
      </c>
      <c r="H705" s="88">
        <v>1694</v>
      </c>
      <c r="I705" s="88">
        <v>1621</v>
      </c>
    </row>
    <row r="706" spans="2:9" ht="19.2" x14ac:dyDescent="0.45">
      <c r="B706" s="85">
        <v>44286</v>
      </c>
      <c r="C706" s="86">
        <v>12127751976</v>
      </c>
      <c r="D706" s="87" t="s">
        <v>195</v>
      </c>
      <c r="E706" s="87" t="s">
        <v>31</v>
      </c>
      <c r="F706" s="87" t="s">
        <v>43</v>
      </c>
      <c r="G706" s="86">
        <v>10</v>
      </c>
      <c r="H706" s="88">
        <v>1591</v>
      </c>
      <c r="I706" s="88">
        <v>2540</v>
      </c>
    </row>
    <row r="707" spans="2:9" ht="19.2" x14ac:dyDescent="0.45">
      <c r="B707" s="85">
        <v>44286</v>
      </c>
      <c r="C707" s="86">
        <v>12125051976</v>
      </c>
      <c r="D707" s="87" t="s">
        <v>195</v>
      </c>
      <c r="E707" s="87" t="s">
        <v>34</v>
      </c>
      <c r="F707" s="87" t="s">
        <v>43</v>
      </c>
      <c r="G707" s="86">
        <v>10</v>
      </c>
      <c r="H707" s="88">
        <v>6865</v>
      </c>
      <c r="I707" s="88">
        <v>2887</v>
      </c>
    </row>
    <row r="708" spans="2:9" ht="19.2" x14ac:dyDescent="0.45">
      <c r="B708" s="85">
        <v>44285</v>
      </c>
      <c r="C708" s="86">
        <v>12111991976</v>
      </c>
      <c r="D708" s="87" t="s">
        <v>194</v>
      </c>
      <c r="E708" s="87" t="s">
        <v>35</v>
      </c>
      <c r="F708" s="87" t="s">
        <v>42</v>
      </c>
      <c r="G708" s="86">
        <v>9</v>
      </c>
      <c r="H708" s="88">
        <v>8793</v>
      </c>
      <c r="I708" s="88">
        <v>9550</v>
      </c>
    </row>
    <row r="709" spans="2:9" ht="19.2" x14ac:dyDescent="0.45">
      <c r="B709" s="85">
        <v>44285</v>
      </c>
      <c r="C709" s="86">
        <v>12113881976</v>
      </c>
      <c r="D709" s="87" t="s">
        <v>194</v>
      </c>
      <c r="E709" s="87" t="s">
        <v>36</v>
      </c>
      <c r="F709" s="87" t="s">
        <v>42</v>
      </c>
      <c r="G709" s="86">
        <v>6</v>
      </c>
      <c r="H709" s="88">
        <v>3234</v>
      </c>
      <c r="I709" s="88">
        <v>1840</v>
      </c>
    </row>
    <row r="710" spans="2:9" ht="19.2" x14ac:dyDescent="0.45">
      <c r="B710" s="85">
        <v>44285</v>
      </c>
      <c r="C710" s="86">
        <v>12115781976</v>
      </c>
      <c r="D710" s="87" t="s">
        <v>195</v>
      </c>
      <c r="E710" s="87" t="s">
        <v>37</v>
      </c>
      <c r="F710" s="87" t="s">
        <v>43</v>
      </c>
      <c r="G710" s="86">
        <v>8</v>
      </c>
      <c r="H710" s="88">
        <v>8366</v>
      </c>
      <c r="I710" s="88">
        <v>1792</v>
      </c>
    </row>
    <row r="711" spans="2:9" ht="19.2" x14ac:dyDescent="0.45">
      <c r="B711" s="85">
        <v>44285</v>
      </c>
      <c r="C711" s="86">
        <v>12117341976</v>
      </c>
      <c r="D711" s="87" t="s">
        <v>195</v>
      </c>
      <c r="E711" s="87" t="s">
        <v>38</v>
      </c>
      <c r="F711" s="87" t="s">
        <v>41</v>
      </c>
      <c r="G711" s="86">
        <v>6</v>
      </c>
      <c r="H711" s="88">
        <v>7865</v>
      </c>
      <c r="I711" s="88">
        <v>1726</v>
      </c>
    </row>
    <row r="712" spans="2:9" ht="19.2" x14ac:dyDescent="0.45">
      <c r="B712" s="85">
        <v>44285</v>
      </c>
      <c r="C712" s="86">
        <v>12125651976</v>
      </c>
      <c r="D712" s="87" t="s">
        <v>195</v>
      </c>
      <c r="E712" s="87" t="s">
        <v>39</v>
      </c>
      <c r="F712" s="87" t="s">
        <v>42</v>
      </c>
      <c r="G712" s="86">
        <v>9</v>
      </c>
      <c r="H712" s="88">
        <v>9160</v>
      </c>
      <c r="I712" s="88">
        <v>1175</v>
      </c>
    </row>
    <row r="713" spans="2:9" ht="19.2" x14ac:dyDescent="0.45">
      <c r="B713" s="85">
        <v>44285</v>
      </c>
      <c r="C713" s="86">
        <v>12124051976</v>
      </c>
      <c r="D713" s="87" t="s">
        <v>194</v>
      </c>
      <c r="E713" s="87" t="s">
        <v>31</v>
      </c>
      <c r="F713" s="87" t="s">
        <v>42</v>
      </c>
      <c r="G713" s="86">
        <v>10</v>
      </c>
      <c r="H713" s="88">
        <v>6999</v>
      </c>
      <c r="I713" s="88">
        <v>1886</v>
      </c>
    </row>
    <row r="714" spans="2:9" ht="19.2" x14ac:dyDescent="0.45">
      <c r="B714" s="85">
        <v>44285</v>
      </c>
      <c r="C714" s="86">
        <v>12128691976</v>
      </c>
      <c r="D714" s="87" t="s">
        <v>193</v>
      </c>
      <c r="E714" s="87" t="s">
        <v>34</v>
      </c>
      <c r="F714" s="87" t="s">
        <v>41</v>
      </c>
      <c r="G714" s="86">
        <v>9</v>
      </c>
      <c r="H714" s="88">
        <v>1961</v>
      </c>
      <c r="I714" s="88">
        <v>2569</v>
      </c>
    </row>
    <row r="715" spans="2:9" ht="19.2" x14ac:dyDescent="0.45">
      <c r="B715" s="85">
        <v>44284</v>
      </c>
      <c r="C715" s="86">
        <v>12111981976</v>
      </c>
      <c r="D715" s="87" t="s">
        <v>193</v>
      </c>
      <c r="E715" s="87" t="s">
        <v>35</v>
      </c>
      <c r="F715" s="87" t="s">
        <v>42</v>
      </c>
      <c r="G715" s="86">
        <v>9</v>
      </c>
      <c r="H715" s="88">
        <v>9291</v>
      </c>
      <c r="I715" s="88">
        <v>6688</v>
      </c>
    </row>
    <row r="716" spans="2:9" ht="19.2" x14ac:dyDescent="0.45">
      <c r="B716" s="85">
        <v>44284</v>
      </c>
      <c r="C716" s="86">
        <v>12113871976</v>
      </c>
      <c r="D716" s="87" t="s">
        <v>193</v>
      </c>
      <c r="E716" s="87" t="s">
        <v>36</v>
      </c>
      <c r="F716" s="87" t="s">
        <v>42</v>
      </c>
      <c r="G716" s="86">
        <v>7</v>
      </c>
      <c r="H716" s="88">
        <v>3001</v>
      </c>
      <c r="I716" s="88">
        <v>1885</v>
      </c>
    </row>
    <row r="717" spans="2:9" ht="19.2" x14ac:dyDescent="0.45">
      <c r="B717" s="85">
        <v>44284</v>
      </c>
      <c r="C717" s="86">
        <v>12119421976</v>
      </c>
      <c r="D717" s="87" t="s">
        <v>193</v>
      </c>
      <c r="E717" s="87" t="s">
        <v>37</v>
      </c>
      <c r="F717" s="87" t="s">
        <v>41</v>
      </c>
      <c r="G717" s="86">
        <v>10</v>
      </c>
      <c r="H717" s="88">
        <v>6979</v>
      </c>
      <c r="I717" s="88">
        <v>2215</v>
      </c>
    </row>
    <row r="718" spans="2:9" ht="19.2" x14ac:dyDescent="0.45">
      <c r="B718" s="85">
        <v>44284</v>
      </c>
      <c r="C718" s="86">
        <v>12120981976</v>
      </c>
      <c r="D718" s="87" t="s">
        <v>193</v>
      </c>
      <c r="E718" s="87" t="s">
        <v>38</v>
      </c>
      <c r="F718" s="87" t="s">
        <v>42</v>
      </c>
      <c r="G718" s="86">
        <v>8</v>
      </c>
      <c r="H718" s="88">
        <v>4633</v>
      </c>
      <c r="I718" s="88">
        <v>2082</v>
      </c>
    </row>
    <row r="719" spans="2:9" ht="19.2" x14ac:dyDescent="0.45">
      <c r="B719" s="85">
        <v>44284</v>
      </c>
      <c r="C719" s="86">
        <v>12121991976</v>
      </c>
      <c r="D719" s="87" t="s">
        <v>195</v>
      </c>
      <c r="E719" s="87" t="s">
        <v>39</v>
      </c>
      <c r="F719" s="87" t="s">
        <v>43</v>
      </c>
      <c r="G719" s="86">
        <v>8</v>
      </c>
      <c r="H719" s="88">
        <v>6746</v>
      </c>
      <c r="I719" s="88">
        <v>1318</v>
      </c>
    </row>
    <row r="720" spans="2:9" ht="19.2" x14ac:dyDescent="0.45">
      <c r="B720" s="85">
        <v>44284</v>
      </c>
      <c r="C720" s="86">
        <v>12124041976</v>
      </c>
      <c r="D720" s="87" t="s">
        <v>193</v>
      </c>
      <c r="E720" s="87" t="s">
        <v>31</v>
      </c>
      <c r="F720" s="87" t="s">
        <v>42</v>
      </c>
      <c r="G720" s="86">
        <v>10</v>
      </c>
      <c r="H720" s="88">
        <v>4820</v>
      </c>
      <c r="I720" s="88">
        <v>1364</v>
      </c>
    </row>
    <row r="721" spans="2:9" ht="19.2" x14ac:dyDescent="0.45">
      <c r="B721" s="85">
        <v>44284</v>
      </c>
      <c r="C721" s="86">
        <v>12125041976</v>
      </c>
      <c r="D721" s="87" t="s">
        <v>194</v>
      </c>
      <c r="E721" s="87" t="s">
        <v>34</v>
      </c>
      <c r="F721" s="87" t="s">
        <v>42</v>
      </c>
      <c r="G721" s="86">
        <v>8</v>
      </c>
      <c r="H721" s="88">
        <v>6304</v>
      </c>
      <c r="I721" s="88">
        <v>2696</v>
      </c>
    </row>
    <row r="722" spans="2:9" ht="19.2" x14ac:dyDescent="0.45">
      <c r="B722" s="85">
        <v>44283</v>
      </c>
      <c r="C722" s="86">
        <v>12111971976</v>
      </c>
      <c r="D722" s="87" t="s">
        <v>195</v>
      </c>
      <c r="E722" s="87" t="s">
        <v>35</v>
      </c>
      <c r="F722" s="87" t="s">
        <v>42</v>
      </c>
      <c r="G722" s="86">
        <v>10</v>
      </c>
      <c r="H722" s="88">
        <v>1564</v>
      </c>
      <c r="I722" s="88">
        <v>2187</v>
      </c>
    </row>
    <row r="723" spans="2:9" ht="19.2" x14ac:dyDescent="0.45">
      <c r="B723" s="85">
        <v>44283</v>
      </c>
      <c r="C723" s="86">
        <v>12113861976</v>
      </c>
      <c r="D723" s="87" t="s">
        <v>195</v>
      </c>
      <c r="E723" s="87" t="s">
        <v>36</v>
      </c>
      <c r="F723" s="87" t="s">
        <v>42</v>
      </c>
      <c r="G723" s="86">
        <v>10</v>
      </c>
      <c r="H723" s="88">
        <v>3754</v>
      </c>
      <c r="I723" s="88">
        <v>2948</v>
      </c>
    </row>
    <row r="724" spans="2:9" ht="19.2" x14ac:dyDescent="0.45">
      <c r="B724" s="85">
        <v>44283</v>
      </c>
      <c r="C724" s="86">
        <v>12119411976</v>
      </c>
      <c r="D724" s="87" t="s">
        <v>195</v>
      </c>
      <c r="E724" s="87" t="s">
        <v>37</v>
      </c>
      <c r="F724" s="87" t="s">
        <v>41</v>
      </c>
      <c r="G724" s="86">
        <v>6</v>
      </c>
      <c r="H724" s="88">
        <v>2240</v>
      </c>
      <c r="I724" s="88">
        <v>1569</v>
      </c>
    </row>
    <row r="725" spans="2:9" ht="19.2" x14ac:dyDescent="0.45">
      <c r="B725" s="85">
        <v>44283</v>
      </c>
      <c r="C725" s="86">
        <v>12117331976</v>
      </c>
      <c r="D725" s="87" t="s">
        <v>194</v>
      </c>
      <c r="E725" s="87" t="s">
        <v>38</v>
      </c>
      <c r="F725" s="87" t="s">
        <v>43</v>
      </c>
      <c r="G725" s="86">
        <v>9</v>
      </c>
      <c r="H725" s="88">
        <v>3484</v>
      </c>
      <c r="I725" s="88">
        <v>2190</v>
      </c>
    </row>
    <row r="726" spans="2:9" ht="19.2" x14ac:dyDescent="0.45">
      <c r="B726" s="85">
        <v>44283</v>
      </c>
      <c r="C726" s="86">
        <v>12125641976</v>
      </c>
      <c r="D726" s="87" t="s">
        <v>194</v>
      </c>
      <c r="E726" s="87" t="s">
        <v>39</v>
      </c>
      <c r="F726" s="87" t="s">
        <v>41</v>
      </c>
      <c r="G726" s="86">
        <v>6</v>
      </c>
      <c r="H726" s="88">
        <v>7024</v>
      </c>
      <c r="I726" s="88">
        <v>2322</v>
      </c>
    </row>
    <row r="727" spans="2:9" ht="19.2" x14ac:dyDescent="0.45">
      <c r="B727" s="85">
        <v>44283</v>
      </c>
      <c r="C727" s="86">
        <v>12124031976</v>
      </c>
      <c r="D727" s="87" t="s">
        <v>195</v>
      </c>
      <c r="E727" s="87" t="s">
        <v>31</v>
      </c>
      <c r="F727" s="87" t="s">
        <v>42</v>
      </c>
      <c r="G727" s="86">
        <v>8</v>
      </c>
      <c r="H727" s="88">
        <v>6144</v>
      </c>
      <c r="I727" s="88">
        <v>1702</v>
      </c>
    </row>
    <row r="728" spans="2:9" ht="19.2" x14ac:dyDescent="0.45">
      <c r="B728" s="85">
        <v>44283</v>
      </c>
      <c r="C728" s="86">
        <v>12128681976</v>
      </c>
      <c r="D728" s="87" t="s">
        <v>195</v>
      </c>
      <c r="E728" s="87" t="s">
        <v>34</v>
      </c>
      <c r="F728" s="87" t="s">
        <v>41</v>
      </c>
      <c r="G728" s="86">
        <v>6</v>
      </c>
      <c r="H728" s="88">
        <v>7619</v>
      </c>
      <c r="I728" s="88">
        <v>1189</v>
      </c>
    </row>
    <row r="729" spans="2:9" ht="19.2" x14ac:dyDescent="0.45">
      <c r="B729" s="85">
        <v>44282</v>
      </c>
      <c r="C729" s="86">
        <v>12111961976</v>
      </c>
      <c r="D729" s="87" t="s">
        <v>194</v>
      </c>
      <c r="E729" s="87" t="s">
        <v>35</v>
      </c>
      <c r="F729" s="87" t="s">
        <v>41</v>
      </c>
      <c r="G729" s="86">
        <v>10</v>
      </c>
      <c r="H729" s="88">
        <v>3065</v>
      </c>
      <c r="I729" s="88">
        <v>3065</v>
      </c>
    </row>
    <row r="730" spans="2:9" ht="19.2" x14ac:dyDescent="0.45">
      <c r="B730" s="85">
        <v>44282</v>
      </c>
      <c r="C730" s="86">
        <v>12113851976</v>
      </c>
      <c r="D730" s="87" t="s">
        <v>194</v>
      </c>
      <c r="E730" s="87" t="s">
        <v>36</v>
      </c>
      <c r="F730" s="87" t="s">
        <v>41</v>
      </c>
      <c r="G730" s="86">
        <v>9</v>
      </c>
      <c r="H730" s="88">
        <v>1849</v>
      </c>
      <c r="I730" s="88">
        <v>2961</v>
      </c>
    </row>
    <row r="731" spans="2:9" ht="19.2" x14ac:dyDescent="0.45">
      <c r="B731" s="85">
        <v>44282</v>
      </c>
      <c r="C731" s="86">
        <v>12119401976</v>
      </c>
      <c r="D731" s="87" t="s">
        <v>194</v>
      </c>
      <c r="E731" s="87" t="s">
        <v>37</v>
      </c>
      <c r="F731" s="87" t="s">
        <v>43</v>
      </c>
      <c r="G731" s="86">
        <v>10</v>
      </c>
      <c r="H731" s="88">
        <v>8470</v>
      </c>
      <c r="I731" s="88">
        <v>1498</v>
      </c>
    </row>
    <row r="732" spans="2:9" ht="19.2" x14ac:dyDescent="0.45">
      <c r="B732" s="85">
        <v>44282</v>
      </c>
      <c r="C732" s="86">
        <v>12120971976</v>
      </c>
      <c r="D732" s="87" t="s">
        <v>195</v>
      </c>
      <c r="E732" s="87" t="s">
        <v>38</v>
      </c>
      <c r="F732" s="87" t="s">
        <v>42</v>
      </c>
      <c r="G732" s="86">
        <v>9</v>
      </c>
      <c r="H732" s="88">
        <v>9880</v>
      </c>
      <c r="I732" s="88">
        <v>1125</v>
      </c>
    </row>
    <row r="733" spans="2:9" ht="19.2" x14ac:dyDescent="0.45">
      <c r="B733" s="85">
        <v>44282</v>
      </c>
      <c r="C733" s="86">
        <v>12121981976</v>
      </c>
      <c r="D733" s="87" t="s">
        <v>194</v>
      </c>
      <c r="E733" s="87" t="s">
        <v>39</v>
      </c>
      <c r="F733" s="87" t="s">
        <v>42</v>
      </c>
      <c r="G733" s="86">
        <v>9</v>
      </c>
      <c r="H733" s="88">
        <v>7528</v>
      </c>
      <c r="I733" s="88">
        <v>1230</v>
      </c>
    </row>
    <row r="734" spans="2:9" ht="19.2" x14ac:dyDescent="0.45">
      <c r="B734" s="85">
        <v>44282</v>
      </c>
      <c r="C734" s="86">
        <v>12124021976</v>
      </c>
      <c r="D734" s="87" t="s">
        <v>194</v>
      </c>
      <c r="E734" s="87" t="s">
        <v>31</v>
      </c>
      <c r="F734" s="87" t="s">
        <v>41</v>
      </c>
      <c r="G734" s="86">
        <v>10</v>
      </c>
      <c r="H734" s="88">
        <v>1210</v>
      </c>
      <c r="I734" s="88">
        <v>1028</v>
      </c>
    </row>
    <row r="735" spans="2:9" ht="19.2" x14ac:dyDescent="0.45">
      <c r="B735" s="85">
        <v>44282</v>
      </c>
      <c r="C735" s="86">
        <v>12125031976</v>
      </c>
      <c r="D735" s="87" t="s">
        <v>193</v>
      </c>
      <c r="E735" s="87" t="s">
        <v>34</v>
      </c>
      <c r="F735" s="87" t="s">
        <v>42</v>
      </c>
      <c r="G735" s="86">
        <v>10</v>
      </c>
      <c r="H735" s="88">
        <v>7552</v>
      </c>
      <c r="I735" s="88">
        <v>1871</v>
      </c>
    </row>
    <row r="736" spans="2:9" ht="19.2" x14ac:dyDescent="0.45">
      <c r="B736" s="85">
        <v>44281</v>
      </c>
      <c r="C736" s="86">
        <v>12111951976</v>
      </c>
      <c r="D736" s="87" t="s">
        <v>193</v>
      </c>
      <c r="E736" s="87" t="s">
        <v>35</v>
      </c>
      <c r="F736" s="87" t="s">
        <v>41</v>
      </c>
      <c r="G736" s="86">
        <v>9</v>
      </c>
      <c r="H736" s="88">
        <v>4641</v>
      </c>
      <c r="I736" s="88">
        <v>4641</v>
      </c>
    </row>
    <row r="737" spans="2:9" ht="19.2" x14ac:dyDescent="0.45">
      <c r="B737" s="85">
        <v>44281</v>
      </c>
      <c r="C737" s="86">
        <v>12113841976</v>
      </c>
      <c r="D737" s="87" t="s">
        <v>193</v>
      </c>
      <c r="E737" s="87" t="s">
        <v>36</v>
      </c>
      <c r="F737" s="87" t="s">
        <v>41</v>
      </c>
      <c r="G737" s="86">
        <v>7</v>
      </c>
      <c r="H737" s="88">
        <v>8431</v>
      </c>
      <c r="I737" s="88">
        <v>2221</v>
      </c>
    </row>
    <row r="738" spans="2:9" ht="19.2" x14ac:dyDescent="0.45">
      <c r="B738" s="85">
        <v>44281</v>
      </c>
      <c r="C738" s="86">
        <v>12119391976</v>
      </c>
      <c r="D738" s="87" t="s">
        <v>193</v>
      </c>
      <c r="E738" s="87" t="s">
        <v>37</v>
      </c>
      <c r="F738" s="87" t="s">
        <v>43</v>
      </c>
      <c r="G738" s="86">
        <v>10</v>
      </c>
      <c r="H738" s="88">
        <v>6791</v>
      </c>
      <c r="I738" s="88">
        <v>1221</v>
      </c>
    </row>
    <row r="739" spans="2:9" ht="19.2" x14ac:dyDescent="0.45">
      <c r="B739" s="85">
        <v>44281</v>
      </c>
      <c r="C739" s="86">
        <v>12117321976</v>
      </c>
      <c r="D739" s="87" t="s">
        <v>193</v>
      </c>
      <c r="E739" s="87" t="s">
        <v>38</v>
      </c>
      <c r="F739" s="87" t="s">
        <v>43</v>
      </c>
      <c r="G739" s="86">
        <v>6</v>
      </c>
      <c r="H739" s="88">
        <v>2753</v>
      </c>
      <c r="I739" s="88">
        <v>2337</v>
      </c>
    </row>
    <row r="740" spans="2:9" ht="19.2" x14ac:dyDescent="0.45">
      <c r="B740" s="85">
        <v>44281</v>
      </c>
      <c r="C740" s="86">
        <v>12125631976</v>
      </c>
      <c r="D740" s="87" t="s">
        <v>193</v>
      </c>
      <c r="E740" s="87" t="s">
        <v>39</v>
      </c>
      <c r="F740" s="87" t="s">
        <v>41</v>
      </c>
      <c r="G740" s="86">
        <v>8</v>
      </c>
      <c r="H740" s="88">
        <v>3684</v>
      </c>
      <c r="I740" s="88">
        <v>1744</v>
      </c>
    </row>
    <row r="741" spans="2:9" ht="19.2" x14ac:dyDescent="0.45">
      <c r="B741" s="85">
        <v>44281</v>
      </c>
      <c r="C741" s="86">
        <v>12124011976</v>
      </c>
      <c r="D741" s="87" t="s">
        <v>193</v>
      </c>
      <c r="E741" s="87" t="s">
        <v>31</v>
      </c>
      <c r="F741" s="87" t="s">
        <v>41</v>
      </c>
      <c r="G741" s="86">
        <v>8</v>
      </c>
      <c r="H741" s="88">
        <v>3334</v>
      </c>
      <c r="I741" s="88">
        <v>2751</v>
      </c>
    </row>
    <row r="742" spans="2:9" ht="19.2" x14ac:dyDescent="0.45">
      <c r="B742" s="85">
        <v>44281</v>
      </c>
      <c r="C742" s="86">
        <v>12128671976</v>
      </c>
      <c r="D742" s="87" t="s">
        <v>194</v>
      </c>
      <c r="E742" s="87" t="s">
        <v>34</v>
      </c>
      <c r="F742" s="87" t="s">
        <v>43</v>
      </c>
      <c r="G742" s="86">
        <v>7</v>
      </c>
      <c r="H742" s="88">
        <v>9447</v>
      </c>
      <c r="I742" s="88">
        <v>2814</v>
      </c>
    </row>
    <row r="743" spans="2:9" ht="19.2" x14ac:dyDescent="0.45">
      <c r="B743" s="85">
        <v>44280</v>
      </c>
      <c r="C743" s="86">
        <v>12111941976</v>
      </c>
      <c r="D743" s="87" t="s">
        <v>195</v>
      </c>
      <c r="E743" s="87" t="s">
        <v>35</v>
      </c>
      <c r="F743" s="87" t="s">
        <v>41</v>
      </c>
      <c r="G743" s="86">
        <v>6</v>
      </c>
      <c r="H743" s="88">
        <v>6970</v>
      </c>
      <c r="I743" s="88">
        <v>6970</v>
      </c>
    </row>
    <row r="744" spans="2:9" ht="19.2" x14ac:dyDescent="0.45">
      <c r="B744" s="85">
        <v>44280</v>
      </c>
      <c r="C744" s="86">
        <v>12113831976</v>
      </c>
      <c r="D744" s="87" t="s">
        <v>195</v>
      </c>
      <c r="E744" s="87" t="s">
        <v>36</v>
      </c>
      <c r="F744" s="87" t="s">
        <v>41</v>
      </c>
      <c r="G744" s="86">
        <v>7</v>
      </c>
      <c r="H744" s="88">
        <v>6724</v>
      </c>
      <c r="I744" s="88">
        <v>2223</v>
      </c>
    </row>
    <row r="745" spans="2:9" ht="19.2" x14ac:dyDescent="0.45">
      <c r="B745" s="85">
        <v>44280</v>
      </c>
      <c r="C745" s="86">
        <v>12119381976</v>
      </c>
      <c r="D745" s="87" t="s">
        <v>195</v>
      </c>
      <c r="E745" s="87" t="s">
        <v>37</v>
      </c>
      <c r="F745" s="87" t="s">
        <v>43</v>
      </c>
      <c r="G745" s="86">
        <v>7</v>
      </c>
      <c r="H745" s="88">
        <v>5649</v>
      </c>
      <c r="I745" s="88">
        <v>2917</v>
      </c>
    </row>
    <row r="746" spans="2:9" ht="19.2" x14ac:dyDescent="0.45">
      <c r="B746" s="85">
        <v>44280</v>
      </c>
      <c r="C746" s="86">
        <v>12120961976</v>
      </c>
      <c r="D746" s="87" t="s">
        <v>194</v>
      </c>
      <c r="E746" s="87" t="s">
        <v>38</v>
      </c>
      <c r="F746" s="87" t="s">
        <v>41</v>
      </c>
      <c r="G746" s="86">
        <v>6</v>
      </c>
      <c r="H746" s="88">
        <v>3843</v>
      </c>
      <c r="I746" s="88">
        <v>2471</v>
      </c>
    </row>
    <row r="747" spans="2:9" ht="19.2" x14ac:dyDescent="0.45">
      <c r="B747" s="85">
        <v>44280</v>
      </c>
      <c r="C747" s="86">
        <v>12121971976</v>
      </c>
      <c r="D747" s="87" t="s">
        <v>193</v>
      </c>
      <c r="E747" s="87" t="s">
        <v>39</v>
      </c>
      <c r="F747" s="87" t="s">
        <v>42</v>
      </c>
      <c r="G747" s="86">
        <v>6</v>
      </c>
      <c r="H747" s="88">
        <v>9024</v>
      </c>
      <c r="I747" s="88">
        <v>2874</v>
      </c>
    </row>
    <row r="748" spans="2:9" ht="19.2" x14ac:dyDescent="0.45">
      <c r="B748" s="85">
        <v>44280</v>
      </c>
      <c r="C748" s="86">
        <v>12127651976</v>
      </c>
      <c r="D748" s="87" t="s">
        <v>194</v>
      </c>
      <c r="E748" s="87" t="s">
        <v>31</v>
      </c>
      <c r="F748" s="87" t="s">
        <v>42</v>
      </c>
      <c r="G748" s="86">
        <v>10</v>
      </c>
      <c r="H748" s="88">
        <v>9582</v>
      </c>
      <c r="I748" s="88">
        <v>2922</v>
      </c>
    </row>
    <row r="749" spans="2:9" ht="19.2" x14ac:dyDescent="0.45">
      <c r="B749" s="85">
        <v>44280</v>
      </c>
      <c r="C749" s="86">
        <v>12125021976</v>
      </c>
      <c r="D749" s="87" t="s">
        <v>195</v>
      </c>
      <c r="E749" s="87" t="s">
        <v>34</v>
      </c>
      <c r="F749" s="87" t="s">
        <v>42</v>
      </c>
      <c r="G749" s="86">
        <v>10</v>
      </c>
      <c r="H749" s="88">
        <v>7755</v>
      </c>
      <c r="I749" s="88">
        <v>2317</v>
      </c>
    </row>
    <row r="750" spans="2:9" ht="19.2" x14ac:dyDescent="0.45">
      <c r="B750" s="85">
        <v>44279</v>
      </c>
      <c r="C750" s="86">
        <v>12111931976</v>
      </c>
      <c r="D750" s="87" t="s">
        <v>194</v>
      </c>
      <c r="E750" s="87" t="s">
        <v>35</v>
      </c>
      <c r="F750" s="87" t="s">
        <v>43</v>
      </c>
      <c r="G750" s="86">
        <v>9</v>
      </c>
      <c r="H750" s="88">
        <v>1271</v>
      </c>
      <c r="I750" s="88">
        <v>2116</v>
      </c>
    </row>
    <row r="751" spans="2:9" ht="19.2" x14ac:dyDescent="0.45">
      <c r="B751" s="85">
        <v>44279</v>
      </c>
      <c r="C751" s="86">
        <v>12113821976</v>
      </c>
      <c r="D751" s="87" t="s">
        <v>194</v>
      </c>
      <c r="E751" s="87" t="s">
        <v>36</v>
      </c>
      <c r="F751" s="87" t="s">
        <v>43</v>
      </c>
      <c r="G751" s="86">
        <v>10</v>
      </c>
      <c r="H751" s="88">
        <v>7321</v>
      </c>
      <c r="I751" s="88">
        <v>1846</v>
      </c>
    </row>
    <row r="752" spans="2:9" ht="19.2" x14ac:dyDescent="0.45">
      <c r="B752" s="85">
        <v>44279</v>
      </c>
      <c r="C752" s="86">
        <v>12115501976</v>
      </c>
      <c r="D752" s="87" t="s">
        <v>194</v>
      </c>
      <c r="E752" s="87" t="s">
        <v>37</v>
      </c>
      <c r="F752" s="87" t="s">
        <v>42</v>
      </c>
      <c r="G752" s="86">
        <v>10</v>
      </c>
      <c r="H752" s="88">
        <v>8326</v>
      </c>
      <c r="I752" s="88">
        <v>2808</v>
      </c>
    </row>
    <row r="753" spans="2:9" ht="19.2" x14ac:dyDescent="0.45">
      <c r="B753" s="85">
        <v>44279</v>
      </c>
      <c r="C753" s="86">
        <v>12117311976</v>
      </c>
      <c r="D753" s="87" t="s">
        <v>195</v>
      </c>
      <c r="E753" s="87" t="s">
        <v>38</v>
      </c>
      <c r="F753" s="87" t="s">
        <v>43</v>
      </c>
      <c r="G753" s="86">
        <v>9</v>
      </c>
      <c r="H753" s="88">
        <v>6790</v>
      </c>
      <c r="I753" s="88">
        <v>1358</v>
      </c>
    </row>
    <row r="754" spans="2:9" ht="19.2" x14ac:dyDescent="0.45">
      <c r="B754" s="85">
        <v>44279</v>
      </c>
      <c r="C754" s="86">
        <v>12125621976</v>
      </c>
      <c r="D754" s="87" t="s">
        <v>195</v>
      </c>
      <c r="E754" s="87" t="s">
        <v>39</v>
      </c>
      <c r="F754" s="87" t="s">
        <v>41</v>
      </c>
      <c r="G754" s="86">
        <v>6</v>
      </c>
      <c r="H754" s="88">
        <v>2737</v>
      </c>
      <c r="I754" s="88">
        <v>1868</v>
      </c>
    </row>
    <row r="755" spans="2:9" ht="19.2" x14ac:dyDescent="0.45">
      <c r="B755" s="85">
        <v>44279</v>
      </c>
      <c r="C755" s="86">
        <v>12124001976</v>
      </c>
      <c r="D755" s="87" t="s">
        <v>195</v>
      </c>
      <c r="E755" s="87" t="s">
        <v>31</v>
      </c>
      <c r="F755" s="87" t="s">
        <v>41</v>
      </c>
      <c r="G755" s="86">
        <v>8</v>
      </c>
      <c r="H755" s="88">
        <v>6358</v>
      </c>
      <c r="I755" s="88">
        <v>1025</v>
      </c>
    </row>
    <row r="756" spans="2:9" ht="19.2" x14ac:dyDescent="0.45">
      <c r="B756" s="85">
        <v>44279</v>
      </c>
      <c r="C756" s="86">
        <v>12128661976</v>
      </c>
      <c r="D756" s="87" t="s">
        <v>193</v>
      </c>
      <c r="E756" s="87" t="s">
        <v>34</v>
      </c>
      <c r="F756" s="87" t="s">
        <v>43</v>
      </c>
      <c r="G756" s="86">
        <v>9</v>
      </c>
      <c r="H756" s="88">
        <v>2657</v>
      </c>
      <c r="I756" s="88">
        <v>2498</v>
      </c>
    </row>
    <row r="757" spans="2:9" ht="19.2" x14ac:dyDescent="0.45">
      <c r="B757" s="85">
        <v>44278</v>
      </c>
      <c r="C757" s="86">
        <v>12111921976</v>
      </c>
      <c r="D757" s="87" t="s">
        <v>193</v>
      </c>
      <c r="E757" s="87" t="s">
        <v>35</v>
      </c>
      <c r="F757" s="87" t="s">
        <v>43</v>
      </c>
      <c r="G757" s="86">
        <v>6</v>
      </c>
      <c r="H757" s="88">
        <v>4664</v>
      </c>
      <c r="I757" s="88">
        <v>1586</v>
      </c>
    </row>
    <row r="758" spans="2:9" ht="19.2" x14ac:dyDescent="0.45">
      <c r="B758" s="85">
        <v>44278</v>
      </c>
      <c r="C758" s="86">
        <v>12113811976</v>
      </c>
      <c r="D758" s="87" t="s">
        <v>193</v>
      </c>
      <c r="E758" s="87" t="s">
        <v>36</v>
      </c>
      <c r="F758" s="87" t="s">
        <v>43</v>
      </c>
      <c r="G758" s="86">
        <v>6</v>
      </c>
      <c r="H758" s="88">
        <v>8236</v>
      </c>
      <c r="I758" s="88">
        <v>1591</v>
      </c>
    </row>
    <row r="759" spans="2:9" ht="19.2" x14ac:dyDescent="0.45">
      <c r="B759" s="85">
        <v>44278</v>
      </c>
      <c r="C759" s="86">
        <v>12115491976</v>
      </c>
      <c r="D759" s="87" t="s">
        <v>193</v>
      </c>
      <c r="E759" s="87" t="s">
        <v>37</v>
      </c>
      <c r="F759" s="87" t="s">
        <v>42</v>
      </c>
      <c r="G759" s="86">
        <v>8</v>
      </c>
      <c r="H759" s="88">
        <v>7355</v>
      </c>
      <c r="I759" s="88">
        <v>2151</v>
      </c>
    </row>
    <row r="760" spans="2:9" ht="19.2" x14ac:dyDescent="0.45">
      <c r="B760" s="85">
        <v>44278</v>
      </c>
      <c r="C760" s="86">
        <v>12120951976</v>
      </c>
      <c r="D760" s="87" t="s">
        <v>193</v>
      </c>
      <c r="E760" s="87" t="s">
        <v>38</v>
      </c>
      <c r="F760" s="87" t="s">
        <v>41</v>
      </c>
      <c r="G760" s="86">
        <v>8</v>
      </c>
      <c r="H760" s="88">
        <v>4107</v>
      </c>
      <c r="I760" s="88">
        <v>2470</v>
      </c>
    </row>
    <row r="761" spans="2:9" ht="19.2" x14ac:dyDescent="0.45">
      <c r="B761" s="85">
        <v>44278</v>
      </c>
      <c r="C761" s="86">
        <v>12121961976</v>
      </c>
      <c r="D761" s="87" t="s">
        <v>195</v>
      </c>
      <c r="E761" s="87" t="s">
        <v>39</v>
      </c>
      <c r="F761" s="87" t="s">
        <v>42</v>
      </c>
      <c r="G761" s="86">
        <v>6</v>
      </c>
      <c r="H761" s="88">
        <v>8122</v>
      </c>
      <c r="I761" s="88">
        <v>1800</v>
      </c>
    </row>
    <row r="762" spans="2:9" ht="19.2" x14ac:dyDescent="0.45">
      <c r="B762" s="85">
        <v>44278</v>
      </c>
      <c r="C762" s="86">
        <v>12127641976</v>
      </c>
      <c r="D762" s="87" t="s">
        <v>193</v>
      </c>
      <c r="E762" s="87" t="s">
        <v>31</v>
      </c>
      <c r="F762" s="87" t="s">
        <v>42</v>
      </c>
      <c r="G762" s="86">
        <v>7</v>
      </c>
      <c r="H762" s="88">
        <v>4724</v>
      </c>
      <c r="I762" s="88">
        <v>2086</v>
      </c>
    </row>
    <row r="763" spans="2:9" ht="19.2" x14ac:dyDescent="0.45">
      <c r="B763" s="85">
        <v>44278</v>
      </c>
      <c r="C763" s="86">
        <v>12125011976</v>
      </c>
      <c r="D763" s="87" t="s">
        <v>194</v>
      </c>
      <c r="E763" s="87" t="s">
        <v>34</v>
      </c>
      <c r="F763" s="87" t="s">
        <v>41</v>
      </c>
      <c r="G763" s="86">
        <v>9</v>
      </c>
      <c r="H763" s="88">
        <v>1890</v>
      </c>
      <c r="I763" s="88">
        <v>2508</v>
      </c>
    </row>
    <row r="764" spans="2:9" ht="19.2" x14ac:dyDescent="0.45">
      <c r="B764" s="85">
        <v>44277</v>
      </c>
      <c r="C764" s="86">
        <v>12111911976</v>
      </c>
      <c r="D764" s="87" t="s">
        <v>195</v>
      </c>
      <c r="E764" s="87" t="s">
        <v>35</v>
      </c>
      <c r="F764" s="87" t="s">
        <v>43</v>
      </c>
      <c r="G764" s="86">
        <v>9</v>
      </c>
      <c r="H764" s="88">
        <v>9477</v>
      </c>
      <c r="I764" s="88">
        <v>2016</v>
      </c>
    </row>
    <row r="765" spans="2:9" ht="19.2" x14ac:dyDescent="0.45">
      <c r="B765" s="85">
        <v>44277</v>
      </c>
      <c r="C765" s="86">
        <v>12113801976</v>
      </c>
      <c r="D765" s="87" t="s">
        <v>195</v>
      </c>
      <c r="E765" s="87" t="s">
        <v>36</v>
      </c>
      <c r="F765" s="87" t="s">
        <v>43</v>
      </c>
      <c r="G765" s="86">
        <v>6</v>
      </c>
      <c r="H765" s="88">
        <v>5724</v>
      </c>
      <c r="I765" s="88">
        <v>1536</v>
      </c>
    </row>
    <row r="766" spans="2:9" ht="19.2" x14ac:dyDescent="0.45">
      <c r="B766" s="85">
        <v>44277</v>
      </c>
      <c r="C766" s="86">
        <v>12115481976</v>
      </c>
      <c r="D766" s="87" t="s">
        <v>195</v>
      </c>
      <c r="E766" s="87" t="s">
        <v>37</v>
      </c>
      <c r="F766" s="87" t="s">
        <v>42</v>
      </c>
      <c r="G766" s="86">
        <v>9</v>
      </c>
      <c r="H766" s="88">
        <v>7317</v>
      </c>
      <c r="I766" s="88">
        <v>2199</v>
      </c>
    </row>
    <row r="767" spans="2:9" ht="19.2" x14ac:dyDescent="0.45">
      <c r="B767" s="85">
        <v>44277</v>
      </c>
      <c r="C767" s="86">
        <v>12120941976</v>
      </c>
      <c r="D767" s="87" t="s">
        <v>195</v>
      </c>
      <c r="E767" s="87" t="s">
        <v>38</v>
      </c>
      <c r="F767" s="87" t="s">
        <v>41</v>
      </c>
      <c r="G767" s="86">
        <v>7</v>
      </c>
      <c r="H767" s="88">
        <v>4727</v>
      </c>
      <c r="I767" s="88">
        <v>2414</v>
      </c>
    </row>
    <row r="768" spans="2:9" ht="19.2" x14ac:dyDescent="0.45">
      <c r="B768" s="85">
        <v>44277</v>
      </c>
      <c r="C768" s="86">
        <v>12118411976</v>
      </c>
      <c r="D768" s="87" t="s">
        <v>194</v>
      </c>
      <c r="E768" s="87" t="s">
        <v>39</v>
      </c>
      <c r="F768" s="87" t="s">
        <v>43</v>
      </c>
      <c r="G768" s="86">
        <v>8</v>
      </c>
      <c r="H768" s="88">
        <v>7795</v>
      </c>
      <c r="I768" s="88">
        <v>1619</v>
      </c>
    </row>
    <row r="769" spans="2:9" ht="19.2" x14ac:dyDescent="0.45">
      <c r="B769" s="85">
        <v>44277</v>
      </c>
      <c r="C769" s="86">
        <v>12123991976</v>
      </c>
      <c r="D769" s="87" t="s">
        <v>194</v>
      </c>
      <c r="E769" s="87" t="s">
        <v>31</v>
      </c>
      <c r="F769" s="87" t="s">
        <v>43</v>
      </c>
      <c r="G769" s="86">
        <v>8</v>
      </c>
      <c r="H769" s="88">
        <v>4564</v>
      </c>
      <c r="I769" s="88">
        <v>1645</v>
      </c>
    </row>
    <row r="770" spans="2:9" ht="19.2" x14ac:dyDescent="0.45">
      <c r="B770" s="85">
        <v>44277</v>
      </c>
      <c r="C770" s="86">
        <v>12128651976</v>
      </c>
      <c r="D770" s="87" t="s">
        <v>195</v>
      </c>
      <c r="E770" s="87" t="s">
        <v>34</v>
      </c>
      <c r="F770" s="87" t="s">
        <v>43</v>
      </c>
      <c r="G770" s="86">
        <v>9</v>
      </c>
      <c r="H770" s="88">
        <v>9830</v>
      </c>
      <c r="I770" s="88">
        <v>1058</v>
      </c>
    </row>
    <row r="771" spans="2:9" ht="19.2" x14ac:dyDescent="0.45">
      <c r="B771" s="85">
        <v>44276</v>
      </c>
      <c r="C771" s="86">
        <v>12111901976</v>
      </c>
      <c r="D771" s="87" t="s">
        <v>194</v>
      </c>
      <c r="E771" s="87" t="s">
        <v>35</v>
      </c>
      <c r="F771" s="87" t="s">
        <v>42</v>
      </c>
      <c r="G771" s="86">
        <v>7</v>
      </c>
      <c r="H771" s="88">
        <v>1099</v>
      </c>
      <c r="I771" s="88">
        <v>1372</v>
      </c>
    </row>
    <row r="772" spans="2:9" ht="19.2" x14ac:dyDescent="0.45">
      <c r="B772" s="85">
        <v>44276</v>
      </c>
      <c r="C772" s="86">
        <v>12113791976</v>
      </c>
      <c r="D772" s="87" t="s">
        <v>194</v>
      </c>
      <c r="E772" s="87" t="s">
        <v>36</v>
      </c>
      <c r="F772" s="87" t="s">
        <v>42</v>
      </c>
      <c r="G772" s="86">
        <v>8</v>
      </c>
      <c r="H772" s="88">
        <v>6947</v>
      </c>
      <c r="I772" s="88">
        <v>2273</v>
      </c>
    </row>
    <row r="773" spans="2:9" ht="19.2" x14ac:dyDescent="0.45">
      <c r="B773" s="85">
        <v>44276</v>
      </c>
      <c r="C773" s="86">
        <v>12115471976</v>
      </c>
      <c r="D773" s="87" t="s">
        <v>194</v>
      </c>
      <c r="E773" s="87" t="s">
        <v>37</v>
      </c>
      <c r="F773" s="87" t="s">
        <v>41</v>
      </c>
      <c r="G773" s="86">
        <v>8</v>
      </c>
      <c r="H773" s="88">
        <v>4192</v>
      </c>
      <c r="I773" s="88">
        <v>2010</v>
      </c>
    </row>
    <row r="774" spans="2:9" ht="19.2" x14ac:dyDescent="0.45">
      <c r="B774" s="85">
        <v>44276</v>
      </c>
      <c r="C774" s="86">
        <v>12120931976</v>
      </c>
      <c r="D774" s="87" t="s">
        <v>194</v>
      </c>
      <c r="E774" s="87" t="s">
        <v>38</v>
      </c>
      <c r="F774" s="87" t="s">
        <v>43</v>
      </c>
      <c r="G774" s="86">
        <v>8</v>
      </c>
      <c r="H774" s="88">
        <v>4782</v>
      </c>
      <c r="I774" s="88">
        <v>2913</v>
      </c>
    </row>
    <row r="775" spans="2:9" ht="19.2" x14ac:dyDescent="0.45">
      <c r="B775" s="85">
        <v>44276</v>
      </c>
      <c r="C775" s="86">
        <v>12118401976</v>
      </c>
      <c r="D775" s="87" t="s">
        <v>193</v>
      </c>
      <c r="E775" s="87" t="s">
        <v>39</v>
      </c>
      <c r="F775" s="87" t="s">
        <v>43</v>
      </c>
      <c r="G775" s="86">
        <v>6</v>
      </c>
      <c r="H775" s="88">
        <v>3826</v>
      </c>
      <c r="I775" s="88">
        <v>1287</v>
      </c>
    </row>
    <row r="776" spans="2:9" ht="19.2" x14ac:dyDescent="0.45">
      <c r="B776" s="85">
        <v>44276</v>
      </c>
      <c r="C776" s="86">
        <v>12127631976</v>
      </c>
      <c r="D776" s="87" t="s">
        <v>195</v>
      </c>
      <c r="E776" s="87" t="s">
        <v>31</v>
      </c>
      <c r="F776" s="87" t="s">
        <v>42</v>
      </c>
      <c r="G776" s="86">
        <v>9</v>
      </c>
      <c r="H776" s="88">
        <v>3127</v>
      </c>
      <c r="I776" s="88">
        <v>1538</v>
      </c>
    </row>
    <row r="777" spans="2:9" ht="19.2" x14ac:dyDescent="0.45">
      <c r="B777" s="85">
        <v>44276</v>
      </c>
      <c r="C777" s="86">
        <v>12125001976</v>
      </c>
      <c r="D777" s="87" t="s">
        <v>193</v>
      </c>
      <c r="E777" s="87" t="s">
        <v>34</v>
      </c>
      <c r="F777" s="87" t="s">
        <v>41</v>
      </c>
      <c r="G777" s="86">
        <v>8</v>
      </c>
      <c r="H777" s="88">
        <v>4160</v>
      </c>
      <c r="I777" s="88">
        <v>1042</v>
      </c>
    </row>
    <row r="778" spans="2:9" ht="19.2" x14ac:dyDescent="0.45">
      <c r="B778" s="85">
        <v>44275</v>
      </c>
      <c r="C778" s="86">
        <v>12111891976</v>
      </c>
      <c r="D778" s="87" t="s">
        <v>193</v>
      </c>
      <c r="E778" s="87" t="s">
        <v>35</v>
      </c>
      <c r="F778" s="87" t="s">
        <v>42</v>
      </c>
      <c r="G778" s="86">
        <v>6</v>
      </c>
      <c r="H778" s="88">
        <v>6372</v>
      </c>
      <c r="I778" s="88">
        <v>2322</v>
      </c>
    </row>
    <row r="779" spans="2:9" ht="19.2" x14ac:dyDescent="0.45">
      <c r="B779" s="85">
        <v>44275</v>
      </c>
      <c r="C779" s="86">
        <v>12113781976</v>
      </c>
      <c r="D779" s="87" t="s">
        <v>193</v>
      </c>
      <c r="E779" s="87" t="s">
        <v>36</v>
      </c>
      <c r="F779" s="87" t="s">
        <v>42</v>
      </c>
      <c r="G779" s="86">
        <v>7</v>
      </c>
      <c r="H779" s="88">
        <v>3983</v>
      </c>
      <c r="I779" s="88">
        <v>2704</v>
      </c>
    </row>
    <row r="780" spans="2:9" ht="19.2" x14ac:dyDescent="0.45">
      <c r="B780" s="85">
        <v>44275</v>
      </c>
      <c r="C780" s="86">
        <v>12115461976</v>
      </c>
      <c r="D780" s="87" t="s">
        <v>193</v>
      </c>
      <c r="E780" s="87" t="s">
        <v>37</v>
      </c>
      <c r="F780" s="87" t="s">
        <v>41</v>
      </c>
      <c r="G780" s="86">
        <v>8</v>
      </c>
      <c r="H780" s="88">
        <v>7395</v>
      </c>
      <c r="I780" s="88">
        <v>1290</v>
      </c>
    </row>
    <row r="781" spans="2:9" ht="19.2" x14ac:dyDescent="0.45">
      <c r="B781" s="85">
        <v>44275</v>
      </c>
      <c r="C781" s="86">
        <v>12120921976</v>
      </c>
      <c r="D781" s="87" t="s">
        <v>193</v>
      </c>
      <c r="E781" s="87" t="s">
        <v>38</v>
      </c>
      <c r="F781" s="87" t="s">
        <v>43</v>
      </c>
      <c r="G781" s="86">
        <v>6</v>
      </c>
      <c r="H781" s="88">
        <v>6467</v>
      </c>
      <c r="I781" s="88">
        <v>2225</v>
      </c>
    </row>
    <row r="782" spans="2:9" ht="19.2" x14ac:dyDescent="0.45">
      <c r="B782" s="85">
        <v>44275</v>
      </c>
      <c r="C782" s="86">
        <v>12118391976</v>
      </c>
      <c r="D782" s="87" t="s">
        <v>195</v>
      </c>
      <c r="E782" s="87" t="s">
        <v>39</v>
      </c>
      <c r="F782" s="87" t="s">
        <v>43</v>
      </c>
      <c r="G782" s="86">
        <v>7</v>
      </c>
      <c r="H782" s="88">
        <v>1740</v>
      </c>
      <c r="I782" s="88">
        <v>2682</v>
      </c>
    </row>
    <row r="783" spans="2:9" ht="19.2" x14ac:dyDescent="0.45">
      <c r="B783" s="85">
        <v>44275</v>
      </c>
      <c r="C783" s="86">
        <v>12123981976</v>
      </c>
      <c r="D783" s="87" t="s">
        <v>193</v>
      </c>
      <c r="E783" s="87" t="s">
        <v>31</v>
      </c>
      <c r="F783" s="87" t="s">
        <v>43</v>
      </c>
      <c r="G783" s="86">
        <v>9</v>
      </c>
      <c r="H783" s="88">
        <v>3430</v>
      </c>
      <c r="I783" s="88">
        <v>1055</v>
      </c>
    </row>
    <row r="784" spans="2:9" ht="19.2" x14ac:dyDescent="0.45">
      <c r="B784" s="85">
        <v>44275</v>
      </c>
      <c r="C784" s="86">
        <v>12128641976</v>
      </c>
      <c r="D784" s="87" t="s">
        <v>194</v>
      </c>
      <c r="E784" s="87" t="s">
        <v>34</v>
      </c>
      <c r="F784" s="87" t="s">
        <v>42</v>
      </c>
      <c r="G784" s="86">
        <v>7</v>
      </c>
      <c r="H784" s="88">
        <v>3950</v>
      </c>
      <c r="I784" s="88">
        <v>2359</v>
      </c>
    </row>
    <row r="785" spans="2:9" ht="19.2" x14ac:dyDescent="0.45">
      <c r="B785" s="85">
        <v>44274</v>
      </c>
      <c r="C785" s="86">
        <v>12111881976</v>
      </c>
      <c r="D785" s="87" t="s">
        <v>195</v>
      </c>
      <c r="E785" s="87" t="s">
        <v>35</v>
      </c>
      <c r="F785" s="87" t="s">
        <v>42</v>
      </c>
      <c r="G785" s="86">
        <v>9</v>
      </c>
      <c r="H785" s="88">
        <v>7001</v>
      </c>
      <c r="I785" s="88">
        <v>1885</v>
      </c>
    </row>
    <row r="786" spans="2:9" ht="19.2" x14ac:dyDescent="0.45">
      <c r="B786" s="85">
        <v>44274</v>
      </c>
      <c r="C786" s="86">
        <v>12113771976</v>
      </c>
      <c r="D786" s="87" t="s">
        <v>195</v>
      </c>
      <c r="E786" s="87" t="s">
        <v>36</v>
      </c>
      <c r="F786" s="87" t="s">
        <v>42</v>
      </c>
      <c r="G786" s="86">
        <v>10</v>
      </c>
      <c r="H786" s="88">
        <v>9594</v>
      </c>
      <c r="I786" s="88">
        <v>2002</v>
      </c>
    </row>
    <row r="787" spans="2:9" ht="19.2" x14ac:dyDescent="0.45">
      <c r="B787" s="85">
        <v>44274</v>
      </c>
      <c r="C787" s="86">
        <v>12119101976</v>
      </c>
      <c r="D787" s="87" t="s">
        <v>194</v>
      </c>
      <c r="E787" s="87" t="s">
        <v>37</v>
      </c>
      <c r="F787" s="87" t="s">
        <v>42</v>
      </c>
      <c r="G787" s="86">
        <v>8</v>
      </c>
      <c r="H787" s="88">
        <v>9394</v>
      </c>
      <c r="I787" s="88">
        <v>1374</v>
      </c>
    </row>
    <row r="788" spans="2:9" ht="19.2" x14ac:dyDescent="0.45">
      <c r="B788" s="85">
        <v>44274</v>
      </c>
      <c r="C788" s="86">
        <v>12120911976</v>
      </c>
      <c r="D788" s="87" t="s">
        <v>195</v>
      </c>
      <c r="E788" s="87" t="s">
        <v>38</v>
      </c>
      <c r="F788" s="87" t="s">
        <v>43</v>
      </c>
      <c r="G788" s="86">
        <v>6</v>
      </c>
      <c r="H788" s="88">
        <v>7667</v>
      </c>
      <c r="I788" s="88">
        <v>2134</v>
      </c>
    </row>
    <row r="789" spans="2:9" ht="19.2" x14ac:dyDescent="0.45">
      <c r="B789" s="85">
        <v>44274</v>
      </c>
      <c r="C789" s="86">
        <v>12118381976</v>
      </c>
      <c r="D789" s="87" t="s">
        <v>194</v>
      </c>
      <c r="E789" s="87" t="s">
        <v>39</v>
      </c>
      <c r="F789" s="87" t="s">
        <v>42</v>
      </c>
      <c r="G789" s="86">
        <v>6</v>
      </c>
      <c r="H789" s="88">
        <v>3919</v>
      </c>
      <c r="I789" s="88">
        <v>1813</v>
      </c>
    </row>
    <row r="790" spans="2:9" ht="19.2" x14ac:dyDescent="0.45">
      <c r="B790" s="85">
        <v>44274</v>
      </c>
      <c r="C790" s="86">
        <v>12127621976</v>
      </c>
      <c r="D790" s="87" t="s">
        <v>194</v>
      </c>
      <c r="E790" s="87" t="s">
        <v>31</v>
      </c>
      <c r="F790" s="87" t="s">
        <v>41</v>
      </c>
      <c r="G790" s="86">
        <v>10</v>
      </c>
      <c r="H790" s="88">
        <v>1986</v>
      </c>
      <c r="I790" s="88">
        <v>2368</v>
      </c>
    </row>
    <row r="791" spans="2:9" ht="19.2" x14ac:dyDescent="0.45">
      <c r="B791" s="85">
        <v>44274</v>
      </c>
      <c r="C791" s="86">
        <v>12124991976</v>
      </c>
      <c r="D791" s="87" t="s">
        <v>195</v>
      </c>
      <c r="E791" s="87" t="s">
        <v>34</v>
      </c>
      <c r="F791" s="87" t="s">
        <v>41</v>
      </c>
      <c r="G791" s="86">
        <v>8</v>
      </c>
      <c r="H791" s="88">
        <v>1594</v>
      </c>
      <c r="I791" s="88">
        <v>1223</v>
      </c>
    </row>
    <row r="792" spans="2:9" ht="19.2" x14ac:dyDescent="0.45">
      <c r="B792" s="85">
        <v>44273</v>
      </c>
      <c r="C792" s="86">
        <v>12111871976</v>
      </c>
      <c r="D792" s="87" t="s">
        <v>194</v>
      </c>
      <c r="E792" s="87" t="s">
        <v>35</v>
      </c>
      <c r="F792" s="87" t="s">
        <v>41</v>
      </c>
      <c r="G792" s="86">
        <v>8</v>
      </c>
      <c r="H792" s="88">
        <v>7736</v>
      </c>
      <c r="I792" s="88">
        <v>1345</v>
      </c>
    </row>
    <row r="793" spans="2:9" ht="19.2" x14ac:dyDescent="0.45">
      <c r="B793" s="85">
        <v>44273</v>
      </c>
      <c r="C793" s="86">
        <v>12113761976</v>
      </c>
      <c r="D793" s="87" t="s">
        <v>194</v>
      </c>
      <c r="E793" s="87" t="s">
        <v>36</v>
      </c>
      <c r="F793" s="87" t="s">
        <v>41</v>
      </c>
      <c r="G793" s="86">
        <v>6</v>
      </c>
      <c r="H793" s="88">
        <v>7048</v>
      </c>
      <c r="I793" s="88">
        <v>2488</v>
      </c>
    </row>
    <row r="794" spans="2:9" ht="19.2" x14ac:dyDescent="0.45">
      <c r="B794" s="85">
        <v>44273</v>
      </c>
      <c r="C794" s="86">
        <v>12115451976</v>
      </c>
      <c r="D794" s="87" t="s">
        <v>195</v>
      </c>
      <c r="E794" s="87" t="s">
        <v>37</v>
      </c>
      <c r="F794" s="87" t="s">
        <v>41</v>
      </c>
      <c r="G794" s="86">
        <v>10</v>
      </c>
      <c r="H794" s="88">
        <v>8088</v>
      </c>
      <c r="I794" s="88">
        <v>2300</v>
      </c>
    </row>
    <row r="795" spans="2:9" ht="19.2" x14ac:dyDescent="0.45">
      <c r="B795" s="85">
        <v>44273</v>
      </c>
      <c r="C795" s="86">
        <v>12117211976</v>
      </c>
      <c r="D795" s="87" t="s">
        <v>194</v>
      </c>
      <c r="E795" s="87" t="s">
        <v>38</v>
      </c>
      <c r="F795" s="87" t="s">
        <v>42</v>
      </c>
      <c r="G795" s="86">
        <v>10</v>
      </c>
      <c r="H795" s="88">
        <v>3695</v>
      </c>
      <c r="I795" s="88">
        <v>2377</v>
      </c>
    </row>
    <row r="796" spans="2:9" ht="19.2" x14ac:dyDescent="0.45">
      <c r="B796" s="85">
        <v>44273</v>
      </c>
      <c r="C796" s="86">
        <v>12118371976</v>
      </c>
      <c r="D796" s="87" t="s">
        <v>193</v>
      </c>
      <c r="E796" s="87" t="s">
        <v>39</v>
      </c>
      <c r="F796" s="87" t="s">
        <v>42</v>
      </c>
      <c r="G796" s="86">
        <v>6</v>
      </c>
      <c r="H796" s="88">
        <v>8121</v>
      </c>
      <c r="I796" s="88">
        <v>1544</v>
      </c>
    </row>
    <row r="797" spans="2:9" ht="19.2" x14ac:dyDescent="0.45">
      <c r="B797" s="85">
        <v>44273</v>
      </c>
      <c r="C797" s="86">
        <v>12123971976</v>
      </c>
      <c r="D797" s="87" t="s">
        <v>195</v>
      </c>
      <c r="E797" s="87" t="s">
        <v>31</v>
      </c>
      <c r="F797" s="87" t="s">
        <v>43</v>
      </c>
      <c r="G797" s="86">
        <v>6</v>
      </c>
      <c r="H797" s="88">
        <v>5502</v>
      </c>
      <c r="I797" s="88">
        <v>1601</v>
      </c>
    </row>
    <row r="798" spans="2:9" ht="19.2" x14ac:dyDescent="0.45">
      <c r="B798" s="85">
        <v>44273</v>
      </c>
      <c r="C798" s="86">
        <v>12128631976</v>
      </c>
      <c r="D798" s="87" t="s">
        <v>193</v>
      </c>
      <c r="E798" s="87" t="s">
        <v>34</v>
      </c>
      <c r="F798" s="87" t="s">
        <v>42</v>
      </c>
      <c r="G798" s="86">
        <v>8</v>
      </c>
      <c r="H798" s="88">
        <v>6550</v>
      </c>
      <c r="I798" s="88">
        <v>2532</v>
      </c>
    </row>
    <row r="799" spans="2:9" ht="19.2" x14ac:dyDescent="0.45">
      <c r="B799" s="85">
        <v>44272</v>
      </c>
      <c r="C799" s="86">
        <v>12111861976</v>
      </c>
      <c r="D799" s="87" t="s">
        <v>193</v>
      </c>
      <c r="E799" s="87" t="s">
        <v>35</v>
      </c>
      <c r="F799" s="87" t="s">
        <v>41</v>
      </c>
      <c r="G799" s="86">
        <v>10</v>
      </c>
      <c r="H799" s="88">
        <v>9330</v>
      </c>
      <c r="I799" s="88">
        <v>9000</v>
      </c>
    </row>
    <row r="800" spans="2:9" ht="19.2" x14ac:dyDescent="0.45">
      <c r="B800" s="85">
        <v>44272</v>
      </c>
      <c r="C800" s="86">
        <v>12113751976</v>
      </c>
      <c r="D800" s="87" t="s">
        <v>193</v>
      </c>
      <c r="E800" s="87" t="s">
        <v>36</v>
      </c>
      <c r="F800" s="87" t="s">
        <v>41</v>
      </c>
      <c r="G800" s="86">
        <v>6</v>
      </c>
      <c r="H800" s="88">
        <v>4064</v>
      </c>
      <c r="I800" s="88">
        <v>2343</v>
      </c>
    </row>
    <row r="801" spans="2:9" ht="19.2" x14ac:dyDescent="0.45">
      <c r="B801" s="85">
        <v>44272</v>
      </c>
      <c r="C801" s="86">
        <v>12119091976</v>
      </c>
      <c r="D801" s="87" t="s">
        <v>193</v>
      </c>
      <c r="E801" s="87" t="s">
        <v>37</v>
      </c>
      <c r="F801" s="87" t="s">
        <v>42</v>
      </c>
      <c r="G801" s="86">
        <v>8</v>
      </c>
      <c r="H801" s="88">
        <v>9340</v>
      </c>
      <c r="I801" s="88">
        <v>2663</v>
      </c>
    </row>
    <row r="802" spans="2:9" ht="19.2" x14ac:dyDescent="0.45">
      <c r="B802" s="85">
        <v>44272</v>
      </c>
      <c r="C802" s="86">
        <v>12117201976</v>
      </c>
      <c r="D802" s="87" t="s">
        <v>193</v>
      </c>
      <c r="E802" s="87" t="s">
        <v>38</v>
      </c>
      <c r="F802" s="87" t="s">
        <v>42</v>
      </c>
      <c r="G802" s="86">
        <v>10</v>
      </c>
      <c r="H802" s="88">
        <v>3373</v>
      </c>
      <c r="I802" s="88">
        <v>1236</v>
      </c>
    </row>
    <row r="803" spans="2:9" ht="19.2" x14ac:dyDescent="0.45">
      <c r="B803" s="85">
        <v>44272</v>
      </c>
      <c r="C803" s="86">
        <v>12118361976</v>
      </c>
      <c r="D803" s="87" t="s">
        <v>195</v>
      </c>
      <c r="E803" s="87" t="s">
        <v>39</v>
      </c>
      <c r="F803" s="87" t="s">
        <v>42</v>
      </c>
      <c r="G803" s="86">
        <v>9</v>
      </c>
      <c r="H803" s="88">
        <v>8846</v>
      </c>
      <c r="I803" s="88">
        <v>2835</v>
      </c>
    </row>
    <row r="804" spans="2:9" ht="19.2" x14ac:dyDescent="0.45">
      <c r="B804" s="85">
        <v>44272</v>
      </c>
      <c r="C804" s="86">
        <v>12127611976</v>
      </c>
      <c r="D804" s="87" t="s">
        <v>193</v>
      </c>
      <c r="E804" s="87" t="s">
        <v>31</v>
      </c>
      <c r="F804" s="87" t="s">
        <v>41</v>
      </c>
      <c r="G804" s="86">
        <v>9</v>
      </c>
      <c r="H804" s="88">
        <v>5477</v>
      </c>
      <c r="I804" s="88">
        <v>1677</v>
      </c>
    </row>
    <row r="805" spans="2:9" ht="19.2" x14ac:dyDescent="0.45">
      <c r="B805" s="85">
        <v>44272</v>
      </c>
      <c r="C805" s="86">
        <v>12124981976</v>
      </c>
      <c r="D805" s="87" t="s">
        <v>194</v>
      </c>
      <c r="E805" s="87" t="s">
        <v>34</v>
      </c>
      <c r="F805" s="87" t="s">
        <v>43</v>
      </c>
      <c r="G805" s="86">
        <v>6</v>
      </c>
      <c r="H805" s="88">
        <v>7418</v>
      </c>
      <c r="I805" s="88">
        <v>1810</v>
      </c>
    </row>
    <row r="806" spans="2:9" ht="19.2" x14ac:dyDescent="0.45">
      <c r="B806" s="85">
        <v>44271</v>
      </c>
      <c r="C806" s="86">
        <v>12111851976</v>
      </c>
      <c r="D806" s="87" t="s">
        <v>195</v>
      </c>
      <c r="E806" s="87" t="s">
        <v>35</v>
      </c>
      <c r="F806" s="87" t="s">
        <v>41</v>
      </c>
      <c r="G806" s="86">
        <v>9</v>
      </c>
      <c r="H806" s="88">
        <v>4662</v>
      </c>
      <c r="I806" s="88">
        <v>4000</v>
      </c>
    </row>
    <row r="807" spans="2:9" ht="19.2" x14ac:dyDescent="0.45">
      <c r="B807" s="85">
        <v>44271</v>
      </c>
      <c r="C807" s="86">
        <v>12113741976</v>
      </c>
      <c r="D807" s="87" t="s">
        <v>195</v>
      </c>
      <c r="E807" s="87" t="s">
        <v>36</v>
      </c>
      <c r="F807" s="87" t="s">
        <v>41</v>
      </c>
      <c r="G807" s="86">
        <v>10</v>
      </c>
      <c r="H807" s="88">
        <v>6218</v>
      </c>
      <c r="I807" s="88">
        <v>1709</v>
      </c>
    </row>
    <row r="808" spans="2:9" ht="19.2" x14ac:dyDescent="0.45">
      <c r="B808" s="85">
        <v>44271</v>
      </c>
      <c r="C808" s="86">
        <v>12115441976</v>
      </c>
      <c r="D808" s="87" t="s">
        <v>194</v>
      </c>
      <c r="E808" s="87" t="s">
        <v>37</v>
      </c>
      <c r="F808" s="87" t="s">
        <v>43</v>
      </c>
      <c r="G808" s="86">
        <v>8</v>
      </c>
      <c r="H808" s="88">
        <v>5285</v>
      </c>
      <c r="I808" s="88">
        <v>1242</v>
      </c>
    </row>
    <row r="809" spans="2:9" ht="19.2" x14ac:dyDescent="0.45">
      <c r="B809" s="85">
        <v>44271</v>
      </c>
      <c r="C809" s="86">
        <v>12117191976</v>
      </c>
      <c r="D809" s="87" t="s">
        <v>195</v>
      </c>
      <c r="E809" s="87" t="s">
        <v>38</v>
      </c>
      <c r="F809" s="87" t="s">
        <v>42</v>
      </c>
      <c r="G809" s="86">
        <v>7</v>
      </c>
      <c r="H809" s="88">
        <v>6126</v>
      </c>
      <c r="I809" s="88">
        <v>2150</v>
      </c>
    </row>
    <row r="810" spans="2:9" ht="19.2" x14ac:dyDescent="0.45">
      <c r="B810" s="85">
        <v>44271</v>
      </c>
      <c r="C810" s="86">
        <v>12118351976</v>
      </c>
      <c r="D810" s="87" t="s">
        <v>194</v>
      </c>
      <c r="E810" s="87" t="s">
        <v>39</v>
      </c>
      <c r="F810" s="87" t="s">
        <v>41</v>
      </c>
      <c r="G810" s="86">
        <v>9</v>
      </c>
      <c r="H810" s="88">
        <v>2466</v>
      </c>
      <c r="I810" s="88">
        <v>2237</v>
      </c>
    </row>
    <row r="811" spans="2:9" ht="19.2" x14ac:dyDescent="0.45">
      <c r="B811" s="85">
        <v>44271</v>
      </c>
      <c r="C811" s="86">
        <v>12123961976</v>
      </c>
      <c r="D811" s="87" t="s">
        <v>194</v>
      </c>
      <c r="E811" s="87" t="s">
        <v>31</v>
      </c>
      <c r="F811" s="87" t="s">
        <v>42</v>
      </c>
      <c r="G811" s="86">
        <v>8</v>
      </c>
      <c r="H811" s="88">
        <v>3627</v>
      </c>
      <c r="I811" s="88">
        <v>2185</v>
      </c>
    </row>
    <row r="812" spans="2:9" ht="19.2" x14ac:dyDescent="0.45">
      <c r="B812" s="85">
        <v>44271</v>
      </c>
      <c r="C812" s="86">
        <v>12128621976</v>
      </c>
      <c r="D812" s="87" t="s">
        <v>195</v>
      </c>
      <c r="E812" s="87" t="s">
        <v>34</v>
      </c>
      <c r="F812" s="87" t="s">
        <v>42</v>
      </c>
      <c r="G812" s="86">
        <v>8</v>
      </c>
      <c r="H812" s="88">
        <v>8653</v>
      </c>
      <c r="I812" s="88">
        <v>2242</v>
      </c>
    </row>
    <row r="813" spans="2:9" ht="19.2" x14ac:dyDescent="0.45">
      <c r="B813" s="85">
        <v>44270</v>
      </c>
      <c r="C813" s="86">
        <v>12111841976</v>
      </c>
      <c r="D813" s="87" t="s">
        <v>194</v>
      </c>
      <c r="E813" s="87" t="s">
        <v>35</v>
      </c>
      <c r="F813" s="87" t="s">
        <v>43</v>
      </c>
      <c r="G813" s="86">
        <v>10</v>
      </c>
      <c r="H813" s="88">
        <v>2820</v>
      </c>
      <c r="I813" s="88">
        <v>2452</v>
      </c>
    </row>
    <row r="814" spans="2:9" ht="19.2" x14ac:dyDescent="0.45">
      <c r="B814" s="85">
        <v>44270</v>
      </c>
      <c r="C814" s="86">
        <v>12113731976</v>
      </c>
      <c r="D814" s="87" t="s">
        <v>194</v>
      </c>
      <c r="E814" s="87" t="s">
        <v>36</v>
      </c>
      <c r="F814" s="87" t="s">
        <v>43</v>
      </c>
      <c r="G814" s="86">
        <v>7</v>
      </c>
      <c r="H814" s="88">
        <v>8086</v>
      </c>
      <c r="I814" s="88">
        <v>2098</v>
      </c>
    </row>
    <row r="815" spans="2:9" ht="19.2" x14ac:dyDescent="0.45">
      <c r="B815" s="85">
        <v>44270</v>
      </c>
      <c r="C815" s="86">
        <v>12119081976</v>
      </c>
      <c r="D815" s="87" t="s">
        <v>195</v>
      </c>
      <c r="E815" s="87" t="s">
        <v>37</v>
      </c>
      <c r="F815" s="87" t="s">
        <v>42</v>
      </c>
      <c r="G815" s="86">
        <v>6</v>
      </c>
      <c r="H815" s="88">
        <v>4022</v>
      </c>
      <c r="I815" s="88">
        <v>2775</v>
      </c>
    </row>
    <row r="816" spans="2:9" ht="19.2" x14ac:dyDescent="0.45">
      <c r="B816" s="85">
        <v>44270</v>
      </c>
      <c r="C816" s="86">
        <v>12117181976</v>
      </c>
      <c r="D816" s="87" t="s">
        <v>194</v>
      </c>
      <c r="E816" s="87" t="s">
        <v>38</v>
      </c>
      <c r="F816" s="87" t="s">
        <v>41</v>
      </c>
      <c r="G816" s="86">
        <v>9</v>
      </c>
      <c r="H816" s="88">
        <v>6538</v>
      </c>
      <c r="I816" s="88">
        <v>2787</v>
      </c>
    </row>
    <row r="817" spans="2:9" ht="19.2" x14ac:dyDescent="0.45">
      <c r="B817" s="85">
        <v>44270</v>
      </c>
      <c r="C817" s="86">
        <v>12118341976</v>
      </c>
      <c r="D817" s="87" t="s">
        <v>193</v>
      </c>
      <c r="E817" s="87" t="s">
        <v>39</v>
      </c>
      <c r="F817" s="87" t="s">
        <v>41</v>
      </c>
      <c r="G817" s="86">
        <v>9</v>
      </c>
      <c r="H817" s="88">
        <v>1110</v>
      </c>
      <c r="I817" s="88">
        <v>1012</v>
      </c>
    </row>
    <row r="818" spans="2:9" ht="19.2" x14ac:dyDescent="0.45">
      <c r="B818" s="85">
        <v>44270</v>
      </c>
      <c r="C818" s="86">
        <v>12127601976</v>
      </c>
      <c r="D818" s="87" t="s">
        <v>195</v>
      </c>
      <c r="E818" s="87" t="s">
        <v>31</v>
      </c>
      <c r="F818" s="87" t="s">
        <v>41</v>
      </c>
      <c r="G818" s="86">
        <v>8</v>
      </c>
      <c r="H818" s="88">
        <v>6370</v>
      </c>
      <c r="I818" s="88">
        <v>1068</v>
      </c>
    </row>
    <row r="819" spans="2:9" ht="19.2" x14ac:dyDescent="0.45">
      <c r="B819" s="85">
        <v>44270</v>
      </c>
      <c r="C819" s="86">
        <v>12124971976</v>
      </c>
      <c r="D819" s="87" t="s">
        <v>193</v>
      </c>
      <c r="E819" s="87" t="s">
        <v>34</v>
      </c>
      <c r="F819" s="87" t="s">
        <v>43</v>
      </c>
      <c r="G819" s="86">
        <v>7</v>
      </c>
      <c r="H819" s="88">
        <v>3259</v>
      </c>
      <c r="I819" s="88">
        <v>2483</v>
      </c>
    </row>
    <row r="820" spans="2:9" ht="19.2" x14ac:dyDescent="0.45">
      <c r="B820" s="85">
        <v>44269</v>
      </c>
      <c r="C820" s="86">
        <v>12111831976</v>
      </c>
      <c r="D820" s="87" t="s">
        <v>193</v>
      </c>
      <c r="E820" s="87" t="s">
        <v>35</v>
      </c>
      <c r="F820" s="87" t="s">
        <v>43</v>
      </c>
      <c r="G820" s="86">
        <v>6</v>
      </c>
      <c r="H820" s="88">
        <v>3349</v>
      </c>
      <c r="I820" s="88">
        <v>2273</v>
      </c>
    </row>
    <row r="821" spans="2:9" ht="19.2" x14ac:dyDescent="0.45">
      <c r="B821" s="85">
        <v>44269</v>
      </c>
      <c r="C821" s="86">
        <v>12113721976</v>
      </c>
      <c r="D821" s="87" t="s">
        <v>193</v>
      </c>
      <c r="E821" s="87" t="s">
        <v>36</v>
      </c>
      <c r="F821" s="87" t="s">
        <v>43</v>
      </c>
      <c r="G821" s="86">
        <v>6</v>
      </c>
      <c r="H821" s="88">
        <v>7816</v>
      </c>
      <c r="I821" s="88">
        <v>1367</v>
      </c>
    </row>
    <row r="822" spans="2:9" ht="19.2" x14ac:dyDescent="0.45">
      <c r="B822" s="85">
        <v>44269</v>
      </c>
      <c r="C822" s="86">
        <v>12115431976</v>
      </c>
      <c r="D822" s="87" t="s">
        <v>193</v>
      </c>
      <c r="E822" s="87" t="s">
        <v>37</v>
      </c>
      <c r="F822" s="87" t="s">
        <v>43</v>
      </c>
      <c r="G822" s="86">
        <v>9</v>
      </c>
      <c r="H822" s="88">
        <v>2430</v>
      </c>
      <c r="I822" s="88">
        <v>2673</v>
      </c>
    </row>
    <row r="823" spans="2:9" ht="19.2" x14ac:dyDescent="0.45">
      <c r="B823" s="85">
        <v>44269</v>
      </c>
      <c r="C823" s="86">
        <v>12117171976</v>
      </c>
      <c r="D823" s="87" t="s">
        <v>193</v>
      </c>
      <c r="E823" s="87" t="s">
        <v>38</v>
      </c>
      <c r="F823" s="87" t="s">
        <v>41</v>
      </c>
      <c r="G823" s="86">
        <v>7</v>
      </c>
      <c r="H823" s="88">
        <v>6774</v>
      </c>
      <c r="I823" s="88">
        <v>1752</v>
      </c>
    </row>
    <row r="824" spans="2:9" ht="19.2" x14ac:dyDescent="0.45">
      <c r="B824" s="85">
        <v>44269</v>
      </c>
      <c r="C824" s="86">
        <v>12118331976</v>
      </c>
      <c r="D824" s="87" t="s">
        <v>195</v>
      </c>
      <c r="E824" s="87" t="s">
        <v>39</v>
      </c>
      <c r="F824" s="87" t="s">
        <v>41</v>
      </c>
      <c r="G824" s="86">
        <v>9</v>
      </c>
      <c r="H824" s="88">
        <v>1706</v>
      </c>
      <c r="I824" s="88">
        <v>2899</v>
      </c>
    </row>
    <row r="825" spans="2:9" ht="19.2" x14ac:dyDescent="0.45">
      <c r="B825" s="85">
        <v>44269</v>
      </c>
      <c r="C825" s="86">
        <v>12123951976</v>
      </c>
      <c r="D825" s="87" t="s">
        <v>193</v>
      </c>
      <c r="E825" s="87" t="s">
        <v>31</v>
      </c>
      <c r="F825" s="87" t="s">
        <v>42</v>
      </c>
      <c r="G825" s="86">
        <v>10</v>
      </c>
      <c r="H825" s="88">
        <v>2624</v>
      </c>
      <c r="I825" s="88">
        <v>1990</v>
      </c>
    </row>
    <row r="826" spans="2:9" ht="19.2" x14ac:dyDescent="0.45">
      <c r="B826" s="85">
        <v>44269</v>
      </c>
      <c r="C826" s="86">
        <v>12128611976</v>
      </c>
      <c r="D826" s="87" t="s">
        <v>194</v>
      </c>
      <c r="E826" s="87" t="s">
        <v>34</v>
      </c>
      <c r="F826" s="87" t="s">
        <v>41</v>
      </c>
      <c r="G826" s="86">
        <v>8</v>
      </c>
      <c r="H826" s="88">
        <v>6601</v>
      </c>
      <c r="I826" s="88">
        <v>2845</v>
      </c>
    </row>
    <row r="827" spans="2:9" ht="19.2" x14ac:dyDescent="0.45">
      <c r="B827" s="85">
        <v>44268</v>
      </c>
      <c r="C827" s="86">
        <v>12111821976</v>
      </c>
      <c r="D827" s="87" t="s">
        <v>195</v>
      </c>
      <c r="E827" s="87" t="s">
        <v>35</v>
      </c>
      <c r="F827" s="87" t="s">
        <v>43</v>
      </c>
      <c r="G827" s="86">
        <v>7</v>
      </c>
      <c r="H827" s="88">
        <v>3447</v>
      </c>
      <c r="I827" s="88">
        <v>1162</v>
      </c>
    </row>
    <row r="828" spans="2:9" ht="19.2" x14ac:dyDescent="0.45">
      <c r="B828" s="85">
        <v>44268</v>
      </c>
      <c r="C828" s="86">
        <v>12113711976</v>
      </c>
      <c r="D828" s="87" t="s">
        <v>195</v>
      </c>
      <c r="E828" s="87" t="s">
        <v>36</v>
      </c>
      <c r="F828" s="87" t="s">
        <v>43</v>
      </c>
      <c r="G828" s="86">
        <v>8</v>
      </c>
      <c r="H828" s="88">
        <v>1119</v>
      </c>
      <c r="I828" s="88">
        <v>1515</v>
      </c>
    </row>
    <row r="829" spans="2:9" ht="19.2" x14ac:dyDescent="0.45">
      <c r="B829" s="85">
        <v>44268</v>
      </c>
      <c r="C829" s="86">
        <v>12119071976</v>
      </c>
      <c r="D829" s="87" t="s">
        <v>194</v>
      </c>
      <c r="E829" s="87" t="s">
        <v>37</v>
      </c>
      <c r="F829" s="87" t="s">
        <v>41</v>
      </c>
      <c r="G829" s="86">
        <v>6</v>
      </c>
      <c r="H829" s="88">
        <v>7121</v>
      </c>
      <c r="I829" s="88">
        <v>2618</v>
      </c>
    </row>
    <row r="830" spans="2:9" ht="19.2" x14ac:dyDescent="0.45">
      <c r="B830" s="85">
        <v>44268</v>
      </c>
      <c r="C830" s="86">
        <v>12120811976</v>
      </c>
      <c r="D830" s="87" t="s">
        <v>194</v>
      </c>
      <c r="E830" s="87" t="s">
        <v>38</v>
      </c>
      <c r="F830" s="87" t="s">
        <v>42</v>
      </c>
      <c r="G830" s="86">
        <v>10</v>
      </c>
      <c r="H830" s="88">
        <v>3746</v>
      </c>
      <c r="I830" s="88">
        <v>2410</v>
      </c>
    </row>
    <row r="831" spans="2:9" ht="19.2" x14ac:dyDescent="0.45">
      <c r="B831" s="85">
        <v>44268</v>
      </c>
      <c r="C831" s="86">
        <v>12118321976</v>
      </c>
      <c r="D831" s="87" t="s">
        <v>194</v>
      </c>
      <c r="E831" s="87" t="s">
        <v>39</v>
      </c>
      <c r="F831" s="87" t="s">
        <v>43</v>
      </c>
      <c r="G831" s="86">
        <v>8</v>
      </c>
      <c r="H831" s="88">
        <v>4200</v>
      </c>
      <c r="I831" s="88">
        <v>1794</v>
      </c>
    </row>
    <row r="832" spans="2:9" ht="19.2" x14ac:dyDescent="0.45">
      <c r="B832" s="85">
        <v>44268</v>
      </c>
      <c r="C832" s="86">
        <v>12127591976</v>
      </c>
      <c r="D832" s="87" t="s">
        <v>194</v>
      </c>
      <c r="E832" s="87" t="s">
        <v>31</v>
      </c>
      <c r="F832" s="87" t="s">
        <v>43</v>
      </c>
      <c r="G832" s="86">
        <v>9</v>
      </c>
      <c r="H832" s="88">
        <v>5604</v>
      </c>
      <c r="I832" s="88">
        <v>1243</v>
      </c>
    </row>
    <row r="833" spans="2:9" ht="19.2" x14ac:dyDescent="0.45">
      <c r="B833" s="85">
        <v>44268</v>
      </c>
      <c r="C833" s="86">
        <v>12124961976</v>
      </c>
      <c r="D833" s="87" t="s">
        <v>195</v>
      </c>
      <c r="E833" s="87" t="s">
        <v>34</v>
      </c>
      <c r="F833" s="87" t="s">
        <v>43</v>
      </c>
      <c r="G833" s="86">
        <v>9</v>
      </c>
      <c r="H833" s="88">
        <v>9651</v>
      </c>
      <c r="I833" s="88">
        <v>2257</v>
      </c>
    </row>
    <row r="834" spans="2:9" ht="19.2" x14ac:dyDescent="0.45">
      <c r="B834" s="85">
        <v>44267</v>
      </c>
      <c r="C834" s="86">
        <v>12111811976</v>
      </c>
      <c r="D834" s="87" t="s">
        <v>194</v>
      </c>
      <c r="E834" s="87" t="s">
        <v>35</v>
      </c>
      <c r="F834" s="87" t="s">
        <v>42</v>
      </c>
      <c r="G834" s="86">
        <v>7</v>
      </c>
      <c r="H834" s="88">
        <v>5081</v>
      </c>
      <c r="I834" s="88">
        <v>1353</v>
      </c>
    </row>
    <row r="835" spans="2:9" ht="19.2" x14ac:dyDescent="0.45">
      <c r="B835" s="85">
        <v>44267</v>
      </c>
      <c r="C835" s="86">
        <v>12113701976</v>
      </c>
      <c r="D835" s="87" t="s">
        <v>194</v>
      </c>
      <c r="E835" s="87" t="s">
        <v>36</v>
      </c>
      <c r="F835" s="87" t="s">
        <v>42</v>
      </c>
      <c r="G835" s="86">
        <v>8</v>
      </c>
      <c r="H835" s="88">
        <v>3432</v>
      </c>
      <c r="I835" s="88">
        <v>2245</v>
      </c>
    </row>
    <row r="836" spans="2:9" ht="19.2" x14ac:dyDescent="0.45">
      <c r="B836" s="85">
        <v>44267</v>
      </c>
      <c r="C836" s="86">
        <v>12115421976</v>
      </c>
      <c r="D836" s="87" t="s">
        <v>195</v>
      </c>
      <c r="E836" s="87" t="s">
        <v>37</v>
      </c>
      <c r="F836" s="87" t="s">
        <v>43</v>
      </c>
      <c r="G836" s="86">
        <v>9</v>
      </c>
      <c r="H836" s="88">
        <v>2023</v>
      </c>
      <c r="I836" s="88">
        <v>1600</v>
      </c>
    </row>
    <row r="837" spans="2:9" ht="19.2" x14ac:dyDescent="0.45">
      <c r="B837" s="85">
        <v>44267</v>
      </c>
      <c r="C837" s="86">
        <v>12117161976</v>
      </c>
      <c r="D837" s="87" t="s">
        <v>195</v>
      </c>
      <c r="E837" s="87" t="s">
        <v>38</v>
      </c>
      <c r="F837" s="87" t="s">
        <v>41</v>
      </c>
      <c r="G837" s="86">
        <v>9</v>
      </c>
      <c r="H837" s="88">
        <v>1155</v>
      </c>
      <c r="I837" s="88">
        <v>2861</v>
      </c>
    </row>
    <row r="838" spans="2:9" ht="19.2" x14ac:dyDescent="0.45">
      <c r="B838" s="85">
        <v>44267</v>
      </c>
      <c r="C838" s="86">
        <v>12118311976</v>
      </c>
      <c r="D838" s="87" t="s">
        <v>193</v>
      </c>
      <c r="E838" s="87" t="s">
        <v>39</v>
      </c>
      <c r="F838" s="87" t="s">
        <v>43</v>
      </c>
      <c r="G838" s="86">
        <v>10</v>
      </c>
      <c r="H838" s="88">
        <v>9150</v>
      </c>
      <c r="I838" s="88">
        <v>1068</v>
      </c>
    </row>
    <row r="839" spans="2:9" ht="19.2" x14ac:dyDescent="0.45">
      <c r="B839" s="85">
        <v>44267</v>
      </c>
      <c r="C839" s="86">
        <v>12123941976</v>
      </c>
      <c r="D839" s="87" t="s">
        <v>195</v>
      </c>
      <c r="E839" s="87" t="s">
        <v>31</v>
      </c>
      <c r="F839" s="87" t="s">
        <v>42</v>
      </c>
      <c r="G839" s="86">
        <v>10</v>
      </c>
      <c r="H839" s="88">
        <v>8202</v>
      </c>
      <c r="I839" s="88">
        <v>2604</v>
      </c>
    </row>
    <row r="840" spans="2:9" ht="19.2" x14ac:dyDescent="0.45">
      <c r="B840" s="85">
        <v>44267</v>
      </c>
      <c r="C840" s="86">
        <v>12128601976</v>
      </c>
      <c r="D840" s="87" t="s">
        <v>193</v>
      </c>
      <c r="E840" s="87" t="s">
        <v>34</v>
      </c>
      <c r="F840" s="87" t="s">
        <v>41</v>
      </c>
      <c r="G840" s="86">
        <v>8</v>
      </c>
      <c r="H840" s="88">
        <v>9716</v>
      </c>
      <c r="I840" s="88">
        <v>1540</v>
      </c>
    </row>
    <row r="841" spans="2:9" ht="19.2" x14ac:dyDescent="0.45">
      <c r="B841" s="85">
        <v>44266</v>
      </c>
      <c r="C841" s="86">
        <v>12111801976</v>
      </c>
      <c r="D841" s="87" t="s">
        <v>193</v>
      </c>
      <c r="E841" s="87" t="s">
        <v>35</v>
      </c>
      <c r="F841" s="87" t="s">
        <v>42</v>
      </c>
      <c r="G841" s="86">
        <v>9</v>
      </c>
      <c r="H841" s="88">
        <v>9725</v>
      </c>
      <c r="I841" s="88">
        <v>2208</v>
      </c>
    </row>
    <row r="842" spans="2:9" ht="19.2" x14ac:dyDescent="0.45">
      <c r="B842" s="85">
        <v>44266</v>
      </c>
      <c r="C842" s="86">
        <v>12113691976</v>
      </c>
      <c r="D842" s="87" t="s">
        <v>193</v>
      </c>
      <c r="E842" s="87" t="s">
        <v>36</v>
      </c>
      <c r="F842" s="87" t="s">
        <v>42</v>
      </c>
      <c r="G842" s="86">
        <v>9</v>
      </c>
      <c r="H842" s="88">
        <v>8490</v>
      </c>
      <c r="I842" s="88">
        <v>1742</v>
      </c>
    </row>
    <row r="843" spans="2:9" ht="19.2" x14ac:dyDescent="0.45">
      <c r="B843" s="85">
        <v>44266</v>
      </c>
      <c r="C843" s="86">
        <v>12119061976</v>
      </c>
      <c r="D843" s="87" t="s">
        <v>193</v>
      </c>
      <c r="E843" s="87" t="s">
        <v>37</v>
      </c>
      <c r="F843" s="87" t="s">
        <v>41</v>
      </c>
      <c r="G843" s="86">
        <v>6</v>
      </c>
      <c r="H843" s="88">
        <v>4854</v>
      </c>
      <c r="I843" s="88">
        <v>1025</v>
      </c>
    </row>
    <row r="844" spans="2:9" ht="19.2" x14ac:dyDescent="0.45">
      <c r="B844" s="85">
        <v>44266</v>
      </c>
      <c r="C844" s="86">
        <v>12120801976</v>
      </c>
      <c r="D844" s="87" t="s">
        <v>193</v>
      </c>
      <c r="E844" s="87" t="s">
        <v>38</v>
      </c>
      <c r="F844" s="87" t="s">
        <v>42</v>
      </c>
      <c r="G844" s="86">
        <v>8</v>
      </c>
      <c r="H844" s="88">
        <v>7481</v>
      </c>
      <c r="I844" s="88">
        <v>2911</v>
      </c>
    </row>
    <row r="845" spans="2:9" ht="19.2" x14ac:dyDescent="0.45">
      <c r="B845" s="85">
        <v>44266</v>
      </c>
      <c r="C845" s="86">
        <v>12118301976</v>
      </c>
      <c r="D845" s="87" t="s">
        <v>195</v>
      </c>
      <c r="E845" s="87" t="s">
        <v>39</v>
      </c>
      <c r="F845" s="87" t="s">
        <v>43</v>
      </c>
      <c r="G845" s="86">
        <v>10</v>
      </c>
      <c r="H845" s="88">
        <v>9252</v>
      </c>
      <c r="I845" s="88">
        <v>1783</v>
      </c>
    </row>
    <row r="846" spans="2:9" ht="19.2" x14ac:dyDescent="0.45">
      <c r="B846" s="85">
        <v>44266</v>
      </c>
      <c r="C846" s="86">
        <v>12127581976</v>
      </c>
      <c r="D846" s="87" t="s">
        <v>193</v>
      </c>
      <c r="E846" s="87" t="s">
        <v>31</v>
      </c>
      <c r="F846" s="87" t="s">
        <v>43</v>
      </c>
      <c r="G846" s="86">
        <v>7</v>
      </c>
      <c r="H846" s="88">
        <v>5497</v>
      </c>
      <c r="I846" s="88">
        <v>2144</v>
      </c>
    </row>
    <row r="847" spans="2:9" ht="19.2" x14ac:dyDescent="0.45">
      <c r="B847" s="85">
        <v>44266</v>
      </c>
      <c r="C847" s="86">
        <v>12124951976</v>
      </c>
      <c r="D847" s="87" t="s">
        <v>194</v>
      </c>
      <c r="E847" s="87" t="s">
        <v>34</v>
      </c>
      <c r="F847" s="87" t="s">
        <v>42</v>
      </c>
      <c r="G847" s="86">
        <v>6</v>
      </c>
      <c r="H847" s="88">
        <v>4961</v>
      </c>
      <c r="I847" s="88">
        <v>2442</v>
      </c>
    </row>
    <row r="848" spans="2:9" ht="19.2" x14ac:dyDescent="0.45">
      <c r="B848" s="85">
        <v>44265</v>
      </c>
      <c r="C848" s="86">
        <v>12111791976</v>
      </c>
      <c r="D848" s="87" t="s">
        <v>195</v>
      </c>
      <c r="E848" s="87" t="s">
        <v>35</v>
      </c>
      <c r="F848" s="87" t="s">
        <v>42</v>
      </c>
      <c r="G848" s="86">
        <v>6</v>
      </c>
      <c r="H848" s="88">
        <v>8361</v>
      </c>
      <c r="I848" s="88">
        <v>1466</v>
      </c>
    </row>
    <row r="849" spans="2:9" ht="19.2" x14ac:dyDescent="0.45">
      <c r="B849" s="85">
        <v>44265</v>
      </c>
      <c r="C849" s="86">
        <v>12113681976</v>
      </c>
      <c r="D849" s="87" t="s">
        <v>195</v>
      </c>
      <c r="E849" s="87" t="s">
        <v>36</v>
      </c>
      <c r="F849" s="87" t="s">
        <v>42</v>
      </c>
      <c r="G849" s="86">
        <v>10</v>
      </c>
      <c r="H849" s="88">
        <v>2392</v>
      </c>
      <c r="I849" s="88">
        <v>1458</v>
      </c>
    </row>
    <row r="850" spans="2:9" ht="19.2" x14ac:dyDescent="0.45">
      <c r="B850" s="85">
        <v>44265</v>
      </c>
      <c r="C850" s="86">
        <v>12119051976</v>
      </c>
      <c r="D850" s="87" t="s">
        <v>195</v>
      </c>
      <c r="E850" s="87" t="s">
        <v>37</v>
      </c>
      <c r="F850" s="87" t="s">
        <v>41</v>
      </c>
      <c r="G850" s="86">
        <v>7</v>
      </c>
      <c r="H850" s="88">
        <v>3517</v>
      </c>
      <c r="I850" s="88">
        <v>1563</v>
      </c>
    </row>
    <row r="851" spans="2:9" ht="19.2" x14ac:dyDescent="0.45">
      <c r="B851" s="85">
        <v>44265</v>
      </c>
      <c r="C851" s="86">
        <v>12117151976</v>
      </c>
      <c r="D851" s="87" t="s">
        <v>194</v>
      </c>
      <c r="E851" s="87" t="s">
        <v>38</v>
      </c>
      <c r="F851" s="87" t="s">
        <v>43</v>
      </c>
      <c r="G851" s="86">
        <v>9</v>
      </c>
      <c r="H851" s="88">
        <v>3019</v>
      </c>
      <c r="I851" s="88">
        <v>1352</v>
      </c>
    </row>
    <row r="852" spans="2:9" ht="19.2" x14ac:dyDescent="0.45">
      <c r="B852" s="85">
        <v>44265</v>
      </c>
      <c r="C852" s="86">
        <v>12118291976</v>
      </c>
      <c r="D852" s="87" t="s">
        <v>194</v>
      </c>
      <c r="E852" s="87" t="s">
        <v>39</v>
      </c>
      <c r="F852" s="87" t="s">
        <v>42</v>
      </c>
      <c r="G852" s="86">
        <v>7</v>
      </c>
      <c r="H852" s="88">
        <v>5460</v>
      </c>
      <c r="I852" s="88">
        <v>2086</v>
      </c>
    </row>
    <row r="853" spans="2:9" ht="19.2" x14ac:dyDescent="0.45">
      <c r="B853" s="85">
        <v>44265</v>
      </c>
      <c r="C853" s="86">
        <v>12123931976</v>
      </c>
      <c r="D853" s="87" t="s">
        <v>194</v>
      </c>
      <c r="E853" s="87" t="s">
        <v>31</v>
      </c>
      <c r="F853" s="87" t="s">
        <v>41</v>
      </c>
      <c r="G853" s="86">
        <v>8</v>
      </c>
      <c r="H853" s="88">
        <v>4147</v>
      </c>
      <c r="I853" s="88">
        <v>1658</v>
      </c>
    </row>
    <row r="854" spans="2:9" ht="19.2" x14ac:dyDescent="0.45">
      <c r="B854" s="85">
        <v>44265</v>
      </c>
      <c r="C854" s="86">
        <v>12128591976</v>
      </c>
      <c r="D854" s="87" t="s">
        <v>195</v>
      </c>
      <c r="E854" s="87" t="s">
        <v>34</v>
      </c>
      <c r="F854" s="87" t="s">
        <v>41</v>
      </c>
      <c r="G854" s="86">
        <v>8</v>
      </c>
      <c r="H854" s="88">
        <v>1703</v>
      </c>
      <c r="I854" s="88">
        <v>2864</v>
      </c>
    </row>
    <row r="855" spans="2:9" ht="19.2" x14ac:dyDescent="0.45">
      <c r="B855" s="85">
        <v>44264</v>
      </c>
      <c r="C855" s="86">
        <v>12111781976</v>
      </c>
      <c r="D855" s="87" t="s">
        <v>194</v>
      </c>
      <c r="E855" s="87" t="s">
        <v>35</v>
      </c>
      <c r="F855" s="87" t="s">
        <v>41</v>
      </c>
      <c r="G855" s="86">
        <v>8</v>
      </c>
      <c r="H855" s="88">
        <v>2893</v>
      </c>
      <c r="I855" s="88">
        <v>1864</v>
      </c>
    </row>
    <row r="856" spans="2:9" ht="19.2" x14ac:dyDescent="0.45">
      <c r="B856" s="85">
        <v>44264</v>
      </c>
      <c r="C856" s="86">
        <v>12113671976</v>
      </c>
      <c r="D856" s="87" t="s">
        <v>194</v>
      </c>
      <c r="E856" s="87" t="s">
        <v>36</v>
      </c>
      <c r="F856" s="87" t="s">
        <v>41</v>
      </c>
      <c r="G856" s="86">
        <v>10</v>
      </c>
      <c r="H856" s="88">
        <v>1984</v>
      </c>
      <c r="I856" s="88">
        <v>2017</v>
      </c>
    </row>
    <row r="857" spans="2:9" ht="19.2" x14ac:dyDescent="0.45">
      <c r="B857" s="85">
        <v>44264</v>
      </c>
      <c r="C857" s="86">
        <v>12119041976</v>
      </c>
      <c r="D857" s="87" t="s">
        <v>194</v>
      </c>
      <c r="E857" s="87" t="s">
        <v>37</v>
      </c>
      <c r="F857" s="87" t="s">
        <v>43</v>
      </c>
      <c r="G857" s="86">
        <v>9</v>
      </c>
      <c r="H857" s="88">
        <v>2378</v>
      </c>
      <c r="I857" s="88">
        <v>2319</v>
      </c>
    </row>
    <row r="858" spans="2:9" ht="19.2" x14ac:dyDescent="0.45">
      <c r="B858" s="85">
        <v>44264</v>
      </c>
      <c r="C858" s="86">
        <v>12120791976</v>
      </c>
      <c r="D858" s="87" t="s">
        <v>195</v>
      </c>
      <c r="E858" s="87" t="s">
        <v>38</v>
      </c>
      <c r="F858" s="87" t="s">
        <v>42</v>
      </c>
      <c r="G858" s="86">
        <v>10</v>
      </c>
      <c r="H858" s="88">
        <v>6528</v>
      </c>
      <c r="I858" s="88">
        <v>2429</v>
      </c>
    </row>
    <row r="859" spans="2:9" ht="19.2" x14ac:dyDescent="0.45">
      <c r="B859" s="85">
        <v>44264</v>
      </c>
      <c r="C859" s="86">
        <v>12118281976</v>
      </c>
      <c r="D859" s="87" t="s">
        <v>193</v>
      </c>
      <c r="E859" s="87" t="s">
        <v>39</v>
      </c>
      <c r="F859" s="87" t="s">
        <v>42</v>
      </c>
      <c r="G859" s="86">
        <v>6</v>
      </c>
      <c r="H859" s="88">
        <v>2040</v>
      </c>
      <c r="I859" s="88">
        <v>2636</v>
      </c>
    </row>
    <row r="860" spans="2:9" ht="19.2" x14ac:dyDescent="0.45">
      <c r="B860" s="85">
        <v>44264</v>
      </c>
      <c r="C860" s="86">
        <v>12127571976</v>
      </c>
      <c r="D860" s="87" t="s">
        <v>195</v>
      </c>
      <c r="E860" s="87" t="s">
        <v>31</v>
      </c>
      <c r="F860" s="87" t="s">
        <v>43</v>
      </c>
      <c r="G860" s="86">
        <v>7</v>
      </c>
      <c r="H860" s="88">
        <v>7760</v>
      </c>
      <c r="I860" s="88">
        <v>1129</v>
      </c>
    </row>
    <row r="861" spans="2:9" ht="19.2" x14ac:dyDescent="0.45">
      <c r="B861" s="85">
        <v>44264</v>
      </c>
      <c r="C861" s="86">
        <v>12124941976</v>
      </c>
      <c r="D861" s="87" t="s">
        <v>193</v>
      </c>
      <c r="E861" s="87" t="s">
        <v>34</v>
      </c>
      <c r="F861" s="87" t="s">
        <v>42</v>
      </c>
      <c r="G861" s="86">
        <v>9</v>
      </c>
      <c r="H861" s="88">
        <v>2429</v>
      </c>
      <c r="I861" s="88">
        <v>2292</v>
      </c>
    </row>
    <row r="862" spans="2:9" ht="19.2" x14ac:dyDescent="0.45">
      <c r="B862" s="85">
        <v>44263</v>
      </c>
      <c r="C862" s="86">
        <v>12111771976</v>
      </c>
      <c r="D862" s="87" t="s">
        <v>193</v>
      </c>
      <c r="E862" s="87" t="s">
        <v>35</v>
      </c>
      <c r="F862" s="87" t="s">
        <v>41</v>
      </c>
      <c r="G862" s="86">
        <v>9</v>
      </c>
      <c r="H862" s="88">
        <v>4374</v>
      </c>
      <c r="I862" s="88">
        <v>2808</v>
      </c>
    </row>
    <row r="863" spans="2:9" ht="19.2" x14ac:dyDescent="0.45">
      <c r="B863" s="85">
        <v>44263</v>
      </c>
      <c r="C863" s="86">
        <v>12113661976</v>
      </c>
      <c r="D863" s="87" t="s">
        <v>193</v>
      </c>
      <c r="E863" s="87" t="s">
        <v>36</v>
      </c>
      <c r="F863" s="87" t="s">
        <v>41</v>
      </c>
      <c r="G863" s="86">
        <v>9</v>
      </c>
      <c r="H863" s="88">
        <v>8498</v>
      </c>
      <c r="I863" s="88">
        <v>2385</v>
      </c>
    </row>
    <row r="864" spans="2:9" ht="19.2" x14ac:dyDescent="0.45">
      <c r="B864" s="85">
        <v>44263</v>
      </c>
      <c r="C864" s="86">
        <v>12119031976</v>
      </c>
      <c r="D864" s="87" t="s">
        <v>193</v>
      </c>
      <c r="E864" s="87" t="s">
        <v>37</v>
      </c>
      <c r="F864" s="87" t="s">
        <v>43</v>
      </c>
      <c r="G864" s="86">
        <v>6</v>
      </c>
      <c r="H864" s="88">
        <v>9562</v>
      </c>
      <c r="I864" s="88">
        <v>1985</v>
      </c>
    </row>
    <row r="865" spans="2:9" ht="19.2" x14ac:dyDescent="0.45">
      <c r="B865" s="85">
        <v>44263</v>
      </c>
      <c r="C865" s="86">
        <v>12117141976</v>
      </c>
      <c r="D865" s="87" t="s">
        <v>193</v>
      </c>
      <c r="E865" s="87" t="s">
        <v>38</v>
      </c>
      <c r="F865" s="87" t="s">
        <v>43</v>
      </c>
      <c r="G865" s="86">
        <v>10</v>
      </c>
      <c r="H865" s="88">
        <v>4660</v>
      </c>
      <c r="I865" s="88">
        <v>1984</v>
      </c>
    </row>
    <row r="866" spans="2:9" ht="19.2" x14ac:dyDescent="0.45">
      <c r="B866" s="85">
        <v>44263</v>
      </c>
      <c r="C866" s="86">
        <v>12118271976</v>
      </c>
      <c r="D866" s="87" t="s">
        <v>195</v>
      </c>
      <c r="E866" s="87" t="s">
        <v>39</v>
      </c>
      <c r="F866" s="87" t="s">
        <v>42</v>
      </c>
      <c r="G866" s="86">
        <v>7</v>
      </c>
      <c r="H866" s="88">
        <v>6450</v>
      </c>
      <c r="I866" s="88">
        <v>1190</v>
      </c>
    </row>
    <row r="867" spans="2:9" ht="19.2" x14ac:dyDescent="0.45">
      <c r="B867" s="85">
        <v>44263</v>
      </c>
      <c r="C867" s="86">
        <v>12123921976</v>
      </c>
      <c r="D867" s="87" t="s">
        <v>193</v>
      </c>
      <c r="E867" s="87" t="s">
        <v>31</v>
      </c>
      <c r="F867" s="87" t="s">
        <v>41</v>
      </c>
      <c r="G867" s="86">
        <v>6</v>
      </c>
      <c r="H867" s="88">
        <v>9436</v>
      </c>
      <c r="I867" s="88">
        <v>1039</v>
      </c>
    </row>
    <row r="868" spans="2:9" ht="19.2" x14ac:dyDescent="0.45">
      <c r="B868" s="85">
        <v>44263</v>
      </c>
      <c r="C868" s="86">
        <v>12128581976</v>
      </c>
      <c r="D868" s="87" t="s">
        <v>194</v>
      </c>
      <c r="E868" s="87" t="s">
        <v>34</v>
      </c>
      <c r="F868" s="87" t="s">
        <v>43</v>
      </c>
      <c r="G868" s="86">
        <v>6</v>
      </c>
      <c r="H868" s="88">
        <v>2174</v>
      </c>
      <c r="I868" s="88">
        <v>1297</v>
      </c>
    </row>
    <row r="869" spans="2:9" ht="19.2" x14ac:dyDescent="0.45">
      <c r="B869" s="85">
        <v>44262</v>
      </c>
      <c r="C869" s="86">
        <v>12111761976</v>
      </c>
      <c r="D869" s="87" t="s">
        <v>195</v>
      </c>
      <c r="E869" s="87" t="s">
        <v>35</v>
      </c>
      <c r="F869" s="87" t="s">
        <v>41</v>
      </c>
      <c r="G869" s="86">
        <v>9</v>
      </c>
      <c r="H869" s="88">
        <v>3977</v>
      </c>
      <c r="I869" s="88">
        <v>1499</v>
      </c>
    </row>
    <row r="870" spans="2:9" ht="19.2" x14ac:dyDescent="0.45">
      <c r="B870" s="85">
        <v>44262</v>
      </c>
      <c r="C870" s="86">
        <v>12113651976</v>
      </c>
      <c r="D870" s="87" t="s">
        <v>195</v>
      </c>
      <c r="E870" s="87" t="s">
        <v>36</v>
      </c>
      <c r="F870" s="87" t="s">
        <v>41</v>
      </c>
      <c r="G870" s="86">
        <v>6</v>
      </c>
      <c r="H870" s="88">
        <v>4671</v>
      </c>
      <c r="I870" s="88">
        <v>1541</v>
      </c>
    </row>
    <row r="871" spans="2:9" ht="19.2" x14ac:dyDescent="0.45">
      <c r="B871" s="85">
        <v>44262</v>
      </c>
      <c r="C871" s="86">
        <v>12119021976</v>
      </c>
      <c r="D871" s="87" t="s">
        <v>195</v>
      </c>
      <c r="E871" s="87" t="s">
        <v>37</v>
      </c>
      <c r="F871" s="87" t="s">
        <v>43</v>
      </c>
      <c r="G871" s="86">
        <v>9</v>
      </c>
      <c r="H871" s="88">
        <v>6312</v>
      </c>
      <c r="I871" s="88">
        <v>1302</v>
      </c>
    </row>
    <row r="872" spans="2:9" ht="19.2" x14ac:dyDescent="0.45">
      <c r="B872" s="85">
        <v>44262</v>
      </c>
      <c r="C872" s="86">
        <v>12120781976</v>
      </c>
      <c r="D872" s="87" t="s">
        <v>194</v>
      </c>
      <c r="E872" s="87" t="s">
        <v>38</v>
      </c>
      <c r="F872" s="87" t="s">
        <v>41</v>
      </c>
      <c r="G872" s="86">
        <v>9</v>
      </c>
      <c r="H872" s="88">
        <v>8627</v>
      </c>
      <c r="I872" s="88">
        <v>1964</v>
      </c>
    </row>
    <row r="873" spans="2:9" ht="19.2" x14ac:dyDescent="0.45">
      <c r="B873" s="85">
        <v>44262</v>
      </c>
      <c r="C873" s="86">
        <v>12118261976</v>
      </c>
      <c r="D873" s="87" t="s">
        <v>194</v>
      </c>
      <c r="E873" s="87" t="s">
        <v>39</v>
      </c>
      <c r="F873" s="87" t="s">
        <v>41</v>
      </c>
      <c r="G873" s="86">
        <v>9</v>
      </c>
      <c r="H873" s="88">
        <v>8065</v>
      </c>
      <c r="I873" s="88">
        <v>1179</v>
      </c>
    </row>
    <row r="874" spans="2:9" ht="19.2" x14ac:dyDescent="0.45">
      <c r="B874" s="85">
        <v>44262</v>
      </c>
      <c r="C874" s="86">
        <v>12127561976</v>
      </c>
      <c r="D874" s="87" t="s">
        <v>194</v>
      </c>
      <c r="E874" s="87" t="s">
        <v>31</v>
      </c>
      <c r="F874" s="87" t="s">
        <v>42</v>
      </c>
      <c r="G874" s="86">
        <v>9</v>
      </c>
      <c r="H874" s="88">
        <v>6242</v>
      </c>
      <c r="I874" s="88">
        <v>2649</v>
      </c>
    </row>
    <row r="875" spans="2:9" ht="19.2" x14ac:dyDescent="0.45">
      <c r="B875" s="85">
        <v>44262</v>
      </c>
      <c r="C875" s="86">
        <v>12124931976</v>
      </c>
      <c r="D875" s="87" t="s">
        <v>195</v>
      </c>
      <c r="E875" s="87" t="s">
        <v>34</v>
      </c>
      <c r="F875" s="87" t="s">
        <v>42</v>
      </c>
      <c r="G875" s="86">
        <v>6</v>
      </c>
      <c r="H875" s="88">
        <v>1953</v>
      </c>
      <c r="I875" s="88">
        <v>1334</v>
      </c>
    </row>
    <row r="876" spans="2:9" ht="19.2" x14ac:dyDescent="0.45">
      <c r="B876" s="85">
        <v>44261</v>
      </c>
      <c r="C876" s="86">
        <v>12111751976</v>
      </c>
      <c r="D876" s="87" t="s">
        <v>194</v>
      </c>
      <c r="E876" s="87" t="s">
        <v>35</v>
      </c>
      <c r="F876" s="87" t="s">
        <v>43</v>
      </c>
      <c r="G876" s="86">
        <v>6</v>
      </c>
      <c r="H876" s="88">
        <v>2928</v>
      </c>
      <c r="I876" s="88">
        <v>2443</v>
      </c>
    </row>
    <row r="877" spans="2:9" ht="19.2" x14ac:dyDescent="0.45">
      <c r="B877" s="85">
        <v>44261</v>
      </c>
      <c r="C877" s="86">
        <v>12113641976</v>
      </c>
      <c r="D877" s="87" t="s">
        <v>194</v>
      </c>
      <c r="E877" s="87" t="s">
        <v>36</v>
      </c>
      <c r="F877" s="87" t="s">
        <v>43</v>
      </c>
      <c r="G877" s="86">
        <v>9</v>
      </c>
      <c r="H877" s="88">
        <v>3256</v>
      </c>
      <c r="I877" s="88">
        <v>1434</v>
      </c>
    </row>
    <row r="878" spans="2:9" ht="19.2" x14ac:dyDescent="0.45">
      <c r="B878" s="85">
        <v>44261</v>
      </c>
      <c r="C878" s="86">
        <v>12115281976</v>
      </c>
      <c r="D878" s="87" t="s">
        <v>193</v>
      </c>
      <c r="E878" s="87" t="s">
        <v>37</v>
      </c>
      <c r="F878" s="87" t="s">
        <v>41</v>
      </c>
      <c r="G878" s="86">
        <v>8</v>
      </c>
      <c r="H878" s="88">
        <v>5702</v>
      </c>
      <c r="I878" s="88">
        <v>1012</v>
      </c>
    </row>
    <row r="879" spans="2:9" ht="19.2" x14ac:dyDescent="0.45">
      <c r="B879" s="85">
        <v>44261</v>
      </c>
      <c r="C879" s="86">
        <v>12117131976</v>
      </c>
      <c r="D879" s="87" t="s">
        <v>195</v>
      </c>
      <c r="E879" s="87" t="s">
        <v>38</v>
      </c>
      <c r="F879" s="87" t="s">
        <v>43</v>
      </c>
      <c r="G879" s="86">
        <v>10</v>
      </c>
      <c r="H879" s="88">
        <v>9602</v>
      </c>
      <c r="I879" s="88">
        <v>2932</v>
      </c>
    </row>
    <row r="880" spans="2:9" ht="19.2" x14ac:dyDescent="0.45">
      <c r="B880" s="85">
        <v>44261</v>
      </c>
      <c r="C880" s="86">
        <v>12118251976</v>
      </c>
      <c r="D880" s="87" t="s">
        <v>193</v>
      </c>
      <c r="E880" s="87" t="s">
        <v>39</v>
      </c>
      <c r="F880" s="87" t="s">
        <v>41</v>
      </c>
      <c r="G880" s="86">
        <v>9</v>
      </c>
      <c r="H880" s="88">
        <v>3783</v>
      </c>
      <c r="I880" s="88">
        <v>1446</v>
      </c>
    </row>
    <row r="881" spans="2:9" ht="19.2" x14ac:dyDescent="0.45">
      <c r="B881" s="85">
        <v>44261</v>
      </c>
      <c r="C881" s="86">
        <v>12123911976</v>
      </c>
      <c r="D881" s="87" t="s">
        <v>195</v>
      </c>
      <c r="E881" s="87" t="s">
        <v>31</v>
      </c>
      <c r="F881" s="87" t="s">
        <v>41</v>
      </c>
      <c r="G881" s="86">
        <v>6</v>
      </c>
      <c r="H881" s="88">
        <v>5401</v>
      </c>
      <c r="I881" s="88">
        <v>2650</v>
      </c>
    </row>
    <row r="882" spans="2:9" ht="19.2" x14ac:dyDescent="0.45">
      <c r="B882" s="85">
        <v>44261</v>
      </c>
      <c r="C882" s="86">
        <v>12128571976</v>
      </c>
      <c r="D882" s="87" t="s">
        <v>193</v>
      </c>
      <c r="E882" s="87" t="s">
        <v>34</v>
      </c>
      <c r="F882" s="87" t="s">
        <v>43</v>
      </c>
      <c r="G882" s="86">
        <v>6</v>
      </c>
      <c r="H882" s="88">
        <v>7616</v>
      </c>
      <c r="I882" s="88">
        <v>1365</v>
      </c>
    </row>
    <row r="883" spans="2:9" ht="19.2" x14ac:dyDescent="0.45">
      <c r="B883" s="85">
        <v>43894</v>
      </c>
      <c r="C883" s="86">
        <v>12111741976</v>
      </c>
      <c r="D883" s="87" t="s">
        <v>193</v>
      </c>
      <c r="E883" s="87" t="s">
        <v>35</v>
      </c>
      <c r="F883" s="87" t="s">
        <v>43</v>
      </c>
      <c r="G883" s="86">
        <v>6</v>
      </c>
      <c r="H883" s="88">
        <v>2382</v>
      </c>
      <c r="I883" s="88">
        <v>1681</v>
      </c>
    </row>
    <row r="884" spans="2:9" ht="19.2" x14ac:dyDescent="0.45">
      <c r="B884" s="85">
        <v>43894</v>
      </c>
      <c r="C884" s="86">
        <v>12113631976</v>
      </c>
      <c r="D884" s="87" t="s">
        <v>193</v>
      </c>
      <c r="E884" s="87" t="s">
        <v>36</v>
      </c>
      <c r="F884" s="87" t="s">
        <v>43</v>
      </c>
      <c r="G884" s="86">
        <v>9</v>
      </c>
      <c r="H884" s="88">
        <v>5098</v>
      </c>
      <c r="I884" s="88">
        <v>1915</v>
      </c>
    </row>
    <row r="885" spans="2:9" ht="19.2" x14ac:dyDescent="0.45">
      <c r="B885" s="85">
        <v>43894</v>
      </c>
      <c r="C885" s="86">
        <v>12118931976</v>
      </c>
      <c r="D885" s="87" t="s">
        <v>195</v>
      </c>
      <c r="E885" s="87" t="s">
        <v>37</v>
      </c>
      <c r="F885" s="87" t="s">
        <v>43</v>
      </c>
      <c r="G885" s="86">
        <v>9</v>
      </c>
      <c r="H885" s="88">
        <v>9903</v>
      </c>
      <c r="I885" s="88">
        <v>2369</v>
      </c>
    </row>
    <row r="886" spans="2:9" ht="19.2" x14ac:dyDescent="0.45">
      <c r="B886" s="85">
        <v>43894</v>
      </c>
      <c r="C886" s="86">
        <v>12120771976</v>
      </c>
      <c r="D886" s="87" t="s">
        <v>193</v>
      </c>
      <c r="E886" s="87" t="s">
        <v>38</v>
      </c>
      <c r="F886" s="87" t="s">
        <v>41</v>
      </c>
      <c r="G886" s="86">
        <v>6</v>
      </c>
      <c r="H886" s="88">
        <v>7513</v>
      </c>
      <c r="I886" s="88">
        <v>2451</v>
      </c>
    </row>
    <row r="887" spans="2:9" ht="19.2" x14ac:dyDescent="0.45">
      <c r="B887" s="85">
        <v>43894</v>
      </c>
      <c r="C887" s="86">
        <v>12121951976</v>
      </c>
      <c r="D887" s="87" t="s">
        <v>193</v>
      </c>
      <c r="E887" s="87" t="s">
        <v>39</v>
      </c>
      <c r="F887" s="87" t="s">
        <v>43</v>
      </c>
      <c r="G887" s="86">
        <v>8</v>
      </c>
      <c r="H887" s="88">
        <v>4639</v>
      </c>
      <c r="I887" s="88">
        <v>2040</v>
      </c>
    </row>
    <row r="888" spans="2:9" ht="19.2" x14ac:dyDescent="0.45">
      <c r="B888" s="85">
        <v>43894</v>
      </c>
      <c r="C888" s="86">
        <v>12127551976</v>
      </c>
      <c r="D888" s="87" t="s">
        <v>193</v>
      </c>
      <c r="E888" s="87" t="s">
        <v>31</v>
      </c>
      <c r="F888" s="87" t="s">
        <v>42</v>
      </c>
      <c r="G888" s="86">
        <v>9</v>
      </c>
      <c r="H888" s="88">
        <v>9179</v>
      </c>
      <c r="I888" s="88">
        <v>2053</v>
      </c>
    </row>
    <row r="889" spans="2:9" ht="19.2" x14ac:dyDescent="0.45">
      <c r="B889" s="85">
        <v>43894</v>
      </c>
      <c r="C889" s="86">
        <v>12124921976</v>
      </c>
      <c r="D889" s="87" t="s">
        <v>194</v>
      </c>
      <c r="E889" s="87" t="s">
        <v>34</v>
      </c>
      <c r="F889" s="87" t="s">
        <v>41</v>
      </c>
      <c r="G889" s="86">
        <v>10</v>
      </c>
      <c r="H889" s="88">
        <v>4032</v>
      </c>
      <c r="I889" s="88">
        <v>1602</v>
      </c>
    </row>
    <row r="890" spans="2:9" ht="19.2" x14ac:dyDescent="0.45">
      <c r="B890" s="85">
        <v>43893</v>
      </c>
      <c r="C890" s="86">
        <v>12111731976</v>
      </c>
      <c r="D890" s="87" t="s">
        <v>195</v>
      </c>
      <c r="E890" s="87" t="s">
        <v>35</v>
      </c>
      <c r="F890" s="87" t="s">
        <v>43</v>
      </c>
      <c r="G890" s="86">
        <v>10</v>
      </c>
      <c r="H890" s="88">
        <v>9204</v>
      </c>
      <c r="I890" s="88">
        <v>1019</v>
      </c>
    </row>
    <row r="891" spans="2:9" ht="19.2" x14ac:dyDescent="0.45">
      <c r="B891" s="85">
        <v>43893</v>
      </c>
      <c r="C891" s="86">
        <v>12113621976</v>
      </c>
      <c r="D891" s="87" t="s">
        <v>195</v>
      </c>
      <c r="E891" s="87" t="s">
        <v>36</v>
      </c>
      <c r="F891" s="87" t="s">
        <v>43</v>
      </c>
      <c r="G891" s="86">
        <v>7</v>
      </c>
      <c r="H891" s="88">
        <v>2471</v>
      </c>
      <c r="I891" s="88">
        <v>1943</v>
      </c>
    </row>
    <row r="892" spans="2:9" ht="19.2" x14ac:dyDescent="0.45">
      <c r="B892" s="85">
        <v>43893</v>
      </c>
      <c r="C892" s="86">
        <v>12115271976</v>
      </c>
      <c r="D892" s="87" t="s">
        <v>195</v>
      </c>
      <c r="E892" s="87" t="s">
        <v>37</v>
      </c>
      <c r="F892" s="87" t="s">
        <v>41</v>
      </c>
      <c r="G892" s="86">
        <v>9</v>
      </c>
      <c r="H892" s="88">
        <v>3960</v>
      </c>
      <c r="I892" s="88">
        <v>2012</v>
      </c>
    </row>
    <row r="893" spans="2:9" ht="19.2" x14ac:dyDescent="0.45">
      <c r="B893" s="85">
        <v>43893</v>
      </c>
      <c r="C893" s="86">
        <v>12117121976</v>
      </c>
      <c r="D893" s="87" t="s">
        <v>194</v>
      </c>
      <c r="E893" s="87" t="s">
        <v>38</v>
      </c>
      <c r="F893" s="87" t="s">
        <v>42</v>
      </c>
      <c r="G893" s="86">
        <v>9</v>
      </c>
      <c r="H893" s="88">
        <v>9556</v>
      </c>
      <c r="I893" s="88">
        <v>2963</v>
      </c>
    </row>
    <row r="894" spans="2:9" ht="19.2" x14ac:dyDescent="0.45">
      <c r="B894" s="85">
        <v>43893</v>
      </c>
      <c r="C894" s="86">
        <v>12121941976</v>
      </c>
      <c r="D894" s="87" t="s">
        <v>194</v>
      </c>
      <c r="E894" s="87" t="s">
        <v>39</v>
      </c>
      <c r="F894" s="87" t="s">
        <v>42</v>
      </c>
      <c r="G894" s="86">
        <v>9</v>
      </c>
      <c r="H894" s="88">
        <v>4849</v>
      </c>
      <c r="I894" s="88">
        <v>1606</v>
      </c>
    </row>
    <row r="895" spans="2:9" ht="19.2" x14ac:dyDescent="0.45">
      <c r="B895" s="85">
        <v>43893</v>
      </c>
      <c r="C895" s="86">
        <v>12123901976</v>
      </c>
      <c r="D895" s="87" t="s">
        <v>194</v>
      </c>
      <c r="E895" s="87" t="s">
        <v>31</v>
      </c>
      <c r="F895" s="87" t="s">
        <v>43</v>
      </c>
      <c r="G895" s="86">
        <v>8</v>
      </c>
      <c r="H895" s="88">
        <v>5675</v>
      </c>
      <c r="I895" s="88">
        <v>1877</v>
      </c>
    </row>
    <row r="896" spans="2:9" ht="19.2" x14ac:dyDescent="0.45">
      <c r="B896" s="85">
        <v>43893</v>
      </c>
      <c r="C896" s="86">
        <v>12128561976</v>
      </c>
      <c r="D896" s="87" t="s">
        <v>195</v>
      </c>
      <c r="E896" s="87" t="s">
        <v>34</v>
      </c>
      <c r="F896" s="87" t="s">
        <v>43</v>
      </c>
      <c r="G896" s="86">
        <v>8</v>
      </c>
      <c r="H896" s="88">
        <v>3902</v>
      </c>
      <c r="I896" s="88">
        <v>2390</v>
      </c>
    </row>
    <row r="897" spans="2:9" ht="19.2" x14ac:dyDescent="0.45">
      <c r="B897" s="85">
        <v>43892</v>
      </c>
      <c r="C897" s="86">
        <v>12111721976</v>
      </c>
      <c r="D897" s="87" t="s">
        <v>194</v>
      </c>
      <c r="E897" s="87" t="s">
        <v>35</v>
      </c>
      <c r="F897" s="87" t="s">
        <v>42</v>
      </c>
      <c r="G897" s="86">
        <v>9</v>
      </c>
      <c r="H897" s="88">
        <v>8202</v>
      </c>
      <c r="I897" s="88">
        <v>1365</v>
      </c>
    </row>
    <row r="898" spans="2:9" ht="19.2" x14ac:dyDescent="0.45">
      <c r="B898" s="85">
        <v>43892</v>
      </c>
      <c r="C898" s="86">
        <v>12113611976</v>
      </c>
      <c r="D898" s="87" t="s">
        <v>194</v>
      </c>
      <c r="E898" s="87" t="s">
        <v>36</v>
      </c>
      <c r="F898" s="87" t="s">
        <v>42</v>
      </c>
      <c r="G898" s="86">
        <v>6</v>
      </c>
      <c r="H898" s="88">
        <v>8917</v>
      </c>
      <c r="I898" s="88">
        <v>1140</v>
      </c>
    </row>
    <row r="899" spans="2:9" ht="19.2" x14ac:dyDescent="0.45">
      <c r="B899" s="85">
        <v>43892</v>
      </c>
      <c r="C899" s="86">
        <v>12118921976</v>
      </c>
      <c r="D899" s="87" t="s">
        <v>194</v>
      </c>
      <c r="E899" s="87" t="s">
        <v>37</v>
      </c>
      <c r="F899" s="87" t="s">
        <v>42</v>
      </c>
      <c r="G899" s="86">
        <v>9</v>
      </c>
      <c r="H899" s="88">
        <v>3577</v>
      </c>
      <c r="I899" s="88">
        <v>1884</v>
      </c>
    </row>
    <row r="900" spans="2:9" ht="19.2" x14ac:dyDescent="0.45">
      <c r="B900" s="85">
        <v>43892</v>
      </c>
      <c r="C900" s="86">
        <v>12120761976</v>
      </c>
      <c r="D900" s="87" t="s">
        <v>195</v>
      </c>
      <c r="E900" s="87" t="s">
        <v>38</v>
      </c>
      <c r="F900" s="87" t="s">
        <v>41</v>
      </c>
      <c r="G900" s="86">
        <v>9</v>
      </c>
      <c r="H900" s="88">
        <v>7011</v>
      </c>
      <c r="I900" s="88">
        <v>1668</v>
      </c>
    </row>
    <row r="901" spans="2:9" ht="19.2" x14ac:dyDescent="0.45">
      <c r="B901" s="85">
        <v>43892</v>
      </c>
      <c r="C901" s="86">
        <v>12121891976</v>
      </c>
      <c r="D901" s="87" t="s">
        <v>194</v>
      </c>
      <c r="E901" s="87" t="s">
        <v>39</v>
      </c>
      <c r="F901" s="87" t="s">
        <v>42</v>
      </c>
      <c r="G901" s="86">
        <v>9</v>
      </c>
      <c r="H901" s="88">
        <v>8034</v>
      </c>
      <c r="I901" s="88">
        <v>1325</v>
      </c>
    </row>
    <row r="902" spans="2:9" ht="19.2" x14ac:dyDescent="0.45">
      <c r="B902" s="85">
        <v>43892</v>
      </c>
      <c r="C902" s="86">
        <v>12127541976</v>
      </c>
      <c r="D902" s="87" t="s">
        <v>195</v>
      </c>
      <c r="E902" s="87" t="s">
        <v>31</v>
      </c>
      <c r="F902" s="87" t="s">
        <v>42</v>
      </c>
      <c r="G902" s="86">
        <v>10</v>
      </c>
      <c r="H902" s="88">
        <v>2432</v>
      </c>
      <c r="I902" s="88">
        <v>1238</v>
      </c>
    </row>
    <row r="903" spans="2:9" ht="19.2" x14ac:dyDescent="0.45">
      <c r="B903" s="85">
        <v>43892</v>
      </c>
      <c r="C903" s="86">
        <v>12124911976</v>
      </c>
      <c r="D903" s="87" t="s">
        <v>193</v>
      </c>
      <c r="E903" s="87" t="s">
        <v>34</v>
      </c>
      <c r="F903" s="87" t="s">
        <v>41</v>
      </c>
      <c r="G903" s="86">
        <v>7</v>
      </c>
      <c r="H903" s="88">
        <v>9778</v>
      </c>
      <c r="I903" s="88">
        <v>1767</v>
      </c>
    </row>
    <row r="904" spans="2:9" ht="19.2" x14ac:dyDescent="0.45">
      <c r="B904" s="85">
        <v>43891</v>
      </c>
      <c r="C904" s="86">
        <v>12111711976</v>
      </c>
      <c r="D904" s="87" t="s">
        <v>193</v>
      </c>
      <c r="E904" s="87" t="s">
        <v>35</v>
      </c>
      <c r="F904" s="87" t="s">
        <v>42</v>
      </c>
      <c r="G904" s="86">
        <v>9</v>
      </c>
      <c r="H904" s="88">
        <v>8662</v>
      </c>
      <c r="I904" s="88">
        <v>1511</v>
      </c>
    </row>
    <row r="905" spans="2:9" ht="19.2" x14ac:dyDescent="0.45">
      <c r="B905" s="85">
        <v>43891</v>
      </c>
      <c r="C905" s="86">
        <v>12113601976</v>
      </c>
      <c r="D905" s="87" t="s">
        <v>193</v>
      </c>
      <c r="E905" s="87" t="s">
        <v>36</v>
      </c>
      <c r="F905" s="87" t="s">
        <v>42</v>
      </c>
      <c r="G905" s="86">
        <v>8</v>
      </c>
      <c r="H905" s="88">
        <v>3063</v>
      </c>
      <c r="I905" s="88">
        <v>2187</v>
      </c>
    </row>
    <row r="906" spans="2:9" ht="19.2" x14ac:dyDescent="0.45">
      <c r="B906" s="85">
        <v>43891</v>
      </c>
      <c r="C906" s="86">
        <v>12115261976</v>
      </c>
      <c r="D906" s="87" t="s">
        <v>194</v>
      </c>
      <c r="E906" s="87" t="s">
        <v>37</v>
      </c>
      <c r="F906" s="87" t="s">
        <v>43</v>
      </c>
      <c r="G906" s="86">
        <v>6</v>
      </c>
      <c r="H906" s="88">
        <v>2456</v>
      </c>
      <c r="I906" s="88">
        <v>1686</v>
      </c>
    </row>
    <row r="907" spans="2:9" ht="19.2" x14ac:dyDescent="0.45">
      <c r="B907" s="85">
        <v>43891</v>
      </c>
      <c r="C907" s="86">
        <v>12117111976</v>
      </c>
      <c r="D907" s="87" t="s">
        <v>193</v>
      </c>
      <c r="E907" s="87" t="s">
        <v>38</v>
      </c>
      <c r="F907" s="87" t="s">
        <v>42</v>
      </c>
      <c r="G907" s="86">
        <v>8</v>
      </c>
      <c r="H907" s="88">
        <v>8363</v>
      </c>
      <c r="I907" s="88">
        <v>1508</v>
      </c>
    </row>
    <row r="908" spans="2:9" ht="19.2" x14ac:dyDescent="0.45">
      <c r="B908" s="85">
        <v>43891</v>
      </c>
      <c r="C908" s="86">
        <v>12118241976</v>
      </c>
      <c r="D908" s="87" t="s">
        <v>195</v>
      </c>
      <c r="E908" s="87" t="s">
        <v>39</v>
      </c>
      <c r="F908" s="87" t="s">
        <v>41</v>
      </c>
      <c r="G908" s="86">
        <v>6</v>
      </c>
      <c r="H908" s="88">
        <v>1401</v>
      </c>
      <c r="I908" s="88">
        <v>1445</v>
      </c>
    </row>
    <row r="909" spans="2:9" ht="19.2" x14ac:dyDescent="0.45">
      <c r="B909" s="85">
        <v>43891</v>
      </c>
      <c r="C909" s="86">
        <v>12123891976</v>
      </c>
      <c r="D909" s="87" t="s">
        <v>193</v>
      </c>
      <c r="E909" s="87" t="s">
        <v>31</v>
      </c>
      <c r="F909" s="87" t="s">
        <v>43</v>
      </c>
      <c r="G909" s="86">
        <v>8</v>
      </c>
      <c r="H909" s="88">
        <v>9890</v>
      </c>
      <c r="I909" s="88">
        <v>1614</v>
      </c>
    </row>
    <row r="910" spans="2:9" ht="19.2" x14ac:dyDescent="0.45">
      <c r="B910" s="85">
        <v>43891</v>
      </c>
      <c r="C910" s="86">
        <v>12128551976</v>
      </c>
      <c r="D910" s="87" t="s">
        <v>194</v>
      </c>
      <c r="E910" s="87" t="s">
        <v>34</v>
      </c>
      <c r="F910" s="87" t="s">
        <v>42</v>
      </c>
      <c r="G910" s="86">
        <v>6</v>
      </c>
      <c r="H910" s="88">
        <v>1819</v>
      </c>
      <c r="I910" s="88">
        <v>2022</v>
      </c>
    </row>
    <row r="911" spans="2:9" ht="19.2" x14ac:dyDescent="0.45">
      <c r="B911" s="85">
        <v>43889</v>
      </c>
      <c r="C911" s="86">
        <v>12111701976</v>
      </c>
      <c r="D911" s="87" t="s">
        <v>195</v>
      </c>
      <c r="E911" s="87" t="s">
        <v>35</v>
      </c>
      <c r="F911" s="87" t="s">
        <v>42</v>
      </c>
      <c r="G911" s="86">
        <v>8</v>
      </c>
      <c r="H911" s="88">
        <v>1963</v>
      </c>
      <c r="I911" s="88">
        <v>2807</v>
      </c>
    </row>
    <row r="912" spans="2:9" ht="19.2" x14ac:dyDescent="0.45">
      <c r="B912" s="85">
        <v>43889</v>
      </c>
      <c r="C912" s="86">
        <v>12113591976</v>
      </c>
      <c r="D912" s="87" t="s">
        <v>195</v>
      </c>
      <c r="E912" s="87" t="s">
        <v>36</v>
      </c>
      <c r="F912" s="87" t="s">
        <v>42</v>
      </c>
      <c r="G912" s="86">
        <v>7</v>
      </c>
      <c r="H912" s="88">
        <v>3223</v>
      </c>
      <c r="I912" s="88">
        <v>1481</v>
      </c>
    </row>
    <row r="913" spans="2:9" ht="19.2" x14ac:dyDescent="0.45">
      <c r="B913" s="85">
        <v>43889</v>
      </c>
      <c r="C913" s="86">
        <v>12118911976</v>
      </c>
      <c r="D913" s="87" t="s">
        <v>193</v>
      </c>
      <c r="E913" s="87" t="s">
        <v>37</v>
      </c>
      <c r="F913" s="87" t="s">
        <v>42</v>
      </c>
      <c r="G913" s="86">
        <v>6</v>
      </c>
      <c r="H913" s="88">
        <v>7922</v>
      </c>
      <c r="I913" s="88">
        <v>1795</v>
      </c>
    </row>
    <row r="914" spans="2:9" ht="19.2" x14ac:dyDescent="0.45">
      <c r="B914" s="85">
        <v>43889</v>
      </c>
      <c r="C914" s="86">
        <v>12120751976</v>
      </c>
      <c r="D914" s="87" t="s">
        <v>194</v>
      </c>
      <c r="E914" s="87" t="s">
        <v>38</v>
      </c>
      <c r="F914" s="87" t="s">
        <v>43</v>
      </c>
      <c r="G914" s="86">
        <v>10</v>
      </c>
      <c r="H914" s="88">
        <v>2745</v>
      </c>
      <c r="I914" s="88">
        <v>1360</v>
      </c>
    </row>
    <row r="915" spans="2:9" ht="19.2" x14ac:dyDescent="0.45">
      <c r="B915" s="85">
        <v>43889</v>
      </c>
      <c r="C915" s="86">
        <v>12121931976</v>
      </c>
      <c r="D915" s="87" t="s">
        <v>193</v>
      </c>
      <c r="E915" s="87" t="s">
        <v>39</v>
      </c>
      <c r="F915" s="87" t="s">
        <v>42</v>
      </c>
      <c r="G915" s="86">
        <v>7</v>
      </c>
      <c r="H915" s="88">
        <v>6712</v>
      </c>
      <c r="I915" s="88">
        <v>1832</v>
      </c>
    </row>
    <row r="916" spans="2:9" ht="19.2" x14ac:dyDescent="0.45">
      <c r="B916" s="85">
        <v>43889</v>
      </c>
      <c r="C916" s="86">
        <v>12127531976</v>
      </c>
      <c r="D916" s="87" t="s">
        <v>194</v>
      </c>
      <c r="E916" s="87" t="s">
        <v>31</v>
      </c>
      <c r="F916" s="87" t="s">
        <v>41</v>
      </c>
      <c r="G916" s="86">
        <v>8</v>
      </c>
      <c r="H916" s="88">
        <v>6676</v>
      </c>
      <c r="I916" s="88">
        <v>2214</v>
      </c>
    </row>
    <row r="917" spans="2:9" ht="19.2" x14ac:dyDescent="0.45">
      <c r="B917" s="85">
        <v>43889</v>
      </c>
      <c r="C917" s="86">
        <v>12124901976</v>
      </c>
      <c r="D917" s="87" t="s">
        <v>195</v>
      </c>
      <c r="E917" s="87" t="s">
        <v>34</v>
      </c>
      <c r="F917" s="87" t="s">
        <v>41</v>
      </c>
      <c r="G917" s="86">
        <v>8</v>
      </c>
      <c r="H917" s="88">
        <v>7420</v>
      </c>
      <c r="I917" s="88">
        <v>1780</v>
      </c>
    </row>
    <row r="918" spans="2:9" ht="19.2" x14ac:dyDescent="0.45">
      <c r="B918" s="85">
        <v>43888</v>
      </c>
      <c r="C918" s="86">
        <v>12111691976</v>
      </c>
      <c r="D918" s="87" t="s">
        <v>194</v>
      </c>
      <c r="E918" s="87" t="s">
        <v>35</v>
      </c>
      <c r="F918" s="87" t="s">
        <v>41</v>
      </c>
      <c r="G918" s="86">
        <v>8</v>
      </c>
      <c r="H918" s="88">
        <v>2813</v>
      </c>
      <c r="I918" s="88">
        <v>1248</v>
      </c>
    </row>
    <row r="919" spans="2:9" ht="19.2" x14ac:dyDescent="0.45">
      <c r="B919" s="85">
        <v>43888</v>
      </c>
      <c r="C919" s="86">
        <v>12113581976</v>
      </c>
      <c r="D919" s="87" t="s">
        <v>194</v>
      </c>
      <c r="E919" s="87" t="s">
        <v>36</v>
      </c>
      <c r="F919" s="87" t="s">
        <v>41</v>
      </c>
      <c r="G919" s="86">
        <v>9</v>
      </c>
      <c r="H919" s="88">
        <v>3800</v>
      </c>
      <c r="I919" s="88">
        <v>2444</v>
      </c>
    </row>
    <row r="920" spans="2:9" ht="19.2" x14ac:dyDescent="0.45">
      <c r="B920" s="85">
        <v>43888</v>
      </c>
      <c r="C920" s="86">
        <v>12115251976</v>
      </c>
      <c r="D920" s="87" t="s">
        <v>193</v>
      </c>
      <c r="E920" s="87" t="s">
        <v>37</v>
      </c>
      <c r="F920" s="87" t="s">
        <v>43</v>
      </c>
      <c r="G920" s="86">
        <v>10</v>
      </c>
      <c r="H920" s="88">
        <v>7113</v>
      </c>
      <c r="I920" s="88">
        <v>1630</v>
      </c>
    </row>
    <row r="921" spans="2:9" ht="19.2" x14ac:dyDescent="0.45">
      <c r="B921" s="85">
        <v>43888</v>
      </c>
      <c r="C921" s="86">
        <v>12117101976</v>
      </c>
      <c r="D921" s="87" t="s">
        <v>195</v>
      </c>
      <c r="E921" s="87" t="s">
        <v>38</v>
      </c>
      <c r="F921" s="87" t="s">
        <v>42</v>
      </c>
      <c r="G921" s="86">
        <v>9</v>
      </c>
      <c r="H921" s="88">
        <v>3764</v>
      </c>
      <c r="I921" s="88">
        <v>1038</v>
      </c>
    </row>
    <row r="922" spans="2:9" ht="19.2" x14ac:dyDescent="0.45">
      <c r="B922" s="85">
        <v>43888</v>
      </c>
      <c r="C922" s="86">
        <v>12121881976</v>
      </c>
      <c r="D922" s="87" t="s">
        <v>193</v>
      </c>
      <c r="E922" s="87" t="s">
        <v>39</v>
      </c>
      <c r="F922" s="87" t="s">
        <v>42</v>
      </c>
      <c r="G922" s="86">
        <v>7</v>
      </c>
      <c r="H922" s="88">
        <v>5158</v>
      </c>
      <c r="I922" s="88">
        <v>1734</v>
      </c>
    </row>
    <row r="923" spans="2:9" ht="19.2" x14ac:dyDescent="0.45">
      <c r="B923" s="85">
        <v>43888</v>
      </c>
      <c r="C923" s="86">
        <v>12123881976</v>
      </c>
      <c r="D923" s="87" t="s">
        <v>195</v>
      </c>
      <c r="E923" s="87" t="s">
        <v>31</v>
      </c>
      <c r="F923" s="87" t="s">
        <v>43</v>
      </c>
      <c r="G923" s="86">
        <v>7</v>
      </c>
      <c r="H923" s="88">
        <v>3466</v>
      </c>
      <c r="I923" s="88">
        <v>2940</v>
      </c>
    </row>
    <row r="924" spans="2:9" ht="19.2" x14ac:dyDescent="0.45">
      <c r="B924" s="85">
        <v>43888</v>
      </c>
      <c r="C924" s="86">
        <v>12128541976</v>
      </c>
      <c r="D924" s="87" t="s">
        <v>193</v>
      </c>
      <c r="E924" s="87" t="s">
        <v>34</v>
      </c>
      <c r="F924" s="87" t="s">
        <v>42</v>
      </c>
      <c r="G924" s="86">
        <v>9</v>
      </c>
      <c r="H924" s="88">
        <v>9675</v>
      </c>
      <c r="I924" s="88">
        <v>1281</v>
      </c>
    </row>
    <row r="925" spans="2:9" ht="19.2" x14ac:dyDescent="0.45">
      <c r="B925" s="85">
        <v>43887</v>
      </c>
      <c r="C925" s="86">
        <v>12111681976</v>
      </c>
      <c r="D925" s="87" t="s">
        <v>193</v>
      </c>
      <c r="E925" s="87" t="s">
        <v>35</v>
      </c>
      <c r="F925" s="87" t="s">
        <v>41</v>
      </c>
      <c r="G925" s="86">
        <v>7</v>
      </c>
      <c r="H925" s="88">
        <v>1808</v>
      </c>
      <c r="I925" s="88">
        <v>1938</v>
      </c>
    </row>
    <row r="926" spans="2:9" ht="19.2" x14ac:dyDescent="0.45">
      <c r="B926" s="85">
        <v>43887</v>
      </c>
      <c r="C926" s="86">
        <v>12113571976</v>
      </c>
      <c r="D926" s="87" t="s">
        <v>193</v>
      </c>
      <c r="E926" s="87" t="s">
        <v>36</v>
      </c>
      <c r="F926" s="87" t="s">
        <v>41</v>
      </c>
      <c r="G926" s="86">
        <v>6</v>
      </c>
      <c r="H926" s="88">
        <v>4410</v>
      </c>
      <c r="I926" s="88">
        <v>1927</v>
      </c>
    </row>
    <row r="927" spans="2:9" ht="19.2" x14ac:dyDescent="0.45">
      <c r="B927" s="85">
        <v>43887</v>
      </c>
      <c r="C927" s="86">
        <v>12118901976</v>
      </c>
      <c r="D927" s="87" t="s">
        <v>195</v>
      </c>
      <c r="E927" s="87" t="s">
        <v>37</v>
      </c>
      <c r="F927" s="87" t="s">
        <v>42</v>
      </c>
      <c r="G927" s="86">
        <v>10</v>
      </c>
      <c r="H927" s="88">
        <v>6123</v>
      </c>
      <c r="I927" s="88">
        <v>1720</v>
      </c>
    </row>
    <row r="928" spans="2:9" ht="19.2" x14ac:dyDescent="0.45">
      <c r="B928" s="85">
        <v>43887</v>
      </c>
      <c r="C928" s="86">
        <v>12120741976</v>
      </c>
      <c r="D928" s="87" t="s">
        <v>193</v>
      </c>
      <c r="E928" s="87" t="s">
        <v>38</v>
      </c>
      <c r="F928" s="87" t="s">
        <v>43</v>
      </c>
      <c r="G928" s="86">
        <v>6</v>
      </c>
      <c r="H928" s="88">
        <v>2580</v>
      </c>
      <c r="I928" s="88">
        <v>1659</v>
      </c>
    </row>
    <row r="929" spans="2:9" ht="19.2" x14ac:dyDescent="0.45">
      <c r="B929" s="85">
        <v>43887</v>
      </c>
      <c r="C929" s="86">
        <v>12118231976</v>
      </c>
      <c r="D929" s="87" t="s">
        <v>194</v>
      </c>
      <c r="E929" s="87" t="s">
        <v>39</v>
      </c>
      <c r="F929" s="87" t="s">
        <v>43</v>
      </c>
      <c r="G929" s="86">
        <v>6</v>
      </c>
      <c r="H929" s="88">
        <v>3183</v>
      </c>
      <c r="I929" s="88">
        <v>1312</v>
      </c>
    </row>
    <row r="930" spans="2:9" ht="19.2" x14ac:dyDescent="0.45">
      <c r="B930" s="85">
        <v>43887</v>
      </c>
      <c r="C930" s="86">
        <v>12127521976</v>
      </c>
      <c r="D930" s="87" t="s">
        <v>193</v>
      </c>
      <c r="E930" s="87" t="s">
        <v>31</v>
      </c>
      <c r="F930" s="87" t="s">
        <v>41</v>
      </c>
      <c r="G930" s="86">
        <v>10</v>
      </c>
      <c r="H930" s="88">
        <v>5645</v>
      </c>
      <c r="I930" s="88">
        <v>2652</v>
      </c>
    </row>
    <row r="931" spans="2:9" ht="19.2" x14ac:dyDescent="0.45">
      <c r="B931" s="85">
        <v>43887</v>
      </c>
      <c r="C931" s="86">
        <v>12124891976</v>
      </c>
      <c r="D931" s="87" t="s">
        <v>194</v>
      </c>
      <c r="E931" s="87" t="s">
        <v>34</v>
      </c>
      <c r="F931" s="87" t="s">
        <v>43</v>
      </c>
      <c r="G931" s="86">
        <v>8</v>
      </c>
      <c r="H931" s="88">
        <v>2762</v>
      </c>
      <c r="I931" s="88">
        <v>2106</v>
      </c>
    </row>
    <row r="932" spans="2:9" ht="19.2" x14ac:dyDescent="0.45">
      <c r="B932" s="85">
        <v>43886</v>
      </c>
      <c r="C932" s="86">
        <v>12111671976</v>
      </c>
      <c r="D932" s="87" t="s">
        <v>195</v>
      </c>
      <c r="E932" s="87" t="s">
        <v>35</v>
      </c>
      <c r="F932" s="87" t="s">
        <v>41</v>
      </c>
      <c r="G932" s="86">
        <v>10</v>
      </c>
      <c r="H932" s="88">
        <v>7869</v>
      </c>
      <c r="I932" s="88">
        <v>2803</v>
      </c>
    </row>
    <row r="933" spans="2:9" ht="19.2" x14ac:dyDescent="0.45">
      <c r="B933" s="85">
        <v>43886</v>
      </c>
      <c r="C933" s="86">
        <v>12113561976</v>
      </c>
      <c r="D933" s="87" t="s">
        <v>195</v>
      </c>
      <c r="E933" s="87" t="s">
        <v>36</v>
      </c>
      <c r="F933" s="87" t="s">
        <v>41</v>
      </c>
      <c r="G933" s="86">
        <v>9</v>
      </c>
      <c r="H933" s="88">
        <v>4358</v>
      </c>
      <c r="I933" s="88">
        <v>1781</v>
      </c>
    </row>
    <row r="934" spans="2:9" ht="19.2" x14ac:dyDescent="0.45">
      <c r="B934" s="85">
        <v>43886</v>
      </c>
      <c r="C934" s="86">
        <v>12115241976</v>
      </c>
      <c r="D934" s="87" t="s">
        <v>195</v>
      </c>
      <c r="E934" s="87" t="s">
        <v>37</v>
      </c>
      <c r="F934" s="87" t="s">
        <v>43</v>
      </c>
      <c r="G934" s="86">
        <v>6</v>
      </c>
      <c r="H934" s="88">
        <v>3802</v>
      </c>
      <c r="I934" s="88">
        <v>1558</v>
      </c>
    </row>
    <row r="935" spans="2:9" ht="19.2" x14ac:dyDescent="0.45">
      <c r="B935" s="85">
        <v>43886</v>
      </c>
      <c r="C935" s="86">
        <v>12117091976</v>
      </c>
      <c r="D935" s="87" t="s">
        <v>194</v>
      </c>
      <c r="E935" s="87" t="s">
        <v>38</v>
      </c>
      <c r="F935" s="87" t="s">
        <v>41</v>
      </c>
      <c r="G935" s="86">
        <v>8</v>
      </c>
      <c r="H935" s="88">
        <v>4379</v>
      </c>
      <c r="I935" s="88">
        <v>1542</v>
      </c>
    </row>
    <row r="936" spans="2:9" ht="19.2" x14ac:dyDescent="0.45">
      <c r="B936" s="85">
        <v>43886</v>
      </c>
      <c r="C936" s="86">
        <v>12121921976</v>
      </c>
      <c r="D936" s="87" t="s">
        <v>195</v>
      </c>
      <c r="E936" s="87" t="s">
        <v>39</v>
      </c>
      <c r="F936" s="87" t="s">
        <v>42</v>
      </c>
      <c r="G936" s="86">
        <v>9</v>
      </c>
      <c r="H936" s="88">
        <v>1298</v>
      </c>
      <c r="I936" s="88">
        <v>2176</v>
      </c>
    </row>
    <row r="937" spans="2:9" ht="19.2" x14ac:dyDescent="0.45">
      <c r="B937" s="85">
        <v>43886</v>
      </c>
      <c r="C937" s="86">
        <v>12123871976</v>
      </c>
      <c r="D937" s="87" t="s">
        <v>194</v>
      </c>
      <c r="E937" s="87" t="s">
        <v>31</v>
      </c>
      <c r="F937" s="87" t="s">
        <v>42</v>
      </c>
      <c r="G937" s="86">
        <v>6</v>
      </c>
      <c r="H937" s="88">
        <v>1662</v>
      </c>
      <c r="I937" s="88">
        <v>2979</v>
      </c>
    </row>
    <row r="938" spans="2:9" ht="19.2" x14ac:dyDescent="0.45">
      <c r="B938" s="85">
        <v>43886</v>
      </c>
      <c r="C938" s="86">
        <v>12128531976</v>
      </c>
      <c r="D938" s="87" t="s">
        <v>195</v>
      </c>
      <c r="E938" s="87" t="s">
        <v>34</v>
      </c>
      <c r="F938" s="87" t="s">
        <v>42</v>
      </c>
      <c r="G938" s="86">
        <v>7</v>
      </c>
      <c r="H938" s="88">
        <v>1814</v>
      </c>
      <c r="I938" s="88">
        <v>1006</v>
      </c>
    </row>
    <row r="939" spans="2:9" ht="19.2" x14ac:dyDescent="0.45">
      <c r="B939" s="85">
        <v>43885</v>
      </c>
      <c r="C939" s="86">
        <v>12111661976</v>
      </c>
      <c r="D939" s="87" t="s">
        <v>194</v>
      </c>
      <c r="E939" s="87" t="s">
        <v>35</v>
      </c>
      <c r="F939" s="87" t="s">
        <v>43</v>
      </c>
      <c r="G939" s="86">
        <v>6</v>
      </c>
      <c r="H939" s="88">
        <v>3234</v>
      </c>
      <c r="I939" s="88">
        <v>1838</v>
      </c>
    </row>
    <row r="940" spans="2:9" ht="19.2" x14ac:dyDescent="0.45">
      <c r="B940" s="85">
        <v>43885</v>
      </c>
      <c r="C940" s="86">
        <v>12113551976</v>
      </c>
      <c r="D940" s="87" t="s">
        <v>194</v>
      </c>
      <c r="E940" s="87" t="s">
        <v>36</v>
      </c>
      <c r="F940" s="87" t="s">
        <v>43</v>
      </c>
      <c r="G940" s="86">
        <v>6</v>
      </c>
      <c r="H940" s="88">
        <v>8104</v>
      </c>
      <c r="I940" s="88">
        <v>2019</v>
      </c>
    </row>
    <row r="941" spans="2:9" ht="19.2" x14ac:dyDescent="0.45">
      <c r="B941" s="85">
        <v>43885</v>
      </c>
      <c r="C941" s="86">
        <v>12118891976</v>
      </c>
      <c r="D941" s="87" t="s">
        <v>194</v>
      </c>
      <c r="E941" s="87" t="s">
        <v>37</v>
      </c>
      <c r="F941" s="87" t="s">
        <v>41</v>
      </c>
      <c r="G941" s="86">
        <v>6</v>
      </c>
      <c r="H941" s="88">
        <v>8900</v>
      </c>
      <c r="I941" s="88">
        <v>2553</v>
      </c>
    </row>
    <row r="942" spans="2:9" ht="19.2" x14ac:dyDescent="0.45">
      <c r="B942" s="85">
        <v>43885</v>
      </c>
      <c r="C942" s="86">
        <v>12120731976</v>
      </c>
      <c r="D942" s="87" t="s">
        <v>195</v>
      </c>
      <c r="E942" s="87" t="s">
        <v>38</v>
      </c>
      <c r="F942" s="87" t="s">
        <v>43</v>
      </c>
      <c r="G942" s="86">
        <v>6</v>
      </c>
      <c r="H942" s="88">
        <v>8476</v>
      </c>
      <c r="I942" s="88">
        <v>1316</v>
      </c>
    </row>
    <row r="943" spans="2:9" ht="19.2" x14ac:dyDescent="0.45">
      <c r="B943" s="85">
        <v>43885</v>
      </c>
      <c r="C943" s="86">
        <v>12121871976</v>
      </c>
      <c r="D943" s="87" t="s">
        <v>195</v>
      </c>
      <c r="E943" s="87" t="s">
        <v>39</v>
      </c>
      <c r="F943" s="87" t="s">
        <v>42</v>
      </c>
      <c r="G943" s="86">
        <v>9</v>
      </c>
      <c r="H943" s="88">
        <v>4983</v>
      </c>
      <c r="I943" s="88">
        <v>1141</v>
      </c>
    </row>
    <row r="944" spans="2:9" ht="19.2" x14ac:dyDescent="0.45">
      <c r="B944" s="85">
        <v>43885</v>
      </c>
      <c r="C944" s="86">
        <v>12127511976</v>
      </c>
      <c r="D944" s="87" t="s">
        <v>195</v>
      </c>
      <c r="E944" s="87" t="s">
        <v>31</v>
      </c>
      <c r="F944" s="87" t="s">
        <v>41</v>
      </c>
      <c r="G944" s="86">
        <v>9</v>
      </c>
      <c r="H944" s="88">
        <v>5062</v>
      </c>
      <c r="I944" s="88">
        <v>2370</v>
      </c>
    </row>
    <row r="945" spans="2:9" ht="19.2" x14ac:dyDescent="0.45">
      <c r="B945" s="85">
        <v>43885</v>
      </c>
      <c r="C945" s="86">
        <v>12124881976</v>
      </c>
      <c r="D945" s="87" t="s">
        <v>193</v>
      </c>
      <c r="E945" s="87" t="s">
        <v>34</v>
      </c>
      <c r="F945" s="87" t="s">
        <v>43</v>
      </c>
      <c r="G945" s="86">
        <v>9</v>
      </c>
      <c r="H945" s="88">
        <v>7690</v>
      </c>
      <c r="I945" s="88">
        <v>2908</v>
      </c>
    </row>
    <row r="946" spans="2:9" ht="19.2" x14ac:dyDescent="0.45">
      <c r="B946" s="85">
        <v>43884</v>
      </c>
      <c r="C946" s="86">
        <v>12111651976</v>
      </c>
      <c r="D946" s="87" t="s">
        <v>193</v>
      </c>
      <c r="E946" s="87" t="s">
        <v>35</v>
      </c>
      <c r="F946" s="87" t="s">
        <v>43</v>
      </c>
      <c r="G946" s="86">
        <v>9</v>
      </c>
      <c r="H946" s="88">
        <v>3665</v>
      </c>
      <c r="I946" s="88">
        <v>2833</v>
      </c>
    </row>
    <row r="947" spans="2:9" ht="19.2" x14ac:dyDescent="0.45">
      <c r="B947" s="85">
        <v>43884</v>
      </c>
      <c r="C947" s="86">
        <v>12113541976</v>
      </c>
      <c r="D947" s="87" t="s">
        <v>193</v>
      </c>
      <c r="E947" s="87" t="s">
        <v>36</v>
      </c>
      <c r="F947" s="87" t="s">
        <v>43</v>
      </c>
      <c r="G947" s="86">
        <v>9</v>
      </c>
      <c r="H947" s="88">
        <v>8826</v>
      </c>
      <c r="I947" s="88">
        <v>2207</v>
      </c>
    </row>
    <row r="948" spans="2:9" ht="19.2" x14ac:dyDescent="0.45">
      <c r="B948" s="85">
        <v>43884</v>
      </c>
      <c r="C948" s="86">
        <v>12118881976</v>
      </c>
      <c r="D948" s="87" t="s">
        <v>193</v>
      </c>
      <c r="E948" s="87" t="s">
        <v>37</v>
      </c>
      <c r="F948" s="87" t="s">
        <v>41</v>
      </c>
      <c r="G948" s="86">
        <v>7</v>
      </c>
      <c r="H948" s="88">
        <v>8826</v>
      </c>
      <c r="I948" s="88">
        <v>2344</v>
      </c>
    </row>
    <row r="949" spans="2:9" ht="19.2" x14ac:dyDescent="0.45">
      <c r="B949" s="85">
        <v>43884</v>
      </c>
      <c r="C949" s="86">
        <v>12117081976</v>
      </c>
      <c r="D949" s="87" t="s">
        <v>193</v>
      </c>
      <c r="E949" s="87" t="s">
        <v>38</v>
      </c>
      <c r="F949" s="87" t="s">
        <v>41</v>
      </c>
      <c r="G949" s="86">
        <v>8</v>
      </c>
      <c r="H949" s="88">
        <v>8548</v>
      </c>
      <c r="I949" s="88">
        <v>2321</v>
      </c>
    </row>
    <row r="950" spans="2:9" ht="19.2" x14ac:dyDescent="0.45">
      <c r="B950" s="85">
        <v>43884</v>
      </c>
      <c r="C950" s="86">
        <v>12118221976</v>
      </c>
      <c r="D950" s="87" t="s">
        <v>193</v>
      </c>
      <c r="E950" s="87" t="s">
        <v>39</v>
      </c>
      <c r="F950" s="87" t="s">
        <v>43</v>
      </c>
      <c r="G950" s="86">
        <v>10</v>
      </c>
      <c r="H950" s="88">
        <v>8299</v>
      </c>
      <c r="I950" s="88">
        <v>1703</v>
      </c>
    </row>
    <row r="951" spans="2:9" ht="19.2" x14ac:dyDescent="0.45">
      <c r="B951" s="85">
        <v>43884</v>
      </c>
      <c r="C951" s="86">
        <v>12123861976</v>
      </c>
      <c r="D951" s="87" t="s">
        <v>193</v>
      </c>
      <c r="E951" s="87" t="s">
        <v>31</v>
      </c>
      <c r="F951" s="87" t="s">
        <v>42</v>
      </c>
      <c r="G951" s="86">
        <v>7</v>
      </c>
      <c r="H951" s="88">
        <v>1047</v>
      </c>
      <c r="I951" s="88">
        <v>2637</v>
      </c>
    </row>
    <row r="952" spans="2:9" ht="19.2" x14ac:dyDescent="0.45">
      <c r="B952" s="85">
        <v>43884</v>
      </c>
      <c r="C952" s="86">
        <v>12128521976</v>
      </c>
      <c r="D952" s="87" t="s">
        <v>194</v>
      </c>
      <c r="E952" s="87" t="s">
        <v>34</v>
      </c>
      <c r="F952" s="87" t="s">
        <v>41</v>
      </c>
      <c r="G952" s="86">
        <v>9</v>
      </c>
      <c r="H952" s="88">
        <v>6914</v>
      </c>
      <c r="I952" s="88">
        <v>1981</v>
      </c>
    </row>
    <row r="953" spans="2:9" ht="19.2" x14ac:dyDescent="0.45">
      <c r="B953" s="85">
        <v>43883</v>
      </c>
      <c r="C953" s="86">
        <v>12111641976</v>
      </c>
      <c r="D953" s="87" t="s">
        <v>195</v>
      </c>
      <c r="E953" s="87" t="s">
        <v>35</v>
      </c>
      <c r="F953" s="87" t="s">
        <v>43</v>
      </c>
      <c r="G953" s="86">
        <v>8</v>
      </c>
      <c r="H953" s="88">
        <v>3156</v>
      </c>
      <c r="I953" s="88">
        <v>1218</v>
      </c>
    </row>
    <row r="954" spans="2:9" ht="19.2" x14ac:dyDescent="0.45">
      <c r="B954" s="85">
        <v>43883</v>
      </c>
      <c r="C954" s="86">
        <v>12113531976</v>
      </c>
      <c r="D954" s="87" t="s">
        <v>195</v>
      </c>
      <c r="E954" s="87" t="s">
        <v>36</v>
      </c>
      <c r="F954" s="87" t="s">
        <v>43</v>
      </c>
      <c r="G954" s="86">
        <v>9</v>
      </c>
      <c r="H954" s="88">
        <v>3865</v>
      </c>
      <c r="I954" s="88">
        <v>2847</v>
      </c>
    </row>
    <row r="955" spans="2:9" ht="19.2" x14ac:dyDescent="0.45">
      <c r="B955" s="85">
        <v>43883</v>
      </c>
      <c r="C955" s="86">
        <v>12118871976</v>
      </c>
      <c r="D955" s="87" t="s">
        <v>195</v>
      </c>
      <c r="E955" s="87" t="s">
        <v>37</v>
      </c>
      <c r="F955" s="87" t="s">
        <v>41</v>
      </c>
      <c r="G955" s="86">
        <v>8</v>
      </c>
      <c r="H955" s="88">
        <v>8955</v>
      </c>
      <c r="I955" s="88">
        <v>1478</v>
      </c>
    </row>
    <row r="956" spans="2:9" ht="19.2" x14ac:dyDescent="0.45">
      <c r="B956" s="85">
        <v>43883</v>
      </c>
      <c r="C956" s="86">
        <v>12120721976</v>
      </c>
      <c r="D956" s="87" t="s">
        <v>194</v>
      </c>
      <c r="E956" s="87" t="s">
        <v>38</v>
      </c>
      <c r="F956" s="87" t="s">
        <v>42</v>
      </c>
      <c r="G956" s="86">
        <v>10</v>
      </c>
      <c r="H956" s="88">
        <v>9048</v>
      </c>
      <c r="I956" s="88">
        <v>1006</v>
      </c>
    </row>
    <row r="957" spans="2:9" ht="19.2" x14ac:dyDescent="0.45">
      <c r="B957" s="85">
        <v>43883</v>
      </c>
      <c r="C957" s="86">
        <v>12121911976</v>
      </c>
      <c r="D957" s="87" t="s">
        <v>194</v>
      </c>
      <c r="E957" s="87" t="s">
        <v>39</v>
      </c>
      <c r="F957" s="87" t="s">
        <v>41</v>
      </c>
      <c r="G957" s="86">
        <v>10</v>
      </c>
      <c r="H957" s="88">
        <v>4672</v>
      </c>
      <c r="I957" s="88">
        <v>2965</v>
      </c>
    </row>
    <row r="958" spans="2:9" ht="19.2" x14ac:dyDescent="0.45">
      <c r="B958" s="85">
        <v>43883</v>
      </c>
      <c r="C958" s="86">
        <v>12127501976</v>
      </c>
      <c r="D958" s="87" t="s">
        <v>194</v>
      </c>
      <c r="E958" s="87" t="s">
        <v>31</v>
      </c>
      <c r="F958" s="87" t="s">
        <v>43</v>
      </c>
      <c r="G958" s="86">
        <v>10</v>
      </c>
      <c r="H958" s="88">
        <v>8594</v>
      </c>
      <c r="I958" s="88">
        <v>1379</v>
      </c>
    </row>
    <row r="959" spans="2:9" ht="19.2" x14ac:dyDescent="0.45">
      <c r="B959" s="85">
        <v>43883</v>
      </c>
      <c r="C959" s="86">
        <v>12124871976</v>
      </c>
      <c r="D959" s="87" t="s">
        <v>195</v>
      </c>
      <c r="E959" s="87" t="s">
        <v>34</v>
      </c>
      <c r="F959" s="87" t="s">
        <v>43</v>
      </c>
      <c r="G959" s="86">
        <v>9</v>
      </c>
      <c r="H959" s="88">
        <v>7229</v>
      </c>
      <c r="I959" s="88">
        <v>1401</v>
      </c>
    </row>
    <row r="960" spans="2:9" ht="19.2" x14ac:dyDescent="0.45">
      <c r="B960" s="85">
        <v>43882</v>
      </c>
      <c r="C960" s="86">
        <v>12111631976</v>
      </c>
      <c r="D960" s="87" t="s">
        <v>194</v>
      </c>
      <c r="E960" s="87" t="s">
        <v>35</v>
      </c>
      <c r="F960" s="87" t="s">
        <v>42</v>
      </c>
      <c r="G960" s="86">
        <v>7</v>
      </c>
      <c r="H960" s="88">
        <v>9961</v>
      </c>
      <c r="I960" s="88">
        <v>2650</v>
      </c>
    </row>
    <row r="961" spans="2:9" ht="19.2" x14ac:dyDescent="0.45">
      <c r="B961" s="85">
        <v>43882</v>
      </c>
      <c r="C961" s="86">
        <v>12113521976</v>
      </c>
      <c r="D961" s="87" t="s">
        <v>194</v>
      </c>
      <c r="E961" s="87" t="s">
        <v>36</v>
      </c>
      <c r="F961" s="87" t="s">
        <v>42</v>
      </c>
      <c r="G961" s="86">
        <v>9</v>
      </c>
      <c r="H961" s="88">
        <v>1656</v>
      </c>
      <c r="I961" s="88">
        <v>2327</v>
      </c>
    </row>
    <row r="962" spans="2:9" ht="19.2" x14ac:dyDescent="0.45">
      <c r="B962" s="85">
        <v>43882</v>
      </c>
      <c r="C962" s="86">
        <v>12118861976</v>
      </c>
      <c r="D962" s="87" t="s">
        <v>194</v>
      </c>
      <c r="E962" s="87" t="s">
        <v>37</v>
      </c>
      <c r="F962" s="87" t="s">
        <v>43</v>
      </c>
      <c r="G962" s="86">
        <v>7</v>
      </c>
      <c r="H962" s="88">
        <v>4267</v>
      </c>
      <c r="I962" s="88">
        <v>1820</v>
      </c>
    </row>
    <row r="963" spans="2:9" ht="19.2" x14ac:dyDescent="0.45">
      <c r="B963" s="85">
        <v>43882</v>
      </c>
      <c r="C963" s="86">
        <v>12117071976</v>
      </c>
      <c r="D963" s="87" t="s">
        <v>195</v>
      </c>
      <c r="E963" s="87" t="s">
        <v>38</v>
      </c>
      <c r="F963" s="87" t="s">
        <v>41</v>
      </c>
      <c r="G963" s="86">
        <v>10</v>
      </c>
      <c r="H963" s="88">
        <v>1990</v>
      </c>
      <c r="I963" s="88">
        <v>1561</v>
      </c>
    </row>
    <row r="964" spans="2:9" ht="19.2" x14ac:dyDescent="0.45">
      <c r="B964" s="85">
        <v>43882</v>
      </c>
      <c r="C964" s="86">
        <v>12121861976</v>
      </c>
      <c r="D964" s="87" t="s">
        <v>194</v>
      </c>
      <c r="E964" s="87" t="s">
        <v>39</v>
      </c>
      <c r="F964" s="87" t="s">
        <v>41</v>
      </c>
      <c r="G964" s="86">
        <v>10</v>
      </c>
      <c r="H964" s="88">
        <v>2158</v>
      </c>
      <c r="I964" s="88">
        <v>1224</v>
      </c>
    </row>
    <row r="965" spans="2:9" ht="19.2" x14ac:dyDescent="0.45">
      <c r="B965" s="85">
        <v>43882</v>
      </c>
      <c r="C965" s="86">
        <v>12123851976</v>
      </c>
      <c r="D965" s="87" t="s">
        <v>195</v>
      </c>
      <c r="E965" s="87" t="s">
        <v>31</v>
      </c>
      <c r="F965" s="87" t="s">
        <v>42</v>
      </c>
      <c r="G965" s="86">
        <v>10</v>
      </c>
      <c r="H965" s="88">
        <v>9727</v>
      </c>
      <c r="I965" s="88">
        <v>1707</v>
      </c>
    </row>
    <row r="966" spans="2:9" ht="19.2" x14ac:dyDescent="0.45">
      <c r="B966" s="85">
        <v>43882</v>
      </c>
      <c r="C966" s="86">
        <v>12128511976</v>
      </c>
      <c r="D966" s="87" t="s">
        <v>193</v>
      </c>
      <c r="E966" s="87" t="s">
        <v>34</v>
      </c>
      <c r="F966" s="87" t="s">
        <v>41</v>
      </c>
      <c r="G966" s="86">
        <v>8</v>
      </c>
      <c r="H966" s="88">
        <v>9542</v>
      </c>
      <c r="I966" s="88">
        <v>1226</v>
      </c>
    </row>
    <row r="967" spans="2:9" ht="19.2" x14ac:dyDescent="0.45">
      <c r="B967" s="85">
        <v>43881</v>
      </c>
      <c r="C967" s="86">
        <v>12111621976</v>
      </c>
      <c r="D967" s="87" t="s">
        <v>193</v>
      </c>
      <c r="E967" s="87" t="s">
        <v>35</v>
      </c>
      <c r="F967" s="87" t="s">
        <v>42</v>
      </c>
      <c r="G967" s="86">
        <v>6</v>
      </c>
      <c r="H967" s="88">
        <v>4163</v>
      </c>
      <c r="I967" s="88">
        <v>1832</v>
      </c>
    </row>
    <row r="968" spans="2:9" ht="19.2" x14ac:dyDescent="0.45">
      <c r="B968" s="85">
        <v>43881</v>
      </c>
      <c r="C968" s="86">
        <v>12113511976</v>
      </c>
      <c r="D968" s="87" t="s">
        <v>193</v>
      </c>
      <c r="E968" s="87" t="s">
        <v>36</v>
      </c>
      <c r="F968" s="87" t="s">
        <v>42</v>
      </c>
      <c r="G968" s="86">
        <v>6</v>
      </c>
      <c r="H968" s="88">
        <v>1200</v>
      </c>
      <c r="I968" s="88">
        <v>1588</v>
      </c>
    </row>
    <row r="969" spans="2:9" ht="19.2" x14ac:dyDescent="0.45">
      <c r="B969" s="85">
        <v>43881</v>
      </c>
      <c r="C969" s="86">
        <v>12118851976</v>
      </c>
      <c r="D969" s="87" t="s">
        <v>193</v>
      </c>
      <c r="E969" s="87" t="s">
        <v>37</v>
      </c>
      <c r="F969" s="87" t="s">
        <v>43</v>
      </c>
      <c r="G969" s="86">
        <v>10</v>
      </c>
      <c r="H969" s="88">
        <v>4196</v>
      </c>
      <c r="I969" s="88">
        <v>2401</v>
      </c>
    </row>
    <row r="970" spans="2:9" ht="19.2" x14ac:dyDescent="0.45">
      <c r="B970" s="85">
        <v>43881</v>
      </c>
      <c r="C970" s="86">
        <v>12120711976</v>
      </c>
      <c r="D970" s="87" t="s">
        <v>193</v>
      </c>
      <c r="E970" s="87" t="s">
        <v>38</v>
      </c>
      <c r="F970" s="87" t="s">
        <v>42</v>
      </c>
      <c r="G970" s="86">
        <v>8</v>
      </c>
      <c r="H970" s="88">
        <v>9306</v>
      </c>
      <c r="I970" s="88">
        <v>2353</v>
      </c>
    </row>
    <row r="971" spans="2:9" ht="19.2" x14ac:dyDescent="0.45">
      <c r="B971" s="85">
        <v>43881</v>
      </c>
      <c r="C971" s="86">
        <v>12118211976</v>
      </c>
      <c r="D971" s="87" t="s">
        <v>195</v>
      </c>
      <c r="E971" s="87" t="s">
        <v>39</v>
      </c>
      <c r="F971" s="87" t="s">
        <v>43</v>
      </c>
      <c r="G971" s="86">
        <v>8</v>
      </c>
      <c r="H971" s="88">
        <v>8443</v>
      </c>
      <c r="I971" s="88">
        <v>1728</v>
      </c>
    </row>
    <row r="972" spans="2:9" ht="19.2" x14ac:dyDescent="0.45">
      <c r="B972" s="85">
        <v>43881</v>
      </c>
      <c r="C972" s="86">
        <v>12127491976</v>
      </c>
      <c r="D972" s="87" t="s">
        <v>193</v>
      </c>
      <c r="E972" s="87" t="s">
        <v>31</v>
      </c>
      <c r="F972" s="87" t="s">
        <v>43</v>
      </c>
      <c r="G972" s="86">
        <v>7</v>
      </c>
      <c r="H972" s="88">
        <v>3032</v>
      </c>
      <c r="I972" s="88">
        <v>2808</v>
      </c>
    </row>
    <row r="973" spans="2:9" ht="19.2" x14ac:dyDescent="0.45">
      <c r="B973" s="85">
        <v>43881</v>
      </c>
      <c r="C973" s="86">
        <v>12124861976</v>
      </c>
      <c r="D973" s="87" t="s">
        <v>194</v>
      </c>
      <c r="E973" s="87" t="s">
        <v>34</v>
      </c>
      <c r="F973" s="87" t="s">
        <v>42</v>
      </c>
      <c r="G973" s="86">
        <v>6</v>
      </c>
      <c r="H973" s="88">
        <v>9197</v>
      </c>
      <c r="I973" s="88">
        <v>2532</v>
      </c>
    </row>
    <row r="974" spans="2:9" ht="19.2" x14ac:dyDescent="0.45">
      <c r="B974" s="85">
        <v>43880</v>
      </c>
      <c r="C974" s="86">
        <v>12111611976</v>
      </c>
      <c r="D974" s="87" t="s">
        <v>195</v>
      </c>
      <c r="E974" s="87" t="s">
        <v>35</v>
      </c>
      <c r="F974" s="87" t="s">
        <v>42</v>
      </c>
      <c r="G974" s="86">
        <v>9</v>
      </c>
      <c r="H974" s="88">
        <v>4661</v>
      </c>
      <c r="I974" s="88">
        <v>1678</v>
      </c>
    </row>
    <row r="975" spans="2:9" ht="19.2" x14ac:dyDescent="0.45">
      <c r="B975" s="85">
        <v>43880</v>
      </c>
      <c r="C975" s="86">
        <v>12113501976</v>
      </c>
      <c r="D975" s="87" t="s">
        <v>195</v>
      </c>
      <c r="E975" s="87" t="s">
        <v>36</v>
      </c>
      <c r="F975" s="87" t="s">
        <v>42</v>
      </c>
      <c r="G975" s="86">
        <v>6</v>
      </c>
      <c r="H975" s="88">
        <v>3210</v>
      </c>
      <c r="I975" s="88">
        <v>1390</v>
      </c>
    </row>
    <row r="976" spans="2:9" ht="19.2" x14ac:dyDescent="0.45">
      <c r="B976" s="85">
        <v>43880</v>
      </c>
      <c r="C976" s="86">
        <v>12118841976</v>
      </c>
      <c r="D976" s="87" t="s">
        <v>195</v>
      </c>
      <c r="E976" s="87" t="s">
        <v>37</v>
      </c>
      <c r="F976" s="87" t="s">
        <v>43</v>
      </c>
      <c r="G976" s="86">
        <v>6</v>
      </c>
      <c r="H976" s="88">
        <v>2983</v>
      </c>
      <c r="I976" s="88">
        <v>1187</v>
      </c>
    </row>
    <row r="977" spans="2:9" ht="19.2" x14ac:dyDescent="0.45">
      <c r="B977" s="85">
        <v>43880</v>
      </c>
      <c r="C977" s="86">
        <v>12117061976</v>
      </c>
      <c r="D977" s="87" t="s">
        <v>194</v>
      </c>
      <c r="E977" s="87" t="s">
        <v>38</v>
      </c>
      <c r="F977" s="87" t="s">
        <v>43</v>
      </c>
      <c r="G977" s="86">
        <v>10</v>
      </c>
      <c r="H977" s="88">
        <v>5745</v>
      </c>
      <c r="I977" s="88">
        <v>2826</v>
      </c>
    </row>
    <row r="978" spans="2:9" ht="19.2" x14ac:dyDescent="0.45">
      <c r="B978" s="85">
        <v>43880</v>
      </c>
      <c r="C978" s="86">
        <v>12121901976</v>
      </c>
      <c r="D978" s="87" t="s">
        <v>193</v>
      </c>
      <c r="E978" s="87" t="s">
        <v>39</v>
      </c>
      <c r="F978" s="87" t="s">
        <v>41</v>
      </c>
      <c r="G978" s="86">
        <v>6</v>
      </c>
      <c r="H978" s="88">
        <v>2775</v>
      </c>
      <c r="I978" s="88">
        <v>2481</v>
      </c>
    </row>
    <row r="979" spans="2:9" ht="19.2" x14ac:dyDescent="0.45">
      <c r="B979" s="85">
        <v>43880</v>
      </c>
      <c r="C979" s="86">
        <v>12123841976</v>
      </c>
      <c r="D979" s="87" t="s">
        <v>194</v>
      </c>
      <c r="E979" s="87" t="s">
        <v>31</v>
      </c>
      <c r="F979" s="87" t="s">
        <v>41</v>
      </c>
      <c r="G979" s="86">
        <v>7</v>
      </c>
      <c r="H979" s="88">
        <v>9173</v>
      </c>
      <c r="I979" s="88">
        <v>2731</v>
      </c>
    </row>
    <row r="980" spans="2:9" ht="19.2" x14ac:dyDescent="0.45">
      <c r="B980" s="85">
        <v>43880</v>
      </c>
      <c r="C980" s="86">
        <v>12128501976</v>
      </c>
      <c r="D980" s="87" t="s">
        <v>195</v>
      </c>
      <c r="E980" s="87" t="s">
        <v>34</v>
      </c>
      <c r="F980" s="87" t="s">
        <v>41</v>
      </c>
      <c r="G980" s="86">
        <v>8</v>
      </c>
      <c r="H980" s="88">
        <v>4107</v>
      </c>
      <c r="I980" s="88">
        <v>2800</v>
      </c>
    </row>
    <row r="981" spans="2:9" ht="19.2" x14ac:dyDescent="0.45">
      <c r="B981" s="85">
        <v>43879</v>
      </c>
      <c r="C981" s="86">
        <v>12111601976</v>
      </c>
      <c r="D981" s="87" t="s">
        <v>194</v>
      </c>
      <c r="E981" s="87" t="s">
        <v>35</v>
      </c>
      <c r="F981" s="87" t="s">
        <v>41</v>
      </c>
      <c r="G981" s="86">
        <v>6</v>
      </c>
      <c r="H981" s="88">
        <v>3119</v>
      </c>
      <c r="I981" s="88">
        <v>2488</v>
      </c>
    </row>
    <row r="982" spans="2:9" ht="19.2" x14ac:dyDescent="0.45">
      <c r="B982" s="85">
        <v>43879</v>
      </c>
      <c r="C982" s="86">
        <v>12113491976</v>
      </c>
      <c r="D982" s="87" t="s">
        <v>194</v>
      </c>
      <c r="E982" s="87" t="s">
        <v>36</v>
      </c>
      <c r="F982" s="87" t="s">
        <v>41</v>
      </c>
      <c r="G982" s="86">
        <v>7</v>
      </c>
      <c r="H982" s="88">
        <v>5336</v>
      </c>
      <c r="I982" s="88">
        <v>5000</v>
      </c>
    </row>
    <row r="983" spans="2:9" ht="19.2" x14ac:dyDescent="0.45">
      <c r="B983" s="85">
        <v>43879</v>
      </c>
      <c r="C983" s="86">
        <v>12115141976</v>
      </c>
      <c r="D983" s="87" t="s">
        <v>194</v>
      </c>
      <c r="E983" s="87" t="s">
        <v>37</v>
      </c>
      <c r="F983" s="87" t="s">
        <v>42</v>
      </c>
      <c r="G983" s="86">
        <v>8</v>
      </c>
      <c r="H983" s="88">
        <v>6343</v>
      </c>
      <c r="I983" s="88">
        <v>2327</v>
      </c>
    </row>
    <row r="984" spans="2:9" ht="19.2" x14ac:dyDescent="0.45">
      <c r="B984" s="85">
        <v>43879</v>
      </c>
      <c r="C984" s="86">
        <v>12120701976</v>
      </c>
      <c r="D984" s="87" t="s">
        <v>195</v>
      </c>
      <c r="E984" s="87" t="s">
        <v>38</v>
      </c>
      <c r="F984" s="87" t="s">
        <v>42</v>
      </c>
      <c r="G984" s="86">
        <v>6</v>
      </c>
      <c r="H984" s="88">
        <v>8561</v>
      </c>
      <c r="I984" s="88">
        <v>2148</v>
      </c>
    </row>
    <row r="985" spans="2:9" ht="19.2" x14ac:dyDescent="0.45">
      <c r="B985" s="85">
        <v>43879</v>
      </c>
      <c r="C985" s="86">
        <v>12121851976</v>
      </c>
      <c r="D985" s="87" t="s">
        <v>193</v>
      </c>
      <c r="E985" s="87" t="s">
        <v>39</v>
      </c>
      <c r="F985" s="87" t="s">
        <v>41</v>
      </c>
      <c r="G985" s="86">
        <v>6</v>
      </c>
      <c r="H985" s="88">
        <v>6825</v>
      </c>
      <c r="I985" s="88">
        <v>2712</v>
      </c>
    </row>
    <row r="986" spans="2:9" ht="19.2" x14ac:dyDescent="0.45">
      <c r="B986" s="85">
        <v>43879</v>
      </c>
      <c r="C986" s="86">
        <v>12127481976</v>
      </c>
      <c r="D986" s="87" t="s">
        <v>195</v>
      </c>
      <c r="E986" s="87" t="s">
        <v>31</v>
      </c>
      <c r="F986" s="87" t="s">
        <v>43</v>
      </c>
      <c r="G986" s="86">
        <v>8</v>
      </c>
      <c r="H986" s="88">
        <v>3756</v>
      </c>
      <c r="I986" s="88">
        <v>2079</v>
      </c>
    </row>
    <row r="987" spans="2:9" ht="19.2" x14ac:dyDescent="0.45">
      <c r="B987" s="85">
        <v>43879</v>
      </c>
      <c r="C987" s="86">
        <v>12124851976</v>
      </c>
      <c r="D987" s="87" t="s">
        <v>193</v>
      </c>
      <c r="E987" s="87" t="s">
        <v>34</v>
      </c>
      <c r="F987" s="87" t="s">
        <v>42</v>
      </c>
      <c r="G987" s="86">
        <v>8</v>
      </c>
      <c r="H987" s="88">
        <v>6730</v>
      </c>
      <c r="I987" s="88">
        <v>1776</v>
      </c>
    </row>
    <row r="988" spans="2:9" ht="19.2" x14ac:dyDescent="0.45">
      <c r="B988" s="85">
        <v>43878</v>
      </c>
      <c r="C988" s="86">
        <v>12111591976</v>
      </c>
      <c r="D988" s="87" t="s">
        <v>193</v>
      </c>
      <c r="E988" s="87" t="s">
        <v>35</v>
      </c>
      <c r="F988" s="87" t="s">
        <v>41</v>
      </c>
      <c r="G988" s="86">
        <v>10</v>
      </c>
      <c r="H988" s="88">
        <v>4564</v>
      </c>
      <c r="I988" s="88">
        <v>2453</v>
      </c>
    </row>
    <row r="989" spans="2:9" ht="19.2" x14ac:dyDescent="0.45">
      <c r="B989" s="85">
        <v>43878</v>
      </c>
      <c r="C989" s="86">
        <v>12113481976</v>
      </c>
      <c r="D989" s="87" t="s">
        <v>193</v>
      </c>
      <c r="E989" s="87" t="s">
        <v>36</v>
      </c>
      <c r="F989" s="87" t="s">
        <v>41</v>
      </c>
      <c r="G989" s="86">
        <v>10</v>
      </c>
      <c r="H989" s="88">
        <v>2657</v>
      </c>
      <c r="I989" s="88">
        <v>1417</v>
      </c>
    </row>
    <row r="990" spans="2:9" ht="19.2" x14ac:dyDescent="0.45">
      <c r="B990" s="85">
        <v>43878</v>
      </c>
      <c r="C990" s="86">
        <v>12115131976</v>
      </c>
      <c r="D990" s="87" t="s">
        <v>193</v>
      </c>
      <c r="E990" s="87" t="s">
        <v>37</v>
      </c>
      <c r="F990" s="87" t="s">
        <v>42</v>
      </c>
      <c r="G990" s="86">
        <v>8</v>
      </c>
      <c r="H990" s="88">
        <v>1456</v>
      </c>
      <c r="I990" s="88">
        <v>2498</v>
      </c>
    </row>
    <row r="991" spans="2:9" ht="19.2" x14ac:dyDescent="0.45">
      <c r="B991" s="85">
        <v>43878</v>
      </c>
      <c r="C991" s="86">
        <v>12117051976</v>
      </c>
      <c r="D991" s="87" t="s">
        <v>193</v>
      </c>
      <c r="E991" s="87" t="s">
        <v>38</v>
      </c>
      <c r="F991" s="87" t="s">
        <v>43</v>
      </c>
      <c r="G991" s="86">
        <v>6</v>
      </c>
      <c r="H991" s="88">
        <v>5060</v>
      </c>
      <c r="I991" s="88">
        <v>1286</v>
      </c>
    </row>
    <row r="992" spans="2:9" ht="19.2" x14ac:dyDescent="0.45">
      <c r="B992" s="85">
        <v>43878</v>
      </c>
      <c r="C992" s="86">
        <v>12118201976</v>
      </c>
      <c r="D992" s="87" t="s">
        <v>194</v>
      </c>
      <c r="E992" s="87" t="s">
        <v>39</v>
      </c>
      <c r="F992" s="87" t="s">
        <v>42</v>
      </c>
      <c r="G992" s="86">
        <v>10</v>
      </c>
      <c r="H992" s="88">
        <v>8674</v>
      </c>
      <c r="I992" s="88">
        <v>1650</v>
      </c>
    </row>
    <row r="993" spans="2:9" ht="19.2" x14ac:dyDescent="0.45">
      <c r="B993" s="85">
        <v>43878</v>
      </c>
      <c r="C993" s="86">
        <v>12123831976</v>
      </c>
      <c r="D993" s="87" t="s">
        <v>193</v>
      </c>
      <c r="E993" s="87" t="s">
        <v>31</v>
      </c>
      <c r="F993" s="87" t="s">
        <v>41</v>
      </c>
      <c r="G993" s="86">
        <v>10</v>
      </c>
      <c r="H993" s="88">
        <v>2921</v>
      </c>
      <c r="I993" s="88">
        <v>2685</v>
      </c>
    </row>
    <row r="994" spans="2:9" ht="19.2" x14ac:dyDescent="0.45">
      <c r="B994" s="85">
        <v>43878</v>
      </c>
      <c r="C994" s="86">
        <v>12128491976</v>
      </c>
      <c r="D994" s="87" t="s">
        <v>194</v>
      </c>
      <c r="E994" s="87" t="s">
        <v>34</v>
      </c>
      <c r="F994" s="87" t="s">
        <v>43</v>
      </c>
      <c r="G994" s="86">
        <v>8</v>
      </c>
      <c r="H994" s="88">
        <v>7899</v>
      </c>
      <c r="I994" s="88">
        <v>1202</v>
      </c>
    </row>
    <row r="995" spans="2:9" ht="19.2" x14ac:dyDescent="0.45">
      <c r="B995" s="85">
        <v>43877</v>
      </c>
      <c r="C995" s="86">
        <v>12111581976</v>
      </c>
      <c r="D995" s="87" t="s">
        <v>195</v>
      </c>
      <c r="E995" s="87" t="s">
        <v>35</v>
      </c>
      <c r="F995" s="87" t="s">
        <v>41</v>
      </c>
      <c r="G995" s="86">
        <v>8</v>
      </c>
      <c r="H995" s="88">
        <v>2509</v>
      </c>
      <c r="I995" s="88">
        <v>2888</v>
      </c>
    </row>
    <row r="996" spans="2:9" ht="19.2" x14ac:dyDescent="0.45">
      <c r="B996" s="85">
        <v>43877</v>
      </c>
      <c r="C996" s="86">
        <v>12113471976</v>
      </c>
      <c r="D996" s="87" t="s">
        <v>195</v>
      </c>
      <c r="E996" s="87" t="s">
        <v>36</v>
      </c>
      <c r="F996" s="87" t="s">
        <v>41</v>
      </c>
      <c r="G996" s="86">
        <v>10</v>
      </c>
      <c r="H996" s="88">
        <v>2781</v>
      </c>
      <c r="I996" s="88">
        <v>1246</v>
      </c>
    </row>
    <row r="997" spans="2:9" ht="19.2" x14ac:dyDescent="0.45">
      <c r="B997" s="85">
        <v>43877</v>
      </c>
      <c r="C997" s="86">
        <v>12115121976</v>
      </c>
      <c r="D997" s="87" t="s">
        <v>195</v>
      </c>
      <c r="E997" s="87" t="s">
        <v>37</v>
      </c>
      <c r="F997" s="87" t="s">
        <v>42</v>
      </c>
      <c r="G997" s="86">
        <v>8</v>
      </c>
      <c r="H997" s="88">
        <v>3191</v>
      </c>
      <c r="I997" s="88">
        <v>1153</v>
      </c>
    </row>
    <row r="998" spans="2:9" ht="19.2" x14ac:dyDescent="0.45">
      <c r="B998" s="85">
        <v>43877</v>
      </c>
      <c r="C998" s="86">
        <v>12120691976</v>
      </c>
      <c r="D998" s="87" t="s">
        <v>194</v>
      </c>
      <c r="E998" s="87" t="s">
        <v>38</v>
      </c>
      <c r="F998" s="87" t="s">
        <v>41</v>
      </c>
      <c r="G998" s="86">
        <v>7</v>
      </c>
      <c r="H998" s="88">
        <v>1565</v>
      </c>
      <c r="I998" s="88">
        <v>1931</v>
      </c>
    </row>
    <row r="999" spans="2:9" ht="19.2" x14ac:dyDescent="0.45">
      <c r="B999" s="85">
        <v>43877</v>
      </c>
      <c r="C999" s="86">
        <v>12121841976</v>
      </c>
      <c r="D999" s="87" t="s">
        <v>195</v>
      </c>
      <c r="E999" s="87" t="s">
        <v>39</v>
      </c>
      <c r="F999" s="87" t="s">
        <v>41</v>
      </c>
      <c r="G999" s="86">
        <v>7</v>
      </c>
      <c r="H999" s="88">
        <v>4951</v>
      </c>
      <c r="I999" s="88">
        <v>2098</v>
      </c>
    </row>
    <row r="1000" spans="2:9" ht="19.2" x14ac:dyDescent="0.45">
      <c r="B1000" s="85">
        <v>43877</v>
      </c>
      <c r="C1000" s="86">
        <v>12122981976</v>
      </c>
      <c r="D1000" s="87" t="s">
        <v>195</v>
      </c>
      <c r="E1000" s="87" t="s">
        <v>31</v>
      </c>
      <c r="F1000" s="87" t="s">
        <v>43</v>
      </c>
      <c r="G1000" s="86">
        <v>8</v>
      </c>
      <c r="H1000" s="88">
        <v>3798</v>
      </c>
      <c r="I1000" s="88">
        <v>2140</v>
      </c>
    </row>
    <row r="1001" spans="2:9" ht="19.2" x14ac:dyDescent="0.45">
      <c r="B1001" s="85">
        <v>43877</v>
      </c>
      <c r="C1001" s="86">
        <v>12124841976</v>
      </c>
      <c r="D1001" s="87" t="s">
        <v>195</v>
      </c>
      <c r="E1001" s="87" t="s">
        <v>34</v>
      </c>
      <c r="F1001" s="87" t="s">
        <v>42</v>
      </c>
      <c r="G1001" s="86">
        <v>9</v>
      </c>
      <c r="H1001" s="88">
        <v>1678</v>
      </c>
      <c r="I1001" s="88">
        <v>2129</v>
      </c>
    </row>
    <row r="1002" spans="2:9" ht="19.2" x14ac:dyDescent="0.45">
      <c r="B1002" s="85">
        <v>43876</v>
      </c>
      <c r="C1002" s="86">
        <v>12111571976</v>
      </c>
      <c r="D1002" s="87" t="s">
        <v>194</v>
      </c>
      <c r="E1002" s="87" t="s">
        <v>35</v>
      </c>
      <c r="F1002" s="87" t="s">
        <v>43</v>
      </c>
      <c r="G1002" s="86">
        <v>10</v>
      </c>
      <c r="H1002" s="88">
        <v>2871</v>
      </c>
      <c r="I1002" s="88">
        <v>1101</v>
      </c>
    </row>
    <row r="1003" spans="2:9" ht="19.2" x14ac:dyDescent="0.45">
      <c r="B1003" s="85">
        <v>43876</v>
      </c>
      <c r="C1003" s="86">
        <v>12113461976</v>
      </c>
      <c r="D1003" s="87" t="s">
        <v>194</v>
      </c>
      <c r="E1003" s="87" t="s">
        <v>36</v>
      </c>
      <c r="F1003" s="87" t="s">
        <v>43</v>
      </c>
      <c r="G1003" s="86">
        <v>10</v>
      </c>
      <c r="H1003" s="88">
        <v>6590</v>
      </c>
      <c r="I1003" s="88">
        <v>1322</v>
      </c>
    </row>
    <row r="1004" spans="2:9" ht="19.2" x14ac:dyDescent="0.45">
      <c r="B1004" s="85">
        <v>43876</v>
      </c>
      <c r="C1004" s="86">
        <v>12115111976</v>
      </c>
      <c r="D1004" s="87" t="s">
        <v>194</v>
      </c>
      <c r="E1004" s="87" t="s">
        <v>37</v>
      </c>
      <c r="F1004" s="87" t="s">
        <v>41</v>
      </c>
      <c r="G1004" s="86">
        <v>7</v>
      </c>
      <c r="H1004" s="88">
        <v>7443</v>
      </c>
      <c r="I1004" s="88">
        <v>2904</v>
      </c>
    </row>
    <row r="1005" spans="2:9" ht="19.2" x14ac:dyDescent="0.45">
      <c r="B1005" s="85">
        <v>43876</v>
      </c>
      <c r="C1005" s="86">
        <v>12117041976</v>
      </c>
      <c r="D1005" s="87" t="s">
        <v>195</v>
      </c>
      <c r="E1005" s="87" t="s">
        <v>38</v>
      </c>
      <c r="F1005" s="87" t="s">
        <v>43</v>
      </c>
      <c r="G1005" s="86">
        <v>10</v>
      </c>
      <c r="H1005" s="88">
        <v>8911</v>
      </c>
      <c r="I1005" s="88">
        <v>2026</v>
      </c>
    </row>
    <row r="1006" spans="2:9" ht="19.2" x14ac:dyDescent="0.45">
      <c r="B1006" s="85">
        <v>43876</v>
      </c>
      <c r="C1006" s="86">
        <v>12118191976</v>
      </c>
      <c r="D1006" s="87" t="s">
        <v>193</v>
      </c>
      <c r="E1006" s="87" t="s">
        <v>39</v>
      </c>
      <c r="F1006" s="87" t="s">
        <v>42</v>
      </c>
      <c r="G1006" s="86">
        <v>9</v>
      </c>
      <c r="H1006" s="88">
        <v>9635</v>
      </c>
      <c r="I1006" s="88">
        <v>2519</v>
      </c>
    </row>
    <row r="1007" spans="2:9" ht="19.2" x14ac:dyDescent="0.45">
      <c r="B1007" s="85">
        <v>43876</v>
      </c>
      <c r="C1007" s="86">
        <v>12126621976</v>
      </c>
      <c r="D1007" s="87" t="s">
        <v>193</v>
      </c>
      <c r="E1007" s="87" t="s">
        <v>31</v>
      </c>
      <c r="F1007" s="87" t="s">
        <v>41</v>
      </c>
      <c r="G1007" s="86">
        <v>10</v>
      </c>
      <c r="H1007" s="88">
        <v>4077</v>
      </c>
      <c r="I1007" s="88">
        <v>1471</v>
      </c>
    </row>
    <row r="1008" spans="2:9" ht="19.2" x14ac:dyDescent="0.45">
      <c r="B1008" s="85">
        <v>43876</v>
      </c>
      <c r="C1008" s="86">
        <v>12128481976</v>
      </c>
      <c r="D1008" s="87" t="s">
        <v>193</v>
      </c>
      <c r="E1008" s="87" t="s">
        <v>34</v>
      </c>
      <c r="F1008" s="87" t="s">
        <v>43</v>
      </c>
      <c r="G1008" s="86">
        <v>7</v>
      </c>
      <c r="H1008" s="88">
        <v>7220</v>
      </c>
      <c r="I1008" s="88">
        <v>1757</v>
      </c>
    </row>
    <row r="1009" spans="2:9" ht="19.2" x14ac:dyDescent="0.45">
      <c r="B1009" s="85">
        <v>43875</v>
      </c>
      <c r="C1009" s="86">
        <v>12111561976</v>
      </c>
      <c r="D1009" s="87" t="s">
        <v>193</v>
      </c>
      <c r="E1009" s="87" t="s">
        <v>35</v>
      </c>
      <c r="F1009" s="87" t="s">
        <v>43</v>
      </c>
      <c r="G1009" s="86">
        <v>8</v>
      </c>
      <c r="H1009" s="88">
        <v>6269</v>
      </c>
      <c r="I1009" s="88">
        <v>2626</v>
      </c>
    </row>
    <row r="1010" spans="2:9" ht="19.2" x14ac:dyDescent="0.45">
      <c r="B1010" s="85">
        <v>43875</v>
      </c>
      <c r="C1010" s="86">
        <v>12113451976</v>
      </c>
      <c r="D1010" s="87" t="s">
        <v>193</v>
      </c>
      <c r="E1010" s="87" t="s">
        <v>36</v>
      </c>
      <c r="F1010" s="87" t="s">
        <v>43</v>
      </c>
      <c r="G1010" s="86">
        <v>8</v>
      </c>
      <c r="H1010" s="88">
        <v>2770</v>
      </c>
      <c r="I1010" s="88">
        <v>1168</v>
      </c>
    </row>
    <row r="1011" spans="2:9" ht="19.2" x14ac:dyDescent="0.45">
      <c r="B1011" s="85">
        <v>43875</v>
      </c>
      <c r="C1011" s="86">
        <v>12115101976</v>
      </c>
      <c r="D1011" s="87" t="s">
        <v>193</v>
      </c>
      <c r="E1011" s="87" t="s">
        <v>37</v>
      </c>
      <c r="F1011" s="87" t="s">
        <v>41</v>
      </c>
      <c r="G1011" s="86">
        <v>9</v>
      </c>
      <c r="H1011" s="88">
        <v>7140</v>
      </c>
      <c r="I1011" s="88">
        <v>1693</v>
      </c>
    </row>
    <row r="1012" spans="2:9" ht="19.2" x14ac:dyDescent="0.45">
      <c r="B1012" s="85">
        <v>43875</v>
      </c>
      <c r="C1012" s="86">
        <v>12120681976</v>
      </c>
      <c r="D1012" s="87" t="s">
        <v>193</v>
      </c>
      <c r="E1012" s="87" t="s">
        <v>38</v>
      </c>
      <c r="F1012" s="87" t="s">
        <v>41</v>
      </c>
      <c r="G1012" s="86">
        <v>10</v>
      </c>
      <c r="H1012" s="88">
        <v>6685</v>
      </c>
      <c r="I1012" s="88">
        <v>2085</v>
      </c>
    </row>
    <row r="1013" spans="2:9" ht="19.2" x14ac:dyDescent="0.45">
      <c r="B1013" s="85">
        <v>43875</v>
      </c>
      <c r="C1013" s="86">
        <v>12121831976</v>
      </c>
      <c r="D1013" s="87" t="s">
        <v>194</v>
      </c>
      <c r="E1013" s="87" t="s">
        <v>39</v>
      </c>
      <c r="F1013" s="87" t="s">
        <v>43</v>
      </c>
      <c r="G1013" s="86">
        <v>8</v>
      </c>
      <c r="H1013" s="88">
        <v>3561</v>
      </c>
      <c r="I1013" s="88">
        <v>2598</v>
      </c>
    </row>
    <row r="1014" spans="2:9" ht="19.2" x14ac:dyDescent="0.45">
      <c r="B1014" s="85">
        <v>43875</v>
      </c>
      <c r="C1014" s="86">
        <v>12126611976</v>
      </c>
      <c r="D1014" s="87" t="s">
        <v>195</v>
      </c>
      <c r="E1014" s="87" t="s">
        <v>31</v>
      </c>
      <c r="F1014" s="87" t="s">
        <v>41</v>
      </c>
      <c r="G1014" s="86">
        <v>6</v>
      </c>
      <c r="H1014" s="88">
        <v>3202</v>
      </c>
      <c r="I1014" s="88">
        <v>2620</v>
      </c>
    </row>
    <row r="1015" spans="2:9" ht="19.2" x14ac:dyDescent="0.45">
      <c r="B1015" s="85">
        <v>43875</v>
      </c>
      <c r="C1015" s="86">
        <v>12124831976</v>
      </c>
      <c r="D1015" s="87" t="s">
        <v>194</v>
      </c>
      <c r="E1015" s="87" t="s">
        <v>34</v>
      </c>
      <c r="F1015" s="87" t="s">
        <v>41</v>
      </c>
      <c r="G1015" s="86">
        <v>8</v>
      </c>
      <c r="H1015" s="88">
        <v>5689</v>
      </c>
      <c r="I1015" s="88">
        <v>2990</v>
      </c>
    </row>
    <row r="1016" spans="2:9" ht="19.2" x14ac:dyDescent="0.45">
      <c r="B1016" s="85">
        <v>43874</v>
      </c>
      <c r="C1016" s="86">
        <v>12111551976</v>
      </c>
      <c r="D1016" s="87" t="s">
        <v>195</v>
      </c>
      <c r="E1016" s="87" t="s">
        <v>35</v>
      </c>
      <c r="F1016" s="87" t="s">
        <v>43</v>
      </c>
      <c r="G1016" s="86">
        <v>7</v>
      </c>
      <c r="H1016" s="88">
        <v>3607</v>
      </c>
      <c r="I1016" s="88">
        <v>1470</v>
      </c>
    </row>
    <row r="1017" spans="2:9" ht="19.2" x14ac:dyDescent="0.45">
      <c r="B1017" s="85">
        <v>43874</v>
      </c>
      <c r="C1017" s="86">
        <v>12113441976</v>
      </c>
      <c r="D1017" s="87" t="s">
        <v>195</v>
      </c>
      <c r="E1017" s="87" t="s">
        <v>36</v>
      </c>
      <c r="F1017" s="87" t="s">
        <v>43</v>
      </c>
      <c r="G1017" s="86">
        <v>8</v>
      </c>
      <c r="H1017" s="88">
        <v>4700</v>
      </c>
      <c r="I1017" s="88">
        <v>2283</v>
      </c>
    </row>
    <row r="1018" spans="2:9" ht="19.2" x14ac:dyDescent="0.45">
      <c r="B1018" s="85">
        <v>43874</v>
      </c>
      <c r="C1018" s="86">
        <v>12115091976</v>
      </c>
      <c r="D1018" s="87" t="s">
        <v>195</v>
      </c>
      <c r="E1018" s="87" t="s">
        <v>37</v>
      </c>
      <c r="F1018" s="87" t="s">
        <v>41</v>
      </c>
      <c r="G1018" s="86">
        <v>9</v>
      </c>
      <c r="H1018" s="88">
        <v>1642</v>
      </c>
      <c r="I1018" s="88">
        <v>1572</v>
      </c>
    </row>
    <row r="1019" spans="2:9" ht="19.2" x14ac:dyDescent="0.45">
      <c r="B1019" s="85">
        <v>43874</v>
      </c>
      <c r="C1019" s="86">
        <v>12117031976</v>
      </c>
      <c r="D1019" s="87" t="s">
        <v>194</v>
      </c>
      <c r="E1019" s="87" t="s">
        <v>38</v>
      </c>
      <c r="F1019" s="87" t="s">
        <v>42</v>
      </c>
      <c r="G1019" s="86">
        <v>10</v>
      </c>
      <c r="H1019" s="88">
        <v>8384</v>
      </c>
      <c r="I1019" s="88">
        <v>2886</v>
      </c>
    </row>
    <row r="1020" spans="2:9" ht="19.2" x14ac:dyDescent="0.45">
      <c r="B1020" s="85">
        <v>43874</v>
      </c>
      <c r="C1020" s="86">
        <v>12118181976</v>
      </c>
      <c r="D1020" s="87" t="s">
        <v>195</v>
      </c>
      <c r="E1020" s="87" t="s">
        <v>39</v>
      </c>
      <c r="F1020" s="87" t="s">
        <v>42</v>
      </c>
      <c r="G1020" s="86">
        <v>7</v>
      </c>
      <c r="H1020" s="88">
        <v>5682</v>
      </c>
      <c r="I1020" s="88">
        <v>2387</v>
      </c>
    </row>
    <row r="1021" spans="2:9" ht="19.2" x14ac:dyDescent="0.45">
      <c r="B1021" s="85">
        <v>43874</v>
      </c>
      <c r="C1021" s="86">
        <v>12126601976</v>
      </c>
      <c r="D1021" s="87" t="s">
        <v>194</v>
      </c>
      <c r="E1021" s="87" t="s">
        <v>31</v>
      </c>
      <c r="F1021" s="87" t="s">
        <v>43</v>
      </c>
      <c r="G1021" s="86">
        <v>10</v>
      </c>
      <c r="H1021" s="88">
        <v>6987</v>
      </c>
      <c r="I1021" s="88">
        <v>2688</v>
      </c>
    </row>
    <row r="1022" spans="2:9" ht="19.2" x14ac:dyDescent="0.45">
      <c r="B1022" s="85">
        <v>43874</v>
      </c>
      <c r="C1022" s="86">
        <v>12128471976</v>
      </c>
      <c r="D1022" s="87" t="s">
        <v>195</v>
      </c>
      <c r="E1022" s="87" t="s">
        <v>34</v>
      </c>
      <c r="F1022" s="87" t="s">
        <v>43</v>
      </c>
      <c r="G1022" s="86">
        <v>9</v>
      </c>
      <c r="H1022" s="88">
        <v>8830</v>
      </c>
      <c r="I1022" s="88">
        <v>2341</v>
      </c>
    </row>
    <row r="1023" spans="2:9" ht="19.2" x14ac:dyDescent="0.45">
      <c r="B1023" s="85">
        <v>43873</v>
      </c>
      <c r="C1023" s="86">
        <v>12111541976</v>
      </c>
      <c r="D1023" s="87" t="s">
        <v>194</v>
      </c>
      <c r="E1023" s="87" t="s">
        <v>35</v>
      </c>
      <c r="F1023" s="87" t="s">
        <v>42</v>
      </c>
      <c r="G1023" s="86">
        <v>6</v>
      </c>
      <c r="H1023" s="88">
        <v>4490</v>
      </c>
      <c r="I1023" s="88">
        <v>1272</v>
      </c>
    </row>
    <row r="1024" spans="2:9" ht="19.2" x14ac:dyDescent="0.45">
      <c r="B1024" s="85">
        <v>43873</v>
      </c>
      <c r="C1024" s="86">
        <v>12113431976</v>
      </c>
      <c r="D1024" s="87" t="s">
        <v>194</v>
      </c>
      <c r="E1024" s="87" t="s">
        <v>36</v>
      </c>
      <c r="F1024" s="87" t="s">
        <v>42</v>
      </c>
      <c r="G1024" s="86">
        <v>7</v>
      </c>
      <c r="H1024" s="88">
        <v>2154</v>
      </c>
      <c r="I1024" s="88">
        <v>2269</v>
      </c>
    </row>
    <row r="1025" spans="2:9" ht="19.2" x14ac:dyDescent="0.45">
      <c r="B1025" s="85">
        <v>43873</v>
      </c>
      <c r="C1025" s="86">
        <v>12118741976</v>
      </c>
      <c r="D1025" s="87" t="s">
        <v>194</v>
      </c>
      <c r="E1025" s="87" t="s">
        <v>37</v>
      </c>
      <c r="F1025" s="87" t="s">
        <v>42</v>
      </c>
      <c r="G1025" s="86">
        <v>6</v>
      </c>
      <c r="H1025" s="88">
        <v>4403</v>
      </c>
      <c r="I1025" s="88">
        <v>2317</v>
      </c>
    </row>
    <row r="1026" spans="2:9" ht="19.2" x14ac:dyDescent="0.45">
      <c r="B1026" s="85">
        <v>43873</v>
      </c>
      <c r="C1026" s="86">
        <v>12120671976</v>
      </c>
      <c r="D1026" s="87" t="s">
        <v>195</v>
      </c>
      <c r="E1026" s="87" t="s">
        <v>38</v>
      </c>
      <c r="F1026" s="87" t="s">
        <v>41</v>
      </c>
      <c r="G1026" s="86">
        <v>8</v>
      </c>
      <c r="H1026" s="88">
        <v>2171</v>
      </c>
      <c r="I1026" s="88">
        <v>1774</v>
      </c>
    </row>
    <row r="1027" spans="2:9" ht="19.2" x14ac:dyDescent="0.45">
      <c r="B1027" s="85">
        <v>43873</v>
      </c>
      <c r="C1027" s="86">
        <v>12121821976</v>
      </c>
      <c r="D1027" s="87" t="s">
        <v>193</v>
      </c>
      <c r="E1027" s="87" t="s">
        <v>39</v>
      </c>
      <c r="F1027" s="87" t="s">
        <v>43</v>
      </c>
      <c r="G1027" s="86">
        <v>9</v>
      </c>
      <c r="H1027" s="88">
        <v>4208</v>
      </c>
      <c r="I1027" s="88">
        <v>2013</v>
      </c>
    </row>
    <row r="1028" spans="2:9" ht="19.2" x14ac:dyDescent="0.45">
      <c r="B1028" s="85">
        <v>43873</v>
      </c>
      <c r="C1028" s="86">
        <v>12126591976</v>
      </c>
      <c r="D1028" s="87" t="s">
        <v>193</v>
      </c>
      <c r="E1028" s="87" t="s">
        <v>31</v>
      </c>
      <c r="F1028" s="87" t="s">
        <v>43</v>
      </c>
      <c r="G1028" s="86">
        <v>10</v>
      </c>
      <c r="H1028" s="88">
        <v>9230</v>
      </c>
      <c r="I1028" s="88">
        <v>2484</v>
      </c>
    </row>
    <row r="1029" spans="2:9" ht="19.2" x14ac:dyDescent="0.45">
      <c r="B1029" s="85">
        <v>43873</v>
      </c>
      <c r="C1029" s="86">
        <v>12124821976</v>
      </c>
      <c r="D1029" s="87" t="s">
        <v>193</v>
      </c>
      <c r="E1029" s="87" t="s">
        <v>34</v>
      </c>
      <c r="F1029" s="87" t="s">
        <v>41</v>
      </c>
      <c r="G1029" s="86">
        <v>9</v>
      </c>
      <c r="H1029" s="88">
        <v>1933</v>
      </c>
      <c r="I1029" s="88">
        <v>1085</v>
      </c>
    </row>
    <row r="1030" spans="2:9" ht="19.2" x14ac:dyDescent="0.45">
      <c r="B1030" s="85">
        <v>43872</v>
      </c>
      <c r="C1030" s="86">
        <v>12111531976</v>
      </c>
      <c r="D1030" s="87" t="s">
        <v>193</v>
      </c>
      <c r="E1030" s="87" t="s">
        <v>35</v>
      </c>
      <c r="F1030" s="87" t="s">
        <v>42</v>
      </c>
      <c r="G1030" s="86">
        <v>7</v>
      </c>
      <c r="H1030" s="88">
        <v>4086</v>
      </c>
      <c r="I1030" s="88">
        <v>2594</v>
      </c>
    </row>
    <row r="1031" spans="2:9" ht="19.2" x14ac:dyDescent="0.45">
      <c r="B1031" s="85">
        <v>43872</v>
      </c>
      <c r="C1031" s="86">
        <v>12113421976</v>
      </c>
      <c r="D1031" s="87" t="s">
        <v>193</v>
      </c>
      <c r="E1031" s="87" t="s">
        <v>36</v>
      </c>
      <c r="F1031" s="87" t="s">
        <v>42</v>
      </c>
      <c r="G1031" s="86">
        <v>10</v>
      </c>
      <c r="H1031" s="88">
        <v>6485</v>
      </c>
      <c r="I1031" s="88">
        <v>1149</v>
      </c>
    </row>
    <row r="1032" spans="2:9" ht="19.2" x14ac:dyDescent="0.45">
      <c r="B1032" s="85">
        <v>43872</v>
      </c>
      <c r="C1032" s="86">
        <v>12115081976</v>
      </c>
      <c r="D1032" s="87" t="s">
        <v>194</v>
      </c>
      <c r="E1032" s="87" t="s">
        <v>37</v>
      </c>
      <c r="F1032" s="87" t="s">
        <v>43</v>
      </c>
      <c r="G1032" s="86">
        <v>7</v>
      </c>
      <c r="H1032" s="88">
        <v>8886</v>
      </c>
      <c r="I1032" s="88">
        <v>2026</v>
      </c>
    </row>
    <row r="1033" spans="2:9" ht="19.2" x14ac:dyDescent="0.45">
      <c r="B1033" s="85">
        <v>43872</v>
      </c>
      <c r="C1033" s="86">
        <v>12117021976</v>
      </c>
      <c r="D1033" s="87" t="s">
        <v>193</v>
      </c>
      <c r="E1033" s="87" t="s">
        <v>38</v>
      </c>
      <c r="F1033" s="87" t="s">
        <v>42</v>
      </c>
      <c r="G1033" s="86">
        <v>6</v>
      </c>
      <c r="H1033" s="88">
        <v>7385</v>
      </c>
      <c r="I1033" s="88">
        <v>1816</v>
      </c>
    </row>
    <row r="1034" spans="2:9" ht="19.2" x14ac:dyDescent="0.45">
      <c r="B1034" s="85">
        <v>43872</v>
      </c>
      <c r="C1034" s="86">
        <v>12118171976</v>
      </c>
      <c r="D1034" s="87" t="s">
        <v>194</v>
      </c>
      <c r="E1034" s="87" t="s">
        <v>39</v>
      </c>
      <c r="F1034" s="87" t="s">
        <v>41</v>
      </c>
      <c r="G1034" s="86">
        <v>10</v>
      </c>
      <c r="H1034" s="88">
        <v>5209</v>
      </c>
      <c r="I1034" s="88">
        <v>1765</v>
      </c>
    </row>
    <row r="1035" spans="2:9" ht="19.2" x14ac:dyDescent="0.45">
      <c r="B1035" s="85">
        <v>43872</v>
      </c>
      <c r="C1035" s="86">
        <v>12126581976</v>
      </c>
      <c r="D1035" s="87" t="s">
        <v>195</v>
      </c>
      <c r="E1035" s="87" t="s">
        <v>31</v>
      </c>
      <c r="F1035" s="87" t="s">
        <v>43</v>
      </c>
      <c r="G1035" s="86">
        <v>7</v>
      </c>
      <c r="H1035" s="88">
        <v>9068</v>
      </c>
      <c r="I1035" s="88">
        <v>2370</v>
      </c>
    </row>
    <row r="1036" spans="2:9" ht="19.2" x14ac:dyDescent="0.45">
      <c r="B1036" s="85">
        <v>43872</v>
      </c>
      <c r="C1036" s="86">
        <v>12128461976</v>
      </c>
      <c r="D1036" s="87" t="s">
        <v>194</v>
      </c>
      <c r="E1036" s="87" t="s">
        <v>34</v>
      </c>
      <c r="F1036" s="87" t="s">
        <v>42</v>
      </c>
      <c r="G1036" s="86">
        <v>9</v>
      </c>
      <c r="H1036" s="88">
        <v>1160</v>
      </c>
      <c r="I1036" s="88">
        <v>1263</v>
      </c>
    </row>
    <row r="1037" spans="2:9" ht="19.2" x14ac:dyDescent="0.45">
      <c r="B1037" s="85">
        <v>43871</v>
      </c>
      <c r="C1037" s="86">
        <v>12111521976</v>
      </c>
      <c r="D1037" s="87" t="s">
        <v>195</v>
      </c>
      <c r="E1037" s="87" t="s">
        <v>35</v>
      </c>
      <c r="F1037" s="87" t="s">
        <v>42</v>
      </c>
      <c r="G1037" s="86">
        <v>8</v>
      </c>
      <c r="H1037" s="88">
        <v>6728</v>
      </c>
      <c r="I1037" s="88">
        <v>2555</v>
      </c>
    </row>
    <row r="1038" spans="2:9" ht="19.2" x14ac:dyDescent="0.45">
      <c r="B1038" s="85">
        <v>43871</v>
      </c>
      <c r="C1038" s="86">
        <v>12113411976</v>
      </c>
      <c r="D1038" s="87" t="s">
        <v>195</v>
      </c>
      <c r="E1038" s="87" t="s">
        <v>36</v>
      </c>
      <c r="F1038" s="87" t="s">
        <v>42</v>
      </c>
      <c r="G1038" s="86">
        <v>6</v>
      </c>
      <c r="H1038" s="88">
        <v>3899</v>
      </c>
      <c r="I1038" s="88">
        <v>2740</v>
      </c>
    </row>
    <row r="1039" spans="2:9" ht="19.2" x14ac:dyDescent="0.45">
      <c r="B1039" s="85">
        <v>43871</v>
      </c>
      <c r="C1039" s="86">
        <v>12118731976</v>
      </c>
      <c r="D1039" s="87" t="s">
        <v>193</v>
      </c>
      <c r="E1039" s="87" t="s">
        <v>37</v>
      </c>
      <c r="F1039" s="87" t="s">
        <v>42</v>
      </c>
      <c r="G1039" s="86">
        <v>6</v>
      </c>
      <c r="H1039" s="88">
        <v>8709</v>
      </c>
      <c r="I1039" s="88">
        <v>1361</v>
      </c>
    </row>
    <row r="1040" spans="2:9" ht="19.2" x14ac:dyDescent="0.45">
      <c r="B1040" s="85">
        <v>43871</v>
      </c>
      <c r="C1040" s="86">
        <v>12120661976</v>
      </c>
      <c r="D1040" s="87" t="s">
        <v>194</v>
      </c>
      <c r="E1040" s="87" t="s">
        <v>38</v>
      </c>
      <c r="F1040" s="87" t="s">
        <v>43</v>
      </c>
      <c r="G1040" s="86">
        <v>7</v>
      </c>
      <c r="H1040" s="88">
        <v>6680</v>
      </c>
      <c r="I1040" s="88">
        <v>2724</v>
      </c>
    </row>
    <row r="1041" spans="2:9" ht="19.2" x14ac:dyDescent="0.45">
      <c r="B1041" s="85">
        <v>43871</v>
      </c>
      <c r="C1041" s="86">
        <v>12121811976</v>
      </c>
      <c r="D1041" s="87" t="s">
        <v>195</v>
      </c>
      <c r="E1041" s="87" t="s">
        <v>39</v>
      </c>
      <c r="F1041" s="87" t="s">
        <v>43</v>
      </c>
      <c r="G1041" s="86">
        <v>8</v>
      </c>
      <c r="H1041" s="88">
        <v>8205</v>
      </c>
      <c r="I1041" s="88">
        <v>1637</v>
      </c>
    </row>
    <row r="1042" spans="2:9" ht="19.2" x14ac:dyDescent="0.45">
      <c r="B1042" s="85">
        <v>43871</v>
      </c>
      <c r="C1042" s="86">
        <v>12122751976</v>
      </c>
      <c r="D1042" s="87" t="s">
        <v>193</v>
      </c>
      <c r="E1042" s="87" t="s">
        <v>31</v>
      </c>
      <c r="F1042" s="87" t="s">
        <v>41</v>
      </c>
      <c r="G1042" s="86">
        <v>10</v>
      </c>
      <c r="H1042" s="88">
        <v>4673</v>
      </c>
      <c r="I1042" s="88">
        <v>1791</v>
      </c>
    </row>
    <row r="1043" spans="2:9" ht="19.2" x14ac:dyDescent="0.45">
      <c r="B1043" s="85">
        <v>43871</v>
      </c>
      <c r="C1043" s="86">
        <v>12124811976</v>
      </c>
      <c r="D1043" s="87" t="s">
        <v>195</v>
      </c>
      <c r="E1043" s="87" t="s">
        <v>34</v>
      </c>
      <c r="F1043" s="87" t="s">
        <v>41</v>
      </c>
      <c r="G1043" s="86">
        <v>9</v>
      </c>
      <c r="H1043" s="88">
        <v>2442</v>
      </c>
      <c r="I1043" s="88">
        <v>1015</v>
      </c>
    </row>
    <row r="1044" spans="2:9" ht="19.2" x14ac:dyDescent="0.45">
      <c r="B1044" s="85">
        <v>43870</v>
      </c>
      <c r="C1044" s="86">
        <v>12111511976</v>
      </c>
      <c r="D1044" s="87" t="s">
        <v>194</v>
      </c>
      <c r="E1044" s="87" t="s">
        <v>35</v>
      </c>
      <c r="F1044" s="87" t="s">
        <v>41</v>
      </c>
      <c r="G1044" s="86">
        <v>7</v>
      </c>
      <c r="H1044" s="88">
        <v>2596</v>
      </c>
      <c r="I1044" s="88">
        <v>1480</v>
      </c>
    </row>
    <row r="1045" spans="2:9" ht="19.2" x14ac:dyDescent="0.45">
      <c r="B1045" s="85">
        <v>43870</v>
      </c>
      <c r="C1045" s="86">
        <v>12113401976</v>
      </c>
      <c r="D1045" s="87" t="s">
        <v>194</v>
      </c>
      <c r="E1045" s="87" t="s">
        <v>36</v>
      </c>
      <c r="F1045" s="87" t="s">
        <v>41</v>
      </c>
      <c r="G1045" s="86">
        <v>7</v>
      </c>
      <c r="H1045" s="88">
        <v>1988</v>
      </c>
      <c r="I1045" s="88">
        <v>1649</v>
      </c>
    </row>
    <row r="1046" spans="2:9" ht="19.2" x14ac:dyDescent="0.45">
      <c r="B1046" s="85">
        <v>43870</v>
      </c>
      <c r="C1046" s="86">
        <v>12115071976</v>
      </c>
      <c r="D1046" s="87" t="s">
        <v>193</v>
      </c>
      <c r="E1046" s="87" t="s">
        <v>37</v>
      </c>
      <c r="F1046" s="87" t="s">
        <v>43</v>
      </c>
      <c r="G1046" s="86">
        <v>9</v>
      </c>
      <c r="H1046" s="88">
        <v>6067</v>
      </c>
      <c r="I1046" s="88">
        <v>1318</v>
      </c>
    </row>
    <row r="1047" spans="2:9" ht="19.2" x14ac:dyDescent="0.45">
      <c r="B1047" s="85">
        <v>43870</v>
      </c>
      <c r="C1047" s="86">
        <v>12117011976</v>
      </c>
      <c r="D1047" s="87" t="s">
        <v>195</v>
      </c>
      <c r="E1047" s="87" t="s">
        <v>38</v>
      </c>
      <c r="F1047" s="87" t="s">
        <v>42</v>
      </c>
      <c r="G1047" s="86">
        <v>7</v>
      </c>
      <c r="H1047" s="88">
        <v>5148</v>
      </c>
      <c r="I1047" s="88">
        <v>1089</v>
      </c>
    </row>
    <row r="1048" spans="2:9" ht="19.2" x14ac:dyDescent="0.45">
      <c r="B1048" s="85">
        <v>43870</v>
      </c>
      <c r="C1048" s="86">
        <v>12118161976</v>
      </c>
      <c r="D1048" s="87" t="s">
        <v>193</v>
      </c>
      <c r="E1048" s="87" t="s">
        <v>39</v>
      </c>
      <c r="F1048" s="87" t="s">
        <v>41</v>
      </c>
      <c r="G1048" s="86">
        <v>10</v>
      </c>
      <c r="H1048" s="88">
        <v>1638</v>
      </c>
      <c r="I1048" s="88">
        <v>1873</v>
      </c>
    </row>
    <row r="1049" spans="2:9" ht="19.2" x14ac:dyDescent="0.45">
      <c r="B1049" s="85">
        <v>43870</v>
      </c>
      <c r="C1049" s="86">
        <v>12126391976</v>
      </c>
      <c r="D1049" s="87" t="s">
        <v>194</v>
      </c>
      <c r="E1049" s="87" t="s">
        <v>31</v>
      </c>
      <c r="F1049" s="87" t="s">
        <v>42</v>
      </c>
      <c r="G1049" s="86">
        <v>10</v>
      </c>
      <c r="H1049" s="88">
        <v>5986</v>
      </c>
      <c r="I1049" s="88">
        <v>1379</v>
      </c>
    </row>
    <row r="1050" spans="2:9" ht="19.2" x14ac:dyDescent="0.45">
      <c r="B1050" s="85">
        <v>43870</v>
      </c>
      <c r="C1050" s="86">
        <v>12128451976</v>
      </c>
      <c r="D1050" s="87" t="s">
        <v>193</v>
      </c>
      <c r="E1050" s="87" t="s">
        <v>34</v>
      </c>
      <c r="F1050" s="87" t="s">
        <v>42</v>
      </c>
      <c r="G1050" s="86">
        <v>8</v>
      </c>
      <c r="H1050" s="88">
        <v>4261</v>
      </c>
      <c r="I1050" s="88">
        <v>1962</v>
      </c>
    </row>
    <row r="1051" spans="2:9" ht="19.2" x14ac:dyDescent="0.45">
      <c r="B1051" s="85">
        <v>43869</v>
      </c>
      <c r="C1051" s="86">
        <v>12111501976</v>
      </c>
      <c r="D1051" s="87" t="s">
        <v>193</v>
      </c>
      <c r="E1051" s="87" t="s">
        <v>35</v>
      </c>
      <c r="F1051" s="87" t="s">
        <v>41</v>
      </c>
      <c r="G1051" s="86">
        <v>7</v>
      </c>
      <c r="H1051" s="88">
        <v>1701</v>
      </c>
      <c r="I1051" s="88">
        <v>1131</v>
      </c>
    </row>
    <row r="1052" spans="2:9" ht="19.2" x14ac:dyDescent="0.45">
      <c r="B1052" s="85">
        <v>43869</v>
      </c>
      <c r="C1052" s="86">
        <v>12113391976</v>
      </c>
      <c r="D1052" s="87" t="s">
        <v>193</v>
      </c>
      <c r="E1052" s="87" t="s">
        <v>36</v>
      </c>
      <c r="F1052" s="87" t="s">
        <v>41</v>
      </c>
      <c r="G1052" s="86">
        <v>6</v>
      </c>
      <c r="H1052" s="88">
        <v>3465</v>
      </c>
      <c r="I1052" s="88">
        <v>3000</v>
      </c>
    </row>
    <row r="1053" spans="2:9" ht="19.2" x14ac:dyDescent="0.45">
      <c r="B1053" s="85">
        <v>43869</v>
      </c>
      <c r="C1053" s="86">
        <v>12118721976</v>
      </c>
      <c r="D1053" s="87" t="s">
        <v>195</v>
      </c>
      <c r="E1053" s="87" t="s">
        <v>37</v>
      </c>
      <c r="F1053" s="87" t="s">
        <v>42</v>
      </c>
      <c r="G1053" s="86">
        <v>7</v>
      </c>
      <c r="H1053" s="88">
        <v>4919</v>
      </c>
      <c r="I1053" s="88">
        <v>1233</v>
      </c>
    </row>
    <row r="1054" spans="2:9" ht="19.2" x14ac:dyDescent="0.45">
      <c r="B1054" s="85">
        <v>43869</v>
      </c>
      <c r="C1054" s="86">
        <v>12120651976</v>
      </c>
      <c r="D1054" s="87" t="s">
        <v>193</v>
      </c>
      <c r="E1054" s="87" t="s">
        <v>38</v>
      </c>
      <c r="F1054" s="87" t="s">
        <v>43</v>
      </c>
      <c r="G1054" s="86">
        <v>7</v>
      </c>
      <c r="H1054" s="88">
        <v>6315</v>
      </c>
      <c r="I1054" s="88">
        <v>1647</v>
      </c>
    </row>
    <row r="1055" spans="2:9" ht="19.2" x14ac:dyDescent="0.45">
      <c r="B1055" s="85">
        <v>43869</v>
      </c>
      <c r="C1055" s="86">
        <v>12121801976</v>
      </c>
      <c r="D1055" s="87" t="s">
        <v>194</v>
      </c>
      <c r="E1055" s="87" t="s">
        <v>39</v>
      </c>
      <c r="F1055" s="87" t="s">
        <v>42</v>
      </c>
      <c r="G1055" s="86">
        <v>9</v>
      </c>
      <c r="H1055" s="88">
        <v>9539</v>
      </c>
      <c r="I1055" s="88">
        <v>2551</v>
      </c>
    </row>
    <row r="1056" spans="2:9" ht="19.2" x14ac:dyDescent="0.45">
      <c r="B1056" s="85">
        <v>43869</v>
      </c>
      <c r="C1056" s="86">
        <v>12122741976</v>
      </c>
      <c r="D1056" s="87" t="s">
        <v>195</v>
      </c>
      <c r="E1056" s="87" t="s">
        <v>31</v>
      </c>
      <c r="F1056" s="87" t="s">
        <v>41</v>
      </c>
      <c r="G1056" s="86">
        <v>7</v>
      </c>
      <c r="H1056" s="88">
        <v>3443</v>
      </c>
      <c r="I1056" s="88">
        <v>2126</v>
      </c>
    </row>
    <row r="1057" spans="2:9" ht="19.2" x14ac:dyDescent="0.45">
      <c r="B1057" s="85">
        <v>43869</v>
      </c>
      <c r="C1057" s="86">
        <v>12124801976</v>
      </c>
      <c r="D1057" s="87" t="s">
        <v>194</v>
      </c>
      <c r="E1057" s="87" t="s">
        <v>34</v>
      </c>
      <c r="F1057" s="87" t="s">
        <v>43</v>
      </c>
      <c r="G1057" s="86">
        <v>7</v>
      </c>
      <c r="H1057" s="88">
        <v>3696</v>
      </c>
      <c r="I1057" s="88">
        <v>1596</v>
      </c>
    </row>
    <row r="1058" spans="2:9" ht="19.2" x14ac:dyDescent="0.45">
      <c r="B1058" s="85">
        <v>43868</v>
      </c>
      <c r="C1058" s="86">
        <v>12111491976</v>
      </c>
      <c r="D1058" s="87" t="s">
        <v>195</v>
      </c>
      <c r="E1058" s="87" t="s">
        <v>35</v>
      </c>
      <c r="F1058" s="87" t="s">
        <v>41</v>
      </c>
      <c r="G1058" s="86">
        <v>8</v>
      </c>
      <c r="H1058" s="88">
        <v>6727</v>
      </c>
      <c r="I1058" s="88">
        <v>6727</v>
      </c>
    </row>
    <row r="1059" spans="2:9" ht="19.2" x14ac:dyDescent="0.45">
      <c r="B1059" s="85">
        <v>43868</v>
      </c>
      <c r="C1059" s="86">
        <v>12113381976</v>
      </c>
      <c r="D1059" s="87" t="s">
        <v>195</v>
      </c>
      <c r="E1059" s="87" t="s">
        <v>36</v>
      </c>
      <c r="F1059" s="87" t="s">
        <v>41</v>
      </c>
      <c r="G1059" s="86">
        <v>6</v>
      </c>
      <c r="H1059" s="88">
        <v>4499</v>
      </c>
      <c r="I1059" s="88">
        <v>2456</v>
      </c>
    </row>
    <row r="1060" spans="2:9" ht="19.2" x14ac:dyDescent="0.45">
      <c r="B1060" s="85">
        <v>43868</v>
      </c>
      <c r="C1060" s="86">
        <v>12115061976</v>
      </c>
      <c r="D1060" s="87" t="s">
        <v>195</v>
      </c>
      <c r="E1060" s="87" t="s">
        <v>37</v>
      </c>
      <c r="F1060" s="87" t="s">
        <v>43</v>
      </c>
      <c r="G1060" s="86">
        <v>7</v>
      </c>
      <c r="H1060" s="88">
        <v>4939</v>
      </c>
      <c r="I1060" s="88">
        <v>2539</v>
      </c>
    </row>
    <row r="1061" spans="2:9" ht="19.2" x14ac:dyDescent="0.45">
      <c r="B1061" s="85">
        <v>43868</v>
      </c>
      <c r="C1061" s="86">
        <v>12117001976</v>
      </c>
      <c r="D1061" s="87" t="s">
        <v>194</v>
      </c>
      <c r="E1061" s="87" t="s">
        <v>38</v>
      </c>
      <c r="F1061" s="87" t="s">
        <v>41</v>
      </c>
      <c r="G1061" s="86">
        <v>10</v>
      </c>
      <c r="H1061" s="88">
        <v>5169</v>
      </c>
      <c r="I1061" s="88">
        <v>2559</v>
      </c>
    </row>
    <row r="1062" spans="2:9" ht="19.2" x14ac:dyDescent="0.45">
      <c r="B1062" s="85">
        <v>43868</v>
      </c>
      <c r="C1062" s="86">
        <v>12118151976</v>
      </c>
      <c r="D1062" s="87" t="s">
        <v>195</v>
      </c>
      <c r="E1062" s="87" t="s">
        <v>39</v>
      </c>
      <c r="F1062" s="87" t="s">
        <v>41</v>
      </c>
      <c r="G1062" s="86">
        <v>7</v>
      </c>
      <c r="H1062" s="88">
        <v>3386</v>
      </c>
      <c r="I1062" s="88">
        <v>2940</v>
      </c>
    </row>
    <row r="1063" spans="2:9" ht="19.2" x14ac:dyDescent="0.45">
      <c r="B1063" s="85">
        <v>43868</v>
      </c>
      <c r="C1063" s="86">
        <v>12126381976</v>
      </c>
      <c r="D1063" s="87" t="s">
        <v>193</v>
      </c>
      <c r="E1063" s="87" t="s">
        <v>31</v>
      </c>
      <c r="F1063" s="87" t="s">
        <v>42</v>
      </c>
      <c r="G1063" s="86">
        <v>9</v>
      </c>
      <c r="H1063" s="88">
        <v>3767</v>
      </c>
      <c r="I1063" s="88">
        <v>2639</v>
      </c>
    </row>
    <row r="1064" spans="2:9" ht="19.2" x14ac:dyDescent="0.45">
      <c r="B1064" s="85">
        <v>43868</v>
      </c>
      <c r="C1064" s="86">
        <v>12128441976</v>
      </c>
      <c r="D1064" s="87" t="s">
        <v>195</v>
      </c>
      <c r="E1064" s="87" t="s">
        <v>34</v>
      </c>
      <c r="F1064" s="87" t="s">
        <v>42</v>
      </c>
      <c r="G1064" s="86">
        <v>8</v>
      </c>
      <c r="H1064" s="88">
        <v>2176</v>
      </c>
      <c r="I1064" s="88">
        <v>1791</v>
      </c>
    </row>
    <row r="1065" spans="2:9" ht="19.2" x14ac:dyDescent="0.45">
      <c r="B1065" s="85">
        <v>43867</v>
      </c>
      <c r="C1065" s="86">
        <v>12111481976</v>
      </c>
      <c r="D1065" s="87" t="s">
        <v>194</v>
      </c>
      <c r="E1065" s="87" t="s">
        <v>35</v>
      </c>
      <c r="F1065" s="87" t="s">
        <v>43</v>
      </c>
      <c r="G1065" s="86">
        <v>6</v>
      </c>
      <c r="H1065" s="88">
        <v>5121</v>
      </c>
      <c r="I1065" s="88">
        <v>2894</v>
      </c>
    </row>
    <row r="1066" spans="2:9" ht="19.2" x14ac:dyDescent="0.45">
      <c r="B1066" s="85">
        <v>43867</v>
      </c>
      <c r="C1066" s="86">
        <v>12113371976</v>
      </c>
      <c r="D1066" s="87" t="s">
        <v>194</v>
      </c>
      <c r="E1066" s="87" t="s">
        <v>36</v>
      </c>
      <c r="F1066" s="87" t="s">
        <v>43</v>
      </c>
      <c r="G1066" s="86">
        <v>8</v>
      </c>
      <c r="H1066" s="88">
        <v>6028</v>
      </c>
      <c r="I1066" s="88">
        <v>1958</v>
      </c>
    </row>
    <row r="1067" spans="2:9" ht="19.2" x14ac:dyDescent="0.45">
      <c r="B1067" s="85">
        <v>43867</v>
      </c>
      <c r="C1067" s="86">
        <v>12118711976</v>
      </c>
      <c r="D1067" s="87" t="s">
        <v>194</v>
      </c>
      <c r="E1067" s="87" t="s">
        <v>37</v>
      </c>
      <c r="F1067" s="87" t="s">
        <v>41</v>
      </c>
      <c r="G1067" s="86">
        <v>9</v>
      </c>
      <c r="H1067" s="88">
        <v>4608</v>
      </c>
      <c r="I1067" s="88">
        <v>1197</v>
      </c>
    </row>
    <row r="1068" spans="2:9" ht="19.2" x14ac:dyDescent="0.45">
      <c r="B1068" s="85">
        <v>43867</v>
      </c>
      <c r="C1068" s="86">
        <v>12120641976</v>
      </c>
      <c r="D1068" s="87" t="s">
        <v>195</v>
      </c>
      <c r="E1068" s="87" t="s">
        <v>38</v>
      </c>
      <c r="F1068" s="87" t="s">
        <v>43</v>
      </c>
      <c r="G1068" s="86">
        <v>8</v>
      </c>
      <c r="H1068" s="88">
        <v>1394</v>
      </c>
      <c r="I1068" s="88">
        <v>1471</v>
      </c>
    </row>
    <row r="1069" spans="2:9" ht="19.2" x14ac:dyDescent="0.45">
      <c r="B1069" s="85">
        <v>43867</v>
      </c>
      <c r="C1069" s="86">
        <v>12121791976</v>
      </c>
      <c r="D1069" s="87" t="s">
        <v>193</v>
      </c>
      <c r="E1069" s="87" t="s">
        <v>39</v>
      </c>
      <c r="F1069" s="87" t="s">
        <v>42</v>
      </c>
      <c r="G1069" s="86">
        <v>7</v>
      </c>
      <c r="H1069" s="88">
        <v>3384</v>
      </c>
      <c r="I1069" s="88">
        <v>2796</v>
      </c>
    </row>
    <row r="1070" spans="2:9" ht="19.2" x14ac:dyDescent="0.45">
      <c r="B1070" s="85">
        <v>43867</v>
      </c>
      <c r="C1070" s="86">
        <v>12122731976</v>
      </c>
      <c r="D1070" s="87" t="s">
        <v>194</v>
      </c>
      <c r="E1070" s="87" t="s">
        <v>31</v>
      </c>
      <c r="F1070" s="87" t="s">
        <v>43</v>
      </c>
      <c r="G1070" s="86">
        <v>10</v>
      </c>
      <c r="H1070" s="88">
        <v>1331</v>
      </c>
      <c r="I1070" s="88">
        <v>1176</v>
      </c>
    </row>
    <row r="1071" spans="2:9" ht="19.2" x14ac:dyDescent="0.45">
      <c r="B1071" s="85">
        <v>43867</v>
      </c>
      <c r="C1071" s="86">
        <v>12124791976</v>
      </c>
      <c r="D1071" s="87" t="s">
        <v>193</v>
      </c>
      <c r="E1071" s="87" t="s">
        <v>34</v>
      </c>
      <c r="F1071" s="87" t="s">
        <v>43</v>
      </c>
      <c r="G1071" s="86">
        <v>9</v>
      </c>
      <c r="H1071" s="88">
        <v>8969</v>
      </c>
      <c r="I1071" s="88">
        <v>2427</v>
      </c>
    </row>
    <row r="1072" spans="2:9" ht="19.2" x14ac:dyDescent="0.45">
      <c r="B1072" s="85">
        <v>43866</v>
      </c>
      <c r="C1072" s="86">
        <v>12111471976</v>
      </c>
      <c r="D1072" s="87" t="s">
        <v>193</v>
      </c>
      <c r="E1072" s="87" t="s">
        <v>35</v>
      </c>
      <c r="F1072" s="87" t="s">
        <v>43</v>
      </c>
      <c r="G1072" s="86">
        <v>7</v>
      </c>
      <c r="H1072" s="88">
        <v>9174</v>
      </c>
      <c r="I1072" s="88">
        <v>2604</v>
      </c>
    </row>
    <row r="1073" spans="2:9" ht="19.2" x14ac:dyDescent="0.45">
      <c r="B1073" s="85">
        <v>43866</v>
      </c>
      <c r="C1073" s="86">
        <v>12113361976</v>
      </c>
      <c r="D1073" s="87" t="s">
        <v>193</v>
      </c>
      <c r="E1073" s="87" t="s">
        <v>36</v>
      </c>
      <c r="F1073" s="87" t="s">
        <v>43</v>
      </c>
      <c r="G1073" s="86">
        <v>8</v>
      </c>
      <c r="H1073" s="88">
        <v>2070</v>
      </c>
      <c r="I1073" s="88">
        <v>2920</v>
      </c>
    </row>
    <row r="1074" spans="2:9" ht="19.2" x14ac:dyDescent="0.45">
      <c r="B1074" s="85">
        <v>43866</v>
      </c>
      <c r="C1074" s="86">
        <v>12115051976</v>
      </c>
      <c r="D1074" s="87" t="s">
        <v>194</v>
      </c>
      <c r="E1074" s="87" t="s">
        <v>37</v>
      </c>
      <c r="F1074" s="87" t="s">
        <v>42</v>
      </c>
      <c r="G1074" s="86">
        <v>9</v>
      </c>
      <c r="H1074" s="88">
        <v>3143</v>
      </c>
      <c r="I1074" s="88">
        <v>1146</v>
      </c>
    </row>
    <row r="1075" spans="2:9" ht="19.2" x14ac:dyDescent="0.45">
      <c r="B1075" s="85">
        <v>43866</v>
      </c>
      <c r="C1075" s="86">
        <v>12116991976</v>
      </c>
      <c r="D1075" s="87" t="s">
        <v>193</v>
      </c>
      <c r="E1075" s="87" t="s">
        <v>38</v>
      </c>
      <c r="F1075" s="87" t="s">
        <v>41</v>
      </c>
      <c r="G1075" s="86">
        <v>8</v>
      </c>
      <c r="H1075" s="88">
        <v>2982</v>
      </c>
      <c r="I1075" s="88">
        <v>1670</v>
      </c>
    </row>
    <row r="1076" spans="2:9" ht="19.2" x14ac:dyDescent="0.45">
      <c r="B1076" s="85">
        <v>43866</v>
      </c>
      <c r="C1076" s="86">
        <v>12118141976</v>
      </c>
      <c r="D1076" s="87" t="s">
        <v>194</v>
      </c>
      <c r="E1076" s="87" t="s">
        <v>39</v>
      </c>
      <c r="F1076" s="87" t="s">
        <v>43</v>
      </c>
      <c r="G1076" s="86">
        <v>6</v>
      </c>
      <c r="H1076" s="88">
        <v>5922</v>
      </c>
      <c r="I1076" s="88">
        <v>1837</v>
      </c>
    </row>
    <row r="1077" spans="2:9" ht="19.2" x14ac:dyDescent="0.45">
      <c r="B1077" s="85">
        <v>43866</v>
      </c>
      <c r="C1077" s="86">
        <v>12126371976</v>
      </c>
      <c r="D1077" s="87" t="s">
        <v>195</v>
      </c>
      <c r="E1077" s="87" t="s">
        <v>31</v>
      </c>
      <c r="F1077" s="87" t="s">
        <v>42</v>
      </c>
      <c r="G1077" s="86">
        <v>10</v>
      </c>
      <c r="H1077" s="88">
        <v>9088</v>
      </c>
      <c r="I1077" s="88">
        <v>2193</v>
      </c>
    </row>
    <row r="1078" spans="2:9" ht="19.2" x14ac:dyDescent="0.45">
      <c r="B1078" s="85">
        <v>43866</v>
      </c>
      <c r="C1078" s="86">
        <v>12128431976</v>
      </c>
      <c r="D1078" s="87" t="s">
        <v>194</v>
      </c>
      <c r="E1078" s="87" t="s">
        <v>34</v>
      </c>
      <c r="F1078" s="87" t="s">
        <v>41</v>
      </c>
      <c r="G1078" s="86">
        <v>6</v>
      </c>
      <c r="H1078" s="88">
        <v>1008</v>
      </c>
      <c r="I1078" s="88">
        <v>1283</v>
      </c>
    </row>
    <row r="1079" spans="2:9" ht="19.2" x14ac:dyDescent="0.45">
      <c r="B1079" s="85">
        <v>43865</v>
      </c>
      <c r="C1079" s="86">
        <v>12111461976</v>
      </c>
      <c r="D1079" s="87" t="s">
        <v>195</v>
      </c>
      <c r="E1079" s="87" t="s">
        <v>35</v>
      </c>
      <c r="F1079" s="87" t="s">
        <v>43</v>
      </c>
      <c r="G1079" s="86">
        <v>10</v>
      </c>
      <c r="H1079" s="88">
        <v>9307</v>
      </c>
      <c r="I1079" s="88">
        <v>1163</v>
      </c>
    </row>
    <row r="1080" spans="2:9" ht="19.2" x14ac:dyDescent="0.45">
      <c r="B1080" s="85">
        <v>43865</v>
      </c>
      <c r="C1080" s="86">
        <v>12113351976</v>
      </c>
      <c r="D1080" s="87" t="s">
        <v>195</v>
      </c>
      <c r="E1080" s="87" t="s">
        <v>36</v>
      </c>
      <c r="F1080" s="87" t="s">
        <v>43</v>
      </c>
      <c r="G1080" s="86">
        <v>9</v>
      </c>
      <c r="H1080" s="88">
        <v>4658</v>
      </c>
      <c r="I1080" s="88">
        <v>2734</v>
      </c>
    </row>
    <row r="1081" spans="2:9" ht="19.2" x14ac:dyDescent="0.45">
      <c r="B1081" s="85">
        <v>43865</v>
      </c>
      <c r="C1081" s="86">
        <v>12118701976</v>
      </c>
      <c r="D1081" s="87" t="s">
        <v>193</v>
      </c>
      <c r="E1081" s="87" t="s">
        <v>37</v>
      </c>
      <c r="F1081" s="87" t="s">
        <v>41</v>
      </c>
      <c r="G1081" s="86">
        <v>10</v>
      </c>
      <c r="H1081" s="88">
        <v>6925</v>
      </c>
      <c r="I1081" s="88">
        <v>1897</v>
      </c>
    </row>
    <row r="1082" spans="2:9" ht="19.2" x14ac:dyDescent="0.45">
      <c r="B1082" s="85">
        <v>43865</v>
      </c>
      <c r="C1082" s="86">
        <v>12120631976</v>
      </c>
      <c r="D1082" s="87" t="s">
        <v>194</v>
      </c>
      <c r="E1082" s="87" t="s">
        <v>38</v>
      </c>
      <c r="F1082" s="87" t="s">
        <v>42</v>
      </c>
      <c r="G1082" s="86">
        <v>9</v>
      </c>
      <c r="H1082" s="88">
        <v>5472</v>
      </c>
      <c r="I1082" s="88">
        <v>1581</v>
      </c>
    </row>
    <row r="1083" spans="2:9" ht="19.2" x14ac:dyDescent="0.45">
      <c r="B1083" s="85">
        <v>43865</v>
      </c>
      <c r="C1083" s="86">
        <v>12121781976</v>
      </c>
      <c r="D1083" s="87" t="s">
        <v>195</v>
      </c>
      <c r="E1083" s="87" t="s">
        <v>39</v>
      </c>
      <c r="F1083" s="87" t="s">
        <v>42</v>
      </c>
      <c r="G1083" s="86">
        <v>7</v>
      </c>
      <c r="H1083" s="88">
        <v>8133</v>
      </c>
      <c r="I1083" s="88">
        <v>2488</v>
      </c>
    </row>
    <row r="1084" spans="2:9" ht="19.2" x14ac:dyDescent="0.45">
      <c r="B1084" s="85">
        <v>43865</v>
      </c>
      <c r="C1084" s="86">
        <v>12122721976</v>
      </c>
      <c r="D1084" s="87" t="s">
        <v>193</v>
      </c>
      <c r="E1084" s="87" t="s">
        <v>31</v>
      </c>
      <c r="F1084" s="87" t="s">
        <v>43</v>
      </c>
      <c r="G1084" s="86">
        <v>9</v>
      </c>
      <c r="H1084" s="88">
        <v>6681</v>
      </c>
      <c r="I1084" s="88">
        <v>1173</v>
      </c>
    </row>
    <row r="1085" spans="2:9" ht="19.2" x14ac:dyDescent="0.45">
      <c r="B1085" s="85">
        <v>43865</v>
      </c>
      <c r="C1085" s="86">
        <v>12124781976</v>
      </c>
      <c r="D1085" s="87" t="s">
        <v>195</v>
      </c>
      <c r="E1085" s="87" t="s">
        <v>34</v>
      </c>
      <c r="F1085" s="87" t="s">
        <v>43</v>
      </c>
      <c r="G1085" s="86">
        <v>6</v>
      </c>
      <c r="H1085" s="88">
        <v>1945</v>
      </c>
      <c r="I1085" s="88">
        <v>2757</v>
      </c>
    </row>
    <row r="1086" spans="2:9" ht="19.2" x14ac:dyDescent="0.45">
      <c r="B1086" s="85">
        <v>43864</v>
      </c>
      <c r="C1086" s="86">
        <v>12111451976</v>
      </c>
      <c r="D1086" s="87" t="s">
        <v>194</v>
      </c>
      <c r="E1086" s="87" t="s">
        <v>35</v>
      </c>
      <c r="F1086" s="87" t="s">
        <v>42</v>
      </c>
      <c r="G1086" s="86">
        <v>8</v>
      </c>
      <c r="H1086" s="88">
        <v>1535</v>
      </c>
      <c r="I1086" s="88">
        <v>1212</v>
      </c>
    </row>
    <row r="1087" spans="2:9" ht="19.2" x14ac:dyDescent="0.45">
      <c r="B1087" s="85">
        <v>43864</v>
      </c>
      <c r="C1087" s="86">
        <v>12113341976</v>
      </c>
      <c r="D1087" s="87" t="s">
        <v>194</v>
      </c>
      <c r="E1087" s="87" t="s">
        <v>36</v>
      </c>
      <c r="F1087" s="87" t="s">
        <v>42</v>
      </c>
      <c r="G1087" s="86">
        <v>7</v>
      </c>
      <c r="H1087" s="88">
        <v>4869</v>
      </c>
      <c r="I1087" s="88">
        <v>2925</v>
      </c>
    </row>
    <row r="1088" spans="2:9" ht="19.2" x14ac:dyDescent="0.45">
      <c r="B1088" s="85">
        <v>43864</v>
      </c>
      <c r="C1088" s="86">
        <v>12115041976</v>
      </c>
      <c r="D1088" s="87" t="s">
        <v>193</v>
      </c>
      <c r="E1088" s="87" t="s">
        <v>37</v>
      </c>
      <c r="F1088" s="87" t="s">
        <v>42</v>
      </c>
      <c r="G1088" s="86">
        <v>9</v>
      </c>
      <c r="H1088" s="88">
        <v>9750</v>
      </c>
      <c r="I1088" s="88">
        <v>2823</v>
      </c>
    </row>
    <row r="1089" spans="2:9" ht="19.2" x14ac:dyDescent="0.45">
      <c r="B1089" s="85">
        <v>43864</v>
      </c>
      <c r="C1089" s="86">
        <v>12116981976</v>
      </c>
      <c r="D1089" s="87" t="s">
        <v>195</v>
      </c>
      <c r="E1089" s="87" t="s">
        <v>38</v>
      </c>
      <c r="F1089" s="87" t="s">
        <v>41</v>
      </c>
      <c r="G1089" s="86">
        <v>7</v>
      </c>
      <c r="H1089" s="88">
        <v>2144</v>
      </c>
      <c r="I1089" s="88">
        <v>2179</v>
      </c>
    </row>
    <row r="1090" spans="2:9" ht="19.2" x14ac:dyDescent="0.45">
      <c r="B1090" s="85">
        <v>43864</v>
      </c>
      <c r="C1090" s="86">
        <v>12118131976</v>
      </c>
      <c r="D1090" s="87" t="s">
        <v>193</v>
      </c>
      <c r="E1090" s="87" t="s">
        <v>39</v>
      </c>
      <c r="F1090" s="87" t="s">
        <v>43</v>
      </c>
      <c r="G1090" s="86">
        <v>8</v>
      </c>
      <c r="H1090" s="88">
        <v>4666</v>
      </c>
      <c r="I1090" s="88">
        <v>1374</v>
      </c>
    </row>
    <row r="1091" spans="2:9" ht="19.2" x14ac:dyDescent="0.45">
      <c r="B1091" s="85">
        <v>43864</v>
      </c>
      <c r="C1091" s="86">
        <v>12126361976</v>
      </c>
      <c r="D1091" s="87" t="s">
        <v>194</v>
      </c>
      <c r="E1091" s="87" t="s">
        <v>31</v>
      </c>
      <c r="F1091" s="87" t="s">
        <v>41</v>
      </c>
      <c r="G1091" s="86">
        <v>10</v>
      </c>
      <c r="H1091" s="88">
        <v>2236</v>
      </c>
      <c r="I1091" s="88">
        <v>1677</v>
      </c>
    </row>
    <row r="1092" spans="2:9" ht="19.2" x14ac:dyDescent="0.45">
      <c r="B1092" s="85">
        <v>43864</v>
      </c>
      <c r="C1092" s="86">
        <v>12128421976</v>
      </c>
      <c r="D1092" s="87" t="s">
        <v>193</v>
      </c>
      <c r="E1092" s="87" t="s">
        <v>34</v>
      </c>
      <c r="F1092" s="87" t="s">
        <v>41</v>
      </c>
      <c r="G1092" s="86">
        <v>10</v>
      </c>
      <c r="H1092" s="88">
        <v>6669</v>
      </c>
      <c r="I1092" s="88">
        <v>1748</v>
      </c>
    </row>
    <row r="1093" spans="2:9" ht="19.2" x14ac:dyDescent="0.45">
      <c r="B1093" s="85">
        <v>43863</v>
      </c>
      <c r="C1093" s="86">
        <v>12111441976</v>
      </c>
      <c r="D1093" s="87" t="s">
        <v>193</v>
      </c>
      <c r="E1093" s="87" t="s">
        <v>35</v>
      </c>
      <c r="F1093" s="87" t="s">
        <v>42</v>
      </c>
      <c r="G1093" s="86">
        <v>6</v>
      </c>
      <c r="H1093" s="88">
        <v>9349</v>
      </c>
      <c r="I1093" s="88">
        <v>2813</v>
      </c>
    </row>
    <row r="1094" spans="2:9" ht="19.2" x14ac:dyDescent="0.45">
      <c r="B1094" s="85">
        <v>43863</v>
      </c>
      <c r="C1094" s="86">
        <v>12113331976</v>
      </c>
      <c r="D1094" s="87" t="s">
        <v>193</v>
      </c>
      <c r="E1094" s="87" t="s">
        <v>36</v>
      </c>
      <c r="F1094" s="87" t="s">
        <v>42</v>
      </c>
      <c r="G1094" s="86">
        <v>7</v>
      </c>
      <c r="H1094" s="88">
        <v>4448</v>
      </c>
      <c r="I1094" s="88">
        <v>2304</v>
      </c>
    </row>
    <row r="1095" spans="2:9" ht="19.2" x14ac:dyDescent="0.45">
      <c r="B1095" s="85">
        <v>43863</v>
      </c>
      <c r="C1095" s="86">
        <v>12118691976</v>
      </c>
      <c r="D1095" s="87" t="s">
        <v>195</v>
      </c>
      <c r="E1095" s="87" t="s">
        <v>37</v>
      </c>
      <c r="F1095" s="87" t="s">
        <v>41</v>
      </c>
      <c r="G1095" s="86">
        <v>9</v>
      </c>
      <c r="H1095" s="88">
        <v>1239</v>
      </c>
      <c r="I1095" s="88">
        <v>1831</v>
      </c>
    </row>
    <row r="1096" spans="2:9" ht="19.2" x14ac:dyDescent="0.45">
      <c r="B1096" s="85">
        <v>43863</v>
      </c>
      <c r="C1096" s="86">
        <v>12120621976</v>
      </c>
      <c r="D1096" s="87" t="s">
        <v>193</v>
      </c>
      <c r="E1096" s="87" t="s">
        <v>38</v>
      </c>
      <c r="F1096" s="87" t="s">
        <v>42</v>
      </c>
      <c r="G1096" s="86">
        <v>9</v>
      </c>
      <c r="H1096" s="88">
        <v>4189</v>
      </c>
      <c r="I1096" s="88">
        <v>2368</v>
      </c>
    </row>
    <row r="1097" spans="2:9" ht="19.2" x14ac:dyDescent="0.45">
      <c r="B1097" s="85">
        <v>43863</v>
      </c>
      <c r="C1097" s="86">
        <v>12121771976</v>
      </c>
      <c r="D1097" s="87" t="s">
        <v>194</v>
      </c>
      <c r="E1097" s="87" t="s">
        <v>39</v>
      </c>
      <c r="F1097" s="87" t="s">
        <v>41</v>
      </c>
      <c r="G1097" s="86">
        <v>6</v>
      </c>
      <c r="H1097" s="88">
        <v>3276</v>
      </c>
      <c r="I1097" s="88">
        <v>1015</v>
      </c>
    </row>
    <row r="1098" spans="2:9" ht="19.2" x14ac:dyDescent="0.45">
      <c r="B1098" s="85">
        <v>43863</v>
      </c>
      <c r="C1098" s="86">
        <v>12122711976</v>
      </c>
      <c r="D1098" s="87" t="s">
        <v>195</v>
      </c>
      <c r="E1098" s="87" t="s">
        <v>31</v>
      </c>
      <c r="F1098" s="87" t="s">
        <v>43</v>
      </c>
      <c r="G1098" s="86">
        <v>10</v>
      </c>
      <c r="H1098" s="88">
        <v>3447</v>
      </c>
      <c r="I1098" s="88">
        <v>2374</v>
      </c>
    </row>
    <row r="1099" spans="2:9" ht="19.2" x14ac:dyDescent="0.45">
      <c r="B1099" s="85">
        <v>43863</v>
      </c>
      <c r="C1099" s="86">
        <v>12124771976</v>
      </c>
      <c r="D1099" s="87" t="s">
        <v>194</v>
      </c>
      <c r="E1099" s="87" t="s">
        <v>34</v>
      </c>
      <c r="F1099" s="87" t="s">
        <v>42</v>
      </c>
      <c r="G1099" s="86">
        <v>10</v>
      </c>
      <c r="H1099" s="88">
        <v>6730</v>
      </c>
      <c r="I1099" s="88">
        <v>2597</v>
      </c>
    </row>
    <row r="1100" spans="2:9" ht="19.2" x14ac:dyDescent="0.45">
      <c r="B1100" s="85">
        <v>43862</v>
      </c>
      <c r="C1100" s="86">
        <v>12111431976</v>
      </c>
      <c r="D1100" s="87" t="s">
        <v>195</v>
      </c>
      <c r="E1100" s="87" t="s">
        <v>35</v>
      </c>
      <c r="F1100" s="87" t="s">
        <v>42</v>
      </c>
      <c r="G1100" s="86">
        <v>8</v>
      </c>
      <c r="H1100" s="88">
        <v>8061</v>
      </c>
      <c r="I1100" s="88">
        <v>1750</v>
      </c>
    </row>
    <row r="1101" spans="2:9" ht="19.2" x14ac:dyDescent="0.45">
      <c r="B1101" s="85">
        <v>43862</v>
      </c>
      <c r="C1101" s="86">
        <v>12113321976</v>
      </c>
      <c r="D1101" s="87" t="s">
        <v>195</v>
      </c>
      <c r="E1101" s="87" t="s">
        <v>36</v>
      </c>
      <c r="F1101" s="87" t="s">
        <v>42</v>
      </c>
      <c r="G1101" s="86">
        <v>6</v>
      </c>
      <c r="H1101" s="88">
        <v>3053</v>
      </c>
      <c r="I1101" s="88">
        <v>1030</v>
      </c>
    </row>
    <row r="1102" spans="2:9" ht="19.2" x14ac:dyDescent="0.45">
      <c r="B1102" s="85">
        <v>43862</v>
      </c>
      <c r="C1102" s="86">
        <v>12115031976</v>
      </c>
      <c r="D1102" s="87" t="s">
        <v>195</v>
      </c>
      <c r="E1102" s="87" t="s">
        <v>37</v>
      </c>
      <c r="F1102" s="87" t="s">
        <v>42</v>
      </c>
      <c r="G1102" s="86">
        <v>7</v>
      </c>
      <c r="H1102" s="88">
        <v>9242</v>
      </c>
      <c r="I1102" s="88">
        <v>2608</v>
      </c>
    </row>
    <row r="1103" spans="2:9" ht="19.2" x14ac:dyDescent="0.45">
      <c r="B1103" s="85">
        <v>43862</v>
      </c>
      <c r="C1103" s="86">
        <v>12116971976</v>
      </c>
      <c r="D1103" s="87" t="s">
        <v>194</v>
      </c>
      <c r="E1103" s="87" t="s">
        <v>38</v>
      </c>
      <c r="F1103" s="87" t="s">
        <v>43</v>
      </c>
      <c r="G1103" s="86">
        <v>7</v>
      </c>
      <c r="H1103" s="88">
        <v>6993</v>
      </c>
      <c r="I1103" s="88">
        <v>2086</v>
      </c>
    </row>
    <row r="1104" spans="2:9" ht="19.2" x14ac:dyDescent="0.45">
      <c r="B1104" s="85">
        <v>43862</v>
      </c>
      <c r="C1104" s="86">
        <v>12118121976</v>
      </c>
      <c r="D1104" s="87" t="s">
        <v>195</v>
      </c>
      <c r="E1104" s="87" t="s">
        <v>39</v>
      </c>
      <c r="F1104" s="87" t="s">
        <v>43</v>
      </c>
      <c r="G1104" s="86">
        <v>6</v>
      </c>
      <c r="H1104" s="88">
        <v>9027</v>
      </c>
      <c r="I1104" s="88">
        <v>2890</v>
      </c>
    </row>
    <row r="1105" spans="2:9" ht="19.2" x14ac:dyDescent="0.45">
      <c r="B1105" s="85">
        <v>43862</v>
      </c>
      <c r="C1105" s="86">
        <v>12126351976</v>
      </c>
      <c r="D1105" s="87" t="s">
        <v>193</v>
      </c>
      <c r="E1105" s="87" t="s">
        <v>31</v>
      </c>
      <c r="F1105" s="87" t="s">
        <v>41</v>
      </c>
      <c r="G1105" s="86">
        <v>7</v>
      </c>
      <c r="H1105" s="88">
        <v>4824</v>
      </c>
      <c r="I1105" s="88">
        <v>1492</v>
      </c>
    </row>
    <row r="1106" spans="2:9" ht="19.2" x14ac:dyDescent="0.45">
      <c r="B1106" s="85">
        <v>43862</v>
      </c>
      <c r="C1106" s="86">
        <v>12128411976</v>
      </c>
      <c r="D1106" s="87" t="s">
        <v>195</v>
      </c>
      <c r="E1106" s="87" t="s">
        <v>34</v>
      </c>
      <c r="F1106" s="87" t="s">
        <v>41</v>
      </c>
      <c r="G1106" s="86">
        <v>6</v>
      </c>
      <c r="H1106" s="88">
        <v>3640</v>
      </c>
      <c r="I1106" s="88">
        <v>2237</v>
      </c>
    </row>
    <row r="1107" spans="2:9" ht="19.2" x14ac:dyDescent="0.45">
      <c r="B1107" s="85">
        <v>43861</v>
      </c>
      <c r="C1107" s="86">
        <v>12111421976</v>
      </c>
      <c r="D1107" s="87" t="s">
        <v>194</v>
      </c>
      <c r="E1107" s="87" t="s">
        <v>35</v>
      </c>
      <c r="F1107" s="87" t="s">
        <v>41</v>
      </c>
      <c r="G1107" s="86">
        <v>9</v>
      </c>
      <c r="H1107" s="88">
        <v>4761</v>
      </c>
      <c r="I1107" s="88">
        <v>2114</v>
      </c>
    </row>
    <row r="1108" spans="2:9" ht="19.2" x14ac:dyDescent="0.45">
      <c r="B1108" s="85">
        <v>43861</v>
      </c>
      <c r="C1108" s="86">
        <v>12113311976</v>
      </c>
      <c r="D1108" s="87" t="s">
        <v>194</v>
      </c>
      <c r="E1108" s="87" t="s">
        <v>36</v>
      </c>
      <c r="F1108" s="87" t="s">
        <v>41</v>
      </c>
      <c r="G1108" s="86">
        <v>9</v>
      </c>
      <c r="H1108" s="88">
        <v>2935</v>
      </c>
      <c r="I1108" s="88">
        <v>1643</v>
      </c>
    </row>
    <row r="1109" spans="2:9" ht="19.2" x14ac:dyDescent="0.45">
      <c r="B1109" s="85">
        <v>43861</v>
      </c>
      <c r="C1109" s="86">
        <v>12118681976</v>
      </c>
      <c r="D1109" s="87" t="s">
        <v>194</v>
      </c>
      <c r="E1109" s="87" t="s">
        <v>37</v>
      </c>
      <c r="F1109" s="87" t="s">
        <v>43</v>
      </c>
      <c r="G1109" s="86">
        <v>8</v>
      </c>
      <c r="H1109" s="88">
        <v>6332</v>
      </c>
      <c r="I1109" s="88">
        <v>1555</v>
      </c>
    </row>
    <row r="1110" spans="2:9" ht="19.2" x14ac:dyDescent="0.45">
      <c r="B1110" s="85">
        <v>43861</v>
      </c>
      <c r="C1110" s="86">
        <v>12120611976</v>
      </c>
      <c r="D1110" s="87" t="s">
        <v>195</v>
      </c>
      <c r="E1110" s="87" t="s">
        <v>38</v>
      </c>
      <c r="F1110" s="87" t="s">
        <v>42</v>
      </c>
      <c r="G1110" s="86">
        <v>9</v>
      </c>
      <c r="H1110" s="88">
        <v>9637</v>
      </c>
      <c r="I1110" s="88">
        <v>1941</v>
      </c>
    </row>
    <row r="1111" spans="2:9" ht="19.2" x14ac:dyDescent="0.45">
      <c r="B1111" s="85">
        <v>43861</v>
      </c>
      <c r="C1111" s="86">
        <v>12121761976</v>
      </c>
      <c r="D1111" s="87" t="s">
        <v>193</v>
      </c>
      <c r="E1111" s="87" t="s">
        <v>39</v>
      </c>
      <c r="F1111" s="87" t="s">
        <v>41</v>
      </c>
      <c r="G1111" s="86">
        <v>8</v>
      </c>
      <c r="H1111" s="88">
        <v>2959</v>
      </c>
      <c r="I1111" s="88">
        <v>2719</v>
      </c>
    </row>
    <row r="1112" spans="2:9" ht="19.2" x14ac:dyDescent="0.45">
      <c r="B1112" s="85">
        <v>43861</v>
      </c>
      <c r="C1112" s="86">
        <v>12122701976</v>
      </c>
      <c r="D1112" s="87" t="s">
        <v>194</v>
      </c>
      <c r="E1112" s="87" t="s">
        <v>31</v>
      </c>
      <c r="F1112" s="87" t="s">
        <v>42</v>
      </c>
      <c r="G1112" s="86">
        <v>10</v>
      </c>
      <c r="H1112" s="88">
        <v>6771</v>
      </c>
      <c r="I1112" s="88">
        <v>1082</v>
      </c>
    </row>
    <row r="1113" spans="2:9" ht="19.2" x14ac:dyDescent="0.45">
      <c r="B1113" s="85">
        <v>43861</v>
      </c>
      <c r="C1113" s="86">
        <v>12124761976</v>
      </c>
      <c r="D1113" s="87" t="s">
        <v>193</v>
      </c>
      <c r="E1113" s="87" t="s">
        <v>34</v>
      </c>
      <c r="F1113" s="87" t="s">
        <v>42</v>
      </c>
      <c r="G1113" s="86">
        <v>8</v>
      </c>
      <c r="H1113" s="88">
        <v>4515</v>
      </c>
      <c r="I1113" s="88">
        <v>1181</v>
      </c>
    </row>
    <row r="1114" spans="2:9" ht="19.2" x14ac:dyDescent="0.45">
      <c r="B1114" s="85">
        <v>43860</v>
      </c>
      <c r="C1114" s="86">
        <v>12111411976</v>
      </c>
      <c r="D1114" s="87" t="s">
        <v>193</v>
      </c>
      <c r="E1114" s="87" t="s">
        <v>35</v>
      </c>
      <c r="F1114" s="87" t="s">
        <v>41</v>
      </c>
      <c r="G1114" s="86">
        <v>10</v>
      </c>
      <c r="H1114" s="88">
        <v>1706</v>
      </c>
      <c r="I1114" s="88">
        <v>1428</v>
      </c>
    </row>
    <row r="1115" spans="2:9" ht="19.2" x14ac:dyDescent="0.45">
      <c r="B1115" s="85">
        <v>43860</v>
      </c>
      <c r="C1115" s="86">
        <v>12113301976</v>
      </c>
      <c r="D1115" s="87" t="s">
        <v>193</v>
      </c>
      <c r="E1115" s="87" t="s">
        <v>36</v>
      </c>
      <c r="F1115" s="87" t="s">
        <v>41</v>
      </c>
      <c r="G1115" s="86">
        <v>6</v>
      </c>
      <c r="H1115" s="88">
        <v>4663</v>
      </c>
      <c r="I1115" s="88">
        <v>4000</v>
      </c>
    </row>
    <row r="1116" spans="2:9" ht="19.2" x14ac:dyDescent="0.45">
      <c r="B1116" s="85">
        <v>43860</v>
      </c>
      <c r="C1116" s="86">
        <v>12115021976</v>
      </c>
      <c r="D1116" s="87" t="s">
        <v>194</v>
      </c>
      <c r="E1116" s="87" t="s">
        <v>37</v>
      </c>
      <c r="F1116" s="87" t="s">
        <v>41</v>
      </c>
      <c r="G1116" s="86">
        <v>6</v>
      </c>
      <c r="H1116" s="88">
        <v>4710</v>
      </c>
      <c r="I1116" s="88">
        <v>2525</v>
      </c>
    </row>
    <row r="1117" spans="2:9" ht="19.2" x14ac:dyDescent="0.45">
      <c r="B1117" s="85">
        <v>43860</v>
      </c>
      <c r="C1117" s="86">
        <v>12116961976</v>
      </c>
      <c r="D1117" s="87" t="s">
        <v>193</v>
      </c>
      <c r="E1117" s="87" t="s">
        <v>38</v>
      </c>
      <c r="F1117" s="87" t="s">
        <v>43</v>
      </c>
      <c r="G1117" s="86">
        <v>9</v>
      </c>
      <c r="H1117" s="88">
        <v>8045</v>
      </c>
      <c r="I1117" s="88">
        <v>1289</v>
      </c>
    </row>
    <row r="1118" spans="2:9" ht="19.2" x14ac:dyDescent="0.45">
      <c r="B1118" s="85">
        <v>43860</v>
      </c>
      <c r="C1118" s="86">
        <v>12118111976</v>
      </c>
      <c r="D1118" s="87" t="s">
        <v>194</v>
      </c>
      <c r="E1118" s="87" t="s">
        <v>39</v>
      </c>
      <c r="F1118" s="87" t="s">
        <v>42</v>
      </c>
      <c r="G1118" s="86">
        <v>6</v>
      </c>
      <c r="H1118" s="88">
        <v>9187</v>
      </c>
      <c r="I1118" s="88">
        <v>1889</v>
      </c>
    </row>
    <row r="1119" spans="2:9" ht="19.2" x14ac:dyDescent="0.45">
      <c r="B1119" s="85">
        <v>43860</v>
      </c>
      <c r="C1119" s="86">
        <v>12126341976</v>
      </c>
      <c r="D1119" s="87" t="s">
        <v>195</v>
      </c>
      <c r="E1119" s="87" t="s">
        <v>31</v>
      </c>
      <c r="F1119" s="87" t="s">
        <v>41</v>
      </c>
      <c r="G1119" s="86">
        <v>10</v>
      </c>
      <c r="H1119" s="88">
        <v>6197</v>
      </c>
      <c r="I1119" s="88">
        <v>2679</v>
      </c>
    </row>
    <row r="1120" spans="2:9" ht="19.2" x14ac:dyDescent="0.45">
      <c r="B1120" s="85">
        <v>43860</v>
      </c>
      <c r="C1120" s="86">
        <v>12128401976</v>
      </c>
      <c r="D1120" s="87" t="s">
        <v>194</v>
      </c>
      <c r="E1120" s="87" t="s">
        <v>34</v>
      </c>
      <c r="F1120" s="87" t="s">
        <v>43</v>
      </c>
      <c r="G1120" s="86">
        <v>9</v>
      </c>
      <c r="H1120" s="88">
        <v>2715</v>
      </c>
      <c r="I1120" s="88">
        <v>2463</v>
      </c>
    </row>
    <row r="1121" spans="2:9" ht="19.2" x14ac:dyDescent="0.45">
      <c r="B1121" s="85">
        <v>43859</v>
      </c>
      <c r="C1121" s="86">
        <v>12111401976</v>
      </c>
      <c r="D1121" s="87" t="s">
        <v>195</v>
      </c>
      <c r="E1121" s="87" t="s">
        <v>35</v>
      </c>
      <c r="F1121" s="87" t="s">
        <v>41</v>
      </c>
      <c r="G1121" s="86">
        <v>10</v>
      </c>
      <c r="H1121" s="88">
        <v>1677</v>
      </c>
      <c r="I1121" s="88">
        <v>2815</v>
      </c>
    </row>
    <row r="1122" spans="2:9" ht="19.2" x14ac:dyDescent="0.45">
      <c r="B1122" s="85">
        <v>43859</v>
      </c>
      <c r="C1122" s="86">
        <v>12113291976</v>
      </c>
      <c r="D1122" s="87" t="s">
        <v>195</v>
      </c>
      <c r="E1122" s="87" t="s">
        <v>36</v>
      </c>
      <c r="F1122" s="87" t="s">
        <v>41</v>
      </c>
      <c r="G1122" s="86">
        <v>9</v>
      </c>
      <c r="H1122" s="88">
        <v>7493</v>
      </c>
      <c r="I1122" s="88">
        <v>7000</v>
      </c>
    </row>
    <row r="1123" spans="2:9" ht="19.2" x14ac:dyDescent="0.45">
      <c r="B1123" s="85">
        <v>43859</v>
      </c>
      <c r="C1123" s="86">
        <v>12118671976</v>
      </c>
      <c r="D1123" s="87" t="s">
        <v>193</v>
      </c>
      <c r="E1123" s="87" t="s">
        <v>37</v>
      </c>
      <c r="F1123" s="87" t="s">
        <v>43</v>
      </c>
      <c r="G1123" s="86">
        <v>8</v>
      </c>
      <c r="H1123" s="88">
        <v>8860</v>
      </c>
      <c r="I1123" s="88">
        <v>1742</v>
      </c>
    </row>
    <row r="1124" spans="2:9" ht="19.2" x14ac:dyDescent="0.45">
      <c r="B1124" s="85">
        <v>43859</v>
      </c>
      <c r="C1124" s="86">
        <v>12120601976</v>
      </c>
      <c r="D1124" s="87" t="s">
        <v>194</v>
      </c>
      <c r="E1124" s="87" t="s">
        <v>38</v>
      </c>
      <c r="F1124" s="87" t="s">
        <v>41</v>
      </c>
      <c r="G1124" s="86">
        <v>6</v>
      </c>
      <c r="H1124" s="88">
        <v>5388</v>
      </c>
      <c r="I1124" s="88">
        <v>1566</v>
      </c>
    </row>
    <row r="1125" spans="2:9" ht="19.2" x14ac:dyDescent="0.45">
      <c r="B1125" s="85">
        <v>43859</v>
      </c>
      <c r="C1125" s="86">
        <v>12121751976</v>
      </c>
      <c r="D1125" s="87" t="s">
        <v>195</v>
      </c>
      <c r="E1125" s="87" t="s">
        <v>39</v>
      </c>
      <c r="F1125" s="87" t="s">
        <v>41</v>
      </c>
      <c r="G1125" s="86">
        <v>8</v>
      </c>
      <c r="H1125" s="88">
        <v>3403</v>
      </c>
      <c r="I1125" s="88">
        <v>1615</v>
      </c>
    </row>
    <row r="1126" spans="2:9" ht="19.2" x14ac:dyDescent="0.45">
      <c r="B1126" s="85">
        <v>43859</v>
      </c>
      <c r="C1126" s="86">
        <v>12122691976</v>
      </c>
      <c r="D1126" s="87" t="s">
        <v>193</v>
      </c>
      <c r="E1126" s="87" t="s">
        <v>31</v>
      </c>
      <c r="F1126" s="87" t="s">
        <v>42</v>
      </c>
      <c r="G1126" s="86">
        <v>8</v>
      </c>
      <c r="H1126" s="88">
        <v>2375</v>
      </c>
      <c r="I1126" s="88">
        <v>1787</v>
      </c>
    </row>
    <row r="1127" spans="2:9" ht="19.2" x14ac:dyDescent="0.45">
      <c r="B1127" s="85">
        <v>43859</v>
      </c>
      <c r="C1127" s="86">
        <v>12124751976</v>
      </c>
      <c r="D1127" s="87" t="s">
        <v>195</v>
      </c>
      <c r="E1127" s="87" t="s">
        <v>34</v>
      </c>
      <c r="F1127" s="87" t="s">
        <v>42</v>
      </c>
      <c r="G1127" s="86">
        <v>7</v>
      </c>
      <c r="H1127" s="88">
        <v>7904</v>
      </c>
      <c r="I1127" s="88">
        <v>1249</v>
      </c>
    </row>
    <row r="1128" spans="2:9" ht="19.2" x14ac:dyDescent="0.45">
      <c r="B1128" s="85">
        <v>43858</v>
      </c>
      <c r="C1128" s="86">
        <v>12111391976</v>
      </c>
      <c r="D1128" s="87" t="s">
        <v>194</v>
      </c>
      <c r="E1128" s="87" t="s">
        <v>35</v>
      </c>
      <c r="F1128" s="87" t="s">
        <v>43</v>
      </c>
      <c r="G1128" s="86">
        <v>9</v>
      </c>
      <c r="H1128" s="88">
        <v>3491</v>
      </c>
      <c r="I1128" s="88">
        <v>2283</v>
      </c>
    </row>
    <row r="1129" spans="2:9" ht="19.2" x14ac:dyDescent="0.45">
      <c r="B1129" s="85">
        <v>43858</v>
      </c>
      <c r="C1129" s="86">
        <v>12113281976</v>
      </c>
      <c r="D1129" s="87" t="s">
        <v>194</v>
      </c>
      <c r="E1129" s="87" t="s">
        <v>36</v>
      </c>
      <c r="F1129" s="87" t="s">
        <v>43</v>
      </c>
      <c r="G1129" s="86">
        <v>10</v>
      </c>
      <c r="H1129" s="88">
        <v>5825</v>
      </c>
      <c r="I1129" s="88">
        <v>2910</v>
      </c>
    </row>
    <row r="1130" spans="2:9" ht="19.2" x14ac:dyDescent="0.45">
      <c r="B1130" s="85">
        <v>43858</v>
      </c>
      <c r="C1130" s="86">
        <v>12115011976</v>
      </c>
      <c r="D1130" s="87" t="s">
        <v>193</v>
      </c>
      <c r="E1130" s="87" t="s">
        <v>37</v>
      </c>
      <c r="F1130" s="87" t="s">
        <v>41</v>
      </c>
      <c r="G1130" s="86">
        <v>7</v>
      </c>
      <c r="H1130" s="88">
        <v>4875</v>
      </c>
      <c r="I1130" s="88">
        <v>2756</v>
      </c>
    </row>
    <row r="1131" spans="2:9" ht="19.2" x14ac:dyDescent="0.45">
      <c r="B1131" s="85">
        <v>43858</v>
      </c>
      <c r="C1131" s="86">
        <v>12116951976</v>
      </c>
      <c r="D1131" s="87" t="s">
        <v>195</v>
      </c>
      <c r="E1131" s="87" t="s">
        <v>38</v>
      </c>
      <c r="F1131" s="87" t="s">
        <v>43</v>
      </c>
      <c r="G1131" s="86">
        <v>10</v>
      </c>
      <c r="H1131" s="88">
        <v>4635</v>
      </c>
      <c r="I1131" s="88">
        <v>1565</v>
      </c>
    </row>
    <row r="1132" spans="2:9" ht="19.2" x14ac:dyDescent="0.45">
      <c r="B1132" s="85">
        <v>43858</v>
      </c>
      <c r="C1132" s="86">
        <v>12118101976</v>
      </c>
      <c r="D1132" s="87" t="s">
        <v>193</v>
      </c>
      <c r="E1132" s="87" t="s">
        <v>39</v>
      </c>
      <c r="F1132" s="87" t="s">
        <v>42</v>
      </c>
      <c r="G1132" s="86">
        <v>6</v>
      </c>
      <c r="H1132" s="88">
        <v>8738</v>
      </c>
      <c r="I1132" s="88">
        <v>1259</v>
      </c>
    </row>
    <row r="1133" spans="2:9" ht="19.2" x14ac:dyDescent="0.45">
      <c r="B1133" s="85">
        <v>43858</v>
      </c>
      <c r="C1133" s="86">
        <v>12126331976</v>
      </c>
      <c r="D1133" s="87" t="s">
        <v>194</v>
      </c>
      <c r="E1133" s="87" t="s">
        <v>31</v>
      </c>
      <c r="F1133" s="87" t="s">
        <v>43</v>
      </c>
      <c r="G1133" s="86">
        <v>9</v>
      </c>
      <c r="H1133" s="88">
        <v>1451</v>
      </c>
      <c r="I1133" s="88">
        <v>2088</v>
      </c>
    </row>
    <row r="1134" spans="2:9" ht="19.2" x14ac:dyDescent="0.45">
      <c r="B1134" s="85">
        <v>43858</v>
      </c>
      <c r="C1134" s="86">
        <v>12128391976</v>
      </c>
      <c r="D1134" s="87" t="s">
        <v>193</v>
      </c>
      <c r="E1134" s="87" t="s">
        <v>34</v>
      </c>
      <c r="F1134" s="87" t="s">
        <v>43</v>
      </c>
      <c r="G1134" s="86">
        <v>8</v>
      </c>
      <c r="H1134" s="88">
        <v>8138</v>
      </c>
      <c r="I1134" s="88">
        <v>1861</v>
      </c>
    </row>
    <row r="1135" spans="2:9" ht="19.2" x14ac:dyDescent="0.45">
      <c r="B1135" s="85">
        <v>43857</v>
      </c>
      <c r="C1135" s="86">
        <v>12111381976</v>
      </c>
      <c r="D1135" s="87" t="s">
        <v>193</v>
      </c>
      <c r="E1135" s="87" t="s">
        <v>35</v>
      </c>
      <c r="F1135" s="87" t="s">
        <v>43</v>
      </c>
      <c r="G1135" s="86">
        <v>7</v>
      </c>
      <c r="H1135" s="88">
        <v>5051</v>
      </c>
      <c r="I1135" s="88">
        <v>2674</v>
      </c>
    </row>
    <row r="1136" spans="2:9" ht="19.2" x14ac:dyDescent="0.45">
      <c r="B1136" s="85">
        <v>43857</v>
      </c>
      <c r="C1136" s="86">
        <v>12113271976</v>
      </c>
      <c r="D1136" s="87" t="s">
        <v>193</v>
      </c>
      <c r="E1136" s="87" t="s">
        <v>36</v>
      </c>
      <c r="F1136" s="87" t="s">
        <v>43</v>
      </c>
      <c r="G1136" s="86">
        <v>9</v>
      </c>
      <c r="H1136" s="88">
        <v>1182</v>
      </c>
      <c r="I1136" s="88">
        <v>1457</v>
      </c>
    </row>
    <row r="1137" spans="2:9" ht="19.2" x14ac:dyDescent="0.45">
      <c r="B1137" s="85">
        <v>43857</v>
      </c>
      <c r="C1137" s="86">
        <v>12118661976</v>
      </c>
      <c r="D1137" s="87" t="s">
        <v>195</v>
      </c>
      <c r="E1137" s="87" t="s">
        <v>37</v>
      </c>
      <c r="F1137" s="87" t="s">
        <v>43</v>
      </c>
      <c r="G1137" s="86">
        <v>10</v>
      </c>
      <c r="H1137" s="88">
        <v>1062</v>
      </c>
      <c r="I1137" s="88">
        <v>1055</v>
      </c>
    </row>
    <row r="1138" spans="2:9" ht="19.2" x14ac:dyDescent="0.45">
      <c r="B1138" s="85">
        <v>43857</v>
      </c>
      <c r="C1138" s="86">
        <v>12120591976</v>
      </c>
      <c r="D1138" s="87" t="s">
        <v>193</v>
      </c>
      <c r="E1138" s="87" t="s">
        <v>38</v>
      </c>
      <c r="F1138" s="87" t="s">
        <v>41</v>
      </c>
      <c r="G1138" s="86">
        <v>8</v>
      </c>
      <c r="H1138" s="88">
        <v>2442</v>
      </c>
      <c r="I1138" s="88">
        <v>2906</v>
      </c>
    </row>
    <row r="1139" spans="2:9" ht="19.2" x14ac:dyDescent="0.45">
      <c r="B1139" s="85">
        <v>43857</v>
      </c>
      <c r="C1139" s="86">
        <v>12121741976</v>
      </c>
      <c r="D1139" s="87" t="s">
        <v>194</v>
      </c>
      <c r="E1139" s="87" t="s">
        <v>39</v>
      </c>
      <c r="F1139" s="87" t="s">
        <v>43</v>
      </c>
      <c r="G1139" s="86">
        <v>8</v>
      </c>
      <c r="H1139" s="88">
        <v>3858</v>
      </c>
      <c r="I1139" s="88">
        <v>2845</v>
      </c>
    </row>
    <row r="1140" spans="2:9" ht="19.2" x14ac:dyDescent="0.45">
      <c r="B1140" s="85">
        <v>43857</v>
      </c>
      <c r="C1140" s="86">
        <v>12122681976</v>
      </c>
      <c r="D1140" s="87" t="s">
        <v>195</v>
      </c>
      <c r="E1140" s="87" t="s">
        <v>31</v>
      </c>
      <c r="F1140" s="87" t="s">
        <v>42</v>
      </c>
      <c r="G1140" s="86">
        <v>9</v>
      </c>
      <c r="H1140" s="88">
        <v>2385</v>
      </c>
      <c r="I1140" s="88">
        <v>2334</v>
      </c>
    </row>
    <row r="1141" spans="2:9" ht="19.2" x14ac:dyDescent="0.45">
      <c r="B1141" s="85">
        <v>43857</v>
      </c>
      <c r="C1141" s="86">
        <v>12124741976</v>
      </c>
      <c r="D1141" s="87" t="s">
        <v>194</v>
      </c>
      <c r="E1141" s="87" t="s">
        <v>34</v>
      </c>
      <c r="F1141" s="87" t="s">
        <v>41</v>
      </c>
      <c r="G1141" s="86">
        <v>6</v>
      </c>
      <c r="H1141" s="88">
        <v>9784</v>
      </c>
      <c r="I1141" s="88">
        <v>1119</v>
      </c>
    </row>
    <row r="1142" spans="2:9" ht="19.2" x14ac:dyDescent="0.45">
      <c r="B1142" s="85">
        <v>43856</v>
      </c>
      <c r="C1142" s="86">
        <v>12111371976</v>
      </c>
      <c r="D1142" s="87" t="s">
        <v>195</v>
      </c>
      <c r="E1142" s="87" t="s">
        <v>35</v>
      </c>
      <c r="F1142" s="87" t="s">
        <v>43</v>
      </c>
      <c r="G1142" s="86">
        <v>9</v>
      </c>
      <c r="H1142" s="88">
        <v>7225</v>
      </c>
      <c r="I1142" s="88">
        <v>2139</v>
      </c>
    </row>
    <row r="1143" spans="2:9" ht="19.2" x14ac:dyDescent="0.45">
      <c r="B1143" s="85">
        <v>43856</v>
      </c>
      <c r="C1143" s="86">
        <v>12113261976</v>
      </c>
      <c r="D1143" s="87" t="s">
        <v>195</v>
      </c>
      <c r="E1143" s="87" t="s">
        <v>36</v>
      </c>
      <c r="F1143" s="87" t="s">
        <v>43</v>
      </c>
      <c r="G1143" s="86">
        <v>10</v>
      </c>
      <c r="H1143" s="88">
        <v>2071</v>
      </c>
      <c r="I1143" s="88">
        <v>1572</v>
      </c>
    </row>
    <row r="1144" spans="2:9" ht="19.2" x14ac:dyDescent="0.45">
      <c r="B1144" s="85">
        <v>43856</v>
      </c>
      <c r="C1144" s="86">
        <v>12115001976</v>
      </c>
      <c r="D1144" s="87" t="s">
        <v>195</v>
      </c>
      <c r="E1144" s="87" t="s">
        <v>37</v>
      </c>
      <c r="F1144" s="87" t="s">
        <v>41</v>
      </c>
      <c r="G1144" s="86">
        <v>9</v>
      </c>
      <c r="H1144" s="88">
        <v>7482</v>
      </c>
      <c r="I1144" s="88">
        <v>2976</v>
      </c>
    </row>
    <row r="1145" spans="2:9" ht="19.2" x14ac:dyDescent="0.45">
      <c r="B1145" s="85">
        <v>43856</v>
      </c>
      <c r="C1145" s="86">
        <v>12120581976</v>
      </c>
      <c r="D1145" s="87" t="s">
        <v>195</v>
      </c>
      <c r="E1145" s="87" t="s">
        <v>38</v>
      </c>
      <c r="F1145" s="87" t="s">
        <v>41</v>
      </c>
      <c r="G1145" s="86">
        <v>6</v>
      </c>
      <c r="H1145" s="88">
        <v>5958</v>
      </c>
      <c r="I1145" s="88">
        <v>1752</v>
      </c>
    </row>
    <row r="1146" spans="2:9" ht="19.2" x14ac:dyDescent="0.45">
      <c r="B1146" s="85">
        <v>43856</v>
      </c>
      <c r="C1146" s="86">
        <v>12118091976</v>
      </c>
      <c r="D1146" s="87" t="s">
        <v>195</v>
      </c>
      <c r="E1146" s="87" t="s">
        <v>39</v>
      </c>
      <c r="F1146" s="87" t="s">
        <v>42</v>
      </c>
      <c r="G1146" s="86">
        <v>7</v>
      </c>
      <c r="H1146" s="88">
        <v>7129</v>
      </c>
      <c r="I1146" s="88">
        <v>1071</v>
      </c>
    </row>
    <row r="1147" spans="2:9" ht="19.2" x14ac:dyDescent="0.45">
      <c r="B1147" s="85">
        <v>43856</v>
      </c>
      <c r="C1147" s="86">
        <v>12126321976</v>
      </c>
      <c r="D1147" s="87" t="s">
        <v>193</v>
      </c>
      <c r="E1147" s="87" t="s">
        <v>31</v>
      </c>
      <c r="F1147" s="87" t="s">
        <v>43</v>
      </c>
      <c r="G1147" s="86">
        <v>10</v>
      </c>
      <c r="H1147" s="88">
        <v>6560</v>
      </c>
      <c r="I1147" s="88">
        <v>1297</v>
      </c>
    </row>
    <row r="1148" spans="2:9" ht="19.2" x14ac:dyDescent="0.45">
      <c r="B1148" s="85">
        <v>43856</v>
      </c>
      <c r="C1148" s="86">
        <v>12128381976</v>
      </c>
      <c r="D1148" s="87" t="s">
        <v>195</v>
      </c>
      <c r="E1148" s="87" t="s">
        <v>34</v>
      </c>
      <c r="F1148" s="87" t="s">
        <v>43</v>
      </c>
      <c r="G1148" s="86">
        <v>8</v>
      </c>
      <c r="H1148" s="88">
        <v>1487</v>
      </c>
      <c r="I1148" s="88">
        <v>1866</v>
      </c>
    </row>
    <row r="1149" spans="2:9" ht="19.2" x14ac:dyDescent="0.45">
      <c r="B1149" s="85">
        <v>43855</v>
      </c>
      <c r="C1149" s="86">
        <v>12111361976</v>
      </c>
      <c r="D1149" s="87" t="s">
        <v>194</v>
      </c>
      <c r="E1149" s="87" t="s">
        <v>35</v>
      </c>
      <c r="F1149" s="87" t="s">
        <v>42</v>
      </c>
      <c r="G1149" s="86">
        <v>9</v>
      </c>
      <c r="H1149" s="88">
        <v>2909</v>
      </c>
      <c r="I1149" s="88">
        <v>1669</v>
      </c>
    </row>
    <row r="1150" spans="2:9" ht="19.2" x14ac:dyDescent="0.45">
      <c r="B1150" s="85">
        <v>43855</v>
      </c>
      <c r="C1150" s="86">
        <v>12113251976</v>
      </c>
      <c r="D1150" s="87" t="s">
        <v>194</v>
      </c>
      <c r="E1150" s="87" t="s">
        <v>36</v>
      </c>
      <c r="F1150" s="87" t="s">
        <v>42</v>
      </c>
      <c r="G1150" s="86">
        <v>7</v>
      </c>
      <c r="H1150" s="88">
        <v>6531</v>
      </c>
      <c r="I1150" s="88">
        <v>2767</v>
      </c>
    </row>
    <row r="1151" spans="2:9" ht="19.2" x14ac:dyDescent="0.45">
      <c r="B1151" s="85">
        <v>43855</v>
      </c>
      <c r="C1151" s="86">
        <v>12118651976</v>
      </c>
      <c r="D1151" s="87" t="s">
        <v>194</v>
      </c>
      <c r="E1151" s="87" t="s">
        <v>37</v>
      </c>
      <c r="F1151" s="87" t="s">
        <v>42</v>
      </c>
      <c r="G1151" s="86">
        <v>8</v>
      </c>
      <c r="H1151" s="88">
        <v>3400</v>
      </c>
      <c r="I1151" s="88">
        <v>1739</v>
      </c>
    </row>
    <row r="1152" spans="2:9" ht="19.2" x14ac:dyDescent="0.45">
      <c r="B1152" s="85">
        <v>43855</v>
      </c>
      <c r="C1152" s="86">
        <v>12120571976</v>
      </c>
      <c r="D1152" s="87" t="s">
        <v>194</v>
      </c>
      <c r="E1152" s="87" t="s">
        <v>38</v>
      </c>
      <c r="F1152" s="87" t="s">
        <v>43</v>
      </c>
      <c r="G1152" s="86">
        <v>9</v>
      </c>
      <c r="H1152" s="88">
        <v>8689</v>
      </c>
      <c r="I1152" s="88">
        <v>1179</v>
      </c>
    </row>
    <row r="1153" spans="2:9" ht="19.2" x14ac:dyDescent="0.45">
      <c r="B1153" s="85">
        <v>43855</v>
      </c>
      <c r="C1153" s="86">
        <v>12121731976</v>
      </c>
      <c r="D1153" s="87" t="s">
        <v>193</v>
      </c>
      <c r="E1153" s="87" t="s">
        <v>39</v>
      </c>
      <c r="F1153" s="87" t="s">
        <v>43</v>
      </c>
      <c r="G1153" s="86">
        <v>10</v>
      </c>
      <c r="H1153" s="88">
        <v>8352</v>
      </c>
      <c r="I1153" s="88">
        <v>1267</v>
      </c>
    </row>
    <row r="1154" spans="2:9" ht="19.2" x14ac:dyDescent="0.45">
      <c r="B1154" s="85">
        <v>43855</v>
      </c>
      <c r="C1154" s="86">
        <v>12122671976</v>
      </c>
      <c r="D1154" s="87" t="s">
        <v>194</v>
      </c>
      <c r="E1154" s="87" t="s">
        <v>31</v>
      </c>
      <c r="F1154" s="87" t="s">
        <v>41</v>
      </c>
      <c r="G1154" s="86">
        <v>8</v>
      </c>
      <c r="H1154" s="88">
        <v>2068</v>
      </c>
      <c r="I1154" s="88">
        <v>1115</v>
      </c>
    </row>
    <row r="1155" spans="2:9" ht="19.2" x14ac:dyDescent="0.45">
      <c r="B1155" s="85">
        <v>43855</v>
      </c>
      <c r="C1155" s="86">
        <v>12124731976</v>
      </c>
      <c r="D1155" s="87" t="s">
        <v>193</v>
      </c>
      <c r="E1155" s="87" t="s">
        <v>34</v>
      </c>
      <c r="F1155" s="87" t="s">
        <v>41</v>
      </c>
      <c r="G1155" s="86">
        <v>7</v>
      </c>
      <c r="H1155" s="88">
        <v>9645</v>
      </c>
      <c r="I1155" s="88">
        <v>1276</v>
      </c>
    </row>
    <row r="1156" spans="2:9" ht="19.2" x14ac:dyDescent="0.45">
      <c r="B1156" s="85">
        <v>43854</v>
      </c>
      <c r="C1156" s="86">
        <v>12111351976</v>
      </c>
      <c r="D1156" s="87" t="s">
        <v>193</v>
      </c>
      <c r="E1156" s="87" t="s">
        <v>35</v>
      </c>
      <c r="F1156" s="87" t="s">
        <v>42</v>
      </c>
      <c r="G1156" s="86">
        <v>10</v>
      </c>
      <c r="H1156" s="88">
        <v>4597</v>
      </c>
      <c r="I1156" s="88">
        <v>2001</v>
      </c>
    </row>
    <row r="1157" spans="2:9" ht="19.2" x14ac:dyDescent="0.45">
      <c r="B1157" s="85">
        <v>43854</v>
      </c>
      <c r="C1157" s="86">
        <v>12113241976</v>
      </c>
      <c r="D1157" s="87" t="s">
        <v>193</v>
      </c>
      <c r="E1157" s="87" t="s">
        <v>36</v>
      </c>
      <c r="F1157" s="87" t="s">
        <v>42</v>
      </c>
      <c r="G1157" s="86">
        <v>8</v>
      </c>
      <c r="H1157" s="88">
        <v>6847</v>
      </c>
      <c r="I1157" s="88">
        <v>1375</v>
      </c>
    </row>
    <row r="1158" spans="2:9" ht="19.2" x14ac:dyDescent="0.45">
      <c r="B1158" s="85">
        <v>43854</v>
      </c>
      <c r="C1158" s="86">
        <v>12114991976</v>
      </c>
      <c r="D1158" s="87" t="s">
        <v>194</v>
      </c>
      <c r="E1158" s="87" t="s">
        <v>37</v>
      </c>
      <c r="F1158" s="87" t="s">
        <v>43</v>
      </c>
      <c r="G1158" s="86">
        <v>10</v>
      </c>
      <c r="H1158" s="88">
        <v>2400</v>
      </c>
      <c r="I1158" s="88">
        <v>1742</v>
      </c>
    </row>
    <row r="1159" spans="2:9" ht="19.2" x14ac:dyDescent="0.45">
      <c r="B1159" s="85">
        <v>43854</v>
      </c>
      <c r="C1159" s="86">
        <v>12120561976</v>
      </c>
      <c r="D1159" s="87" t="s">
        <v>193</v>
      </c>
      <c r="E1159" s="87" t="s">
        <v>38</v>
      </c>
      <c r="F1159" s="87" t="s">
        <v>43</v>
      </c>
      <c r="G1159" s="86">
        <v>10</v>
      </c>
      <c r="H1159" s="88">
        <v>5738</v>
      </c>
      <c r="I1159" s="88">
        <v>2099</v>
      </c>
    </row>
    <row r="1160" spans="2:9" ht="19.2" x14ac:dyDescent="0.45">
      <c r="B1160" s="85">
        <v>43854</v>
      </c>
      <c r="C1160" s="86">
        <v>12118081976</v>
      </c>
      <c r="D1160" s="87" t="s">
        <v>194</v>
      </c>
      <c r="E1160" s="87" t="s">
        <v>39</v>
      </c>
      <c r="F1160" s="87" t="s">
        <v>41</v>
      </c>
      <c r="G1160" s="86">
        <v>10</v>
      </c>
      <c r="H1160" s="88">
        <v>5075</v>
      </c>
      <c r="I1160" s="88">
        <v>2948</v>
      </c>
    </row>
    <row r="1161" spans="2:9" ht="19.2" x14ac:dyDescent="0.45">
      <c r="B1161" s="85">
        <v>43854</v>
      </c>
      <c r="C1161" s="86">
        <v>12126311976</v>
      </c>
      <c r="D1161" s="87" t="s">
        <v>195</v>
      </c>
      <c r="E1161" s="87" t="s">
        <v>31</v>
      </c>
      <c r="F1161" s="87" t="s">
        <v>43</v>
      </c>
      <c r="G1161" s="86">
        <v>9</v>
      </c>
      <c r="H1161" s="88">
        <v>7419</v>
      </c>
      <c r="I1161" s="88">
        <v>1902</v>
      </c>
    </row>
    <row r="1162" spans="2:9" ht="19.2" x14ac:dyDescent="0.45">
      <c r="B1162" s="85">
        <v>43854</v>
      </c>
      <c r="C1162" s="86">
        <v>12128371976</v>
      </c>
      <c r="D1162" s="87" t="s">
        <v>194</v>
      </c>
      <c r="E1162" s="87" t="s">
        <v>34</v>
      </c>
      <c r="F1162" s="87" t="s">
        <v>42</v>
      </c>
      <c r="G1162" s="86">
        <v>8</v>
      </c>
      <c r="H1162" s="88">
        <v>4870</v>
      </c>
      <c r="I1162" s="88">
        <v>1661</v>
      </c>
    </row>
    <row r="1163" spans="2:9" ht="19.2" x14ac:dyDescent="0.45">
      <c r="B1163" s="85">
        <v>43853</v>
      </c>
      <c r="C1163" s="86">
        <v>12111341976</v>
      </c>
      <c r="D1163" s="87" t="s">
        <v>195</v>
      </c>
      <c r="E1163" s="87" t="s">
        <v>35</v>
      </c>
      <c r="F1163" s="87" t="s">
        <v>42</v>
      </c>
      <c r="G1163" s="86">
        <v>9</v>
      </c>
      <c r="H1163" s="88">
        <v>1865</v>
      </c>
      <c r="I1163" s="88">
        <v>1243</v>
      </c>
    </row>
    <row r="1164" spans="2:9" ht="19.2" x14ac:dyDescent="0.45">
      <c r="B1164" s="85">
        <v>43853</v>
      </c>
      <c r="C1164" s="86">
        <v>12113231976</v>
      </c>
      <c r="D1164" s="87" t="s">
        <v>195</v>
      </c>
      <c r="E1164" s="87" t="s">
        <v>36</v>
      </c>
      <c r="F1164" s="87" t="s">
        <v>42</v>
      </c>
      <c r="G1164" s="86">
        <v>8</v>
      </c>
      <c r="H1164" s="88">
        <v>9996</v>
      </c>
      <c r="I1164" s="88">
        <v>2215</v>
      </c>
    </row>
    <row r="1165" spans="2:9" ht="19.2" x14ac:dyDescent="0.45">
      <c r="B1165" s="85">
        <v>43853</v>
      </c>
      <c r="C1165" s="86">
        <v>12118641976</v>
      </c>
      <c r="D1165" s="87" t="s">
        <v>193</v>
      </c>
      <c r="E1165" s="87" t="s">
        <v>37</v>
      </c>
      <c r="F1165" s="87" t="s">
        <v>42</v>
      </c>
      <c r="G1165" s="86">
        <v>8</v>
      </c>
      <c r="H1165" s="88">
        <v>2149</v>
      </c>
      <c r="I1165" s="88">
        <v>1372</v>
      </c>
    </row>
    <row r="1166" spans="2:9" ht="19.2" x14ac:dyDescent="0.45">
      <c r="B1166" s="85">
        <v>43853</v>
      </c>
      <c r="C1166" s="86">
        <v>12120551976</v>
      </c>
      <c r="D1166" s="87" t="s">
        <v>195</v>
      </c>
      <c r="E1166" s="87" t="s">
        <v>38</v>
      </c>
      <c r="F1166" s="87" t="s">
        <v>43</v>
      </c>
      <c r="G1166" s="86">
        <v>10</v>
      </c>
      <c r="H1166" s="88">
        <v>3496</v>
      </c>
      <c r="I1166" s="88">
        <v>1285</v>
      </c>
    </row>
    <row r="1167" spans="2:9" ht="19.2" x14ac:dyDescent="0.45">
      <c r="B1167" s="85">
        <v>43853</v>
      </c>
      <c r="C1167" s="86">
        <v>12121721976</v>
      </c>
      <c r="D1167" s="87" t="s">
        <v>195</v>
      </c>
      <c r="E1167" s="87" t="s">
        <v>39</v>
      </c>
      <c r="F1167" s="87" t="s">
        <v>43</v>
      </c>
      <c r="G1167" s="86">
        <v>8</v>
      </c>
      <c r="H1167" s="88">
        <v>9668</v>
      </c>
      <c r="I1167" s="88">
        <v>2939</v>
      </c>
    </row>
    <row r="1168" spans="2:9" ht="19.2" x14ac:dyDescent="0.45">
      <c r="B1168" s="85">
        <v>43853</v>
      </c>
      <c r="C1168" s="86">
        <v>12122661976</v>
      </c>
      <c r="D1168" s="87" t="s">
        <v>193</v>
      </c>
      <c r="E1168" s="87" t="s">
        <v>31</v>
      </c>
      <c r="F1168" s="87" t="s">
        <v>41</v>
      </c>
      <c r="G1168" s="86">
        <v>8</v>
      </c>
      <c r="H1168" s="88">
        <v>2309</v>
      </c>
      <c r="I1168" s="88">
        <v>1228</v>
      </c>
    </row>
    <row r="1169" spans="2:9" ht="19.2" x14ac:dyDescent="0.45">
      <c r="B1169" s="85">
        <v>43853</v>
      </c>
      <c r="C1169" s="86">
        <v>12124721976</v>
      </c>
      <c r="D1169" s="87" t="s">
        <v>195</v>
      </c>
      <c r="E1169" s="87" t="s">
        <v>34</v>
      </c>
      <c r="F1169" s="87" t="s">
        <v>41</v>
      </c>
      <c r="G1169" s="86">
        <v>9</v>
      </c>
      <c r="H1169" s="88">
        <v>9230</v>
      </c>
      <c r="I1169" s="88">
        <v>1963</v>
      </c>
    </row>
    <row r="1170" spans="2:9" ht="19.2" x14ac:dyDescent="0.45">
      <c r="B1170" s="85">
        <v>43852</v>
      </c>
      <c r="C1170" s="86">
        <v>12111331976</v>
      </c>
      <c r="D1170" s="87" t="s">
        <v>194</v>
      </c>
      <c r="E1170" s="87" t="s">
        <v>35</v>
      </c>
      <c r="F1170" s="87" t="s">
        <v>41</v>
      </c>
      <c r="G1170" s="86">
        <v>8</v>
      </c>
      <c r="H1170" s="88">
        <v>6560</v>
      </c>
      <c r="I1170" s="88">
        <v>1328</v>
      </c>
    </row>
    <row r="1171" spans="2:9" ht="19.2" x14ac:dyDescent="0.45">
      <c r="B1171" s="85">
        <v>43852</v>
      </c>
      <c r="C1171" s="86">
        <v>12113221976</v>
      </c>
      <c r="D1171" s="87" t="s">
        <v>194</v>
      </c>
      <c r="E1171" s="87" t="s">
        <v>36</v>
      </c>
      <c r="F1171" s="87" t="s">
        <v>41</v>
      </c>
      <c r="G1171" s="86">
        <v>8</v>
      </c>
      <c r="H1171" s="88">
        <v>6219</v>
      </c>
      <c r="I1171" s="88">
        <v>2945</v>
      </c>
    </row>
    <row r="1172" spans="2:9" ht="19.2" x14ac:dyDescent="0.45">
      <c r="B1172" s="85">
        <v>43852</v>
      </c>
      <c r="C1172" s="86">
        <v>12114981976</v>
      </c>
      <c r="D1172" s="87" t="s">
        <v>193</v>
      </c>
      <c r="E1172" s="87" t="s">
        <v>37</v>
      </c>
      <c r="F1172" s="87" t="s">
        <v>43</v>
      </c>
      <c r="G1172" s="86">
        <v>6</v>
      </c>
      <c r="H1172" s="88">
        <v>2666</v>
      </c>
      <c r="I1172" s="88">
        <v>2766</v>
      </c>
    </row>
    <row r="1173" spans="2:9" ht="19.2" x14ac:dyDescent="0.45">
      <c r="B1173" s="85">
        <v>43852</v>
      </c>
      <c r="C1173" s="86">
        <v>12116851976</v>
      </c>
      <c r="D1173" s="87" t="s">
        <v>194</v>
      </c>
      <c r="E1173" s="87" t="s">
        <v>38</v>
      </c>
      <c r="F1173" s="87" t="s">
        <v>42</v>
      </c>
      <c r="G1173" s="86">
        <v>10</v>
      </c>
      <c r="H1173" s="88">
        <v>1262</v>
      </c>
      <c r="I1173" s="88">
        <v>1024</v>
      </c>
    </row>
    <row r="1174" spans="2:9" ht="19.2" x14ac:dyDescent="0.45">
      <c r="B1174" s="85">
        <v>43852</v>
      </c>
      <c r="C1174" s="86">
        <v>12118071976</v>
      </c>
      <c r="D1174" s="87" t="s">
        <v>193</v>
      </c>
      <c r="E1174" s="87" t="s">
        <v>39</v>
      </c>
      <c r="F1174" s="87" t="s">
        <v>41</v>
      </c>
      <c r="G1174" s="86">
        <v>6</v>
      </c>
      <c r="H1174" s="88">
        <v>6158</v>
      </c>
      <c r="I1174" s="88">
        <v>2710</v>
      </c>
    </row>
    <row r="1175" spans="2:9" ht="19.2" x14ac:dyDescent="0.45">
      <c r="B1175" s="85">
        <v>43852</v>
      </c>
      <c r="C1175" s="86">
        <v>12126301976</v>
      </c>
      <c r="D1175" s="87" t="s">
        <v>194</v>
      </c>
      <c r="E1175" s="87" t="s">
        <v>31</v>
      </c>
      <c r="F1175" s="87" t="s">
        <v>42</v>
      </c>
      <c r="G1175" s="86">
        <v>8</v>
      </c>
      <c r="H1175" s="88">
        <v>9074</v>
      </c>
      <c r="I1175" s="88">
        <v>1320</v>
      </c>
    </row>
    <row r="1176" spans="2:9" ht="19.2" x14ac:dyDescent="0.45">
      <c r="B1176" s="85">
        <v>43852</v>
      </c>
      <c r="C1176" s="86">
        <v>12128361976</v>
      </c>
      <c r="D1176" s="87" t="s">
        <v>193</v>
      </c>
      <c r="E1176" s="87" t="s">
        <v>34</v>
      </c>
      <c r="F1176" s="87" t="s">
        <v>42</v>
      </c>
      <c r="G1176" s="86">
        <v>6</v>
      </c>
      <c r="H1176" s="88">
        <v>9589</v>
      </c>
      <c r="I1176" s="88">
        <v>2977</v>
      </c>
    </row>
    <row r="1177" spans="2:9" ht="19.2" x14ac:dyDescent="0.45">
      <c r="B1177" s="85">
        <v>43851</v>
      </c>
      <c r="C1177" s="86">
        <v>12111321976</v>
      </c>
      <c r="D1177" s="87" t="s">
        <v>193</v>
      </c>
      <c r="E1177" s="87" t="s">
        <v>35</v>
      </c>
      <c r="F1177" s="87" t="s">
        <v>41</v>
      </c>
      <c r="G1177" s="86">
        <v>6</v>
      </c>
      <c r="H1177" s="88">
        <v>5392</v>
      </c>
      <c r="I1177" s="88">
        <v>1407</v>
      </c>
    </row>
    <row r="1178" spans="2:9" ht="19.2" x14ac:dyDescent="0.45">
      <c r="B1178" s="85">
        <v>43851</v>
      </c>
      <c r="C1178" s="86">
        <v>12113211976</v>
      </c>
      <c r="D1178" s="87" t="s">
        <v>193</v>
      </c>
      <c r="E1178" s="87" t="s">
        <v>36</v>
      </c>
      <c r="F1178" s="87" t="s">
        <v>41</v>
      </c>
      <c r="G1178" s="86">
        <v>9</v>
      </c>
      <c r="H1178" s="88">
        <v>9618</v>
      </c>
      <c r="I1178" s="88">
        <v>1104</v>
      </c>
    </row>
    <row r="1179" spans="2:9" ht="19.2" x14ac:dyDescent="0.45">
      <c r="B1179" s="85">
        <v>43851</v>
      </c>
      <c r="C1179" s="86">
        <v>12118631976</v>
      </c>
      <c r="D1179" s="87" t="s">
        <v>195</v>
      </c>
      <c r="E1179" s="87" t="s">
        <v>37</v>
      </c>
      <c r="F1179" s="87" t="s">
        <v>42</v>
      </c>
      <c r="G1179" s="86">
        <v>7</v>
      </c>
      <c r="H1179" s="88">
        <v>4423</v>
      </c>
      <c r="I1179" s="88">
        <v>2025</v>
      </c>
    </row>
    <row r="1180" spans="2:9" ht="19.2" x14ac:dyDescent="0.45">
      <c r="B1180" s="85">
        <v>43851</v>
      </c>
      <c r="C1180" s="86">
        <v>12116841976</v>
      </c>
      <c r="D1180" s="87" t="s">
        <v>193</v>
      </c>
      <c r="E1180" s="87" t="s">
        <v>38</v>
      </c>
      <c r="F1180" s="87" t="s">
        <v>42</v>
      </c>
      <c r="G1180" s="86">
        <v>10</v>
      </c>
      <c r="H1180" s="88">
        <v>9523</v>
      </c>
      <c r="I1180" s="88">
        <v>2717</v>
      </c>
    </row>
    <row r="1181" spans="2:9" ht="19.2" x14ac:dyDescent="0.45">
      <c r="B1181" s="85">
        <v>43851</v>
      </c>
      <c r="C1181" s="86">
        <v>12121711976</v>
      </c>
      <c r="D1181" s="87" t="s">
        <v>194</v>
      </c>
      <c r="E1181" s="87" t="s">
        <v>39</v>
      </c>
      <c r="F1181" s="87" t="s">
        <v>42</v>
      </c>
      <c r="G1181" s="86">
        <v>10</v>
      </c>
      <c r="H1181" s="88">
        <v>5624</v>
      </c>
      <c r="I1181" s="88">
        <v>1855</v>
      </c>
    </row>
    <row r="1182" spans="2:9" ht="19.2" x14ac:dyDescent="0.45">
      <c r="B1182" s="85">
        <v>43851</v>
      </c>
      <c r="C1182" s="86">
        <v>12122651976</v>
      </c>
      <c r="D1182" s="87" t="s">
        <v>195</v>
      </c>
      <c r="E1182" s="87" t="s">
        <v>31</v>
      </c>
      <c r="F1182" s="87" t="s">
        <v>41</v>
      </c>
      <c r="G1182" s="86">
        <v>10</v>
      </c>
      <c r="H1182" s="88">
        <v>2541</v>
      </c>
      <c r="I1182" s="88">
        <v>1670</v>
      </c>
    </row>
    <row r="1183" spans="2:9" ht="19.2" x14ac:dyDescent="0.45">
      <c r="B1183" s="85">
        <v>43851</v>
      </c>
      <c r="C1183" s="86">
        <v>12124711976</v>
      </c>
      <c r="D1183" s="87" t="s">
        <v>194</v>
      </c>
      <c r="E1183" s="87" t="s">
        <v>34</v>
      </c>
      <c r="F1183" s="87" t="s">
        <v>43</v>
      </c>
      <c r="G1183" s="86">
        <v>9</v>
      </c>
      <c r="H1183" s="88">
        <v>1946</v>
      </c>
      <c r="I1183" s="88">
        <v>1454</v>
      </c>
    </row>
    <row r="1184" spans="2:9" ht="19.2" x14ac:dyDescent="0.45">
      <c r="B1184" s="85">
        <v>43850</v>
      </c>
      <c r="C1184" s="86">
        <v>12111311976</v>
      </c>
      <c r="D1184" s="87" t="s">
        <v>195</v>
      </c>
      <c r="E1184" s="87" t="s">
        <v>35</v>
      </c>
      <c r="F1184" s="87" t="s">
        <v>41</v>
      </c>
      <c r="G1184" s="86">
        <v>10</v>
      </c>
      <c r="H1184" s="88">
        <v>1346</v>
      </c>
      <c r="I1184" s="88">
        <v>1066</v>
      </c>
    </row>
    <row r="1185" spans="2:9" ht="19.2" x14ac:dyDescent="0.45">
      <c r="B1185" s="85">
        <v>43850</v>
      </c>
      <c r="C1185" s="86">
        <v>12113201976</v>
      </c>
      <c r="D1185" s="87" t="s">
        <v>195</v>
      </c>
      <c r="E1185" s="87" t="s">
        <v>36</v>
      </c>
      <c r="F1185" s="87" t="s">
        <v>41</v>
      </c>
      <c r="G1185" s="86">
        <v>6</v>
      </c>
      <c r="H1185" s="88">
        <v>7439</v>
      </c>
      <c r="I1185" s="88">
        <v>2728</v>
      </c>
    </row>
    <row r="1186" spans="2:9" ht="19.2" x14ac:dyDescent="0.45">
      <c r="B1186" s="85">
        <v>43850</v>
      </c>
      <c r="C1186" s="86">
        <v>12114971976</v>
      </c>
      <c r="D1186" s="87" t="s">
        <v>195</v>
      </c>
      <c r="E1186" s="87" t="s">
        <v>37</v>
      </c>
      <c r="F1186" s="87" t="s">
        <v>43</v>
      </c>
      <c r="G1186" s="86">
        <v>9</v>
      </c>
      <c r="H1186" s="88">
        <v>8717</v>
      </c>
      <c r="I1186" s="88">
        <v>1476</v>
      </c>
    </row>
    <row r="1187" spans="2:9" ht="19.2" x14ac:dyDescent="0.45">
      <c r="B1187" s="85">
        <v>43850</v>
      </c>
      <c r="C1187" s="86">
        <v>12116831976</v>
      </c>
      <c r="D1187" s="87" t="s">
        <v>195</v>
      </c>
      <c r="E1187" s="87" t="s">
        <v>38</v>
      </c>
      <c r="F1187" s="87" t="s">
        <v>42</v>
      </c>
      <c r="G1187" s="86">
        <v>8</v>
      </c>
      <c r="H1187" s="88">
        <v>5194</v>
      </c>
      <c r="I1187" s="88">
        <v>1887</v>
      </c>
    </row>
    <row r="1188" spans="2:9" ht="19.2" x14ac:dyDescent="0.45">
      <c r="B1188" s="85">
        <v>43850</v>
      </c>
      <c r="C1188" s="86">
        <v>12118061976</v>
      </c>
      <c r="D1188" s="87" t="s">
        <v>195</v>
      </c>
      <c r="E1188" s="87" t="s">
        <v>39</v>
      </c>
      <c r="F1188" s="87" t="s">
        <v>41</v>
      </c>
      <c r="G1188" s="86">
        <v>6</v>
      </c>
      <c r="H1188" s="88">
        <v>6139</v>
      </c>
      <c r="I1188" s="88">
        <v>2567</v>
      </c>
    </row>
    <row r="1189" spans="2:9" ht="19.2" x14ac:dyDescent="0.45">
      <c r="B1189" s="85">
        <v>43850</v>
      </c>
      <c r="C1189" s="86">
        <v>12126291976</v>
      </c>
      <c r="D1189" s="87" t="s">
        <v>193</v>
      </c>
      <c r="E1189" s="87" t="s">
        <v>31</v>
      </c>
      <c r="F1189" s="87" t="s">
        <v>42</v>
      </c>
      <c r="G1189" s="86">
        <v>8</v>
      </c>
      <c r="H1189" s="88">
        <v>6950</v>
      </c>
      <c r="I1189" s="88">
        <v>1724</v>
      </c>
    </row>
    <row r="1190" spans="2:9" ht="19.2" x14ac:dyDescent="0.45">
      <c r="B1190" s="85">
        <v>43850</v>
      </c>
      <c r="C1190" s="86">
        <v>12128351976</v>
      </c>
      <c r="D1190" s="87" t="s">
        <v>195</v>
      </c>
      <c r="E1190" s="87" t="s">
        <v>34</v>
      </c>
      <c r="F1190" s="87" t="s">
        <v>42</v>
      </c>
      <c r="G1190" s="86">
        <v>6</v>
      </c>
      <c r="H1190" s="88">
        <v>6595</v>
      </c>
      <c r="I1190" s="88">
        <v>1930</v>
      </c>
    </row>
    <row r="1191" spans="2:9" ht="19.2" x14ac:dyDescent="0.45">
      <c r="B1191" s="85">
        <v>43849</v>
      </c>
      <c r="C1191" s="86">
        <v>12111301976</v>
      </c>
      <c r="D1191" s="87" t="s">
        <v>194</v>
      </c>
      <c r="E1191" s="87" t="s">
        <v>35</v>
      </c>
      <c r="F1191" s="87" t="s">
        <v>43</v>
      </c>
      <c r="G1191" s="86">
        <v>6</v>
      </c>
      <c r="H1191" s="88">
        <v>1730</v>
      </c>
      <c r="I1191" s="88">
        <v>1556</v>
      </c>
    </row>
    <row r="1192" spans="2:9" ht="19.2" x14ac:dyDescent="0.45">
      <c r="B1192" s="85">
        <v>43849</v>
      </c>
      <c r="C1192" s="86">
        <v>12113191976</v>
      </c>
      <c r="D1192" s="87" t="s">
        <v>194</v>
      </c>
      <c r="E1192" s="87" t="s">
        <v>36</v>
      </c>
      <c r="F1192" s="87" t="s">
        <v>43</v>
      </c>
      <c r="G1192" s="86">
        <v>10</v>
      </c>
      <c r="H1192" s="88">
        <v>3778</v>
      </c>
      <c r="I1192" s="88">
        <v>1322</v>
      </c>
    </row>
    <row r="1193" spans="2:9" ht="19.2" x14ac:dyDescent="0.45">
      <c r="B1193" s="85">
        <v>43849</v>
      </c>
      <c r="C1193" s="86">
        <v>12118621976</v>
      </c>
      <c r="D1193" s="87" t="s">
        <v>194</v>
      </c>
      <c r="E1193" s="87" t="s">
        <v>37</v>
      </c>
      <c r="F1193" s="87" t="s">
        <v>41</v>
      </c>
      <c r="G1193" s="86">
        <v>7</v>
      </c>
      <c r="H1193" s="88">
        <v>6539</v>
      </c>
      <c r="I1193" s="88">
        <v>2421</v>
      </c>
    </row>
    <row r="1194" spans="2:9" ht="19.2" x14ac:dyDescent="0.45">
      <c r="B1194" s="85">
        <v>43849</v>
      </c>
      <c r="C1194" s="86">
        <v>12116821976</v>
      </c>
      <c r="D1194" s="87" t="s">
        <v>194</v>
      </c>
      <c r="E1194" s="87" t="s">
        <v>38</v>
      </c>
      <c r="F1194" s="87" t="s">
        <v>41</v>
      </c>
      <c r="G1194" s="86">
        <v>10</v>
      </c>
      <c r="H1194" s="88">
        <v>4318</v>
      </c>
      <c r="I1194" s="88">
        <v>2127</v>
      </c>
    </row>
    <row r="1195" spans="2:9" ht="19.2" x14ac:dyDescent="0.45">
      <c r="B1195" s="85">
        <v>43849</v>
      </c>
      <c r="C1195" s="86">
        <v>12121701976</v>
      </c>
      <c r="D1195" s="87" t="s">
        <v>193</v>
      </c>
      <c r="E1195" s="87" t="s">
        <v>39</v>
      </c>
      <c r="F1195" s="87" t="s">
        <v>42</v>
      </c>
      <c r="G1195" s="86">
        <v>6</v>
      </c>
      <c r="H1195" s="88">
        <v>9783</v>
      </c>
      <c r="I1195" s="88">
        <v>2499</v>
      </c>
    </row>
    <row r="1196" spans="2:9" ht="19.2" x14ac:dyDescent="0.45">
      <c r="B1196" s="85">
        <v>43849</v>
      </c>
      <c r="C1196" s="86">
        <v>12122641976</v>
      </c>
      <c r="D1196" s="87" t="s">
        <v>194</v>
      </c>
      <c r="E1196" s="87" t="s">
        <v>31</v>
      </c>
      <c r="F1196" s="87" t="s">
        <v>43</v>
      </c>
      <c r="G1196" s="86">
        <v>8</v>
      </c>
      <c r="H1196" s="88">
        <v>1152</v>
      </c>
      <c r="I1196" s="88">
        <v>2010</v>
      </c>
    </row>
    <row r="1197" spans="2:9" ht="19.2" x14ac:dyDescent="0.45">
      <c r="B1197" s="85">
        <v>43849</v>
      </c>
      <c r="C1197" s="86">
        <v>12124701976</v>
      </c>
      <c r="D1197" s="87" t="s">
        <v>193</v>
      </c>
      <c r="E1197" s="87" t="s">
        <v>34</v>
      </c>
      <c r="F1197" s="87" t="s">
        <v>43</v>
      </c>
      <c r="G1197" s="86">
        <v>10</v>
      </c>
      <c r="H1197" s="88">
        <v>5962</v>
      </c>
      <c r="I1197" s="88">
        <v>1371</v>
      </c>
    </row>
    <row r="1198" spans="2:9" ht="19.2" x14ac:dyDescent="0.45">
      <c r="B1198" s="85">
        <v>43848</v>
      </c>
      <c r="C1198" s="86">
        <v>12111291976</v>
      </c>
      <c r="D1198" s="87" t="s">
        <v>193</v>
      </c>
      <c r="E1198" s="87" t="s">
        <v>35</v>
      </c>
      <c r="F1198" s="87" t="s">
        <v>43</v>
      </c>
      <c r="G1198" s="86">
        <v>10</v>
      </c>
      <c r="H1198" s="88">
        <v>9636</v>
      </c>
      <c r="I1198" s="88">
        <v>1375</v>
      </c>
    </row>
    <row r="1199" spans="2:9" ht="19.2" x14ac:dyDescent="0.45">
      <c r="B1199" s="85">
        <v>43848</v>
      </c>
      <c r="C1199" s="86">
        <v>12113181976</v>
      </c>
      <c r="D1199" s="87" t="s">
        <v>193</v>
      </c>
      <c r="E1199" s="87" t="s">
        <v>36</v>
      </c>
      <c r="F1199" s="87" t="s">
        <v>43</v>
      </c>
      <c r="G1199" s="86">
        <v>9</v>
      </c>
      <c r="H1199" s="88">
        <v>8009</v>
      </c>
      <c r="I1199" s="88">
        <v>2185</v>
      </c>
    </row>
    <row r="1200" spans="2:9" ht="19.2" x14ac:dyDescent="0.45">
      <c r="B1200" s="85">
        <v>43848</v>
      </c>
      <c r="C1200" s="86">
        <v>12114961976</v>
      </c>
      <c r="D1200" s="87" t="s">
        <v>194</v>
      </c>
      <c r="E1200" s="87" t="s">
        <v>37</v>
      </c>
      <c r="F1200" s="87" t="s">
        <v>42</v>
      </c>
      <c r="G1200" s="86">
        <v>7</v>
      </c>
      <c r="H1200" s="88">
        <v>2119</v>
      </c>
      <c r="I1200" s="88">
        <v>1787</v>
      </c>
    </row>
    <row r="1201" spans="2:9" ht="19.2" x14ac:dyDescent="0.45">
      <c r="B1201" s="85">
        <v>43848</v>
      </c>
      <c r="C1201" s="86">
        <v>12116811976</v>
      </c>
      <c r="D1201" s="87" t="s">
        <v>193</v>
      </c>
      <c r="E1201" s="87" t="s">
        <v>38</v>
      </c>
      <c r="F1201" s="87" t="s">
        <v>41</v>
      </c>
      <c r="G1201" s="86">
        <v>8</v>
      </c>
      <c r="H1201" s="88">
        <v>3713</v>
      </c>
      <c r="I1201" s="88">
        <v>1310</v>
      </c>
    </row>
    <row r="1202" spans="2:9" ht="19.2" x14ac:dyDescent="0.45">
      <c r="B1202" s="85">
        <v>43848</v>
      </c>
      <c r="C1202" s="86">
        <v>12118051976</v>
      </c>
      <c r="D1202" s="87" t="s">
        <v>194</v>
      </c>
      <c r="E1202" s="87" t="s">
        <v>39</v>
      </c>
      <c r="F1202" s="87" t="s">
        <v>43</v>
      </c>
      <c r="G1202" s="86">
        <v>10</v>
      </c>
      <c r="H1202" s="88">
        <v>4238</v>
      </c>
      <c r="I1202" s="88">
        <v>1561</v>
      </c>
    </row>
    <row r="1203" spans="2:9" ht="19.2" x14ac:dyDescent="0.45">
      <c r="B1203" s="85">
        <v>43848</v>
      </c>
      <c r="C1203" s="86">
        <v>12126281976</v>
      </c>
      <c r="D1203" s="87" t="s">
        <v>195</v>
      </c>
      <c r="E1203" s="87" t="s">
        <v>31</v>
      </c>
      <c r="F1203" s="87" t="s">
        <v>42</v>
      </c>
      <c r="G1203" s="86">
        <v>6</v>
      </c>
      <c r="H1203" s="88">
        <v>3583</v>
      </c>
      <c r="I1203" s="88">
        <v>1682</v>
      </c>
    </row>
    <row r="1204" spans="2:9" ht="19.2" x14ac:dyDescent="0.45">
      <c r="B1204" s="85">
        <v>43848</v>
      </c>
      <c r="C1204" s="86">
        <v>12128341976</v>
      </c>
      <c r="D1204" s="87" t="s">
        <v>194</v>
      </c>
      <c r="E1204" s="87" t="s">
        <v>34</v>
      </c>
      <c r="F1204" s="87" t="s">
        <v>41</v>
      </c>
      <c r="G1204" s="86">
        <v>8</v>
      </c>
      <c r="H1204" s="88">
        <v>4777</v>
      </c>
      <c r="I1204" s="88">
        <v>2637</v>
      </c>
    </row>
    <row r="1205" spans="2:9" ht="19.2" x14ac:dyDescent="0.45">
      <c r="B1205" s="85">
        <v>43847</v>
      </c>
      <c r="C1205" s="86">
        <v>12111281976</v>
      </c>
      <c r="D1205" s="87" t="s">
        <v>195</v>
      </c>
      <c r="E1205" s="87" t="s">
        <v>35</v>
      </c>
      <c r="F1205" s="87" t="s">
        <v>43</v>
      </c>
      <c r="G1205" s="86">
        <v>9</v>
      </c>
      <c r="H1205" s="88">
        <v>3002</v>
      </c>
      <c r="I1205" s="88">
        <v>2748</v>
      </c>
    </row>
    <row r="1206" spans="2:9" ht="19.2" x14ac:dyDescent="0.45">
      <c r="B1206" s="85">
        <v>43847</v>
      </c>
      <c r="C1206" s="86">
        <v>12113171976</v>
      </c>
      <c r="D1206" s="87" t="s">
        <v>195</v>
      </c>
      <c r="E1206" s="87" t="s">
        <v>36</v>
      </c>
      <c r="F1206" s="87" t="s">
        <v>43</v>
      </c>
      <c r="G1206" s="86">
        <v>10</v>
      </c>
      <c r="H1206" s="88">
        <v>2164</v>
      </c>
      <c r="I1206" s="88">
        <v>2223</v>
      </c>
    </row>
    <row r="1207" spans="2:9" ht="19.2" x14ac:dyDescent="0.45">
      <c r="B1207" s="85">
        <v>43847</v>
      </c>
      <c r="C1207" s="86">
        <v>12118611976</v>
      </c>
      <c r="D1207" s="87" t="s">
        <v>193</v>
      </c>
      <c r="E1207" s="87" t="s">
        <v>37</v>
      </c>
      <c r="F1207" s="87" t="s">
        <v>41</v>
      </c>
      <c r="G1207" s="86">
        <v>8</v>
      </c>
      <c r="H1207" s="88">
        <v>9666</v>
      </c>
      <c r="I1207" s="88">
        <v>1616</v>
      </c>
    </row>
    <row r="1208" spans="2:9" ht="19.2" x14ac:dyDescent="0.45">
      <c r="B1208" s="85">
        <v>43847</v>
      </c>
      <c r="C1208" s="86">
        <v>12120451976</v>
      </c>
      <c r="D1208" s="87" t="s">
        <v>194</v>
      </c>
      <c r="E1208" s="87" t="s">
        <v>38</v>
      </c>
      <c r="F1208" s="87" t="s">
        <v>42</v>
      </c>
      <c r="G1208" s="86">
        <v>10</v>
      </c>
      <c r="H1208" s="88">
        <v>5912</v>
      </c>
      <c r="I1208" s="88">
        <v>1264</v>
      </c>
    </row>
    <row r="1209" spans="2:9" ht="19.2" x14ac:dyDescent="0.45">
      <c r="B1209" s="85">
        <v>43847</v>
      </c>
      <c r="C1209" s="86">
        <v>12121691976</v>
      </c>
      <c r="D1209" s="87" t="s">
        <v>195</v>
      </c>
      <c r="E1209" s="87" t="s">
        <v>39</v>
      </c>
      <c r="F1209" s="87" t="s">
        <v>42</v>
      </c>
      <c r="G1209" s="86">
        <v>8</v>
      </c>
      <c r="H1209" s="88">
        <v>8725</v>
      </c>
      <c r="I1209" s="88">
        <v>1039</v>
      </c>
    </row>
    <row r="1210" spans="2:9" ht="19.2" x14ac:dyDescent="0.45">
      <c r="B1210" s="85">
        <v>43847</v>
      </c>
      <c r="C1210" s="86">
        <v>12122631976</v>
      </c>
      <c r="D1210" s="87" t="s">
        <v>193</v>
      </c>
      <c r="E1210" s="87" t="s">
        <v>31</v>
      </c>
      <c r="F1210" s="87" t="s">
        <v>43</v>
      </c>
      <c r="G1210" s="86">
        <v>9</v>
      </c>
      <c r="H1210" s="88">
        <v>7509</v>
      </c>
      <c r="I1210" s="88">
        <v>2632</v>
      </c>
    </row>
    <row r="1211" spans="2:9" ht="19.2" x14ac:dyDescent="0.45">
      <c r="B1211" s="85">
        <v>43847</v>
      </c>
      <c r="C1211" s="86">
        <v>12124691976</v>
      </c>
      <c r="D1211" s="87" t="s">
        <v>195</v>
      </c>
      <c r="E1211" s="87" t="s">
        <v>34</v>
      </c>
      <c r="F1211" s="87" t="s">
        <v>43</v>
      </c>
      <c r="G1211" s="86">
        <v>6</v>
      </c>
      <c r="H1211" s="88">
        <v>1231</v>
      </c>
      <c r="I1211" s="88">
        <v>1078</v>
      </c>
    </row>
    <row r="1212" spans="2:9" ht="19.2" x14ac:dyDescent="0.45">
      <c r="B1212" s="85">
        <v>43846</v>
      </c>
      <c r="C1212" s="86">
        <v>12111271976</v>
      </c>
      <c r="D1212" s="87" t="s">
        <v>194</v>
      </c>
      <c r="E1212" s="87" t="s">
        <v>35</v>
      </c>
      <c r="F1212" s="87" t="s">
        <v>42</v>
      </c>
      <c r="G1212" s="86">
        <v>6</v>
      </c>
      <c r="H1212" s="88">
        <v>7538</v>
      </c>
      <c r="I1212" s="88">
        <v>1457</v>
      </c>
    </row>
    <row r="1213" spans="2:9" ht="19.2" x14ac:dyDescent="0.45">
      <c r="B1213" s="85">
        <v>43846</v>
      </c>
      <c r="C1213" s="86">
        <v>12113161976</v>
      </c>
      <c r="D1213" s="87" t="s">
        <v>194</v>
      </c>
      <c r="E1213" s="87" t="s">
        <v>36</v>
      </c>
      <c r="F1213" s="87" t="s">
        <v>42</v>
      </c>
      <c r="G1213" s="86">
        <v>8</v>
      </c>
      <c r="H1213" s="88">
        <v>5835</v>
      </c>
      <c r="I1213" s="88">
        <v>1855</v>
      </c>
    </row>
    <row r="1214" spans="2:9" ht="19.2" x14ac:dyDescent="0.45">
      <c r="B1214" s="85">
        <v>43846</v>
      </c>
      <c r="C1214" s="86">
        <v>12114951976</v>
      </c>
      <c r="D1214" s="87" t="s">
        <v>193</v>
      </c>
      <c r="E1214" s="87" t="s">
        <v>37</v>
      </c>
      <c r="F1214" s="87" t="s">
        <v>42</v>
      </c>
      <c r="G1214" s="86">
        <v>9</v>
      </c>
      <c r="H1214" s="88">
        <v>2906</v>
      </c>
      <c r="I1214" s="88">
        <v>2336</v>
      </c>
    </row>
    <row r="1215" spans="2:9" ht="19.2" x14ac:dyDescent="0.45">
      <c r="B1215" s="85">
        <v>43846</v>
      </c>
      <c r="C1215" s="86">
        <v>12116801976</v>
      </c>
      <c r="D1215" s="87" t="s">
        <v>195</v>
      </c>
      <c r="E1215" s="87" t="s">
        <v>38</v>
      </c>
      <c r="F1215" s="87" t="s">
        <v>41</v>
      </c>
      <c r="G1215" s="86">
        <v>8</v>
      </c>
      <c r="H1215" s="88">
        <v>6994</v>
      </c>
      <c r="I1215" s="88">
        <v>1580</v>
      </c>
    </row>
    <row r="1216" spans="2:9" ht="19.2" x14ac:dyDescent="0.45">
      <c r="B1216" s="85">
        <v>43846</v>
      </c>
      <c r="C1216" s="86">
        <v>12118041976</v>
      </c>
      <c r="D1216" s="87" t="s">
        <v>193</v>
      </c>
      <c r="E1216" s="87" t="s">
        <v>39</v>
      </c>
      <c r="F1216" s="87" t="s">
        <v>43</v>
      </c>
      <c r="G1216" s="86">
        <v>7</v>
      </c>
      <c r="H1216" s="88">
        <v>3161</v>
      </c>
      <c r="I1216" s="88">
        <v>2100</v>
      </c>
    </row>
    <row r="1217" spans="2:9" ht="19.2" x14ac:dyDescent="0.45">
      <c r="B1217" s="85">
        <v>43846</v>
      </c>
      <c r="C1217" s="86">
        <v>12126271976</v>
      </c>
      <c r="D1217" s="87" t="s">
        <v>194</v>
      </c>
      <c r="E1217" s="87" t="s">
        <v>31</v>
      </c>
      <c r="F1217" s="87" t="s">
        <v>41</v>
      </c>
      <c r="G1217" s="86">
        <v>6</v>
      </c>
      <c r="H1217" s="88">
        <v>1043</v>
      </c>
      <c r="I1217" s="88">
        <v>1635</v>
      </c>
    </row>
    <row r="1218" spans="2:9" ht="19.2" x14ac:dyDescent="0.45">
      <c r="B1218" s="85">
        <v>43846</v>
      </c>
      <c r="C1218" s="86">
        <v>12128331976</v>
      </c>
      <c r="D1218" s="87" t="s">
        <v>193</v>
      </c>
      <c r="E1218" s="87" t="s">
        <v>34</v>
      </c>
      <c r="F1218" s="87" t="s">
        <v>41</v>
      </c>
      <c r="G1218" s="86">
        <v>8</v>
      </c>
      <c r="H1218" s="88">
        <v>4824</v>
      </c>
      <c r="I1218" s="88">
        <v>2015</v>
      </c>
    </row>
    <row r="1219" spans="2:9" ht="19.2" x14ac:dyDescent="0.45">
      <c r="B1219" s="85">
        <v>43845</v>
      </c>
      <c r="C1219" s="86">
        <v>12111261976</v>
      </c>
      <c r="D1219" s="87" t="s">
        <v>193</v>
      </c>
      <c r="E1219" s="87" t="s">
        <v>35</v>
      </c>
      <c r="F1219" s="87" t="s">
        <v>42</v>
      </c>
      <c r="G1219" s="86">
        <v>7</v>
      </c>
      <c r="H1219" s="88">
        <v>1002</v>
      </c>
      <c r="I1219" s="88">
        <v>2747</v>
      </c>
    </row>
    <row r="1220" spans="2:9" ht="19.2" x14ac:dyDescent="0.45">
      <c r="B1220" s="85">
        <v>43845</v>
      </c>
      <c r="C1220" s="86">
        <v>12113151976</v>
      </c>
      <c r="D1220" s="87" t="s">
        <v>193</v>
      </c>
      <c r="E1220" s="87" t="s">
        <v>36</v>
      </c>
      <c r="F1220" s="87" t="s">
        <v>42</v>
      </c>
      <c r="G1220" s="86">
        <v>10</v>
      </c>
      <c r="H1220" s="88">
        <v>4894</v>
      </c>
      <c r="I1220" s="88">
        <v>1263</v>
      </c>
    </row>
    <row r="1221" spans="2:9" ht="19.2" x14ac:dyDescent="0.45">
      <c r="B1221" s="85">
        <v>43845</v>
      </c>
      <c r="C1221" s="86">
        <v>12118601976</v>
      </c>
      <c r="D1221" s="87" t="s">
        <v>195</v>
      </c>
      <c r="E1221" s="87" t="s">
        <v>37</v>
      </c>
      <c r="F1221" s="87" t="s">
        <v>41</v>
      </c>
      <c r="G1221" s="86">
        <v>8</v>
      </c>
      <c r="H1221" s="88">
        <v>8835</v>
      </c>
      <c r="I1221" s="88">
        <v>1044</v>
      </c>
    </row>
    <row r="1222" spans="2:9" ht="19.2" x14ac:dyDescent="0.45">
      <c r="B1222" s="85">
        <v>43845</v>
      </c>
      <c r="C1222" s="86">
        <v>12120441976</v>
      </c>
      <c r="D1222" s="87" t="s">
        <v>193</v>
      </c>
      <c r="E1222" s="87" t="s">
        <v>38</v>
      </c>
      <c r="F1222" s="87" t="s">
        <v>42</v>
      </c>
      <c r="G1222" s="86">
        <v>7</v>
      </c>
      <c r="H1222" s="88">
        <v>9923</v>
      </c>
      <c r="I1222" s="88">
        <v>1846</v>
      </c>
    </row>
    <row r="1223" spans="2:9" ht="19.2" x14ac:dyDescent="0.45">
      <c r="B1223" s="85">
        <v>43845</v>
      </c>
      <c r="C1223" s="86">
        <v>12121681976</v>
      </c>
      <c r="D1223" s="87" t="s">
        <v>194</v>
      </c>
      <c r="E1223" s="87" t="s">
        <v>39</v>
      </c>
      <c r="F1223" s="87" t="s">
        <v>41</v>
      </c>
      <c r="G1223" s="86">
        <v>7</v>
      </c>
      <c r="H1223" s="88">
        <v>3695</v>
      </c>
      <c r="I1223" s="88">
        <v>1937</v>
      </c>
    </row>
    <row r="1224" spans="2:9" ht="19.2" x14ac:dyDescent="0.45">
      <c r="B1224" s="85">
        <v>43845</v>
      </c>
      <c r="C1224" s="86">
        <v>12122621976</v>
      </c>
      <c r="D1224" s="87" t="s">
        <v>195</v>
      </c>
      <c r="E1224" s="87" t="s">
        <v>31</v>
      </c>
      <c r="F1224" s="87" t="s">
        <v>43</v>
      </c>
      <c r="G1224" s="86">
        <v>9</v>
      </c>
      <c r="H1224" s="88">
        <v>7075</v>
      </c>
      <c r="I1224" s="88">
        <v>2655</v>
      </c>
    </row>
    <row r="1225" spans="2:9" ht="19.2" x14ac:dyDescent="0.45">
      <c r="B1225" s="85">
        <v>43845</v>
      </c>
      <c r="C1225" s="86">
        <v>12124681976</v>
      </c>
      <c r="D1225" s="87" t="s">
        <v>194</v>
      </c>
      <c r="E1225" s="87" t="s">
        <v>34</v>
      </c>
      <c r="F1225" s="87" t="s">
        <v>42</v>
      </c>
      <c r="G1225" s="86">
        <v>9</v>
      </c>
      <c r="H1225" s="88">
        <v>4381</v>
      </c>
      <c r="I1225" s="88">
        <v>2265</v>
      </c>
    </row>
    <row r="1226" spans="2:9" ht="19.2" x14ac:dyDescent="0.45">
      <c r="B1226" s="85">
        <v>43844</v>
      </c>
      <c r="C1226" s="86">
        <v>12111251976</v>
      </c>
      <c r="D1226" s="87" t="s">
        <v>195</v>
      </c>
      <c r="E1226" s="87" t="s">
        <v>35</v>
      </c>
      <c r="F1226" s="87" t="s">
        <v>42</v>
      </c>
      <c r="G1226" s="86">
        <v>7</v>
      </c>
      <c r="H1226" s="88">
        <v>3582</v>
      </c>
      <c r="I1226" s="88">
        <v>1567</v>
      </c>
    </row>
    <row r="1227" spans="2:9" ht="19.2" x14ac:dyDescent="0.45">
      <c r="B1227" s="85">
        <v>43844</v>
      </c>
      <c r="C1227" s="86">
        <v>12113141976</v>
      </c>
      <c r="D1227" s="87" t="s">
        <v>195</v>
      </c>
      <c r="E1227" s="87" t="s">
        <v>36</v>
      </c>
      <c r="F1227" s="87" t="s">
        <v>42</v>
      </c>
      <c r="G1227" s="86">
        <v>8</v>
      </c>
      <c r="H1227" s="88">
        <v>4998</v>
      </c>
      <c r="I1227" s="88">
        <v>1954</v>
      </c>
    </row>
    <row r="1228" spans="2:9" ht="19.2" x14ac:dyDescent="0.45">
      <c r="B1228" s="85">
        <v>43844</v>
      </c>
      <c r="C1228" s="86">
        <v>12114941976</v>
      </c>
      <c r="D1228" s="87" t="s">
        <v>195</v>
      </c>
      <c r="E1228" s="87" t="s">
        <v>37</v>
      </c>
      <c r="F1228" s="87" t="s">
        <v>42</v>
      </c>
      <c r="G1228" s="86">
        <v>6</v>
      </c>
      <c r="H1228" s="88">
        <v>1891</v>
      </c>
      <c r="I1228" s="88">
        <v>2892</v>
      </c>
    </row>
    <row r="1229" spans="2:9" ht="19.2" x14ac:dyDescent="0.45">
      <c r="B1229" s="85">
        <v>43844</v>
      </c>
      <c r="C1229" s="86">
        <v>12116791976</v>
      </c>
      <c r="D1229" s="87" t="s">
        <v>194</v>
      </c>
      <c r="E1229" s="87" t="s">
        <v>38</v>
      </c>
      <c r="F1229" s="87" t="s">
        <v>43</v>
      </c>
      <c r="G1229" s="86">
        <v>8</v>
      </c>
      <c r="H1229" s="88">
        <v>2970</v>
      </c>
      <c r="I1229" s="88">
        <v>1761</v>
      </c>
    </row>
    <row r="1230" spans="2:9" ht="19.2" x14ac:dyDescent="0.45">
      <c r="B1230" s="85">
        <v>43844</v>
      </c>
      <c r="C1230" s="86">
        <v>12118031976</v>
      </c>
      <c r="D1230" s="87" t="s">
        <v>195</v>
      </c>
      <c r="E1230" s="87" t="s">
        <v>39</v>
      </c>
      <c r="F1230" s="87" t="s">
        <v>43</v>
      </c>
      <c r="G1230" s="86">
        <v>8</v>
      </c>
      <c r="H1230" s="88">
        <v>6436</v>
      </c>
      <c r="I1230" s="88">
        <v>2055</v>
      </c>
    </row>
    <row r="1231" spans="2:9" ht="19.2" x14ac:dyDescent="0.45">
      <c r="B1231" s="85">
        <v>43844</v>
      </c>
      <c r="C1231" s="86">
        <v>12126261976</v>
      </c>
      <c r="D1231" s="87" t="s">
        <v>193</v>
      </c>
      <c r="E1231" s="87" t="s">
        <v>31</v>
      </c>
      <c r="F1231" s="87" t="s">
        <v>41</v>
      </c>
      <c r="G1231" s="86">
        <v>6</v>
      </c>
      <c r="H1231" s="88">
        <v>6377</v>
      </c>
      <c r="I1231" s="88">
        <v>2870</v>
      </c>
    </row>
    <row r="1232" spans="2:9" ht="19.2" x14ac:dyDescent="0.45">
      <c r="B1232" s="85">
        <v>43844</v>
      </c>
      <c r="C1232" s="86">
        <v>12128321976</v>
      </c>
      <c r="D1232" s="87" t="s">
        <v>195</v>
      </c>
      <c r="E1232" s="87" t="s">
        <v>34</v>
      </c>
      <c r="F1232" s="87" t="s">
        <v>41</v>
      </c>
      <c r="G1232" s="86">
        <v>8</v>
      </c>
      <c r="H1232" s="88">
        <v>2996</v>
      </c>
      <c r="I1232" s="88">
        <v>1728</v>
      </c>
    </row>
    <row r="1233" spans="2:9" ht="19.2" x14ac:dyDescent="0.45">
      <c r="B1233" s="85">
        <v>43843</v>
      </c>
      <c r="C1233" s="86">
        <v>12111241976</v>
      </c>
      <c r="D1233" s="87" t="s">
        <v>194</v>
      </c>
      <c r="E1233" s="87" t="s">
        <v>35</v>
      </c>
      <c r="F1233" s="87" t="s">
        <v>41</v>
      </c>
      <c r="G1233" s="86">
        <v>6</v>
      </c>
      <c r="H1233" s="88">
        <v>9822</v>
      </c>
      <c r="I1233" s="88">
        <v>1905</v>
      </c>
    </row>
    <row r="1234" spans="2:9" ht="19.2" x14ac:dyDescent="0.45">
      <c r="B1234" s="85">
        <v>43843</v>
      </c>
      <c r="C1234" s="86">
        <v>12113131976</v>
      </c>
      <c r="D1234" s="87" t="s">
        <v>194</v>
      </c>
      <c r="E1234" s="87" t="s">
        <v>36</v>
      </c>
      <c r="F1234" s="87" t="s">
        <v>41</v>
      </c>
      <c r="G1234" s="86">
        <v>9</v>
      </c>
      <c r="H1234" s="88">
        <v>3946</v>
      </c>
      <c r="I1234" s="88">
        <v>1395</v>
      </c>
    </row>
    <row r="1235" spans="2:9" ht="19.2" x14ac:dyDescent="0.45">
      <c r="B1235" s="85">
        <v>43843</v>
      </c>
      <c r="C1235" s="86">
        <v>12118591976</v>
      </c>
      <c r="D1235" s="87" t="s">
        <v>194</v>
      </c>
      <c r="E1235" s="87" t="s">
        <v>37</v>
      </c>
      <c r="F1235" s="87" t="s">
        <v>43</v>
      </c>
      <c r="G1235" s="86">
        <v>7</v>
      </c>
      <c r="H1235" s="88">
        <v>9730</v>
      </c>
      <c r="I1235" s="88">
        <v>1782</v>
      </c>
    </row>
    <row r="1236" spans="2:9" ht="19.2" x14ac:dyDescent="0.45">
      <c r="B1236" s="85">
        <v>43843</v>
      </c>
      <c r="C1236" s="86">
        <v>12120431976</v>
      </c>
      <c r="D1236" s="87" t="s">
        <v>195</v>
      </c>
      <c r="E1236" s="87" t="s">
        <v>38</v>
      </c>
      <c r="F1236" s="87" t="s">
        <v>42</v>
      </c>
      <c r="G1236" s="86">
        <v>9</v>
      </c>
      <c r="H1236" s="88">
        <v>3420</v>
      </c>
      <c r="I1236" s="88">
        <v>2123</v>
      </c>
    </row>
    <row r="1237" spans="2:9" ht="19.2" x14ac:dyDescent="0.45">
      <c r="B1237" s="85">
        <v>43843</v>
      </c>
      <c r="C1237" s="86">
        <v>12121671976</v>
      </c>
      <c r="D1237" s="87" t="s">
        <v>193</v>
      </c>
      <c r="E1237" s="87" t="s">
        <v>39</v>
      </c>
      <c r="F1237" s="87" t="s">
        <v>41</v>
      </c>
      <c r="G1237" s="86">
        <v>9</v>
      </c>
      <c r="H1237" s="88">
        <v>9251</v>
      </c>
      <c r="I1237" s="88">
        <v>1623</v>
      </c>
    </row>
    <row r="1238" spans="2:9" ht="19.2" x14ac:dyDescent="0.45">
      <c r="B1238" s="85">
        <v>43843</v>
      </c>
      <c r="C1238" s="86">
        <v>12126251976</v>
      </c>
      <c r="D1238" s="87" t="s">
        <v>195</v>
      </c>
      <c r="E1238" s="87" t="s">
        <v>31</v>
      </c>
      <c r="F1238" s="87" t="s">
        <v>41</v>
      </c>
      <c r="G1238" s="86">
        <v>7</v>
      </c>
      <c r="H1238" s="88">
        <v>3262</v>
      </c>
      <c r="I1238" s="88">
        <v>1954</v>
      </c>
    </row>
    <row r="1239" spans="2:9" ht="19.2" x14ac:dyDescent="0.45">
      <c r="B1239" s="85">
        <v>43843</v>
      </c>
      <c r="C1239" s="86">
        <v>12124671976</v>
      </c>
      <c r="D1239" s="87" t="s">
        <v>193</v>
      </c>
      <c r="E1239" s="87" t="s">
        <v>34</v>
      </c>
      <c r="F1239" s="87" t="s">
        <v>42</v>
      </c>
      <c r="G1239" s="86">
        <v>10</v>
      </c>
      <c r="H1239" s="88">
        <v>6535</v>
      </c>
      <c r="I1239" s="88">
        <v>2219</v>
      </c>
    </row>
    <row r="1240" spans="2:9" ht="19.2" x14ac:dyDescent="0.45">
      <c r="B1240" s="85">
        <v>43842</v>
      </c>
      <c r="C1240" s="86">
        <v>12111231976</v>
      </c>
      <c r="D1240" s="87" t="s">
        <v>193</v>
      </c>
      <c r="E1240" s="87" t="s">
        <v>35</v>
      </c>
      <c r="F1240" s="87" t="s">
        <v>41</v>
      </c>
      <c r="G1240" s="86">
        <v>9</v>
      </c>
      <c r="H1240" s="88">
        <v>2939</v>
      </c>
      <c r="I1240" s="88">
        <v>2496</v>
      </c>
    </row>
    <row r="1241" spans="2:9" ht="19.2" x14ac:dyDescent="0.45">
      <c r="B1241" s="85">
        <v>43842</v>
      </c>
      <c r="C1241" s="86">
        <v>12113121976</v>
      </c>
      <c r="D1241" s="87" t="s">
        <v>193</v>
      </c>
      <c r="E1241" s="87" t="s">
        <v>36</v>
      </c>
      <c r="F1241" s="87" t="s">
        <v>41</v>
      </c>
      <c r="G1241" s="86">
        <v>10</v>
      </c>
      <c r="H1241" s="88">
        <v>8801</v>
      </c>
      <c r="I1241" s="88">
        <v>1592</v>
      </c>
    </row>
    <row r="1242" spans="2:9" ht="19.2" x14ac:dyDescent="0.45">
      <c r="B1242" s="85">
        <v>43842</v>
      </c>
      <c r="C1242" s="86">
        <v>12114931976</v>
      </c>
      <c r="D1242" s="87" t="s">
        <v>194</v>
      </c>
      <c r="E1242" s="87" t="s">
        <v>37</v>
      </c>
      <c r="F1242" s="87" t="s">
        <v>41</v>
      </c>
      <c r="G1242" s="86">
        <v>8</v>
      </c>
      <c r="H1242" s="88">
        <v>6730</v>
      </c>
      <c r="I1242" s="88">
        <v>2672</v>
      </c>
    </row>
    <row r="1243" spans="2:9" ht="19.2" x14ac:dyDescent="0.45">
      <c r="B1243" s="85">
        <v>43842</v>
      </c>
      <c r="C1243" s="86">
        <v>12116781976</v>
      </c>
      <c r="D1243" s="87" t="s">
        <v>193</v>
      </c>
      <c r="E1243" s="87" t="s">
        <v>38</v>
      </c>
      <c r="F1243" s="87" t="s">
        <v>43</v>
      </c>
      <c r="G1243" s="86">
        <v>9</v>
      </c>
      <c r="H1243" s="88">
        <v>7348</v>
      </c>
      <c r="I1243" s="88">
        <v>1071</v>
      </c>
    </row>
    <row r="1244" spans="2:9" ht="19.2" x14ac:dyDescent="0.45">
      <c r="B1244" s="85">
        <v>43842</v>
      </c>
      <c r="C1244" s="86">
        <v>12118021976</v>
      </c>
      <c r="D1244" s="87" t="s">
        <v>194</v>
      </c>
      <c r="E1244" s="87" t="s">
        <v>39</v>
      </c>
      <c r="F1244" s="87" t="s">
        <v>42</v>
      </c>
      <c r="G1244" s="86">
        <v>7</v>
      </c>
      <c r="H1244" s="88">
        <v>5575</v>
      </c>
      <c r="I1244" s="88">
        <v>1466</v>
      </c>
    </row>
    <row r="1245" spans="2:9" ht="19.2" x14ac:dyDescent="0.45">
      <c r="B1245" s="85">
        <v>43842</v>
      </c>
      <c r="C1245" s="86">
        <v>12126241976</v>
      </c>
      <c r="D1245" s="87" t="s">
        <v>194</v>
      </c>
      <c r="E1245" s="87" t="s">
        <v>31</v>
      </c>
      <c r="F1245" s="87" t="s">
        <v>43</v>
      </c>
      <c r="G1245" s="86">
        <v>9</v>
      </c>
      <c r="H1245" s="88">
        <v>4281</v>
      </c>
      <c r="I1245" s="88">
        <v>1855</v>
      </c>
    </row>
    <row r="1246" spans="2:9" ht="19.2" x14ac:dyDescent="0.45">
      <c r="B1246" s="85">
        <v>43842</v>
      </c>
      <c r="C1246" s="86">
        <v>12128311976</v>
      </c>
      <c r="D1246" s="87" t="s">
        <v>194</v>
      </c>
      <c r="E1246" s="87" t="s">
        <v>34</v>
      </c>
      <c r="F1246" s="87" t="s">
        <v>43</v>
      </c>
      <c r="G1246" s="86">
        <v>6</v>
      </c>
      <c r="H1246" s="88">
        <v>7501</v>
      </c>
      <c r="I1246" s="88">
        <v>2780</v>
      </c>
    </row>
    <row r="1247" spans="2:9" ht="19.2" x14ac:dyDescent="0.45">
      <c r="B1247" s="85">
        <v>43841</v>
      </c>
      <c r="C1247" s="86">
        <v>12111221976</v>
      </c>
      <c r="D1247" s="87" t="s">
        <v>195</v>
      </c>
      <c r="E1247" s="87" t="s">
        <v>35</v>
      </c>
      <c r="F1247" s="87" t="s">
        <v>41</v>
      </c>
      <c r="G1247" s="86">
        <v>6</v>
      </c>
      <c r="H1247" s="88">
        <v>9349</v>
      </c>
      <c r="I1247" s="88">
        <v>9000</v>
      </c>
    </row>
    <row r="1248" spans="2:9" ht="19.2" x14ac:dyDescent="0.45">
      <c r="B1248" s="85">
        <v>43841</v>
      </c>
      <c r="C1248" s="86">
        <v>12113111976</v>
      </c>
      <c r="D1248" s="87" t="s">
        <v>195</v>
      </c>
      <c r="E1248" s="87" t="s">
        <v>36</v>
      </c>
      <c r="F1248" s="87" t="s">
        <v>41</v>
      </c>
      <c r="G1248" s="86">
        <v>8</v>
      </c>
      <c r="H1248" s="88">
        <v>9602</v>
      </c>
      <c r="I1248" s="88">
        <v>2155</v>
      </c>
    </row>
    <row r="1249" spans="2:9" ht="19.2" x14ac:dyDescent="0.45">
      <c r="B1249" s="85">
        <v>43841</v>
      </c>
      <c r="C1249" s="86">
        <v>12118581976</v>
      </c>
      <c r="D1249" s="87" t="s">
        <v>193</v>
      </c>
      <c r="E1249" s="87" t="s">
        <v>37</v>
      </c>
      <c r="F1249" s="87" t="s">
        <v>43</v>
      </c>
      <c r="G1249" s="86">
        <v>9</v>
      </c>
      <c r="H1249" s="88">
        <v>6008</v>
      </c>
      <c r="I1249" s="88">
        <v>1013</v>
      </c>
    </row>
    <row r="1250" spans="2:9" ht="19.2" x14ac:dyDescent="0.45">
      <c r="B1250" s="85">
        <v>43841</v>
      </c>
      <c r="C1250" s="86">
        <v>12120421976</v>
      </c>
      <c r="D1250" s="87" t="s">
        <v>194</v>
      </c>
      <c r="E1250" s="87" t="s">
        <v>38</v>
      </c>
      <c r="F1250" s="87" t="s">
        <v>41</v>
      </c>
      <c r="G1250" s="86">
        <v>10</v>
      </c>
      <c r="H1250" s="88">
        <v>1426</v>
      </c>
      <c r="I1250" s="88">
        <v>2407</v>
      </c>
    </row>
    <row r="1251" spans="2:9" ht="19.2" x14ac:dyDescent="0.45">
      <c r="B1251" s="85">
        <v>43841</v>
      </c>
      <c r="C1251" s="86">
        <v>12121661976</v>
      </c>
      <c r="D1251" s="87" t="s">
        <v>195</v>
      </c>
      <c r="E1251" s="87" t="s">
        <v>39</v>
      </c>
      <c r="F1251" s="87" t="s">
        <v>41</v>
      </c>
      <c r="G1251" s="86">
        <v>8</v>
      </c>
      <c r="H1251" s="88">
        <v>3805</v>
      </c>
      <c r="I1251" s="88">
        <v>1788</v>
      </c>
    </row>
    <row r="1252" spans="2:9" ht="19.2" x14ac:dyDescent="0.45">
      <c r="B1252" s="85">
        <v>43841</v>
      </c>
      <c r="C1252" s="86">
        <v>12126231976</v>
      </c>
      <c r="D1252" s="87" t="s">
        <v>193</v>
      </c>
      <c r="E1252" s="87" t="s">
        <v>31</v>
      </c>
      <c r="F1252" s="87" t="s">
        <v>43</v>
      </c>
      <c r="G1252" s="86">
        <v>6</v>
      </c>
      <c r="H1252" s="88">
        <v>1500</v>
      </c>
      <c r="I1252" s="88">
        <v>1163</v>
      </c>
    </row>
    <row r="1253" spans="2:9" ht="19.2" x14ac:dyDescent="0.45">
      <c r="B1253" s="85">
        <v>43841</v>
      </c>
      <c r="C1253" s="86">
        <v>12124661976</v>
      </c>
      <c r="D1253" s="87" t="s">
        <v>195</v>
      </c>
      <c r="E1253" s="87" t="s">
        <v>34</v>
      </c>
      <c r="F1253" s="87" t="s">
        <v>42</v>
      </c>
      <c r="G1253" s="86">
        <v>6</v>
      </c>
      <c r="H1253" s="88">
        <v>7484</v>
      </c>
      <c r="I1253" s="88">
        <v>1387</v>
      </c>
    </row>
    <row r="1254" spans="2:9" ht="19.2" x14ac:dyDescent="0.45">
      <c r="B1254" s="85">
        <v>43840</v>
      </c>
      <c r="C1254" s="86">
        <v>12111211976</v>
      </c>
      <c r="D1254" s="87" t="s">
        <v>194</v>
      </c>
      <c r="E1254" s="87" t="s">
        <v>35</v>
      </c>
      <c r="F1254" s="87" t="s">
        <v>43</v>
      </c>
      <c r="G1254" s="86">
        <v>9</v>
      </c>
      <c r="H1254" s="88">
        <v>3302</v>
      </c>
      <c r="I1254" s="88">
        <v>2521</v>
      </c>
    </row>
    <row r="1255" spans="2:9" ht="19.2" x14ac:dyDescent="0.45">
      <c r="B1255" s="85">
        <v>43840</v>
      </c>
      <c r="C1255" s="86">
        <v>12113101976</v>
      </c>
      <c r="D1255" s="87" t="s">
        <v>194</v>
      </c>
      <c r="E1255" s="87" t="s">
        <v>36</v>
      </c>
      <c r="F1255" s="87" t="s">
        <v>43</v>
      </c>
      <c r="G1255" s="86">
        <v>8</v>
      </c>
      <c r="H1255" s="88">
        <v>1443</v>
      </c>
      <c r="I1255" s="88">
        <v>2188</v>
      </c>
    </row>
    <row r="1256" spans="2:9" ht="19.2" x14ac:dyDescent="0.45">
      <c r="B1256" s="85">
        <v>43840</v>
      </c>
      <c r="C1256" s="86">
        <v>12114921976</v>
      </c>
      <c r="D1256" s="87" t="s">
        <v>193</v>
      </c>
      <c r="E1256" s="87" t="s">
        <v>37</v>
      </c>
      <c r="F1256" s="87" t="s">
        <v>41</v>
      </c>
      <c r="G1256" s="86">
        <v>9</v>
      </c>
      <c r="H1256" s="88">
        <v>9447</v>
      </c>
      <c r="I1256" s="88">
        <v>1241</v>
      </c>
    </row>
    <row r="1257" spans="2:9" ht="19.2" x14ac:dyDescent="0.45">
      <c r="B1257" s="85">
        <v>43840</v>
      </c>
      <c r="C1257" s="86">
        <v>12116771976</v>
      </c>
      <c r="D1257" s="87" t="s">
        <v>195</v>
      </c>
      <c r="E1257" s="87" t="s">
        <v>38</v>
      </c>
      <c r="F1257" s="87" t="s">
        <v>43</v>
      </c>
      <c r="G1257" s="86">
        <v>6</v>
      </c>
      <c r="H1257" s="88">
        <v>7098</v>
      </c>
      <c r="I1257" s="88">
        <v>2710</v>
      </c>
    </row>
    <row r="1258" spans="2:9" ht="19.2" x14ac:dyDescent="0.45">
      <c r="B1258" s="85">
        <v>43840</v>
      </c>
      <c r="C1258" s="86">
        <v>12118011976</v>
      </c>
      <c r="D1258" s="87" t="s">
        <v>193</v>
      </c>
      <c r="E1258" s="87" t="s">
        <v>39</v>
      </c>
      <c r="F1258" s="87" t="s">
        <v>42</v>
      </c>
      <c r="G1258" s="86">
        <v>9</v>
      </c>
      <c r="H1258" s="88">
        <v>5276</v>
      </c>
      <c r="I1258" s="88">
        <v>2368</v>
      </c>
    </row>
    <row r="1259" spans="2:9" ht="19.2" x14ac:dyDescent="0.45">
      <c r="B1259" s="85">
        <v>43840</v>
      </c>
      <c r="C1259" s="86">
        <v>12126221976</v>
      </c>
      <c r="D1259" s="87" t="s">
        <v>195</v>
      </c>
      <c r="E1259" s="87" t="s">
        <v>31</v>
      </c>
      <c r="F1259" s="87" t="s">
        <v>43</v>
      </c>
      <c r="G1259" s="86">
        <v>9</v>
      </c>
      <c r="H1259" s="88">
        <v>1119</v>
      </c>
      <c r="I1259" s="88">
        <v>1492</v>
      </c>
    </row>
    <row r="1260" spans="2:9" ht="19.2" x14ac:dyDescent="0.45">
      <c r="B1260" s="85">
        <v>43840</v>
      </c>
      <c r="C1260" s="86">
        <v>12128301976</v>
      </c>
      <c r="D1260" s="87" t="s">
        <v>193</v>
      </c>
      <c r="E1260" s="87" t="s">
        <v>34</v>
      </c>
      <c r="F1260" s="87" t="s">
        <v>43</v>
      </c>
      <c r="G1260" s="86">
        <v>7</v>
      </c>
      <c r="H1260" s="88">
        <v>4923</v>
      </c>
      <c r="I1260" s="88">
        <v>2338</v>
      </c>
    </row>
    <row r="1261" spans="2:9" ht="19.2" x14ac:dyDescent="0.45">
      <c r="B1261" s="85">
        <v>43839</v>
      </c>
      <c r="C1261" s="86">
        <v>12111201976</v>
      </c>
      <c r="D1261" s="87" t="s">
        <v>193</v>
      </c>
      <c r="E1261" s="87" t="s">
        <v>35</v>
      </c>
      <c r="F1261" s="87" t="s">
        <v>43</v>
      </c>
      <c r="G1261" s="86">
        <v>6</v>
      </c>
      <c r="H1261" s="88">
        <v>5655</v>
      </c>
      <c r="I1261" s="88">
        <v>1379</v>
      </c>
    </row>
    <row r="1262" spans="2:9" ht="19.2" x14ac:dyDescent="0.45">
      <c r="B1262" s="85">
        <v>43839</v>
      </c>
      <c r="C1262" s="86">
        <v>12113091976</v>
      </c>
      <c r="D1262" s="87" t="s">
        <v>193</v>
      </c>
      <c r="E1262" s="87" t="s">
        <v>36</v>
      </c>
      <c r="F1262" s="87" t="s">
        <v>43</v>
      </c>
      <c r="G1262" s="86">
        <v>10</v>
      </c>
      <c r="H1262" s="88">
        <v>7891</v>
      </c>
      <c r="I1262" s="88">
        <v>1824</v>
      </c>
    </row>
    <row r="1263" spans="2:9" ht="19.2" x14ac:dyDescent="0.45">
      <c r="B1263" s="85">
        <v>43839</v>
      </c>
      <c r="C1263" s="86">
        <v>12118571976</v>
      </c>
      <c r="D1263" s="87" t="s">
        <v>195</v>
      </c>
      <c r="E1263" s="87" t="s">
        <v>37</v>
      </c>
      <c r="F1263" s="87" t="s">
        <v>43</v>
      </c>
      <c r="G1263" s="86">
        <v>6</v>
      </c>
      <c r="H1263" s="88">
        <v>2429</v>
      </c>
      <c r="I1263" s="88">
        <v>1480</v>
      </c>
    </row>
    <row r="1264" spans="2:9" ht="19.2" x14ac:dyDescent="0.45">
      <c r="B1264" s="85">
        <v>43839</v>
      </c>
      <c r="C1264" s="86">
        <v>12120411976</v>
      </c>
      <c r="D1264" s="87" t="s">
        <v>193</v>
      </c>
      <c r="E1264" s="87" t="s">
        <v>38</v>
      </c>
      <c r="F1264" s="87" t="s">
        <v>41</v>
      </c>
      <c r="G1264" s="86">
        <v>9</v>
      </c>
      <c r="H1264" s="88">
        <v>1869</v>
      </c>
      <c r="I1264" s="88">
        <v>1922</v>
      </c>
    </row>
    <row r="1265" spans="2:9" ht="19.2" x14ac:dyDescent="0.45">
      <c r="B1265" s="85">
        <v>43839</v>
      </c>
      <c r="C1265" s="86">
        <v>12121651976</v>
      </c>
      <c r="D1265" s="87" t="s">
        <v>194</v>
      </c>
      <c r="E1265" s="87" t="s">
        <v>39</v>
      </c>
      <c r="F1265" s="87" t="s">
        <v>43</v>
      </c>
      <c r="G1265" s="86">
        <v>10</v>
      </c>
      <c r="H1265" s="88">
        <v>7161</v>
      </c>
      <c r="I1265" s="88">
        <v>1791</v>
      </c>
    </row>
    <row r="1266" spans="2:9" ht="19.2" x14ac:dyDescent="0.45">
      <c r="B1266" s="85">
        <v>43839</v>
      </c>
      <c r="C1266" s="86">
        <v>12126201976</v>
      </c>
      <c r="D1266" s="87" t="s">
        <v>193</v>
      </c>
      <c r="E1266" s="87" t="s">
        <v>31</v>
      </c>
      <c r="F1266" s="87" t="s">
        <v>42</v>
      </c>
      <c r="G1266" s="86">
        <v>9</v>
      </c>
      <c r="H1266" s="88">
        <v>3219</v>
      </c>
      <c r="I1266" s="88">
        <v>1925</v>
      </c>
    </row>
    <row r="1267" spans="2:9" ht="19.2" x14ac:dyDescent="0.45">
      <c r="B1267" s="85">
        <v>43839</v>
      </c>
      <c r="C1267" s="86">
        <v>12124651976</v>
      </c>
      <c r="D1267" s="87" t="s">
        <v>194</v>
      </c>
      <c r="E1267" s="87" t="s">
        <v>34</v>
      </c>
      <c r="F1267" s="87" t="s">
        <v>41</v>
      </c>
      <c r="G1267" s="86">
        <v>8</v>
      </c>
      <c r="H1267" s="88">
        <v>7615</v>
      </c>
      <c r="I1267" s="88">
        <v>2066</v>
      </c>
    </row>
    <row r="1268" spans="2:9" ht="19.2" x14ac:dyDescent="0.45">
      <c r="B1268" s="85">
        <v>43838</v>
      </c>
      <c r="C1268" s="86">
        <v>12111191976</v>
      </c>
      <c r="D1268" s="87" t="s">
        <v>195</v>
      </c>
      <c r="E1268" s="87" t="s">
        <v>35</v>
      </c>
      <c r="F1268" s="87" t="s">
        <v>43</v>
      </c>
      <c r="G1268" s="86">
        <v>8</v>
      </c>
      <c r="H1268" s="88">
        <v>4129</v>
      </c>
      <c r="I1268" s="88">
        <v>2341</v>
      </c>
    </row>
    <row r="1269" spans="2:9" ht="19.2" x14ac:dyDescent="0.45">
      <c r="B1269" s="85">
        <v>43838</v>
      </c>
      <c r="C1269" s="86">
        <v>12113081976</v>
      </c>
      <c r="D1269" s="87" t="s">
        <v>195</v>
      </c>
      <c r="E1269" s="87" t="s">
        <v>36</v>
      </c>
      <c r="F1269" s="87" t="s">
        <v>43</v>
      </c>
      <c r="G1269" s="86">
        <v>7</v>
      </c>
      <c r="H1269" s="88">
        <v>9610</v>
      </c>
      <c r="I1269" s="88">
        <v>2265</v>
      </c>
    </row>
    <row r="1270" spans="2:9" ht="19.2" x14ac:dyDescent="0.45">
      <c r="B1270" s="85">
        <v>43838</v>
      </c>
      <c r="C1270" s="86">
        <v>12114911976</v>
      </c>
      <c r="D1270" s="87" t="s">
        <v>195</v>
      </c>
      <c r="E1270" s="87" t="s">
        <v>37</v>
      </c>
      <c r="F1270" s="87" t="s">
        <v>41</v>
      </c>
      <c r="G1270" s="86">
        <v>10</v>
      </c>
      <c r="H1270" s="88">
        <v>9869</v>
      </c>
      <c r="I1270" s="88">
        <v>2845</v>
      </c>
    </row>
    <row r="1271" spans="2:9" ht="19.2" x14ac:dyDescent="0.45">
      <c r="B1271" s="85">
        <v>43838</v>
      </c>
      <c r="C1271" s="86">
        <v>12116761976</v>
      </c>
      <c r="D1271" s="87" t="s">
        <v>194</v>
      </c>
      <c r="E1271" s="87" t="s">
        <v>38</v>
      </c>
      <c r="F1271" s="87" t="s">
        <v>42</v>
      </c>
      <c r="G1271" s="86">
        <v>8</v>
      </c>
      <c r="H1271" s="88">
        <v>2627</v>
      </c>
      <c r="I1271" s="88">
        <v>1365</v>
      </c>
    </row>
    <row r="1272" spans="2:9" ht="19.2" x14ac:dyDescent="0.45">
      <c r="B1272" s="85">
        <v>43838</v>
      </c>
      <c r="C1272" s="86">
        <v>12118001976</v>
      </c>
      <c r="D1272" s="87" t="s">
        <v>195</v>
      </c>
      <c r="E1272" s="87" t="s">
        <v>39</v>
      </c>
      <c r="F1272" s="87" t="s">
        <v>42</v>
      </c>
      <c r="G1272" s="86">
        <v>9</v>
      </c>
      <c r="H1272" s="88">
        <v>1076</v>
      </c>
      <c r="I1272" s="88">
        <v>2057</v>
      </c>
    </row>
    <row r="1273" spans="2:9" ht="19.2" x14ac:dyDescent="0.45">
      <c r="B1273" s="85">
        <v>43838</v>
      </c>
      <c r="C1273" s="86">
        <v>12122541976</v>
      </c>
      <c r="D1273" s="87" t="s">
        <v>193</v>
      </c>
      <c r="E1273" s="87" t="s">
        <v>31</v>
      </c>
      <c r="F1273" s="87" t="s">
        <v>43</v>
      </c>
      <c r="G1273" s="86">
        <v>7</v>
      </c>
      <c r="H1273" s="88">
        <v>9669</v>
      </c>
      <c r="I1273" s="88">
        <v>1873</v>
      </c>
    </row>
    <row r="1274" spans="2:9" ht="19.2" x14ac:dyDescent="0.45">
      <c r="B1274" s="85">
        <v>43838</v>
      </c>
      <c r="C1274" s="86">
        <v>12128291976</v>
      </c>
      <c r="D1274" s="87" t="s">
        <v>195</v>
      </c>
      <c r="E1274" s="87" t="s">
        <v>34</v>
      </c>
      <c r="F1274" s="87" t="s">
        <v>43</v>
      </c>
      <c r="G1274" s="86">
        <v>10</v>
      </c>
      <c r="H1274" s="88">
        <v>3189</v>
      </c>
      <c r="I1274" s="88">
        <v>2260</v>
      </c>
    </row>
    <row r="1275" spans="2:9" ht="19.2" x14ac:dyDescent="0.45">
      <c r="B1275" s="85">
        <v>43837</v>
      </c>
      <c r="C1275" s="86">
        <v>12111181976</v>
      </c>
      <c r="D1275" s="87" t="s">
        <v>194</v>
      </c>
      <c r="E1275" s="87" t="s">
        <v>35</v>
      </c>
      <c r="F1275" s="87" t="s">
        <v>42</v>
      </c>
      <c r="G1275" s="86">
        <v>7</v>
      </c>
      <c r="H1275" s="88">
        <v>2865</v>
      </c>
      <c r="I1275" s="88">
        <v>1917</v>
      </c>
    </row>
    <row r="1276" spans="2:9" ht="19.2" x14ac:dyDescent="0.45">
      <c r="B1276" s="85">
        <v>43837</v>
      </c>
      <c r="C1276" s="86">
        <v>12113071976</v>
      </c>
      <c r="D1276" s="87" t="s">
        <v>194</v>
      </c>
      <c r="E1276" s="87" t="s">
        <v>36</v>
      </c>
      <c r="F1276" s="87" t="s">
        <v>42</v>
      </c>
      <c r="G1276" s="86">
        <v>10</v>
      </c>
      <c r="H1276" s="88">
        <v>2941</v>
      </c>
      <c r="I1276" s="88">
        <v>2463</v>
      </c>
    </row>
    <row r="1277" spans="2:9" ht="19.2" x14ac:dyDescent="0.45">
      <c r="B1277" s="85">
        <v>43837</v>
      </c>
      <c r="C1277" s="86">
        <v>12118561976</v>
      </c>
      <c r="D1277" s="87" t="s">
        <v>194</v>
      </c>
      <c r="E1277" s="87" t="s">
        <v>37</v>
      </c>
      <c r="F1277" s="87" t="s">
        <v>42</v>
      </c>
      <c r="G1277" s="86">
        <v>7</v>
      </c>
      <c r="H1277" s="88">
        <v>2886</v>
      </c>
      <c r="I1277" s="88">
        <v>1691</v>
      </c>
    </row>
    <row r="1278" spans="2:9" ht="19.2" x14ac:dyDescent="0.45">
      <c r="B1278" s="85">
        <v>43837</v>
      </c>
      <c r="C1278" s="86">
        <v>12120401976</v>
      </c>
      <c r="D1278" s="87" t="s">
        <v>195</v>
      </c>
      <c r="E1278" s="87" t="s">
        <v>38</v>
      </c>
      <c r="F1278" s="87" t="s">
        <v>41</v>
      </c>
      <c r="G1278" s="86">
        <v>8</v>
      </c>
      <c r="H1278" s="88">
        <v>1034</v>
      </c>
      <c r="I1278" s="88">
        <v>2405</v>
      </c>
    </row>
    <row r="1279" spans="2:9" ht="19.2" x14ac:dyDescent="0.45">
      <c r="B1279" s="85">
        <v>43837</v>
      </c>
      <c r="C1279" s="86">
        <v>12121641976</v>
      </c>
      <c r="D1279" s="87" t="s">
        <v>193</v>
      </c>
      <c r="E1279" s="87" t="s">
        <v>39</v>
      </c>
      <c r="F1279" s="87" t="s">
        <v>43</v>
      </c>
      <c r="G1279" s="86">
        <v>10</v>
      </c>
      <c r="H1279" s="88">
        <v>9514</v>
      </c>
      <c r="I1279" s="88">
        <v>1281</v>
      </c>
    </row>
    <row r="1280" spans="2:9" ht="19.2" x14ac:dyDescent="0.45">
      <c r="B1280" s="85">
        <v>43837</v>
      </c>
      <c r="C1280" s="86">
        <v>12126191976</v>
      </c>
      <c r="D1280" s="87" t="s">
        <v>195</v>
      </c>
      <c r="E1280" s="87" t="s">
        <v>31</v>
      </c>
      <c r="F1280" s="87" t="s">
        <v>42</v>
      </c>
      <c r="G1280" s="86">
        <v>8</v>
      </c>
      <c r="H1280" s="88">
        <v>8500</v>
      </c>
      <c r="I1280" s="88">
        <v>1220</v>
      </c>
    </row>
    <row r="1281" spans="2:9" ht="19.2" x14ac:dyDescent="0.45">
      <c r="B1281" s="85">
        <v>43837</v>
      </c>
      <c r="C1281" s="86">
        <v>12124641976</v>
      </c>
      <c r="D1281" s="87" t="s">
        <v>193</v>
      </c>
      <c r="E1281" s="87" t="s">
        <v>34</v>
      </c>
      <c r="F1281" s="87" t="s">
        <v>41</v>
      </c>
      <c r="G1281" s="86">
        <v>6</v>
      </c>
      <c r="H1281" s="88">
        <v>1410</v>
      </c>
      <c r="I1281" s="88">
        <v>2941</v>
      </c>
    </row>
    <row r="1282" spans="2:9" ht="19.2" x14ac:dyDescent="0.45">
      <c r="B1282" s="85">
        <v>43836</v>
      </c>
      <c r="C1282" s="86">
        <v>12111171976</v>
      </c>
      <c r="D1282" s="87" t="s">
        <v>193</v>
      </c>
      <c r="E1282" s="87" t="s">
        <v>35</v>
      </c>
      <c r="F1282" s="87" t="s">
        <v>42</v>
      </c>
      <c r="G1282" s="86">
        <v>7</v>
      </c>
      <c r="H1282" s="88">
        <v>1422</v>
      </c>
      <c r="I1282" s="88">
        <v>2629</v>
      </c>
    </row>
    <row r="1283" spans="2:9" ht="19.2" x14ac:dyDescent="0.45">
      <c r="B1283" s="85">
        <v>43836</v>
      </c>
      <c r="C1283" s="86">
        <v>12113061976</v>
      </c>
      <c r="D1283" s="87" t="s">
        <v>193</v>
      </c>
      <c r="E1283" s="87" t="s">
        <v>36</v>
      </c>
      <c r="F1283" s="87" t="s">
        <v>42</v>
      </c>
      <c r="G1283" s="86">
        <v>8</v>
      </c>
      <c r="H1283" s="88">
        <v>8914</v>
      </c>
      <c r="I1283" s="88">
        <v>2334</v>
      </c>
    </row>
    <row r="1284" spans="2:9" ht="19.2" x14ac:dyDescent="0.45">
      <c r="B1284" s="85">
        <v>43836</v>
      </c>
      <c r="C1284" s="86">
        <v>12114901976</v>
      </c>
      <c r="D1284" s="87" t="s">
        <v>194</v>
      </c>
      <c r="E1284" s="87" t="s">
        <v>37</v>
      </c>
      <c r="F1284" s="87" t="s">
        <v>43</v>
      </c>
      <c r="G1284" s="86">
        <v>9</v>
      </c>
      <c r="H1284" s="88">
        <v>5959</v>
      </c>
      <c r="I1284" s="88">
        <v>2621</v>
      </c>
    </row>
    <row r="1285" spans="2:9" ht="19.2" x14ac:dyDescent="0.45">
      <c r="B1285" s="85">
        <v>43836</v>
      </c>
      <c r="C1285" s="86">
        <v>12116751976</v>
      </c>
      <c r="D1285" s="87" t="s">
        <v>193</v>
      </c>
      <c r="E1285" s="87" t="s">
        <v>38</v>
      </c>
      <c r="F1285" s="87" t="s">
        <v>42</v>
      </c>
      <c r="G1285" s="86">
        <v>10</v>
      </c>
      <c r="H1285" s="88">
        <v>5777</v>
      </c>
      <c r="I1285" s="88">
        <v>2108</v>
      </c>
    </row>
    <row r="1286" spans="2:9" ht="19.2" x14ac:dyDescent="0.45">
      <c r="B1286" s="85">
        <v>43836</v>
      </c>
      <c r="C1286" s="86">
        <v>12117991976</v>
      </c>
      <c r="D1286" s="87" t="s">
        <v>194</v>
      </c>
      <c r="E1286" s="87" t="s">
        <v>39</v>
      </c>
      <c r="F1286" s="87" t="s">
        <v>41</v>
      </c>
      <c r="G1286" s="86">
        <v>8</v>
      </c>
      <c r="H1286" s="88">
        <v>4995</v>
      </c>
      <c r="I1286" s="88">
        <v>2337</v>
      </c>
    </row>
    <row r="1287" spans="2:9" ht="19.2" x14ac:dyDescent="0.45">
      <c r="B1287" s="85">
        <v>43836</v>
      </c>
      <c r="C1287" s="86">
        <v>12122531976</v>
      </c>
      <c r="D1287" s="87" t="s">
        <v>195</v>
      </c>
      <c r="E1287" s="87" t="s">
        <v>31</v>
      </c>
      <c r="F1287" s="87" t="s">
        <v>43</v>
      </c>
      <c r="G1287" s="86">
        <v>6</v>
      </c>
      <c r="H1287" s="88">
        <v>3928</v>
      </c>
      <c r="I1287" s="88">
        <v>1746</v>
      </c>
    </row>
    <row r="1288" spans="2:9" ht="19.2" x14ac:dyDescent="0.45">
      <c r="B1288" s="85">
        <v>43836</v>
      </c>
      <c r="C1288" s="86">
        <v>12128281976</v>
      </c>
      <c r="D1288" s="87" t="s">
        <v>194</v>
      </c>
      <c r="E1288" s="87" t="s">
        <v>34</v>
      </c>
      <c r="F1288" s="87" t="s">
        <v>42</v>
      </c>
      <c r="G1288" s="86">
        <v>8</v>
      </c>
      <c r="H1288" s="88">
        <v>9091</v>
      </c>
      <c r="I1288" s="88">
        <v>2074</v>
      </c>
    </row>
    <row r="1289" spans="2:9" ht="19.2" x14ac:dyDescent="0.45">
      <c r="B1289" s="85">
        <v>43835</v>
      </c>
      <c r="C1289" s="86">
        <v>12111161976</v>
      </c>
      <c r="D1289" s="87" t="s">
        <v>195</v>
      </c>
      <c r="E1289" s="87" t="s">
        <v>35</v>
      </c>
      <c r="F1289" s="87" t="s">
        <v>42</v>
      </c>
      <c r="G1289" s="86">
        <v>10</v>
      </c>
      <c r="H1289" s="88">
        <v>9750</v>
      </c>
      <c r="I1289" s="88">
        <v>1263</v>
      </c>
    </row>
    <row r="1290" spans="2:9" ht="19.2" x14ac:dyDescent="0.45">
      <c r="B1290" s="85">
        <v>43835</v>
      </c>
      <c r="C1290" s="86">
        <v>12113051976</v>
      </c>
      <c r="D1290" s="87" t="s">
        <v>195</v>
      </c>
      <c r="E1290" s="87" t="s">
        <v>36</v>
      </c>
      <c r="F1290" s="87" t="s">
        <v>42</v>
      </c>
      <c r="G1290" s="86">
        <v>10</v>
      </c>
      <c r="H1290" s="88">
        <v>7598</v>
      </c>
      <c r="I1290" s="88">
        <v>2164</v>
      </c>
    </row>
    <row r="1291" spans="2:9" ht="19.2" x14ac:dyDescent="0.45">
      <c r="B1291" s="85">
        <v>43835</v>
      </c>
      <c r="C1291" s="86">
        <v>12118551976</v>
      </c>
      <c r="D1291" s="87" t="s">
        <v>193</v>
      </c>
      <c r="E1291" s="87" t="s">
        <v>37</v>
      </c>
      <c r="F1291" s="87" t="s">
        <v>42</v>
      </c>
      <c r="G1291" s="86">
        <v>7</v>
      </c>
      <c r="H1291" s="88">
        <v>4516</v>
      </c>
      <c r="I1291" s="88">
        <v>1406</v>
      </c>
    </row>
    <row r="1292" spans="2:9" ht="19.2" x14ac:dyDescent="0.45">
      <c r="B1292" s="85">
        <v>43835</v>
      </c>
      <c r="C1292" s="86">
        <v>12120391976</v>
      </c>
      <c r="D1292" s="87" t="s">
        <v>194</v>
      </c>
      <c r="E1292" s="87" t="s">
        <v>38</v>
      </c>
      <c r="F1292" s="87" t="s">
        <v>43</v>
      </c>
      <c r="G1292" s="86">
        <v>9</v>
      </c>
      <c r="H1292" s="88">
        <v>7859</v>
      </c>
      <c r="I1292" s="88">
        <v>1042</v>
      </c>
    </row>
    <row r="1293" spans="2:9" ht="19.2" x14ac:dyDescent="0.45">
      <c r="B1293" s="85">
        <v>43835</v>
      </c>
      <c r="C1293" s="86">
        <v>12121631976</v>
      </c>
      <c r="D1293" s="87" t="s">
        <v>195</v>
      </c>
      <c r="E1293" s="87" t="s">
        <v>39</v>
      </c>
      <c r="F1293" s="87" t="s">
        <v>43</v>
      </c>
      <c r="G1293" s="86">
        <v>10</v>
      </c>
      <c r="H1293" s="88">
        <v>2017</v>
      </c>
      <c r="I1293" s="88">
        <v>2657</v>
      </c>
    </row>
    <row r="1294" spans="2:9" ht="19.2" x14ac:dyDescent="0.45">
      <c r="B1294" s="85">
        <v>43835</v>
      </c>
      <c r="C1294" s="86">
        <v>12126181976</v>
      </c>
      <c r="D1294" s="87" t="s">
        <v>194</v>
      </c>
      <c r="E1294" s="87" t="s">
        <v>31</v>
      </c>
      <c r="F1294" s="87" t="s">
        <v>41</v>
      </c>
      <c r="G1294" s="86">
        <v>8</v>
      </c>
      <c r="H1294" s="88">
        <v>4024</v>
      </c>
      <c r="I1294" s="88">
        <v>2537</v>
      </c>
    </row>
    <row r="1295" spans="2:9" ht="19.2" x14ac:dyDescent="0.45">
      <c r="B1295" s="85">
        <v>43835</v>
      </c>
      <c r="C1295" s="86">
        <v>12124631976</v>
      </c>
      <c r="D1295" s="87" t="s">
        <v>195</v>
      </c>
      <c r="E1295" s="87" t="s">
        <v>34</v>
      </c>
      <c r="F1295" s="87" t="s">
        <v>41</v>
      </c>
      <c r="G1295" s="86">
        <v>10</v>
      </c>
      <c r="H1295" s="88">
        <v>4567</v>
      </c>
      <c r="I1295" s="88">
        <v>2152</v>
      </c>
    </row>
    <row r="1296" spans="2:9" ht="19.2" x14ac:dyDescent="0.45">
      <c r="B1296" s="85">
        <v>43834</v>
      </c>
      <c r="C1296" s="86">
        <v>12111151976</v>
      </c>
      <c r="D1296" s="87" t="s">
        <v>194</v>
      </c>
      <c r="E1296" s="87" t="s">
        <v>35</v>
      </c>
      <c r="F1296" s="87" t="s">
        <v>41</v>
      </c>
      <c r="G1296" s="86">
        <v>10</v>
      </c>
      <c r="H1296" s="88">
        <v>3687</v>
      </c>
      <c r="I1296" s="88">
        <v>1242</v>
      </c>
    </row>
    <row r="1297" spans="2:9" ht="19.2" x14ac:dyDescent="0.45">
      <c r="B1297" s="85">
        <v>43834</v>
      </c>
      <c r="C1297" s="86">
        <v>12113041976</v>
      </c>
      <c r="D1297" s="87" t="s">
        <v>194</v>
      </c>
      <c r="E1297" s="87" t="s">
        <v>36</v>
      </c>
      <c r="F1297" s="87" t="s">
        <v>41</v>
      </c>
      <c r="G1297" s="86">
        <v>9</v>
      </c>
      <c r="H1297" s="88">
        <v>3916</v>
      </c>
      <c r="I1297" s="88">
        <v>1838</v>
      </c>
    </row>
    <row r="1298" spans="2:9" ht="19.2" x14ac:dyDescent="0.45">
      <c r="B1298" s="85">
        <v>43834</v>
      </c>
      <c r="C1298" s="86">
        <v>12114891976</v>
      </c>
      <c r="D1298" s="87" t="s">
        <v>193</v>
      </c>
      <c r="E1298" s="87" t="s">
        <v>37</v>
      </c>
      <c r="F1298" s="87" t="s">
        <v>43</v>
      </c>
      <c r="G1298" s="86">
        <v>9</v>
      </c>
      <c r="H1298" s="88">
        <v>5787</v>
      </c>
      <c r="I1298" s="88">
        <v>2768</v>
      </c>
    </row>
    <row r="1299" spans="2:9" ht="19.2" x14ac:dyDescent="0.45">
      <c r="B1299" s="85">
        <v>43834</v>
      </c>
      <c r="C1299" s="86">
        <v>12116741976</v>
      </c>
      <c r="D1299" s="87" t="s">
        <v>195</v>
      </c>
      <c r="E1299" s="87" t="s">
        <v>38</v>
      </c>
      <c r="F1299" s="87" t="s">
        <v>42</v>
      </c>
      <c r="G1299" s="86">
        <v>10</v>
      </c>
      <c r="H1299" s="88">
        <v>2181</v>
      </c>
      <c r="I1299" s="88">
        <v>1463</v>
      </c>
    </row>
    <row r="1300" spans="2:9" ht="19.2" x14ac:dyDescent="0.45">
      <c r="B1300" s="85">
        <v>43834</v>
      </c>
      <c r="C1300" s="86">
        <v>12117981976</v>
      </c>
      <c r="D1300" s="87" t="s">
        <v>193</v>
      </c>
      <c r="E1300" s="87" t="s">
        <v>39</v>
      </c>
      <c r="F1300" s="87" t="s">
        <v>41</v>
      </c>
      <c r="G1300" s="86">
        <v>6</v>
      </c>
      <c r="H1300" s="88">
        <v>7648</v>
      </c>
      <c r="I1300" s="88">
        <v>2471</v>
      </c>
    </row>
    <row r="1301" spans="2:9" ht="19.2" x14ac:dyDescent="0.45">
      <c r="B1301" s="85">
        <v>43834</v>
      </c>
      <c r="C1301" s="86">
        <v>12122521976</v>
      </c>
      <c r="D1301" s="87" t="s">
        <v>194</v>
      </c>
      <c r="E1301" s="87" t="s">
        <v>31</v>
      </c>
      <c r="F1301" s="87" t="s">
        <v>42</v>
      </c>
      <c r="G1301" s="86">
        <v>10</v>
      </c>
      <c r="H1301" s="88">
        <v>8531</v>
      </c>
      <c r="I1301" s="88">
        <v>1268</v>
      </c>
    </row>
    <row r="1302" spans="2:9" ht="19.2" x14ac:dyDescent="0.45">
      <c r="B1302" s="85">
        <v>43834</v>
      </c>
      <c r="C1302" s="86">
        <v>12128271976</v>
      </c>
      <c r="D1302" s="87" t="s">
        <v>193</v>
      </c>
      <c r="E1302" s="87" t="s">
        <v>34</v>
      </c>
      <c r="F1302" s="87" t="s">
        <v>42</v>
      </c>
      <c r="G1302" s="86">
        <v>8</v>
      </c>
      <c r="H1302" s="88">
        <v>3327</v>
      </c>
      <c r="I1302" s="88">
        <v>2259</v>
      </c>
    </row>
    <row r="1303" spans="2:9" ht="19.2" x14ac:dyDescent="0.45">
      <c r="B1303" s="85">
        <v>43833</v>
      </c>
      <c r="C1303" s="86">
        <v>12111131976</v>
      </c>
      <c r="D1303" s="87" t="s">
        <v>195</v>
      </c>
      <c r="E1303" s="87" t="s">
        <v>35</v>
      </c>
      <c r="F1303" s="87" t="s">
        <v>41</v>
      </c>
      <c r="G1303" s="86">
        <v>8</v>
      </c>
      <c r="H1303" s="88">
        <v>1474</v>
      </c>
      <c r="I1303" s="88">
        <v>1300</v>
      </c>
    </row>
    <row r="1304" spans="2:9" ht="19.2" x14ac:dyDescent="0.45">
      <c r="B1304" s="85">
        <v>43833</v>
      </c>
      <c r="C1304" s="86">
        <v>12113031976</v>
      </c>
      <c r="D1304" s="87" t="s">
        <v>193</v>
      </c>
      <c r="E1304" s="87" t="s">
        <v>36</v>
      </c>
      <c r="F1304" s="87" t="s">
        <v>41</v>
      </c>
      <c r="G1304" s="86">
        <v>6</v>
      </c>
      <c r="H1304" s="88">
        <v>9566</v>
      </c>
      <c r="I1304" s="88">
        <v>1061</v>
      </c>
    </row>
    <row r="1305" spans="2:9" ht="19.2" x14ac:dyDescent="0.45">
      <c r="B1305" s="85">
        <v>43833</v>
      </c>
      <c r="C1305" s="86">
        <v>12118541976</v>
      </c>
      <c r="D1305" s="87" t="s">
        <v>195</v>
      </c>
      <c r="E1305" s="87" t="s">
        <v>37</v>
      </c>
      <c r="F1305" s="87" t="s">
        <v>42</v>
      </c>
      <c r="G1305" s="86">
        <v>7</v>
      </c>
      <c r="H1305" s="88">
        <v>9076</v>
      </c>
      <c r="I1305" s="88">
        <v>2115</v>
      </c>
    </row>
    <row r="1306" spans="2:9" ht="19.2" x14ac:dyDescent="0.45">
      <c r="B1306" s="85">
        <v>43833</v>
      </c>
      <c r="C1306" s="86">
        <v>12120381976</v>
      </c>
      <c r="D1306" s="87" t="s">
        <v>193</v>
      </c>
      <c r="E1306" s="87" t="s">
        <v>38</v>
      </c>
      <c r="F1306" s="87" t="s">
        <v>43</v>
      </c>
      <c r="G1306" s="86">
        <v>7</v>
      </c>
      <c r="H1306" s="88">
        <v>7604</v>
      </c>
      <c r="I1306" s="88">
        <v>1228</v>
      </c>
    </row>
    <row r="1307" spans="2:9" ht="19.2" x14ac:dyDescent="0.45">
      <c r="B1307" s="85">
        <v>43833</v>
      </c>
      <c r="C1307" s="86">
        <v>12121621976</v>
      </c>
      <c r="D1307" s="87" t="s">
        <v>194</v>
      </c>
      <c r="E1307" s="87" t="s">
        <v>39</v>
      </c>
      <c r="F1307" s="87" t="s">
        <v>42</v>
      </c>
      <c r="G1307" s="86">
        <v>7</v>
      </c>
      <c r="H1307" s="88">
        <v>7060</v>
      </c>
      <c r="I1307" s="88">
        <v>2111</v>
      </c>
    </row>
    <row r="1308" spans="2:9" ht="19.2" x14ac:dyDescent="0.45">
      <c r="B1308" s="85">
        <v>43833</v>
      </c>
      <c r="C1308" s="86">
        <v>12126171976</v>
      </c>
      <c r="D1308" s="87" t="s">
        <v>193</v>
      </c>
      <c r="E1308" s="87" t="s">
        <v>31</v>
      </c>
      <c r="F1308" s="87" t="s">
        <v>41</v>
      </c>
      <c r="G1308" s="86">
        <v>10</v>
      </c>
      <c r="H1308" s="88">
        <v>2386</v>
      </c>
      <c r="I1308" s="88">
        <v>2926</v>
      </c>
    </row>
    <row r="1309" spans="2:9" ht="19.2" x14ac:dyDescent="0.45">
      <c r="B1309" s="85">
        <v>43833</v>
      </c>
      <c r="C1309" s="86">
        <v>12124621976</v>
      </c>
      <c r="D1309" s="87" t="s">
        <v>194</v>
      </c>
      <c r="E1309" s="87" t="s">
        <v>34</v>
      </c>
      <c r="F1309" s="87" t="s">
        <v>43</v>
      </c>
      <c r="G1309" s="86">
        <v>6</v>
      </c>
      <c r="H1309" s="88">
        <v>5684</v>
      </c>
      <c r="I1309" s="88">
        <v>1604</v>
      </c>
    </row>
    <row r="1310" spans="2:9" ht="19.2" x14ac:dyDescent="0.45">
      <c r="B1310" s="85">
        <v>43832</v>
      </c>
      <c r="C1310" s="86">
        <v>12111121976</v>
      </c>
      <c r="D1310" s="87" t="s">
        <v>194</v>
      </c>
      <c r="E1310" s="87" t="s">
        <v>35</v>
      </c>
      <c r="F1310" s="87" t="s">
        <v>43</v>
      </c>
      <c r="G1310" s="86">
        <v>8</v>
      </c>
      <c r="H1310" s="88">
        <v>7652</v>
      </c>
      <c r="I1310" s="88">
        <v>1369</v>
      </c>
    </row>
    <row r="1311" spans="2:9" ht="19.2" x14ac:dyDescent="0.45">
      <c r="B1311" s="85">
        <v>43832</v>
      </c>
      <c r="C1311" s="86">
        <v>12113021976</v>
      </c>
      <c r="D1311" s="87" t="s">
        <v>195</v>
      </c>
      <c r="E1311" s="87" t="s">
        <v>36</v>
      </c>
      <c r="F1311" s="87" t="s">
        <v>41</v>
      </c>
      <c r="G1311" s="86">
        <v>7</v>
      </c>
      <c r="H1311" s="88">
        <v>6090</v>
      </c>
      <c r="I1311" s="88">
        <v>1393</v>
      </c>
    </row>
    <row r="1312" spans="2:9" ht="19.2" x14ac:dyDescent="0.45">
      <c r="B1312" s="85">
        <v>43832</v>
      </c>
      <c r="C1312" s="86">
        <v>12114881976</v>
      </c>
      <c r="D1312" s="87" t="s">
        <v>195</v>
      </c>
      <c r="E1312" s="87" t="s">
        <v>37</v>
      </c>
      <c r="F1312" s="87" t="s">
        <v>43</v>
      </c>
      <c r="G1312" s="86">
        <v>6</v>
      </c>
      <c r="H1312" s="88">
        <v>4150</v>
      </c>
      <c r="I1312" s="88">
        <v>2165</v>
      </c>
    </row>
    <row r="1313" spans="2:9" ht="19.2" x14ac:dyDescent="0.45">
      <c r="B1313" s="85">
        <v>43832</v>
      </c>
      <c r="C1313" s="86">
        <v>12116731976</v>
      </c>
      <c r="D1313" s="87" t="s">
        <v>194</v>
      </c>
      <c r="E1313" s="87" t="s">
        <v>38</v>
      </c>
      <c r="F1313" s="87" t="s">
        <v>41</v>
      </c>
      <c r="G1313" s="86">
        <v>8</v>
      </c>
      <c r="H1313" s="88">
        <v>5136</v>
      </c>
      <c r="I1313" s="88">
        <v>1402</v>
      </c>
    </row>
    <row r="1314" spans="2:9" ht="19.2" x14ac:dyDescent="0.45">
      <c r="B1314" s="85">
        <v>43832</v>
      </c>
      <c r="C1314" s="86">
        <v>12117971976</v>
      </c>
      <c r="D1314" s="87" t="s">
        <v>195</v>
      </c>
      <c r="E1314" s="87" t="s">
        <v>39</v>
      </c>
      <c r="F1314" s="87" t="s">
        <v>41</v>
      </c>
      <c r="G1314" s="86">
        <v>9</v>
      </c>
      <c r="H1314" s="88">
        <v>1735</v>
      </c>
      <c r="I1314" s="88">
        <v>2698</v>
      </c>
    </row>
    <row r="1315" spans="2:9" ht="19.2" x14ac:dyDescent="0.45">
      <c r="B1315" s="85">
        <v>43832</v>
      </c>
      <c r="C1315" s="86">
        <v>12122511976</v>
      </c>
      <c r="D1315" s="87" t="s">
        <v>193</v>
      </c>
      <c r="E1315" s="87" t="s">
        <v>31</v>
      </c>
      <c r="F1315" s="87" t="s">
        <v>42</v>
      </c>
      <c r="G1315" s="86">
        <v>8</v>
      </c>
      <c r="H1315" s="88">
        <v>4885</v>
      </c>
      <c r="I1315" s="88">
        <v>1664</v>
      </c>
    </row>
    <row r="1316" spans="2:9" ht="19.2" x14ac:dyDescent="0.45">
      <c r="B1316" s="85">
        <v>43832</v>
      </c>
      <c r="C1316" s="86">
        <v>12128261976</v>
      </c>
      <c r="D1316" s="87" t="s">
        <v>195</v>
      </c>
      <c r="E1316" s="87" t="s">
        <v>34</v>
      </c>
      <c r="F1316" s="87" t="s">
        <v>42</v>
      </c>
      <c r="G1316" s="86">
        <v>6</v>
      </c>
      <c r="H1316" s="88">
        <v>5875</v>
      </c>
      <c r="I1316" s="88">
        <v>1197</v>
      </c>
    </row>
    <row r="1317" spans="2:9" ht="19.2" x14ac:dyDescent="0.45">
      <c r="B1317" s="85">
        <v>43831</v>
      </c>
      <c r="C1317" s="86">
        <v>12111111976</v>
      </c>
      <c r="D1317" s="87" t="s">
        <v>193</v>
      </c>
      <c r="E1317" s="87" t="s">
        <v>35</v>
      </c>
      <c r="F1317" s="87" t="s">
        <v>43</v>
      </c>
      <c r="G1317" s="86">
        <v>8</v>
      </c>
      <c r="H1317" s="88">
        <v>3018</v>
      </c>
      <c r="I1317" s="88">
        <v>2733</v>
      </c>
    </row>
    <row r="1318" spans="2:9" ht="19.2" x14ac:dyDescent="0.45">
      <c r="B1318" s="85">
        <v>43831</v>
      </c>
      <c r="C1318" s="86">
        <v>12113011976</v>
      </c>
      <c r="D1318" s="87" t="s">
        <v>194</v>
      </c>
      <c r="E1318" s="87" t="s">
        <v>36</v>
      </c>
      <c r="F1318" s="87" t="s">
        <v>43</v>
      </c>
      <c r="G1318" s="86">
        <v>7</v>
      </c>
      <c r="H1318" s="88">
        <v>3312</v>
      </c>
      <c r="I1318" s="88">
        <v>1855</v>
      </c>
    </row>
    <row r="1319" spans="2:9" ht="19.2" x14ac:dyDescent="0.45">
      <c r="B1319" s="85">
        <v>43831</v>
      </c>
      <c r="C1319" s="86">
        <v>12118531976</v>
      </c>
      <c r="D1319" s="87" t="s">
        <v>194</v>
      </c>
      <c r="E1319" s="87" t="s">
        <v>37</v>
      </c>
      <c r="F1319" s="87" t="s">
        <v>41</v>
      </c>
      <c r="G1319" s="86">
        <v>6</v>
      </c>
      <c r="H1319" s="88">
        <v>4827</v>
      </c>
      <c r="I1319" s="88">
        <v>2489</v>
      </c>
    </row>
    <row r="1320" spans="2:9" ht="19.2" x14ac:dyDescent="0.45">
      <c r="B1320" s="85">
        <v>43831</v>
      </c>
      <c r="C1320" s="86">
        <v>12120371976</v>
      </c>
      <c r="D1320" s="87" t="s">
        <v>195</v>
      </c>
      <c r="E1320" s="87" t="s">
        <v>38</v>
      </c>
      <c r="F1320" s="87" t="s">
        <v>43</v>
      </c>
      <c r="G1320" s="86">
        <v>7</v>
      </c>
      <c r="H1320" s="88">
        <v>3671</v>
      </c>
      <c r="I1320" s="88">
        <v>2727</v>
      </c>
    </row>
    <row r="1321" spans="2:9" ht="19.2" x14ac:dyDescent="0.45">
      <c r="B1321" s="85">
        <v>43831</v>
      </c>
      <c r="C1321" s="86">
        <v>12121611976</v>
      </c>
      <c r="D1321" s="87" t="s">
        <v>193</v>
      </c>
      <c r="E1321" s="87" t="s">
        <v>39</v>
      </c>
      <c r="F1321" s="87" t="s">
        <v>42</v>
      </c>
      <c r="G1321" s="86">
        <v>7</v>
      </c>
      <c r="H1321" s="88">
        <v>8589</v>
      </c>
      <c r="I1321" s="88">
        <v>2087</v>
      </c>
    </row>
    <row r="1322" spans="2:9" ht="19.2" x14ac:dyDescent="0.45">
      <c r="B1322" s="85">
        <v>43831</v>
      </c>
      <c r="C1322" s="86">
        <v>12126161976</v>
      </c>
      <c r="D1322" s="87" t="s">
        <v>195</v>
      </c>
      <c r="E1322" s="87" t="s">
        <v>31</v>
      </c>
      <c r="F1322" s="87" t="s">
        <v>41</v>
      </c>
      <c r="G1322" s="86">
        <v>8</v>
      </c>
      <c r="H1322" s="88">
        <v>2710</v>
      </c>
      <c r="I1322" s="88">
        <v>1721</v>
      </c>
    </row>
    <row r="1323" spans="2:9" ht="19.2" x14ac:dyDescent="0.45">
      <c r="B1323" s="85">
        <v>43831</v>
      </c>
      <c r="C1323" s="86">
        <v>12124611976</v>
      </c>
      <c r="D1323" s="87" t="s">
        <v>193</v>
      </c>
      <c r="E1323" s="87" t="s">
        <v>34</v>
      </c>
      <c r="F1323" s="87" t="s">
        <v>43</v>
      </c>
      <c r="G1323" s="86">
        <v>10</v>
      </c>
      <c r="H1323" s="88">
        <v>4931</v>
      </c>
      <c r="I1323" s="88">
        <v>1003</v>
      </c>
    </row>
  </sheetData>
  <sortState xmlns:xlrd2="http://schemas.microsoft.com/office/spreadsheetml/2017/richdata2" ref="A3:I1323">
    <sortCondition descending="1" ref="B1:B13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Dashboard</vt:lpstr>
      <vt:lpstr>calc</vt:lpstr>
      <vt:lpstr>Sketch3</vt:lpstr>
      <vt:lpstr>Sketch2</vt:lpstr>
      <vt:lpstr>Sketch1</vt:lpstr>
      <vt:lpstr>data</vt:lpstr>
      <vt:lpstr>Country</vt:lpstr>
      <vt:lpstr>Salesman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Dashboard School</dc:creator>
  <cp:lastModifiedBy>Deepak Saxena</cp:lastModifiedBy>
  <dcterms:created xsi:type="dcterms:W3CDTF">2014-06-10T03:55:40Z</dcterms:created>
  <dcterms:modified xsi:type="dcterms:W3CDTF">2024-11-06T13:35:07Z</dcterms:modified>
  <cp:category>ExcelDashboardSchool.com</cp:category>
</cp:coreProperties>
</file>