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_Level_3\CS3072-3605-FYP3\"/>
    </mc:Choice>
  </mc:AlternateContent>
  <xr:revisionPtr revIDLastSave="0" documentId="8_{7506F5A8-75AD-4F1A-B35E-56355C4EE60A}" xr6:coauthVersionLast="28" xr6:coauthVersionMax="28" xr10:uidLastSave="{00000000-0000-0000-0000-000000000000}"/>
  <bookViews>
    <workbookView xWindow="0" yWindow="0" windowWidth="14688" windowHeight="420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G21" i="2"/>
  <c r="I20" i="2"/>
  <c r="G20" i="2"/>
  <c r="I18" i="2"/>
  <c r="G18" i="2"/>
  <c r="G16" i="2"/>
  <c r="H16" i="2"/>
  <c r="I16" i="2"/>
  <c r="F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E16" i="2" s="1"/>
  <c r="D3" i="2"/>
  <c r="D16" i="2" s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<sst xmlns="http://schemas.openxmlformats.org/spreadsheetml/2006/main" count="26" uniqueCount="18">
  <si>
    <t>Input Image Number</t>
  </si>
  <si>
    <t>Correct Number of people</t>
  </si>
  <si>
    <t>Detected People</t>
  </si>
  <si>
    <t>Face Detections</t>
  </si>
  <si>
    <t>Feature Detections</t>
  </si>
  <si>
    <t>Clusters Formed</t>
  </si>
  <si>
    <t xml:space="preserve">Correct Ratio of Features </t>
  </si>
  <si>
    <t>Difference between Detected and Correct Number of People</t>
  </si>
  <si>
    <t>Difference between Correct Number of people and Detected People</t>
  </si>
  <si>
    <t>Diffference between Correct Number of People and Face Detections</t>
  </si>
  <si>
    <t>Difference of Correct Number of People &amp; Prototype</t>
  </si>
  <si>
    <t>Difference of Correct Number of people &amp; Face Detection</t>
  </si>
  <si>
    <t>All Data Set</t>
  </si>
  <si>
    <t>Larger Data Set</t>
  </si>
  <si>
    <t>Smaller Data set</t>
  </si>
  <si>
    <t>Total</t>
  </si>
  <si>
    <t>Percentage Prototype</t>
  </si>
  <si>
    <t>Percentage Face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</si>
</sst>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/>
              <a:t>Correct Number Of People vs Detected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96334339775834E-2"/>
          <c:y val="0.16276508506872109"/>
          <c:w val="0.88759432237110802"/>
          <c:h val="0.71975792463939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 Number of 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Sheet1!$B$2:$B$14</c:f>
              <c:numCache>
                <c:formatCode>General</c:formatCode>
                <c:ptCount val="13"/>
                <c:pt idx="0">
                  <c:v>19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26</c:v>
                </c:pt>
                <c:pt idx="7">
                  <c:v>5</c:v>
                </c:pt>
                <c:pt idx="8">
                  <c:v>5</c:v>
                </c:pt>
                <c:pt idx="9">
                  <c:v>29</c:v>
                </c:pt>
                <c:pt idx="10">
                  <c:v>36</c:v>
                </c:pt>
                <c:pt idx="11">
                  <c:v>36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7-472E-96B4-73962341324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Difference between Detected and Correct Number of People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Sheet1!$D$2:$D$14</c:f>
              <c:numCache>
                <c:formatCode>General</c:formatCode>
                <c:ptCount val="13"/>
                <c:pt idx="0">
                  <c:v>-3</c:v>
                </c:pt>
                <c:pt idx="1">
                  <c:v>-1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13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23</c:v>
                </c:pt>
                <c:pt idx="11">
                  <c:v>-8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72E-96B4-73962341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65728"/>
        <c:axId val="624865072"/>
      </c:barChart>
      <c:catAx>
        <c:axId val="62486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865072"/>
        <c:crosses val="autoZero"/>
        <c:auto val="1"/>
        <c:lblAlgn val="ctr"/>
        <c:lblOffset val="100"/>
        <c:noMultiLvlLbl val="0"/>
      </c:catAx>
      <c:valAx>
        <c:axId val="6248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8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35168183074743"/>
          <c:y val="0.80548593447829941"/>
          <c:w val="0.69729663633850514"/>
          <c:h val="0.1463658935030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/>
              <a:t>Differences between What should have been detected and what has been detected (Feature Detections)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Feature Detections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Sheet1!$F$2:$F$14</c:f>
              <c:numCache>
                <c:formatCode>General</c:formatCode>
                <c:ptCount val="13"/>
                <c:pt idx="0">
                  <c:v>47</c:v>
                </c:pt>
                <c:pt idx="1">
                  <c:v>28</c:v>
                </c:pt>
                <c:pt idx="2">
                  <c:v>29</c:v>
                </c:pt>
                <c:pt idx="3">
                  <c:v>56</c:v>
                </c:pt>
                <c:pt idx="4">
                  <c:v>31</c:v>
                </c:pt>
                <c:pt idx="5">
                  <c:v>57</c:v>
                </c:pt>
                <c:pt idx="6">
                  <c:v>154</c:v>
                </c:pt>
                <c:pt idx="7">
                  <c:v>30</c:v>
                </c:pt>
                <c:pt idx="8">
                  <c:v>32</c:v>
                </c:pt>
                <c:pt idx="9">
                  <c:v>107</c:v>
                </c:pt>
                <c:pt idx="10">
                  <c:v>120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7EC-BA72-C242F6BEED9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Correct Ratio of Features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Sheet1!$H$2:$H$14</c:f>
              <c:numCache>
                <c:formatCode>General</c:formatCode>
                <c:ptCount val="13"/>
                <c:pt idx="0">
                  <c:v>76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20</c:v>
                </c:pt>
                <c:pt idx="5">
                  <c:v>68</c:v>
                </c:pt>
                <c:pt idx="6">
                  <c:v>104</c:v>
                </c:pt>
                <c:pt idx="7">
                  <c:v>20</c:v>
                </c:pt>
                <c:pt idx="8">
                  <c:v>20</c:v>
                </c:pt>
                <c:pt idx="9">
                  <c:v>116</c:v>
                </c:pt>
                <c:pt idx="10">
                  <c:v>144</c:v>
                </c:pt>
                <c:pt idx="11">
                  <c:v>144</c:v>
                </c:pt>
                <c:pt idx="1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7EC-BA72-C242F6BE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858224"/>
        <c:axId val="625858552"/>
      </c:lineChart>
      <c:catAx>
        <c:axId val="62585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858552"/>
        <c:crosses val="autoZero"/>
        <c:auto val="1"/>
        <c:lblAlgn val="ctr"/>
        <c:lblOffset val="100"/>
        <c:noMultiLvlLbl val="0"/>
      </c:catAx>
      <c:valAx>
        <c:axId val="62585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8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/>
              <a:t>What is the better indicator of Detecting people? Face Detection or the new prototype?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 Number of 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Sheet1!$B$2:$B$14</c:f>
              <c:numCache>
                <c:formatCode>General</c:formatCode>
                <c:ptCount val="13"/>
                <c:pt idx="0">
                  <c:v>19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26</c:v>
                </c:pt>
                <c:pt idx="7">
                  <c:v>5</c:v>
                </c:pt>
                <c:pt idx="8">
                  <c:v>5</c:v>
                </c:pt>
                <c:pt idx="9">
                  <c:v>29</c:v>
                </c:pt>
                <c:pt idx="10">
                  <c:v>36</c:v>
                </c:pt>
                <c:pt idx="11">
                  <c:v>36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5-4776-9A3A-B8BB67B835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Detected People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Sheet1!$C$2:$C$14</c:f>
              <c:numCache>
                <c:formatCode>General</c:formatCode>
                <c:ptCount val="13"/>
                <c:pt idx="0">
                  <c:v>16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8</c:v>
                </c:pt>
                <c:pt idx="5">
                  <c:v>21</c:v>
                </c:pt>
                <c:pt idx="6">
                  <c:v>39</c:v>
                </c:pt>
                <c:pt idx="7">
                  <c:v>6</c:v>
                </c:pt>
                <c:pt idx="8">
                  <c:v>11</c:v>
                </c:pt>
                <c:pt idx="9">
                  <c:v>37</c:v>
                </c:pt>
                <c:pt idx="10">
                  <c:v>59</c:v>
                </c:pt>
                <c:pt idx="11">
                  <c:v>28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5-4776-9A3A-B8BB67B8353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Face Detections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Sheet1!$E$2:$E$14</c:f>
              <c:numCache>
                <c:formatCode>General</c:formatCode>
                <c:ptCount val="13"/>
                <c:pt idx="0">
                  <c:v>15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6</c:v>
                </c:pt>
                <c:pt idx="5">
                  <c:v>17</c:v>
                </c:pt>
                <c:pt idx="6">
                  <c:v>29</c:v>
                </c:pt>
                <c:pt idx="7">
                  <c:v>5</c:v>
                </c:pt>
                <c:pt idx="8">
                  <c:v>8</c:v>
                </c:pt>
                <c:pt idx="9">
                  <c:v>30</c:v>
                </c:pt>
                <c:pt idx="10">
                  <c:v>53</c:v>
                </c:pt>
                <c:pt idx="11">
                  <c:v>28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5-4776-9A3A-B8BB67B8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633360"/>
        <c:axId val="625626472"/>
      </c:barChart>
      <c:catAx>
        <c:axId val="62563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626472"/>
        <c:crosses val="autoZero"/>
        <c:auto val="1"/>
        <c:lblAlgn val="ctr"/>
        <c:lblOffset val="100"/>
        <c:noMultiLvlLbl val="0"/>
      </c:catAx>
      <c:valAx>
        <c:axId val="6256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6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/>
              <a:t>Protoype vs Face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70-4A4E-94A9-746D2DD670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70-4A4E-94A9-746D2DD67072}"/>
              </c:ext>
            </c:extLst>
          </c:dPt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970-4A4E-94A9-746D2DD67072}"/>
                </c:ext>
              </c:extLst>
            </c:dLbl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970-4A4E-94A9-746D2DD67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Sheet2!$D$2:$E$2</c:f>
              <c:strCache>
                <c:ptCount val="2"/>
                <c:pt idx="0">
                  <c:v>Difference between Correct Number of people and Detected People</c:v>
                </c:pt>
                <c:pt idx="1">
                  <c:v>Diffference between Correct Number of People and Face Detections</c:v>
                </c:pt>
              </c:strCache>
            </c:strRef>
          </c:cat>
          <c:val>
            <c:numRef>
              <c:f>Sheet2!$D$16:$E$16</c:f>
              <c:numCache>
                <c:formatCode>General</c:formatCode>
                <c:ptCount val="2"/>
                <c:pt idx="0">
                  <c:v>6.0769230769230766</c:v>
                </c:pt>
                <c:pt idx="1">
                  <c:v>3.4615384615384617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0-4A4E-94A9-746D2DD6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664557077390225E-2"/>
          <c:y val="0.74805838294603422"/>
          <c:w val="0.85267057157529058"/>
          <c:h val="0.20537033480571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50"/>
              <a:t>Differences from correct number of people (Larger Data 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0A-4909-97C9-FB0FD3299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0A-4909-97C9-FB0FD3299BBE}"/>
              </c:ext>
            </c:extLst>
          </c:dPt>
          <c:dLbls>
            <c:dLbl>
              <c:idx val="0"/>
              <c:layout>
                <c:manualLayout>
                  <c:x val="-0.18443193952007933"/>
                  <c:y val="-3.4416781532625659E-2"/>
                </c:manualLayout>
              </c:layout>
              <c:tx>
                <c:rich>
                  <a:bodyPr/>
                  <a:lstStyle/>
                  <a:p>
                    <a:fld id="{935AA234-4882-4B98-A6B8-1DAD6CA9301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0A-4909-97C9-FB0FD3299BBE}"/>
                </c:ext>
              </c:extLst>
            </c:dLbl>
            <c:dLbl>
              <c:idx val="1"/>
              <c:layout>
                <c:manualLayout>
                  <c:x val="0.16576969298052407"/>
                  <c:y val="5.4845588115904252E-2"/>
                </c:manualLayout>
              </c:layout>
              <c:tx>
                <c:rich>
                  <a:bodyPr/>
                  <a:lstStyle/>
                  <a:p>
                    <a:fld id="{9FBCE720-6C7B-4054-AAA0-470E5CA0DE6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0A-4909-97C9-FB0FD3299BB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Sheet2!$F$20:$F$21</c:f>
              <c:strCache>
                <c:ptCount val="2"/>
                <c:pt idx="0">
                  <c:v>Percentage Prototype</c:v>
                </c:pt>
                <c:pt idx="1">
                  <c:v>Percentage Face Detection</c:v>
                </c:pt>
              </c:strCache>
            </c:strRef>
          </c:cat>
          <c:val>
            <c:numRef>
              <c:f>Sheet2!$G$20:$G$21</c:f>
              <c:numCache>
                <c:formatCode>General</c:formatCode>
                <c:ptCount val="2"/>
                <c:pt idx="0">
                  <c:v>64.705882352941174</c:v>
                </c:pt>
                <c:pt idx="1">
                  <c:v>35.294117647058819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A-4909-97C9-FB0FD329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50"/>
              <a:t>Differences from correct number of people (Smaller Data 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A0-48EC-B909-B8A0F541F4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A0-48EC-B909-B8A0F541F4E8}"/>
              </c:ext>
            </c:extLst>
          </c:dPt>
          <c:dLbls>
            <c:dLbl>
              <c:idx val="0"/>
              <c:layout>
                <c:manualLayout>
                  <c:x val="-0.18902544026156409"/>
                  <c:y val="2.1884310928462502E-2"/>
                </c:manualLayout>
              </c:layout>
              <c:tx>
                <c:rich>
                  <a:bodyPr/>
                  <a:lstStyle/>
                  <a:p>
                    <a:fld id="{5787D3E1-C241-4DE3-B6FB-EBD5E826D07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9A0-48EC-B909-B8A0F541F4E8}"/>
                </c:ext>
              </c:extLst>
            </c:dLbl>
            <c:dLbl>
              <c:idx val="1"/>
              <c:layout>
                <c:manualLayout>
                  <c:x val="0.18499612296538001"/>
                  <c:y val="2.3013105280764355E-2"/>
                </c:manualLayout>
              </c:layout>
              <c:tx>
                <c:rich>
                  <a:bodyPr/>
                  <a:lstStyle/>
                  <a:p>
                    <a:fld id="{2220EB11-C0E0-42CC-99AD-467ECF8B443A}" type="VALUE">
                      <a:rPr lang="en-US"/>
                      <a:pPr/>
                      <a:t>[VALUE]</a:t>
                    </a:fld>
                    <a:r>
                      <a:rPr lang="en-US"/>
                      <a:t>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A0-48EC-B909-B8A0F541F4E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Sheet2!$H$20:$H$21</c:f>
              <c:strCache>
                <c:ptCount val="2"/>
                <c:pt idx="0">
                  <c:v>Percentage Prototype</c:v>
                </c:pt>
                <c:pt idx="1">
                  <c:v>Percentage Face Detection</c:v>
                </c:pt>
              </c:strCache>
            </c:strRef>
          </c:cat>
          <c:val>
            <c:numRef>
              <c:f>Sheet2!$I$20:$I$21</c:f>
              <c:numCache>
                <c:formatCode>General</c:formatCode>
                <c:ptCount val="2"/>
                <c:pt idx="0">
                  <c:v>59.090909090909093</c:v>
                </c:pt>
                <c:pt idx="1">
                  <c:v>40.909090909090914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0-48EC-B909-B8A0F541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286752</xdr:colOff>
      <xdr:row>15</xdr:row>
      <xdr:rowOff>28176</xdr:rowOff>
    </xdr:from>
    <xdr:to>
      <xdr:col>3</xdr:col>
      <xdr:colOff>379022</xdr:colOff>
      <xdr:row>30</xdr:row>
      <xdr:rowOff>28175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5B870-3B07-4C19-B8E0-492A9CA9B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276328</xdr:colOff>
      <xdr:row>15</xdr:row>
      <xdr:rowOff>35170</xdr:rowOff>
    </xdr:from>
    <xdr:to>
      <xdr:col>9</xdr:col>
      <xdr:colOff>452175</xdr:colOff>
      <xdr:row>30</xdr:row>
      <xdr:rowOff>83735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7C3830-C0BF-4EB8-AF8D-CFB262793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753627</xdr:colOff>
      <xdr:row>15</xdr:row>
      <xdr:rowOff>58614</xdr:rowOff>
    </xdr:from>
    <xdr:to>
      <xdr:col>7</xdr:col>
      <xdr:colOff>184220</xdr:colOff>
      <xdr:row>30</xdr:row>
      <xdr:rowOff>108858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30AC0B-5FA7-4D04-8833-50142E5D0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1406796</xdr:colOff>
      <xdr:row>16</xdr:row>
      <xdr:rowOff>145142</xdr:rowOff>
    </xdr:from>
    <xdr:to>
      <xdr:col>3</xdr:col>
      <xdr:colOff>690879</xdr:colOff>
      <xdr:row>31</xdr:row>
      <xdr:rowOff>152763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60122-66C4-4EEA-AF3D-A12F6174D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68942</xdr:colOff>
      <xdr:row>21</xdr:row>
      <xdr:rowOff>166914</xdr:rowOff>
    </xdr:from>
    <xdr:to>
      <xdr:col>6</xdr:col>
      <xdr:colOff>130628</xdr:colOff>
      <xdr:row>35</xdr:row>
      <xdr:rowOff>7257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5E3AC2-C689-4F7F-A811-5F5D8501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170542</xdr:colOff>
      <xdr:row>22</xdr:row>
      <xdr:rowOff>0</xdr:rowOff>
    </xdr:from>
    <xdr:to>
      <xdr:col>8</xdr:col>
      <xdr:colOff>682171</xdr:colOff>
      <xdr:row>35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43466E-3DA9-4762-9C2F-D4E1A2FEC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3" zoomScale="91" workbookViewId="0">
      <selection activeCell="D33" sqref="D33"/>
    </sheetView>
  </sheetViews>
  <sheetFormatPr defaultRowHeight="13.8" x14ac:dyDescent="0.25"/>
  <cols>
    <col min="1" max="2" width="24.5546875" style="1" bestFit="1" customWidth="1"/>
    <col min="3" max="3" width="15.88671875" style="1" bestFit="1" customWidth="1"/>
    <col min="4" max="4" width="26" style="1" customWidth="1"/>
    <col min="5" max="5" width="15.77734375" style="1" bestFit="1" customWidth="1"/>
    <col min="6" max="6" width="18.109375" style="1" bestFit="1" customWidth="1"/>
    <col min="7" max="7" width="15.88671875" style="1" bestFit="1" customWidth="1"/>
    <col min="8" max="8" width="37.21875" style="1" bestFit="1" customWidth="1"/>
    <col min="9" max="16384" width="8.88671875" style="1"/>
  </cols>
  <sheetData>
    <row r="1" spans="1:8" ht="41.4" x14ac:dyDescent="0.25">
      <c r="A1" s="1" t="s">
        <v>0</v>
      </c>
      <c r="B1" s="1" t="s">
        <v>1</v>
      </c>
      <c r="C1" s="1" t="s">
        <v>2</v>
      </c>
      <c r="D1" s="2" t="s">
        <v>7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1</v>
      </c>
      <c r="B2" s="1">
        <v>19</v>
      </c>
      <c r="C2" s="1">
        <v>16</v>
      </c>
      <c r="D2" s="1">
        <f>C2-B2</f>
        <v>-3</v>
      </c>
      <c r="E2" s="1">
        <v>15</v>
      </c>
      <c r="F2" s="1">
        <v>47</v>
      </c>
      <c r="G2" s="1">
        <f>C2-E2</f>
        <v>1</v>
      </c>
      <c r="H2" s="1">
        <f>B2*4</f>
        <v>76</v>
      </c>
    </row>
    <row r="3" spans="1:8" x14ac:dyDescent="0.25">
      <c r="A3" s="1">
        <v>2</v>
      </c>
      <c r="B3" s="1">
        <v>6</v>
      </c>
      <c r="C3" s="1">
        <v>5</v>
      </c>
      <c r="D3" s="1">
        <f>C3-B3</f>
        <v>-1</v>
      </c>
      <c r="E3" s="1">
        <v>3</v>
      </c>
      <c r="F3" s="1">
        <v>28</v>
      </c>
      <c r="G3" s="1">
        <f>C3-E3</f>
        <v>2</v>
      </c>
      <c r="H3" s="1">
        <f>B3*4</f>
        <v>24</v>
      </c>
    </row>
    <row r="4" spans="1:8" x14ac:dyDescent="0.25">
      <c r="A4" s="1">
        <v>3</v>
      </c>
      <c r="B4" s="1">
        <v>8</v>
      </c>
      <c r="C4" s="1">
        <v>10</v>
      </c>
      <c r="D4" s="1">
        <f>C4-B4</f>
        <v>2</v>
      </c>
      <c r="E4" s="1">
        <v>9</v>
      </c>
      <c r="F4" s="1">
        <v>29</v>
      </c>
      <c r="G4" s="1">
        <f>C4-E4</f>
        <v>1</v>
      </c>
      <c r="H4" s="1">
        <f>B4*4</f>
        <v>32</v>
      </c>
    </row>
    <row r="5" spans="1:8" x14ac:dyDescent="0.25">
      <c r="A5" s="1">
        <v>4</v>
      </c>
      <c r="B5" s="1">
        <v>10</v>
      </c>
      <c r="C5" s="1">
        <v>17</v>
      </c>
      <c r="D5" s="1">
        <f>C5-B5</f>
        <v>7</v>
      </c>
      <c r="E5" s="1">
        <v>13</v>
      </c>
      <c r="F5" s="1">
        <v>56</v>
      </c>
      <c r="G5" s="1">
        <f>C5-E5</f>
        <v>4</v>
      </c>
      <c r="H5" s="1">
        <f>B5*4</f>
        <v>40</v>
      </c>
    </row>
    <row r="6" spans="1:8" x14ac:dyDescent="0.25">
      <c r="A6" s="1">
        <v>5</v>
      </c>
      <c r="B6" s="1">
        <v>5</v>
      </c>
      <c r="C6" s="1">
        <v>8</v>
      </c>
      <c r="D6" s="1">
        <f>C6-B6</f>
        <v>3</v>
      </c>
      <c r="E6" s="1">
        <v>6</v>
      </c>
      <c r="F6" s="1">
        <v>31</v>
      </c>
      <c r="G6" s="1">
        <f>C6-E6</f>
        <v>2</v>
      </c>
      <c r="H6" s="1">
        <f>B6*4</f>
        <v>20</v>
      </c>
    </row>
    <row r="7" spans="1:8" x14ac:dyDescent="0.25">
      <c r="A7" s="1">
        <v>6</v>
      </c>
      <c r="B7" s="1">
        <v>17</v>
      </c>
      <c r="C7" s="1">
        <v>21</v>
      </c>
      <c r="D7" s="1">
        <f>C7-B7</f>
        <v>4</v>
      </c>
      <c r="E7" s="1">
        <v>17</v>
      </c>
      <c r="F7" s="1">
        <v>57</v>
      </c>
      <c r="G7" s="1">
        <f>C7-E7</f>
        <v>4</v>
      </c>
      <c r="H7" s="1">
        <f>B7*4</f>
        <v>68</v>
      </c>
    </row>
    <row r="8" spans="1:8" x14ac:dyDescent="0.25">
      <c r="A8" s="1">
        <v>7</v>
      </c>
      <c r="B8" s="1">
        <v>26</v>
      </c>
      <c r="C8" s="1">
        <v>39</v>
      </c>
      <c r="D8" s="1">
        <f>C8-B8</f>
        <v>13</v>
      </c>
      <c r="E8" s="1">
        <v>29</v>
      </c>
      <c r="F8" s="1">
        <v>154</v>
      </c>
      <c r="G8" s="1">
        <f>C8-E8</f>
        <v>10</v>
      </c>
      <c r="H8" s="1">
        <f>B8*4</f>
        <v>104</v>
      </c>
    </row>
    <row r="9" spans="1:8" x14ac:dyDescent="0.25">
      <c r="A9" s="1">
        <v>8</v>
      </c>
      <c r="B9" s="1">
        <v>5</v>
      </c>
      <c r="C9" s="1">
        <v>6</v>
      </c>
      <c r="D9" s="1">
        <f>C9-B9</f>
        <v>1</v>
      </c>
      <c r="E9" s="1">
        <v>5</v>
      </c>
      <c r="F9" s="1">
        <v>30</v>
      </c>
      <c r="G9" s="1">
        <f>C9-E9</f>
        <v>1</v>
      </c>
      <c r="H9" s="1">
        <f>B9*4</f>
        <v>20</v>
      </c>
    </row>
    <row r="10" spans="1:8" x14ac:dyDescent="0.25">
      <c r="A10" s="1">
        <v>9</v>
      </c>
      <c r="B10" s="1">
        <v>5</v>
      </c>
      <c r="C10" s="1">
        <v>11</v>
      </c>
      <c r="D10" s="1">
        <f>C10-B10</f>
        <v>6</v>
      </c>
      <c r="E10" s="1">
        <v>8</v>
      </c>
      <c r="F10" s="1">
        <v>32</v>
      </c>
      <c r="G10" s="1">
        <f>C10-E10</f>
        <v>3</v>
      </c>
      <c r="H10" s="1">
        <f>B10*4</f>
        <v>20</v>
      </c>
    </row>
    <row r="11" spans="1:8" x14ac:dyDescent="0.25">
      <c r="A11" s="1">
        <v>10</v>
      </c>
      <c r="B11" s="1">
        <v>29</v>
      </c>
      <c r="C11" s="1">
        <v>37</v>
      </c>
      <c r="D11" s="1">
        <f>C11-B11</f>
        <v>8</v>
      </c>
      <c r="E11" s="1">
        <v>30</v>
      </c>
      <c r="F11" s="1">
        <v>107</v>
      </c>
      <c r="G11" s="1">
        <f>C11-E11</f>
        <v>7</v>
      </c>
      <c r="H11" s="1">
        <f>B11*4</f>
        <v>116</v>
      </c>
    </row>
    <row r="12" spans="1:8" x14ac:dyDescent="0.25">
      <c r="A12" s="1">
        <v>11</v>
      </c>
      <c r="B12" s="1">
        <v>36</v>
      </c>
      <c r="C12" s="1">
        <v>59</v>
      </c>
      <c r="D12" s="1">
        <f>C12-B12</f>
        <v>23</v>
      </c>
      <c r="E12" s="1">
        <v>53</v>
      </c>
      <c r="F12" s="1">
        <v>120</v>
      </c>
      <c r="G12" s="1">
        <f>C12-E12</f>
        <v>6</v>
      </c>
      <c r="H12" s="1">
        <f>B12*4</f>
        <v>144</v>
      </c>
    </row>
    <row r="13" spans="1:8" x14ac:dyDescent="0.25">
      <c r="A13" s="1">
        <v>12</v>
      </c>
      <c r="B13" s="1">
        <v>36</v>
      </c>
      <c r="C13" s="1">
        <v>28</v>
      </c>
      <c r="D13" s="1">
        <f>C13-B13</f>
        <v>-8</v>
      </c>
      <c r="E13" s="1">
        <v>28</v>
      </c>
      <c r="F13" s="1">
        <v>2</v>
      </c>
      <c r="G13" s="1">
        <f>C13-E13</f>
        <v>0</v>
      </c>
      <c r="H13" s="1">
        <f>B13*4</f>
        <v>144</v>
      </c>
    </row>
    <row r="14" spans="1:8" x14ac:dyDescent="0.25">
      <c r="A14" s="1">
        <v>13</v>
      </c>
      <c r="B14" s="1">
        <v>9</v>
      </c>
      <c r="C14" s="1">
        <v>9</v>
      </c>
      <c r="D14" s="1">
        <f>C14-B14</f>
        <v>0</v>
      </c>
      <c r="E14" s="1">
        <v>8</v>
      </c>
      <c r="F14" s="1">
        <v>3</v>
      </c>
      <c r="G14" s="1">
        <f>C14-E14</f>
        <v>1</v>
      </c>
      <c r="H14" s="1">
        <f>B14*4</f>
        <v>36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2" zoomScale="105" zoomScaleNormal="44" workbookViewId="0">
      <selection activeCell="K30" sqref="K30"/>
    </sheetView>
  </sheetViews>
  <sheetFormatPr defaultRowHeight="13.8" x14ac:dyDescent="0.25"/>
  <cols>
    <col min="1" max="1" width="24.21875" style="1" bestFit="1" customWidth="1"/>
    <col min="2" max="2" width="15.88671875" style="1" bestFit="1" customWidth="1"/>
    <col min="3" max="3" width="15.5546875" style="1" bestFit="1" customWidth="1"/>
    <col min="4" max="5" width="13.33203125" style="1" bestFit="1" customWidth="1"/>
    <col min="6" max="6" width="25.77734375" style="1" bestFit="1" customWidth="1"/>
    <col min="7" max="7" width="11" style="1" customWidth="1"/>
    <col min="8" max="8" width="25.77734375" style="1" bestFit="1" customWidth="1"/>
    <col min="9" max="9" width="11.77734375" style="1" customWidth="1"/>
    <col min="10" max="10" width="8.88671875" style="1"/>
    <col min="11" max="11" width="22.21875" style="1" bestFit="1" customWidth="1"/>
    <col min="12" max="16384" width="8.88671875" style="1"/>
  </cols>
  <sheetData>
    <row r="1" spans="1:9" ht="14.4" customHeight="1" x14ac:dyDescent="0.25">
      <c r="D1" s="5" t="s">
        <v>12</v>
      </c>
      <c r="E1" s="5"/>
      <c r="F1" s="6" t="s">
        <v>13</v>
      </c>
      <c r="G1" s="6"/>
      <c r="H1" s="7" t="s">
        <v>14</v>
      </c>
      <c r="I1" s="7"/>
    </row>
    <row r="2" spans="1:9" ht="96.6" x14ac:dyDescent="0.25">
      <c r="A2" s="1" t="s">
        <v>1</v>
      </c>
      <c r="B2" s="1" t="s">
        <v>2</v>
      </c>
      <c r="C2" s="1" t="s">
        <v>3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10</v>
      </c>
      <c r="I2" s="2" t="s">
        <v>11</v>
      </c>
    </row>
    <row r="3" spans="1:9" s="4" customFormat="1" x14ac:dyDescent="0.25">
      <c r="A3" s="4">
        <v>19</v>
      </c>
      <c r="B3" s="4">
        <v>16</v>
      </c>
      <c r="C3" s="4">
        <v>15</v>
      </c>
      <c r="D3" s="4">
        <f>ABS(B3-A3)</f>
        <v>3</v>
      </c>
      <c r="E3" s="4">
        <f>ABS(A3-C3)</f>
        <v>4</v>
      </c>
      <c r="F3" s="4">
        <v>3</v>
      </c>
      <c r="G3" s="4">
        <v>4</v>
      </c>
    </row>
    <row r="4" spans="1:9" s="3" customFormat="1" x14ac:dyDescent="0.25">
      <c r="A4" s="3">
        <v>6</v>
      </c>
      <c r="B4" s="3">
        <v>5</v>
      </c>
      <c r="C4" s="3">
        <v>3</v>
      </c>
      <c r="D4" s="3">
        <f>ABS(B4-A4)</f>
        <v>1</v>
      </c>
      <c r="E4" s="3">
        <f>ABS(A4-C4)</f>
        <v>3</v>
      </c>
      <c r="H4" s="3">
        <v>1</v>
      </c>
      <c r="I4" s="3">
        <v>3</v>
      </c>
    </row>
    <row r="5" spans="1:9" s="3" customFormat="1" x14ac:dyDescent="0.25">
      <c r="A5" s="3">
        <v>8</v>
      </c>
      <c r="B5" s="3">
        <v>10</v>
      </c>
      <c r="C5" s="3">
        <v>9</v>
      </c>
      <c r="D5" s="3">
        <f>ABS(B5-A5)</f>
        <v>2</v>
      </c>
      <c r="E5" s="3">
        <f>ABS(A5-C5)</f>
        <v>1</v>
      </c>
      <c r="H5" s="3">
        <v>2</v>
      </c>
      <c r="I5" s="3">
        <v>1</v>
      </c>
    </row>
    <row r="6" spans="1:9" s="4" customFormat="1" x14ac:dyDescent="0.25">
      <c r="A6" s="4">
        <v>10</v>
      </c>
      <c r="B6" s="4">
        <v>17</v>
      </c>
      <c r="C6" s="4">
        <v>13</v>
      </c>
      <c r="D6" s="4">
        <f>ABS(B6-A6)</f>
        <v>7</v>
      </c>
      <c r="E6" s="4">
        <f>ABS(A6-C6)</f>
        <v>3</v>
      </c>
      <c r="F6" s="4">
        <v>7</v>
      </c>
      <c r="G6" s="4">
        <v>3</v>
      </c>
    </row>
    <row r="7" spans="1:9" s="3" customFormat="1" x14ac:dyDescent="0.25">
      <c r="A7" s="3">
        <v>5</v>
      </c>
      <c r="B7" s="3">
        <v>8</v>
      </c>
      <c r="C7" s="3">
        <v>6</v>
      </c>
      <c r="D7" s="3">
        <f>ABS(B7-A7)</f>
        <v>3</v>
      </c>
      <c r="E7" s="3">
        <f>ABS(A7-C7)</f>
        <v>1</v>
      </c>
      <c r="H7" s="3">
        <v>3</v>
      </c>
      <c r="I7" s="3">
        <v>1</v>
      </c>
    </row>
    <row r="8" spans="1:9" s="4" customFormat="1" x14ac:dyDescent="0.25">
      <c r="A8" s="4">
        <v>17</v>
      </c>
      <c r="B8" s="4">
        <v>21</v>
      </c>
      <c r="C8" s="4">
        <v>17</v>
      </c>
      <c r="D8" s="4">
        <f>ABS(B8-A8)</f>
        <v>4</v>
      </c>
      <c r="E8" s="4">
        <f>ABS(A8-C8)</f>
        <v>0</v>
      </c>
      <c r="F8" s="4">
        <v>4</v>
      </c>
      <c r="G8" s="4">
        <v>0</v>
      </c>
    </row>
    <row r="9" spans="1:9" s="4" customFormat="1" x14ac:dyDescent="0.25">
      <c r="A9" s="4">
        <v>26</v>
      </c>
      <c r="B9" s="4">
        <v>39</v>
      </c>
      <c r="C9" s="4">
        <v>29</v>
      </c>
      <c r="D9" s="4">
        <f>ABS(B9-A9)</f>
        <v>13</v>
      </c>
      <c r="E9" s="4">
        <f>ABS(A9-C9)</f>
        <v>3</v>
      </c>
      <c r="F9" s="4">
        <v>13</v>
      </c>
      <c r="G9" s="4">
        <v>3</v>
      </c>
    </row>
    <row r="10" spans="1:9" s="3" customFormat="1" x14ac:dyDescent="0.25">
      <c r="A10" s="3">
        <v>5</v>
      </c>
      <c r="B10" s="3">
        <v>6</v>
      </c>
      <c r="C10" s="3">
        <v>5</v>
      </c>
      <c r="D10" s="3">
        <f>ABS(B10-A10)</f>
        <v>1</v>
      </c>
      <c r="E10" s="3">
        <f>ABS(A10-C10)</f>
        <v>0</v>
      </c>
      <c r="H10" s="3">
        <v>1</v>
      </c>
      <c r="I10" s="3">
        <v>0</v>
      </c>
    </row>
    <row r="11" spans="1:9" s="3" customFormat="1" x14ac:dyDescent="0.25">
      <c r="A11" s="3">
        <v>5</v>
      </c>
      <c r="B11" s="3">
        <v>11</v>
      </c>
      <c r="C11" s="3">
        <v>8</v>
      </c>
      <c r="D11" s="3">
        <f>ABS(B11-A11)</f>
        <v>6</v>
      </c>
      <c r="E11" s="3">
        <f>ABS(A11-C11)</f>
        <v>3</v>
      </c>
      <c r="H11" s="3">
        <v>6</v>
      </c>
      <c r="I11" s="3">
        <v>3</v>
      </c>
    </row>
    <row r="12" spans="1:9" s="4" customFormat="1" x14ac:dyDescent="0.25">
      <c r="A12" s="4">
        <v>29</v>
      </c>
      <c r="B12" s="4">
        <v>37</v>
      </c>
      <c r="C12" s="4">
        <v>30</v>
      </c>
      <c r="D12" s="4">
        <f>ABS(B12-A12)</f>
        <v>8</v>
      </c>
      <c r="E12" s="4">
        <f>ABS(A12-C12)</f>
        <v>1</v>
      </c>
      <c r="F12" s="4">
        <v>8</v>
      </c>
      <c r="G12" s="4">
        <v>1</v>
      </c>
    </row>
    <row r="13" spans="1:9" s="4" customFormat="1" x14ac:dyDescent="0.25">
      <c r="A13" s="4">
        <v>36</v>
      </c>
      <c r="B13" s="4">
        <v>59</v>
      </c>
      <c r="C13" s="4">
        <v>53</v>
      </c>
      <c r="D13" s="4">
        <f>ABS(B13-A13)</f>
        <v>23</v>
      </c>
      <c r="E13" s="4">
        <f>ABS(A13-C13)</f>
        <v>17</v>
      </c>
      <c r="F13" s="4">
        <v>23</v>
      </c>
      <c r="G13" s="4">
        <v>17</v>
      </c>
    </row>
    <row r="14" spans="1:9" s="4" customFormat="1" x14ac:dyDescent="0.25">
      <c r="A14" s="4">
        <v>36</v>
      </c>
      <c r="B14" s="4">
        <v>28</v>
      </c>
      <c r="C14" s="4">
        <v>28</v>
      </c>
      <c r="D14" s="4">
        <f>ABS(B14-A14)</f>
        <v>8</v>
      </c>
      <c r="E14" s="4">
        <f>ABS(A14-C14)</f>
        <v>8</v>
      </c>
      <c r="F14" s="4">
        <v>8</v>
      </c>
      <c r="G14" s="4">
        <v>8</v>
      </c>
    </row>
    <row r="15" spans="1:9" s="3" customFormat="1" x14ac:dyDescent="0.25">
      <c r="A15" s="3">
        <v>9</v>
      </c>
      <c r="B15" s="3">
        <v>9</v>
      </c>
      <c r="C15" s="3">
        <v>8</v>
      </c>
      <c r="D15" s="3">
        <f>ABS(B15-A15)</f>
        <v>0</v>
      </c>
      <c r="E15" s="3">
        <f>ABS(A15-C15)</f>
        <v>1</v>
      </c>
      <c r="H15" s="3">
        <v>0</v>
      </c>
      <c r="I15" s="3">
        <v>1</v>
      </c>
    </row>
    <row r="16" spans="1:9" x14ac:dyDescent="0.25">
      <c r="D16" s="1">
        <f>AVERAGE(D3:D15)</f>
        <v>6.0769230769230766</v>
      </c>
      <c r="E16" s="1">
        <f>AVERAGE(E3:E15)</f>
        <v>3.4615384615384617</v>
      </c>
      <c r="F16" s="1">
        <f>AVERAGE(F3:F15)</f>
        <v>9.4285714285714288</v>
      </c>
      <c r="G16" s="1">
        <f t="shared" ref="G16:I16" si="0">AVERAGE(G3:G15)</f>
        <v>5.1428571428571432</v>
      </c>
      <c r="H16" s="1">
        <f t="shared" si="0"/>
        <v>2.1666666666666665</v>
      </c>
      <c r="I16" s="1">
        <f t="shared" si="0"/>
        <v>1.5</v>
      </c>
    </row>
    <row r="18" spans="6:9" x14ac:dyDescent="0.25">
      <c r="F18" s="1" t="s">
        <v>15</v>
      </c>
      <c r="G18" s="1">
        <f>G16+F16</f>
        <v>14.571428571428573</v>
      </c>
      <c r="H18" s="1" t="s">
        <v>15</v>
      </c>
      <c r="I18" s="1">
        <f>I16+H16</f>
        <v>3.6666666666666665</v>
      </c>
    </row>
    <row r="20" spans="6:9" x14ac:dyDescent="0.25">
      <c r="F20" s="1" t="s">
        <v>16</v>
      </c>
      <c r="G20" s="1">
        <f>(F16/G18)*100</f>
        <v>64.705882352941174</v>
      </c>
      <c r="H20" s="1" t="s">
        <v>16</v>
      </c>
      <c r="I20" s="1">
        <f>(H16/I18)*100</f>
        <v>59.090909090909093</v>
      </c>
    </row>
    <row r="21" spans="6:9" x14ac:dyDescent="0.25">
      <c r="F21" s="1" t="s">
        <v>17</v>
      </c>
      <c r="G21" s="1">
        <f>(G16/G18)*100</f>
        <v>35.294117647058819</v>
      </c>
      <c r="H21" s="1" t="s">
        <v>17</v>
      </c>
      <c r="I21" s="1">
        <f>(I16/I18)*100</f>
        <v>40.909090909090914</v>
      </c>
    </row>
  </sheetData>
  <mergeCells count="3"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2018-03-28T14:59:55Z</dcterms:created>
  <dcterms:modified xsi:type="dcterms:W3CDTF">2018-03-28T19:49:22Z</dcterms:modified>
</cp:coreProperties>
</file>