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6\Documents\Important Investment\"/>
    </mc:Choice>
  </mc:AlternateContent>
  <xr:revisionPtr revIDLastSave="0" documentId="13_ncr:1_{F3C42CC4-7914-4AA2-8547-8C6354F60818}" xr6:coauthVersionLast="45" xr6:coauthVersionMax="45" xr10:uidLastSave="{00000000-0000-0000-0000-000000000000}"/>
  <bookViews>
    <workbookView xWindow="-120" yWindow="-120" windowWidth="20730" windowHeight="11160" firstSheet="2" activeTab="3" xr2:uid="{75D687D6-0713-47D0-BBBD-0E244BC16AA3}"/>
  </bookViews>
  <sheets>
    <sheet name="Utilities" sheetId="3" r:id="rId1"/>
    <sheet name="Foreign Portfolio" sheetId="1" r:id="rId2"/>
    <sheet name="Company Reserach" sheetId="2" r:id="rId3"/>
    <sheet name="TATAMOTORS" sheetId="4" r:id="rId4"/>
    <sheet name="NTPC" sheetId="5" r:id="rId5"/>
    <sheet name="ASHOKLEY" sheetId="7" r:id="rId6"/>
    <sheet name="BHEL" sheetId="8" r:id="rId7"/>
    <sheet name="ONGC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8" l="1"/>
  <c r="W4" i="8"/>
  <c r="X3" i="8"/>
  <c r="W3" i="8"/>
  <c r="X6" i="7" l="1"/>
  <c r="W6" i="7"/>
  <c r="X5" i="7"/>
  <c r="W5" i="7"/>
  <c r="X4" i="7"/>
  <c r="W4" i="7"/>
  <c r="X3" i="7"/>
  <c r="W3" i="7"/>
  <c r="X3" i="4"/>
  <c r="W3" i="4"/>
  <c r="X3" i="5"/>
  <c r="W3" i="5"/>
  <c r="X6" i="5" l="1"/>
  <c r="W6" i="5"/>
  <c r="X5" i="5"/>
  <c r="W5" i="5"/>
  <c r="X4" i="5"/>
  <c r="W4" i="5"/>
  <c r="X6" i="4"/>
  <c r="W6" i="4"/>
  <c r="X5" i="4"/>
  <c r="W5" i="4"/>
  <c r="X4" i="4"/>
  <c r="W4" i="4"/>
  <c r="P4" i="2" l="1"/>
  <c r="O24" i="2"/>
  <c r="N24" i="2"/>
  <c r="M24" i="2"/>
  <c r="O20" i="2"/>
  <c r="N20" i="2"/>
  <c r="M20" i="2"/>
  <c r="O23" i="2"/>
  <c r="N23" i="2"/>
  <c r="M23" i="2"/>
  <c r="P23" i="2" s="1"/>
  <c r="O22" i="2"/>
  <c r="N22" i="2"/>
  <c r="M22" i="2"/>
  <c r="O4" i="2"/>
  <c r="N4" i="2"/>
  <c r="M4" i="2"/>
  <c r="O21" i="2"/>
  <c r="N21" i="2"/>
  <c r="M21" i="2"/>
  <c r="P21" i="2" l="1"/>
  <c r="P24" i="2"/>
  <c r="P20" i="2"/>
  <c r="P22" i="2"/>
</calcChain>
</file>

<file path=xl/sharedStrings.xml><?xml version="1.0" encoding="utf-8"?>
<sst xmlns="http://schemas.openxmlformats.org/spreadsheetml/2006/main" count="312" uniqueCount="145">
  <si>
    <t>Tourism</t>
  </si>
  <si>
    <t>Oil &amp; petrol</t>
  </si>
  <si>
    <t>Banks</t>
  </si>
  <si>
    <t>Fashion &amp; Entertainment</t>
  </si>
  <si>
    <t>21 century fox</t>
  </si>
  <si>
    <t>Levis Strauss</t>
  </si>
  <si>
    <t>Nike</t>
  </si>
  <si>
    <t>Misc</t>
  </si>
  <si>
    <t>Coco Cola</t>
  </si>
  <si>
    <t>PNG</t>
  </si>
  <si>
    <t>J&amp;J (pharma)</t>
  </si>
  <si>
    <t>American Airlines</t>
  </si>
  <si>
    <t>Delta</t>
  </si>
  <si>
    <t>Jet BlueAirways</t>
  </si>
  <si>
    <t>Citi Group</t>
  </si>
  <si>
    <t>Marathon Oil Corp.</t>
  </si>
  <si>
    <t>Hilton</t>
  </si>
  <si>
    <t>Marriot</t>
  </si>
  <si>
    <t>LG Display</t>
  </si>
  <si>
    <t>Ralph Loren</t>
  </si>
  <si>
    <t>MGM Resort International</t>
  </si>
  <si>
    <t xml:space="preserve">Invesco Mortgage Capital </t>
  </si>
  <si>
    <t>S.No</t>
  </si>
  <si>
    <t>Company Name</t>
  </si>
  <si>
    <t>Catregory</t>
  </si>
  <si>
    <t>Innovation</t>
  </si>
  <si>
    <t>Customer Satisfaction</t>
  </si>
  <si>
    <t>News</t>
  </si>
  <si>
    <t>Lowest</t>
  </si>
  <si>
    <t>Highest</t>
  </si>
  <si>
    <t>SunPharma</t>
  </si>
  <si>
    <t>Pharma</t>
  </si>
  <si>
    <t>23-26 March and 4th April</t>
  </si>
  <si>
    <t>KotakBank</t>
  </si>
  <si>
    <t>Bank</t>
  </si>
  <si>
    <t>Comments</t>
  </si>
  <si>
    <t>3-4 down, 1-2 day up</t>
  </si>
  <si>
    <t>HDFCBANK</t>
  </si>
  <si>
    <t>Consistent growth after drop</t>
  </si>
  <si>
    <t>IRCTC</t>
  </si>
  <si>
    <t xml:space="preserve">Watch </t>
  </si>
  <si>
    <t>Purchase</t>
  </si>
  <si>
    <t>Future Consistent growth</t>
  </si>
  <si>
    <t>Start</t>
  </si>
  <si>
    <t>Check Day end, and then buy</t>
  </si>
  <si>
    <t>ONGC</t>
  </si>
  <si>
    <t>Long term investment</t>
  </si>
  <si>
    <t>No of Shares</t>
  </si>
  <si>
    <t>Rate</t>
  </si>
  <si>
    <t>Amount</t>
  </si>
  <si>
    <t>Current</t>
  </si>
  <si>
    <t>Target</t>
  </si>
  <si>
    <t xml:space="preserve">Need to purchased </t>
  </si>
  <si>
    <t xml:space="preserve"> </t>
  </si>
  <si>
    <t>Investment</t>
  </si>
  <si>
    <t>Speculation</t>
  </si>
  <si>
    <t>Purchased and To be sold</t>
  </si>
  <si>
    <t>SonatSoftw</t>
  </si>
  <si>
    <t>StarHealthcare</t>
  </si>
  <si>
    <t>RCF</t>
  </si>
  <si>
    <t>COALINDIA</t>
  </si>
  <si>
    <t>GOVT</t>
  </si>
  <si>
    <t>CoalIndia</t>
  </si>
  <si>
    <t>HINDCOPPER</t>
  </si>
  <si>
    <t>nhpc(20.7)- utilities</t>
  </si>
  <si>
    <t>nfl(25.6)- materials</t>
  </si>
  <si>
    <t>sjvn(20.8)-utilities</t>
  </si>
  <si>
    <t>zyduswell</t>
  </si>
  <si>
    <t xml:space="preserve">Adani Ports </t>
  </si>
  <si>
    <t>Adani Gas</t>
  </si>
  <si>
    <t>Adani Power</t>
  </si>
  <si>
    <t>BANK INDIA</t>
  </si>
  <si>
    <t>OIL</t>
  </si>
  <si>
    <t>Watch</t>
  </si>
  <si>
    <t>Difference</t>
  </si>
  <si>
    <t>April</t>
  </si>
  <si>
    <t>May</t>
  </si>
  <si>
    <t>ICICIPRULI</t>
  </si>
  <si>
    <t>TATASTEEL</t>
  </si>
  <si>
    <t>GAIL</t>
  </si>
  <si>
    <t>BANKBARODA</t>
  </si>
  <si>
    <t>RELCAPITAL</t>
  </si>
  <si>
    <t>MMTC</t>
  </si>
  <si>
    <t>Next month(IMP)</t>
  </si>
  <si>
    <t>AdaniPORTs</t>
  </si>
  <si>
    <t>GOVT+ PVT</t>
  </si>
  <si>
    <t>iifl finanace</t>
  </si>
  <si>
    <t>motherson sumi</t>
  </si>
  <si>
    <t xml:space="preserve">   </t>
  </si>
  <si>
    <t>icicibank</t>
  </si>
  <si>
    <t>INDUSINDBK</t>
  </si>
  <si>
    <t>itc</t>
  </si>
  <si>
    <t>ntpc</t>
  </si>
  <si>
    <t>watch</t>
  </si>
  <si>
    <t>Action</t>
  </si>
  <si>
    <t>sold</t>
  </si>
  <si>
    <t>Sell</t>
  </si>
  <si>
    <t>Purchased</t>
  </si>
  <si>
    <t>Date</t>
  </si>
  <si>
    <t>week</t>
  </si>
  <si>
    <t>Monday</t>
  </si>
  <si>
    <t>Tuesday</t>
  </si>
  <si>
    <t>Wednesday</t>
  </si>
  <si>
    <t>Thursday</t>
  </si>
  <si>
    <t>Friday</t>
  </si>
  <si>
    <t>Avg. Low</t>
  </si>
  <si>
    <t>Avg.High</t>
  </si>
  <si>
    <t>Low</t>
  </si>
  <si>
    <t>High</t>
  </si>
  <si>
    <t>May 11 - May 15</t>
  </si>
  <si>
    <t>Lowest-H and H-L</t>
  </si>
  <si>
    <t>H-L and L-H</t>
  </si>
  <si>
    <t>H-H and H-L</t>
  </si>
  <si>
    <t>H-L</t>
  </si>
  <si>
    <t>M-M</t>
  </si>
  <si>
    <t>May 4 - May 8</t>
  </si>
  <si>
    <t>H-L and L-M</t>
  </si>
  <si>
    <t>M-M amd M-L</t>
  </si>
  <si>
    <t>M-L amd L-M</t>
  </si>
  <si>
    <t>Apr 27 - May 1</t>
  </si>
  <si>
    <t>L-L</t>
  </si>
  <si>
    <t>H-M</t>
  </si>
  <si>
    <t>H-Highest</t>
  </si>
  <si>
    <t>Holiday</t>
  </si>
  <si>
    <t>L-H amd H-L</t>
  </si>
  <si>
    <t>L-H</t>
  </si>
  <si>
    <t>L-L and L-H</t>
  </si>
  <si>
    <t>L-L and H-L</t>
  </si>
  <si>
    <t>L-H and H-M</t>
  </si>
  <si>
    <t>H-H</t>
  </si>
  <si>
    <t>M-L</t>
  </si>
  <si>
    <t>H-L and L- Lowest</t>
  </si>
  <si>
    <t>M-Highest</t>
  </si>
  <si>
    <t>May 18 - May 22</t>
  </si>
  <si>
    <t>ASHOKLEY</t>
  </si>
  <si>
    <t>NTPC</t>
  </si>
  <si>
    <t>TATAMOTORS</t>
  </si>
  <si>
    <t>M-H-M</t>
  </si>
  <si>
    <t>L-H-M</t>
  </si>
  <si>
    <t>H-Lowest-L</t>
  </si>
  <si>
    <t>L-M and M-H_M</t>
  </si>
  <si>
    <t>Findings</t>
  </si>
  <si>
    <t>Low on Friday bcz of Lockdown Accouncement</t>
  </si>
  <si>
    <t>L-H and M-H</t>
  </si>
  <si>
    <t>BHEL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</si>
</sst>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900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rgb="FFE4180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2" fillId="0" borderId="0" xfId="0" applyFont="1"/>
    <xf numFmtId="0" fontId="0" fillId="5" borderId="0" xfId="0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0" fillId="0" borderId="0" xfId="0" applyFill="1"/>
    <xf numFmtId="0" fontId="0" fillId="6" borderId="0" xfId="0" applyFill="1"/>
    <xf numFmtId="9" fontId="0" fillId="0" borderId="0" xfId="0" applyNumberFormat="1"/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applyFont="1" applyFill="1" applyAlignment="1">
      <alignment wrapText="1"/>
    </xf>
    <xf numFmtId="14" fontId="1" fillId="2" borderId="2" xfId="0" applyNumberFormat="1" applyFont="1" applyFill="1" applyBorder="1" applyAlignment="1"/>
    <xf numFmtId="14" fontId="1" fillId="2" borderId="3" xfId="0" applyNumberFormat="1" applyFont="1" applyFill="1" applyBorder="1" applyAlignment="1"/>
    <xf numFmtId="14" fontId="1" fillId="2" borderId="4" xfId="0" applyNumberFormat="1" applyFont="1" applyFill="1" applyBorder="1" applyAlignment="1"/>
    <xf numFmtId="0" fontId="0" fillId="0" borderId="0" xfId="0" applyAlignment="1">
      <alignment horizontal="center"/>
    </xf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0" fillId="14" borderId="0" xfId="0" applyFill="1"/>
    <xf numFmtId="164" fontId="1" fillId="9" borderId="1" xfId="0" applyNumberFormat="1" applyFont="1" applyFill="1" applyBorder="1"/>
    <xf numFmtId="164" fontId="0" fillId="0" borderId="0" xfId="0" applyNumberFormat="1"/>
    <xf numFmtId="0" fontId="1" fillId="9" borderId="1" xfId="0" applyFont="1" applyFill="1" applyBorder="1" applyAlignment="1">
      <alignment horizontal="center"/>
    </xf>
    <xf numFmtId="14" fontId="0" fillId="0" borderId="0" xfId="0" applyNumberFormat="1"/>
    <xf numFmtId="164" fontId="1" fillId="10" borderId="1" xfId="0" applyNumberFormat="1" applyFont="1" applyFill="1" applyBorder="1"/>
    <xf numFmtId="164" fontId="1" fillId="13" borderId="1" xfId="0" applyNumberFormat="1" applyFont="1" applyFill="1" applyBorder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4" fontId="1" fillId="15" borderId="0" xfId="0" applyNumberFormat="1" applyFont="1" applyFill="1"/>
    <xf numFmtId="0" fontId="1" fillId="15" borderId="0" xfId="0" applyFont="1" applyFill="1" applyAlignment="1">
      <alignment horizontal="center"/>
    </xf>
    <xf numFmtId="0" fontId="1" fillId="15" borderId="0" xfId="0" applyFont="1" applyFill="1"/>
    <xf numFmtId="0" fontId="0" fillId="15" borderId="0" xfId="0" applyFill="1" applyAlignment="1">
      <alignment horizontal="center"/>
    </xf>
    <xf numFmtId="0" fontId="0" fillId="15" borderId="0" xfId="0" applyFill="1"/>
    <xf numFmtId="164" fontId="0" fillId="15" borderId="0" xfId="0" applyNumberFormat="1" applyFill="1"/>
    <xf numFmtId="164" fontId="1" fillId="11" borderId="1" xfId="0" applyNumberFormat="1" applyFont="1" applyFill="1" applyBorder="1"/>
    <xf numFmtId="164" fontId="1" fillId="15" borderId="0" xfId="0" applyNumberFormat="1" applyFont="1" applyFill="1"/>
    <xf numFmtId="164" fontId="1" fillId="12" borderId="1" xfId="0" applyNumberFormat="1" applyFont="1" applyFill="1" applyBorder="1"/>
    <xf numFmtId="164" fontId="0" fillId="0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4" fontId="1" fillId="16" borderId="0" xfId="0" applyNumberFormat="1" applyFont="1" applyFill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/>
    </xf>
    <xf numFmtId="14" fontId="0" fillId="0" borderId="0" xfId="0" applyNumberFormat="1" applyFont="1" applyFill="1"/>
    <xf numFmtId="0" fontId="1" fillId="0" borderId="0" xfId="0" applyFont="1" applyAlignment="1">
      <alignment wrapText="1"/>
    </xf>
    <xf numFmtId="0" fontId="0" fillId="1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B482DA"/>
      <color rgb="FFCC3399"/>
      <color rgb="FFE41802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6563-E2A7-402D-A2DA-65C94C5AA8E6}">
  <dimension ref="G1:J4"/>
  <sheetViews>
    <sheetView workbookViewId="0">
      <selection activeCell="G4" sqref="G4"/>
    </sheetView>
  </sheetViews>
  <sheetFormatPr defaultRowHeight="15" x14ac:dyDescent="0.25"/>
  <cols>
    <col min="7" max="8" width="18.28515625" customWidth="1"/>
  </cols>
  <sheetData>
    <row r="1" spans="7:10" x14ac:dyDescent="0.25">
      <c r="I1" t="s">
        <v>75</v>
      </c>
      <c r="J1" t="s">
        <v>76</v>
      </c>
    </row>
    <row r="3" spans="7:10" x14ac:dyDescent="0.25">
      <c r="G3" t="s">
        <v>54</v>
      </c>
      <c r="H3" s="19"/>
      <c r="I3">
        <v>25000</v>
      </c>
      <c r="J3">
        <v>25000</v>
      </c>
    </row>
    <row r="4" spans="7:10" x14ac:dyDescent="0.25">
      <c r="G4" t="s">
        <v>55</v>
      </c>
      <c r="H4" s="15"/>
      <c r="I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97F9-381F-40DC-B5F5-E7E091650D40}">
  <dimension ref="A2:G23"/>
  <sheetViews>
    <sheetView topLeftCell="A9" workbookViewId="0">
      <selection activeCell="E19" sqref="E19"/>
    </sheetView>
  </sheetViews>
  <sheetFormatPr defaultRowHeight="15" x14ac:dyDescent="0.25"/>
  <cols>
    <col min="1" max="1" width="25.85546875" customWidth="1"/>
    <col min="2" max="2" width="21.7109375" customWidth="1"/>
    <col min="3" max="3" width="42.85546875" customWidth="1"/>
    <col min="4" max="4" width="27.42578125" customWidth="1"/>
    <col min="5" max="5" width="27.5703125" customWidth="1"/>
  </cols>
  <sheetData>
    <row r="2" spans="1:7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</row>
    <row r="3" spans="1:7" x14ac:dyDescent="0.25">
      <c r="A3" t="s">
        <v>11</v>
      </c>
      <c r="B3" t="s">
        <v>15</v>
      </c>
      <c r="C3" t="s">
        <v>14</v>
      </c>
      <c r="D3" t="s">
        <v>4</v>
      </c>
      <c r="E3" t="s">
        <v>8</v>
      </c>
    </row>
    <row r="4" spans="1:7" x14ac:dyDescent="0.25">
      <c r="A4" t="s">
        <v>12</v>
      </c>
      <c r="C4" t="s">
        <v>21</v>
      </c>
      <c r="D4" t="s">
        <v>5</v>
      </c>
      <c r="E4" t="s">
        <v>9</v>
      </c>
    </row>
    <row r="5" spans="1:7" x14ac:dyDescent="0.25">
      <c r="A5" t="s">
        <v>13</v>
      </c>
      <c r="D5" t="s">
        <v>6</v>
      </c>
      <c r="E5" t="s">
        <v>10</v>
      </c>
    </row>
    <row r="6" spans="1:7" x14ac:dyDescent="0.25">
      <c r="A6" t="s">
        <v>16</v>
      </c>
      <c r="E6" t="s">
        <v>18</v>
      </c>
    </row>
    <row r="7" spans="1:7" x14ac:dyDescent="0.25">
      <c r="A7" t="s">
        <v>17</v>
      </c>
      <c r="D7" t="s">
        <v>19</v>
      </c>
    </row>
    <row r="8" spans="1:7" x14ac:dyDescent="0.25">
      <c r="A8" t="s">
        <v>20</v>
      </c>
    </row>
    <row r="9" spans="1:7" x14ac:dyDescent="0.25">
      <c r="E9" t="s">
        <v>57</v>
      </c>
    </row>
    <row r="10" spans="1:7" x14ac:dyDescent="0.25">
      <c r="E10" t="s">
        <v>58</v>
      </c>
      <c r="F10">
        <v>71.5</v>
      </c>
      <c r="G10" s="17">
        <v>3.85E-2</v>
      </c>
    </row>
    <row r="11" spans="1:7" x14ac:dyDescent="0.25">
      <c r="E11" t="s">
        <v>59</v>
      </c>
      <c r="F11">
        <v>39</v>
      </c>
      <c r="G11" s="17">
        <v>2.5000000000000001E-2</v>
      </c>
    </row>
    <row r="12" spans="1:7" x14ac:dyDescent="0.25">
      <c r="E12" t="s">
        <v>62</v>
      </c>
    </row>
    <row r="13" spans="1:7" x14ac:dyDescent="0.25">
      <c r="E13" t="s">
        <v>63</v>
      </c>
    </row>
    <row r="16" spans="1:7" x14ac:dyDescent="0.25">
      <c r="E16" t="s">
        <v>64</v>
      </c>
    </row>
    <row r="17" spans="5:5" x14ac:dyDescent="0.25">
      <c r="E17" t="s">
        <v>65</v>
      </c>
    </row>
    <row r="18" spans="5:5" x14ac:dyDescent="0.25">
      <c r="E18" t="s">
        <v>66</v>
      </c>
    </row>
    <row r="19" spans="5:5" x14ac:dyDescent="0.25">
      <c r="E19" t="s">
        <v>67</v>
      </c>
    </row>
    <row r="20" spans="5:5" x14ac:dyDescent="0.25">
      <c r="E20" t="s">
        <v>68</v>
      </c>
    </row>
    <row r="21" spans="5:5" x14ac:dyDescent="0.25">
      <c r="E21" t="s">
        <v>69</v>
      </c>
    </row>
    <row r="22" spans="5:5" x14ac:dyDescent="0.25">
      <c r="E22" t="s">
        <v>70</v>
      </c>
    </row>
    <row r="23" spans="5:5" x14ac:dyDescent="0.25">
      <c r="E23" t="s">
        <v>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B76B-56C6-43CE-A079-F3FE5FF2DCDE}">
  <dimension ref="A1:DG29"/>
  <sheetViews>
    <sheetView topLeftCell="A20" workbookViewId="0">
      <selection activeCell="I24" sqref="I24"/>
    </sheetView>
  </sheetViews>
  <sheetFormatPr defaultRowHeight="15" x14ac:dyDescent="0.25"/>
  <cols>
    <col min="1" max="1" width="31.42578125" customWidth="1"/>
    <col min="2" max="2" width="15.7109375" customWidth="1"/>
    <col min="3" max="3" width="14" customWidth="1"/>
    <col min="4" max="4" width="11.42578125" customWidth="1"/>
    <col min="5" max="5" width="11.85546875" customWidth="1"/>
    <col min="6" max="7" width="12.5703125" customWidth="1"/>
    <col min="8" max="8" width="12.85546875" customWidth="1"/>
    <col min="9" max="9" width="15.7109375" customWidth="1"/>
    <col min="10" max="10" width="12.28515625" customWidth="1"/>
    <col min="11" max="12" width="11.5703125" customWidth="1"/>
    <col min="13" max="13" width="16.42578125" customWidth="1"/>
    <col min="14" max="16" width="13.85546875" customWidth="1"/>
    <col min="17" max="17" width="40.28515625" style="2" customWidth="1"/>
    <col min="18" max="18" width="14.42578125" customWidth="1"/>
    <col min="19" max="19" width="23.28515625" customWidth="1"/>
  </cols>
  <sheetData>
    <row r="1" spans="1:111" s="7" customFormat="1" x14ac:dyDescent="0.25">
      <c r="A1" s="4" t="s">
        <v>22</v>
      </c>
      <c r="B1" s="4" t="s">
        <v>23</v>
      </c>
      <c r="C1" s="4" t="s">
        <v>24</v>
      </c>
      <c r="D1" s="59" t="s">
        <v>32</v>
      </c>
      <c r="E1" s="59"/>
      <c r="F1" s="26"/>
      <c r="G1" s="27"/>
      <c r="H1" s="28"/>
      <c r="I1" s="5" t="s">
        <v>47</v>
      </c>
      <c r="J1" s="60" t="s">
        <v>48</v>
      </c>
      <c r="K1" s="60"/>
      <c r="L1" s="60"/>
      <c r="M1" s="59" t="s">
        <v>49</v>
      </c>
      <c r="N1" s="59"/>
      <c r="O1" s="59"/>
      <c r="P1" s="18" t="s">
        <v>74</v>
      </c>
      <c r="Q1" s="6" t="s">
        <v>35</v>
      </c>
      <c r="R1" s="4" t="s">
        <v>25</v>
      </c>
      <c r="S1" s="4" t="s">
        <v>26</v>
      </c>
      <c r="T1" s="4" t="s">
        <v>27</v>
      </c>
      <c r="U1" s="8"/>
      <c r="V1" s="9"/>
      <c r="W1" s="9"/>
      <c r="X1" s="9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</row>
    <row r="2" spans="1:111" s="4" customFormat="1" x14ac:dyDescent="0.25">
      <c r="D2" s="4" t="s">
        <v>28</v>
      </c>
      <c r="E2" s="4" t="s">
        <v>29</v>
      </c>
      <c r="F2" s="4" t="s">
        <v>43</v>
      </c>
      <c r="G2" s="4" t="s">
        <v>94</v>
      </c>
      <c r="H2" s="4" t="s">
        <v>29</v>
      </c>
      <c r="J2" s="4" t="s">
        <v>43</v>
      </c>
      <c r="K2" s="4" t="s">
        <v>50</v>
      </c>
      <c r="L2" s="4" t="s">
        <v>51</v>
      </c>
      <c r="M2" s="4" t="s">
        <v>43</v>
      </c>
      <c r="N2" s="4" t="s">
        <v>50</v>
      </c>
      <c r="O2" s="4" t="s">
        <v>51</v>
      </c>
      <c r="Q2" s="6"/>
      <c r="Y2" s="9"/>
    </row>
    <row r="3" spans="1:111" s="21" customFormat="1" ht="18.75" x14ac:dyDescent="0.3">
      <c r="A3" s="23" t="s">
        <v>55</v>
      </c>
      <c r="Q3" s="22"/>
    </row>
    <row r="4" spans="1:111" x14ac:dyDescent="0.25">
      <c r="A4" t="s">
        <v>56</v>
      </c>
      <c r="B4" s="20" t="s">
        <v>30</v>
      </c>
      <c r="C4" t="s">
        <v>31</v>
      </c>
      <c r="F4" s="10">
        <v>485</v>
      </c>
      <c r="G4" s="10" t="s">
        <v>95</v>
      </c>
      <c r="I4">
        <v>10</v>
      </c>
      <c r="J4">
        <v>485.75</v>
      </c>
      <c r="K4">
        <v>501</v>
      </c>
      <c r="L4">
        <v>497</v>
      </c>
      <c r="M4">
        <f>PRODUCT(I4,J4)</f>
        <v>4857.5</v>
      </c>
      <c r="N4">
        <f>PRODUCT(I4,K4)</f>
        <v>5010</v>
      </c>
      <c r="O4">
        <f>PRODUCT(I4,L4)</f>
        <v>4970</v>
      </c>
      <c r="P4">
        <f>O4-N4</f>
        <v>-40</v>
      </c>
    </row>
    <row r="5" spans="1:111" x14ac:dyDescent="0.25">
      <c r="A5" t="s">
        <v>44</v>
      </c>
      <c r="B5" s="3" t="s">
        <v>33</v>
      </c>
      <c r="C5" t="s">
        <v>34</v>
      </c>
      <c r="D5">
        <v>1100</v>
      </c>
      <c r="E5">
        <v>1375</v>
      </c>
      <c r="F5">
        <v>1239</v>
      </c>
      <c r="Q5" s="2" t="s">
        <v>36</v>
      </c>
    </row>
    <row r="6" spans="1:111" x14ac:dyDescent="0.25">
      <c r="A6" t="s">
        <v>41</v>
      </c>
      <c r="B6" t="s">
        <v>37</v>
      </c>
      <c r="C6" t="s">
        <v>34</v>
      </c>
      <c r="F6">
        <v>938</v>
      </c>
      <c r="Q6" s="2" t="s">
        <v>38</v>
      </c>
    </row>
    <row r="7" spans="1:111" x14ac:dyDescent="0.25">
      <c r="B7" t="s">
        <v>78</v>
      </c>
    </row>
    <row r="8" spans="1:111" x14ac:dyDescent="0.25">
      <c r="B8" t="s">
        <v>90</v>
      </c>
      <c r="G8" t="s">
        <v>93</v>
      </c>
    </row>
    <row r="9" spans="1:111" x14ac:dyDescent="0.25">
      <c r="B9" t="s">
        <v>77</v>
      </c>
      <c r="G9" t="s">
        <v>93</v>
      </c>
    </row>
    <row r="10" spans="1:111" x14ac:dyDescent="0.25">
      <c r="B10" t="s">
        <v>89</v>
      </c>
    </row>
    <row r="11" spans="1:111" x14ac:dyDescent="0.25">
      <c r="B11" s="1" t="s">
        <v>82</v>
      </c>
      <c r="G11" t="s">
        <v>93</v>
      </c>
    </row>
    <row r="12" spans="1:111" x14ac:dyDescent="0.25">
      <c r="B12" s="1" t="s">
        <v>81</v>
      </c>
    </row>
    <row r="13" spans="1:111" x14ac:dyDescent="0.25">
      <c r="B13" t="s">
        <v>80</v>
      </c>
    </row>
    <row r="14" spans="1:111" x14ac:dyDescent="0.25">
      <c r="B14" s="1" t="s">
        <v>86</v>
      </c>
      <c r="G14" t="s">
        <v>93</v>
      </c>
    </row>
    <row r="15" spans="1:111" x14ac:dyDescent="0.25">
      <c r="B15" s="1" t="s">
        <v>87</v>
      </c>
    </row>
    <row r="16" spans="1:111" x14ac:dyDescent="0.25">
      <c r="B16" s="1" t="s">
        <v>91</v>
      </c>
      <c r="G16" t="s">
        <v>93</v>
      </c>
    </row>
    <row r="17" spans="1:17" x14ac:dyDescent="0.25">
      <c r="B17" s="1" t="s">
        <v>92</v>
      </c>
    </row>
    <row r="19" spans="1:17" x14ac:dyDescent="0.25">
      <c r="A19" t="s">
        <v>88</v>
      </c>
    </row>
    <row r="20" spans="1:17" ht="21" x14ac:dyDescent="0.35">
      <c r="A20" s="24" t="s">
        <v>54</v>
      </c>
      <c r="B20" s="14" t="s">
        <v>39</v>
      </c>
      <c r="C20" t="s">
        <v>61</v>
      </c>
      <c r="F20">
        <v>1302</v>
      </c>
      <c r="I20">
        <v>20</v>
      </c>
      <c r="J20">
        <v>1302</v>
      </c>
      <c r="K20">
        <v>1302</v>
      </c>
      <c r="L20">
        <v>1900</v>
      </c>
      <c r="M20">
        <f>PRODUCT(I20,J20)</f>
        <v>26040</v>
      </c>
      <c r="N20">
        <f>PRODUCT(I20,K20)</f>
        <v>26040</v>
      </c>
      <c r="O20">
        <f>PRODUCT(I20,L20)</f>
        <v>38000</v>
      </c>
      <c r="P20">
        <f>O20-M20</f>
        <v>11960</v>
      </c>
      <c r="Q20" s="2" t="s">
        <v>42</v>
      </c>
    </row>
    <row r="21" spans="1:17" x14ac:dyDescent="0.25">
      <c r="A21" t="s">
        <v>40</v>
      </c>
      <c r="B21" s="19" t="s">
        <v>45</v>
      </c>
      <c r="C21" t="s">
        <v>61</v>
      </c>
      <c r="G21" t="s">
        <v>97</v>
      </c>
      <c r="I21" s="12">
        <v>300</v>
      </c>
      <c r="J21" s="12">
        <v>67</v>
      </c>
      <c r="K21" s="12">
        <v>67</v>
      </c>
      <c r="L21" s="12">
        <v>250</v>
      </c>
      <c r="M21" s="12">
        <f>PRODUCT(I21:J21)</f>
        <v>20100</v>
      </c>
      <c r="N21" s="12">
        <f>PRODUCT(I21,K21)</f>
        <v>20100</v>
      </c>
      <c r="O21" s="12">
        <f>PRODUCT(I21,L21)</f>
        <v>75000</v>
      </c>
      <c r="P21" s="12">
        <f>O21-M21</f>
        <v>54900</v>
      </c>
      <c r="Q21" s="13" t="s">
        <v>46</v>
      </c>
    </row>
    <row r="22" spans="1:17" x14ac:dyDescent="0.25">
      <c r="A22" t="s">
        <v>52</v>
      </c>
      <c r="B22" s="14" t="s">
        <v>60</v>
      </c>
      <c r="C22" t="s">
        <v>61</v>
      </c>
      <c r="I22">
        <v>190</v>
      </c>
      <c r="J22">
        <v>137</v>
      </c>
      <c r="K22">
        <v>137</v>
      </c>
      <c r="L22">
        <v>270</v>
      </c>
      <c r="M22">
        <f>PRODUCT(I22,J22)</f>
        <v>26030</v>
      </c>
      <c r="N22">
        <f>PRODUCT(I22,K22)</f>
        <v>26030</v>
      </c>
      <c r="O22">
        <f>PRODUCT(I22,L22)</f>
        <v>51300</v>
      </c>
      <c r="P22">
        <f>O22-M22</f>
        <v>25270</v>
      </c>
    </row>
    <row r="23" spans="1:17" x14ac:dyDescent="0.25">
      <c r="A23" t="s">
        <v>73</v>
      </c>
      <c r="B23" s="14" t="s">
        <v>72</v>
      </c>
      <c r="C23" t="s">
        <v>61</v>
      </c>
      <c r="I23" s="14">
        <v>60</v>
      </c>
      <c r="J23" s="14">
        <v>83.85</v>
      </c>
      <c r="K23" s="14">
        <v>83.85</v>
      </c>
      <c r="L23" s="14">
        <v>185</v>
      </c>
      <c r="M23" s="14">
        <f>PRODUCT(I23:J23)</f>
        <v>5031</v>
      </c>
      <c r="N23" s="14">
        <f>PRODUCT(I23,K23)</f>
        <v>5031</v>
      </c>
      <c r="O23" s="14">
        <f>PRODUCT(I23,L23)</f>
        <v>11100</v>
      </c>
      <c r="P23" s="14">
        <f>O23-M23</f>
        <v>6069</v>
      </c>
      <c r="Q23" s="25" t="s">
        <v>46</v>
      </c>
    </row>
    <row r="24" spans="1:17" x14ac:dyDescent="0.25">
      <c r="A24" s="1" t="s">
        <v>83</v>
      </c>
      <c r="B24" s="19" t="s">
        <v>63</v>
      </c>
      <c r="C24" t="s">
        <v>85</v>
      </c>
      <c r="G24" t="s">
        <v>96</v>
      </c>
      <c r="I24" s="11">
        <v>200</v>
      </c>
      <c r="J24" s="11">
        <v>25</v>
      </c>
      <c r="K24" s="11">
        <v>25</v>
      </c>
      <c r="L24" s="11">
        <v>50</v>
      </c>
      <c r="M24" s="11">
        <f>PRODUCT(I24,J24)</f>
        <v>5000</v>
      </c>
      <c r="N24" s="11">
        <f>PRODUCT(I24,K24)</f>
        <v>5000</v>
      </c>
      <c r="O24" s="11">
        <f>PRODUCT(I24,L24)</f>
        <v>10000</v>
      </c>
      <c r="P24" s="11">
        <f>O24-M24</f>
        <v>5000</v>
      </c>
      <c r="Q24" s="13" t="s">
        <v>46</v>
      </c>
    </row>
    <row r="25" spans="1:17" x14ac:dyDescent="0.25">
      <c r="A25" t="s">
        <v>52</v>
      </c>
      <c r="B25" s="14" t="s">
        <v>79</v>
      </c>
      <c r="C25" t="s">
        <v>61</v>
      </c>
      <c r="I25">
        <v>100</v>
      </c>
      <c r="J25">
        <v>81</v>
      </c>
      <c r="K25">
        <v>81</v>
      </c>
      <c r="L25">
        <v>130</v>
      </c>
    </row>
    <row r="26" spans="1:17" x14ac:dyDescent="0.25">
      <c r="A26" t="s">
        <v>73</v>
      </c>
      <c r="B26" s="14" t="s">
        <v>84</v>
      </c>
      <c r="C26" t="s">
        <v>85</v>
      </c>
      <c r="I26">
        <v>50</v>
      </c>
      <c r="J26">
        <v>270</v>
      </c>
      <c r="K26">
        <v>270</v>
      </c>
      <c r="L26">
        <v>430</v>
      </c>
    </row>
    <row r="27" spans="1:17" x14ac:dyDescent="0.25">
      <c r="D27" s="16"/>
      <c r="M27" s="14"/>
    </row>
    <row r="29" spans="1:17" x14ac:dyDescent="0.25">
      <c r="K29" t="s">
        <v>53</v>
      </c>
    </row>
  </sheetData>
  <mergeCells count="3">
    <mergeCell ref="M1:O1"/>
    <mergeCell ref="D1:E1"/>
    <mergeCell ref="J1:L1"/>
  </mergeCells>
  <conditionalFormatting sqref="A14:T16 Q1:T1 M1 A1:F1 A2:T9 B17:T20 B21:C22 A17:A23 C23 B11:B13 A25:A26 B24:C26 I1:J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F7E2-86FB-4885-8899-68C7F2753F96}">
  <dimension ref="A1:Y6"/>
  <sheetViews>
    <sheetView tabSelected="1" workbookViewId="0">
      <pane ySplit="2" topLeftCell="A3" activePane="bottomLeft" state="frozen"/>
      <selection pane="bottomLeft" activeCell="Q13" sqref="Q13"/>
    </sheetView>
  </sheetViews>
  <sheetFormatPr defaultRowHeight="15" x14ac:dyDescent="0.25"/>
  <cols>
    <col min="2" max="2" width="18.42578125" customWidth="1"/>
    <col min="3" max="3" width="11.28515625" style="38" customWidth="1"/>
    <col min="4" max="4" width="21.5703125" style="29" customWidth="1"/>
    <col min="5" max="5" width="9.5703125" customWidth="1"/>
    <col min="6" max="6" width="10" customWidth="1"/>
    <col min="7" max="7" width="12.42578125" style="38" customWidth="1"/>
    <col min="8" max="8" width="19.42578125" style="29" customWidth="1"/>
    <col min="9" max="9" width="10" customWidth="1"/>
    <col min="10" max="10" width="11.140625" customWidth="1"/>
    <col min="11" max="11" width="14.85546875" customWidth="1"/>
    <col min="12" max="12" width="16.85546875" style="29" customWidth="1"/>
    <col min="13" max="13" width="11.85546875" customWidth="1"/>
    <col min="15" max="15" width="13.7109375" customWidth="1"/>
    <col min="16" max="16" width="13.28515625" style="29" customWidth="1"/>
    <col min="17" max="17" width="11.28515625" customWidth="1"/>
    <col min="19" max="19" width="15.42578125" style="38" customWidth="1"/>
    <col min="20" max="20" width="14" style="29" customWidth="1"/>
    <col min="23" max="23" width="14.42578125" customWidth="1"/>
    <col min="24" max="24" width="13.42578125" customWidth="1"/>
    <col min="25" max="25" width="25.85546875" style="2" customWidth="1"/>
  </cols>
  <sheetData>
    <row r="1" spans="1:25" ht="18.75" x14ac:dyDescent="0.3">
      <c r="A1" s="62" t="s">
        <v>136</v>
      </c>
      <c r="B1" s="63"/>
      <c r="C1" s="37" t="s">
        <v>98</v>
      </c>
      <c r="D1" s="39" t="s">
        <v>35</v>
      </c>
      <c r="E1" s="30" t="s">
        <v>107</v>
      </c>
      <c r="F1" s="30" t="s">
        <v>108</v>
      </c>
      <c r="G1" s="41" t="s">
        <v>98</v>
      </c>
      <c r="H1" s="43" t="s">
        <v>35</v>
      </c>
      <c r="I1" s="31" t="s">
        <v>107</v>
      </c>
      <c r="J1" s="31" t="s">
        <v>108</v>
      </c>
      <c r="K1" s="32" t="s">
        <v>98</v>
      </c>
      <c r="L1" s="44" t="s">
        <v>35</v>
      </c>
      <c r="M1" s="32" t="s">
        <v>107</v>
      </c>
      <c r="N1" s="32" t="s">
        <v>108</v>
      </c>
      <c r="O1" s="33" t="s">
        <v>98</v>
      </c>
      <c r="P1" s="45" t="s">
        <v>35</v>
      </c>
      <c r="Q1" s="33" t="s">
        <v>107</v>
      </c>
      <c r="R1" s="33" t="s">
        <v>108</v>
      </c>
      <c r="S1" s="42" t="s">
        <v>98</v>
      </c>
      <c r="T1" s="46" t="s">
        <v>35</v>
      </c>
      <c r="U1" s="34" t="s">
        <v>107</v>
      </c>
      <c r="V1" s="34" t="s">
        <v>108</v>
      </c>
      <c r="Y1" s="69" t="s">
        <v>141</v>
      </c>
    </row>
    <row r="2" spans="1:25" s="36" customFormat="1" x14ac:dyDescent="0.25">
      <c r="A2" s="35" t="s">
        <v>22</v>
      </c>
      <c r="B2" s="35" t="s">
        <v>99</v>
      </c>
      <c r="C2" s="64" t="s">
        <v>100</v>
      </c>
      <c r="D2" s="64"/>
      <c r="E2" s="64"/>
      <c r="F2" s="64"/>
      <c r="G2" s="64" t="s">
        <v>101</v>
      </c>
      <c r="H2" s="64"/>
      <c r="I2" s="64"/>
      <c r="J2" s="64"/>
      <c r="K2" s="64" t="s">
        <v>102</v>
      </c>
      <c r="L2" s="64"/>
      <c r="M2" s="64"/>
      <c r="N2" s="64"/>
      <c r="O2" s="64" t="s">
        <v>103</v>
      </c>
      <c r="P2" s="64"/>
      <c r="Q2" s="64"/>
      <c r="R2" s="64"/>
      <c r="S2" s="64" t="s">
        <v>104</v>
      </c>
      <c r="T2" s="64"/>
      <c r="U2" s="64"/>
      <c r="V2" s="64"/>
      <c r="W2" s="35" t="s">
        <v>105</v>
      </c>
      <c r="X2" s="35" t="s">
        <v>106</v>
      </c>
      <c r="Y2" s="70"/>
    </row>
    <row r="3" spans="1:25" x14ac:dyDescent="0.25">
      <c r="A3">
        <v>1</v>
      </c>
      <c r="B3" t="s">
        <v>133</v>
      </c>
      <c r="C3" s="38">
        <v>43969</v>
      </c>
      <c r="D3" s="29" t="s">
        <v>113</v>
      </c>
      <c r="E3">
        <v>79.59</v>
      </c>
      <c r="F3">
        <v>84.5</v>
      </c>
      <c r="G3" s="38">
        <v>43970</v>
      </c>
      <c r="H3" s="29" t="s">
        <v>137</v>
      </c>
      <c r="I3">
        <v>81.55</v>
      </c>
      <c r="J3">
        <v>85.4</v>
      </c>
      <c r="K3" s="68">
        <v>43971</v>
      </c>
      <c r="L3" s="57" t="s">
        <v>140</v>
      </c>
      <c r="M3" s="58">
        <v>80.7</v>
      </c>
      <c r="N3" s="58">
        <v>84.1</v>
      </c>
      <c r="O3" s="40"/>
      <c r="W3">
        <f>AVERAGE(U3,Q3,M3,I3,E3)</f>
        <v>80.61333333333333</v>
      </c>
      <c r="X3">
        <f>AVERAGE(V3,R3,N3,J3,F3)</f>
        <v>84.666666666666671</v>
      </c>
    </row>
    <row r="4" spans="1:25" ht="30" x14ac:dyDescent="0.25">
      <c r="A4">
        <v>2</v>
      </c>
      <c r="B4" t="s">
        <v>109</v>
      </c>
      <c r="C4" s="38">
        <v>43962</v>
      </c>
      <c r="D4" s="29" t="s">
        <v>110</v>
      </c>
      <c r="E4">
        <v>81.05</v>
      </c>
      <c r="F4">
        <v>89.9</v>
      </c>
      <c r="G4" s="38">
        <v>43963</v>
      </c>
      <c r="H4" s="29" t="s">
        <v>111</v>
      </c>
      <c r="I4">
        <v>83.8</v>
      </c>
      <c r="J4">
        <v>85</v>
      </c>
      <c r="K4" s="47">
        <v>43964</v>
      </c>
      <c r="L4" s="48" t="s">
        <v>112</v>
      </c>
      <c r="M4" s="49">
        <v>83.9</v>
      </c>
      <c r="N4" s="49">
        <v>92.5</v>
      </c>
      <c r="O4" s="40">
        <v>43965</v>
      </c>
      <c r="P4" s="29" t="s">
        <v>113</v>
      </c>
      <c r="Q4">
        <v>83.7</v>
      </c>
      <c r="R4">
        <v>87.2</v>
      </c>
      <c r="S4" s="38">
        <v>43966</v>
      </c>
      <c r="T4" s="29" t="s">
        <v>114</v>
      </c>
      <c r="U4">
        <v>83.2</v>
      </c>
      <c r="V4">
        <v>84.95</v>
      </c>
      <c r="W4">
        <f>AVERAGE(U4,Q4,M4,I4,E4)</f>
        <v>83.13000000000001</v>
      </c>
      <c r="X4">
        <f>AVERAGE(V4,R4,N4,J4,F4)</f>
        <v>87.91</v>
      </c>
      <c r="Y4" s="2" t="s">
        <v>142</v>
      </c>
    </row>
    <row r="5" spans="1:25" x14ac:dyDescent="0.25">
      <c r="A5">
        <v>3</v>
      </c>
      <c r="B5" t="s">
        <v>115</v>
      </c>
      <c r="C5" s="38">
        <v>43955</v>
      </c>
      <c r="D5" s="29" t="s">
        <v>116</v>
      </c>
      <c r="E5">
        <v>83.45</v>
      </c>
      <c r="F5">
        <v>85.25</v>
      </c>
      <c r="G5" s="52">
        <v>43956</v>
      </c>
      <c r="H5" s="50" t="s">
        <v>117</v>
      </c>
      <c r="I5" s="51">
        <v>80.95</v>
      </c>
      <c r="J5" s="51">
        <v>85.25</v>
      </c>
      <c r="K5" s="40">
        <v>43957</v>
      </c>
      <c r="L5" s="29" t="s">
        <v>114</v>
      </c>
      <c r="M5">
        <v>80.8</v>
      </c>
      <c r="N5">
        <v>83.6</v>
      </c>
      <c r="O5" s="40">
        <v>43958</v>
      </c>
      <c r="P5" s="29" t="s">
        <v>114</v>
      </c>
      <c r="Q5">
        <v>82.5</v>
      </c>
      <c r="R5">
        <v>83.75</v>
      </c>
      <c r="S5" s="38">
        <v>43959</v>
      </c>
      <c r="T5" s="29" t="s">
        <v>118</v>
      </c>
      <c r="U5">
        <v>81</v>
      </c>
      <c r="V5">
        <v>84.25</v>
      </c>
      <c r="W5">
        <f>AVERAGE(E5,I5,M5,Q5,U5)</f>
        <v>81.739999999999995</v>
      </c>
      <c r="X5">
        <f>AVERAGE(V5,R5,N5,J5,F5)</f>
        <v>84.42</v>
      </c>
    </row>
    <row r="6" spans="1:25" x14ac:dyDescent="0.25">
      <c r="A6">
        <v>4</v>
      </c>
      <c r="B6" t="s">
        <v>119</v>
      </c>
      <c r="C6" s="38">
        <v>43948</v>
      </c>
      <c r="D6" s="29" t="s">
        <v>120</v>
      </c>
      <c r="E6">
        <v>75.25</v>
      </c>
      <c r="F6">
        <v>75.75</v>
      </c>
      <c r="G6" s="38">
        <v>43949</v>
      </c>
      <c r="H6" s="29" t="s">
        <v>121</v>
      </c>
      <c r="I6">
        <v>76.5</v>
      </c>
      <c r="J6">
        <v>77.400000000000006</v>
      </c>
      <c r="K6" s="40">
        <v>43950</v>
      </c>
      <c r="L6" s="29" t="s">
        <v>114</v>
      </c>
      <c r="M6">
        <v>77.25</v>
      </c>
      <c r="N6">
        <v>78.2</v>
      </c>
      <c r="O6" s="47">
        <v>43951</v>
      </c>
      <c r="P6" s="48" t="s">
        <v>122</v>
      </c>
      <c r="Q6" s="49">
        <v>85.97</v>
      </c>
      <c r="R6" s="49">
        <v>93.75</v>
      </c>
      <c r="S6" s="61" t="s">
        <v>123</v>
      </c>
      <c r="T6" s="61"/>
      <c r="U6" s="61"/>
      <c r="V6" s="61"/>
      <c r="W6">
        <f>AVERAGE(I6,M6,Q6,E6)</f>
        <v>78.742500000000007</v>
      </c>
      <c r="X6">
        <f>AVERAGE(R6,N6,J6,F6)</f>
        <v>81.275000000000006</v>
      </c>
    </row>
  </sheetData>
  <mergeCells count="7">
    <mergeCell ref="S6:V6"/>
    <mergeCell ref="A1:B1"/>
    <mergeCell ref="C2:F2"/>
    <mergeCell ref="G2:J2"/>
    <mergeCell ref="K2:N2"/>
    <mergeCell ref="O2:R2"/>
    <mergeCell ref="S2:V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CE20-6367-4970-A467-A2BC15F8D3A2}">
  <dimension ref="A1:X6"/>
  <sheetViews>
    <sheetView workbookViewId="0">
      <selection activeCell="N3" sqref="N3"/>
    </sheetView>
  </sheetViews>
  <sheetFormatPr defaultRowHeight="15" x14ac:dyDescent="0.25"/>
  <cols>
    <col min="2" max="2" width="15.140625" customWidth="1"/>
    <col min="3" max="3" width="12.28515625" style="38" customWidth="1"/>
    <col min="4" max="4" width="19.85546875" customWidth="1"/>
    <col min="7" max="7" width="13.5703125" style="38" customWidth="1"/>
    <col min="8" max="8" width="17.85546875" customWidth="1"/>
    <col min="11" max="11" width="13.28515625" style="38" customWidth="1"/>
    <col min="12" max="12" width="18.7109375" customWidth="1"/>
    <col min="15" max="15" width="13.85546875" style="38" customWidth="1"/>
    <col min="16" max="16" width="14" customWidth="1"/>
    <col min="18" max="18" width="11" customWidth="1"/>
    <col min="19" max="19" width="14.7109375" style="38" customWidth="1"/>
    <col min="20" max="20" width="17.28515625" customWidth="1"/>
  </cols>
  <sheetData>
    <row r="1" spans="1:24" ht="18.75" x14ac:dyDescent="0.3">
      <c r="A1" s="62" t="s">
        <v>135</v>
      </c>
      <c r="B1" s="63"/>
      <c r="C1" s="37" t="s">
        <v>98</v>
      </c>
      <c r="D1" s="39" t="s">
        <v>35</v>
      </c>
      <c r="E1" s="30" t="s">
        <v>107</v>
      </c>
      <c r="F1" s="30" t="s">
        <v>108</v>
      </c>
      <c r="G1" s="41" t="s">
        <v>98</v>
      </c>
      <c r="H1" s="43" t="s">
        <v>35</v>
      </c>
      <c r="I1" s="31" t="s">
        <v>107</v>
      </c>
      <c r="J1" s="31" t="s">
        <v>108</v>
      </c>
      <c r="K1" s="53" t="s">
        <v>98</v>
      </c>
      <c r="L1" s="44" t="s">
        <v>35</v>
      </c>
      <c r="M1" s="32" t="s">
        <v>107</v>
      </c>
      <c r="N1" s="32" t="s">
        <v>108</v>
      </c>
      <c r="O1" s="55" t="s">
        <v>98</v>
      </c>
      <c r="P1" s="45" t="s">
        <v>35</v>
      </c>
      <c r="Q1" s="33" t="s">
        <v>107</v>
      </c>
      <c r="R1" s="33" t="s">
        <v>108</v>
      </c>
      <c r="S1" s="42" t="s">
        <v>98</v>
      </c>
      <c r="T1" s="46" t="s">
        <v>35</v>
      </c>
      <c r="U1" s="34" t="s">
        <v>107</v>
      </c>
      <c r="V1" s="34" t="s">
        <v>108</v>
      </c>
    </row>
    <row r="2" spans="1:24" x14ac:dyDescent="0.25">
      <c r="A2" s="35" t="s">
        <v>22</v>
      </c>
      <c r="B2" s="35" t="s">
        <v>99</v>
      </c>
      <c r="C2" s="64" t="s">
        <v>100</v>
      </c>
      <c r="D2" s="64"/>
      <c r="E2" s="64"/>
      <c r="F2" s="64"/>
      <c r="G2" s="64" t="s">
        <v>101</v>
      </c>
      <c r="H2" s="64"/>
      <c r="I2" s="64"/>
      <c r="J2" s="64"/>
      <c r="K2" s="64" t="s">
        <v>102</v>
      </c>
      <c r="L2" s="64"/>
      <c r="M2" s="64"/>
      <c r="N2" s="64"/>
      <c r="O2" s="64" t="s">
        <v>103</v>
      </c>
      <c r="P2" s="64"/>
      <c r="Q2" s="64"/>
      <c r="R2" s="64"/>
      <c r="S2" s="64" t="s">
        <v>104</v>
      </c>
      <c r="T2" s="64"/>
      <c r="U2" s="64"/>
      <c r="V2" s="64"/>
      <c r="W2" s="35" t="s">
        <v>105</v>
      </c>
      <c r="X2" s="35" t="s">
        <v>106</v>
      </c>
    </row>
    <row r="3" spans="1:24" x14ac:dyDescent="0.25">
      <c r="A3">
        <v>1</v>
      </c>
      <c r="B3" t="s">
        <v>133</v>
      </c>
      <c r="C3" s="38">
        <v>43969</v>
      </c>
      <c r="D3" s="29" t="s">
        <v>107</v>
      </c>
      <c r="E3">
        <v>87.85</v>
      </c>
      <c r="F3">
        <v>90.5</v>
      </c>
      <c r="G3" s="56">
        <v>43970</v>
      </c>
      <c r="H3" s="57" t="s">
        <v>125</v>
      </c>
      <c r="I3" s="58">
        <v>88.3</v>
      </c>
      <c r="J3" s="58">
        <v>91.7</v>
      </c>
      <c r="K3" s="56">
        <v>43971</v>
      </c>
      <c r="L3" s="57" t="s">
        <v>143</v>
      </c>
      <c r="M3" s="58">
        <v>89.3</v>
      </c>
      <c r="N3" s="58">
        <v>93.4</v>
      </c>
      <c r="P3" s="29"/>
      <c r="T3" s="29"/>
      <c r="W3">
        <f>AVERAGE(U3,Q3,M3,I3,E3)</f>
        <v>88.483333333333334</v>
      </c>
      <c r="X3">
        <f>AVERAGE(V3,R3,N3,J3,F3)</f>
        <v>91.866666666666674</v>
      </c>
    </row>
    <row r="4" spans="1:24" x14ac:dyDescent="0.25">
      <c r="A4">
        <v>2</v>
      </c>
      <c r="B4" t="s">
        <v>109</v>
      </c>
      <c r="C4" s="38">
        <v>43962</v>
      </c>
      <c r="D4" s="29" t="s">
        <v>124</v>
      </c>
      <c r="E4">
        <v>85.95</v>
      </c>
      <c r="F4">
        <v>89.35</v>
      </c>
      <c r="G4" s="54">
        <v>43963</v>
      </c>
      <c r="H4" s="48" t="s">
        <v>125</v>
      </c>
      <c r="I4" s="49">
        <v>86.5</v>
      </c>
      <c r="J4" s="49">
        <v>92</v>
      </c>
      <c r="K4" s="56">
        <v>43964</v>
      </c>
      <c r="L4" s="57" t="s">
        <v>127</v>
      </c>
      <c r="M4" s="58">
        <v>92.75</v>
      </c>
      <c r="N4" s="58">
        <v>96.35</v>
      </c>
      <c r="O4" s="38">
        <v>43965</v>
      </c>
      <c r="P4" s="29" t="s">
        <v>126</v>
      </c>
      <c r="Q4">
        <v>87.85</v>
      </c>
      <c r="R4">
        <v>93.3</v>
      </c>
      <c r="S4" s="38">
        <v>43966</v>
      </c>
      <c r="T4" s="29" t="s">
        <v>128</v>
      </c>
      <c r="U4">
        <v>89.3</v>
      </c>
      <c r="V4">
        <v>91.7</v>
      </c>
      <c r="W4">
        <f>AVERAGE(U4,Q4,M4,I4,E4)</f>
        <v>88.47</v>
      </c>
      <c r="X4">
        <f>AVERAGE(V4,R4,N4,J4,F4)</f>
        <v>92.54</v>
      </c>
    </row>
    <row r="5" spans="1:24" x14ac:dyDescent="0.25">
      <c r="A5">
        <v>3</v>
      </c>
      <c r="B5" t="s">
        <v>115</v>
      </c>
      <c r="C5" s="38">
        <v>43955</v>
      </c>
      <c r="D5" s="29" t="s">
        <v>107</v>
      </c>
      <c r="E5">
        <v>91.5</v>
      </c>
      <c r="F5">
        <v>93.5</v>
      </c>
      <c r="G5" s="56">
        <v>43956</v>
      </c>
      <c r="H5" s="57" t="s">
        <v>128</v>
      </c>
      <c r="I5" s="58">
        <v>92.6</v>
      </c>
      <c r="J5" s="58">
        <v>94.35</v>
      </c>
      <c r="K5" s="38">
        <v>43957</v>
      </c>
      <c r="L5" s="29" t="s">
        <v>129</v>
      </c>
      <c r="M5">
        <v>94.4</v>
      </c>
      <c r="N5">
        <v>94.7</v>
      </c>
      <c r="O5" s="38">
        <v>43958</v>
      </c>
      <c r="P5" s="29" t="s">
        <v>130</v>
      </c>
      <c r="Q5">
        <v>90.5</v>
      </c>
      <c r="R5">
        <v>93.8</v>
      </c>
      <c r="S5" s="54">
        <v>43959</v>
      </c>
      <c r="T5" s="48" t="s">
        <v>131</v>
      </c>
      <c r="U5" s="49">
        <v>86.9</v>
      </c>
      <c r="V5" s="49">
        <v>91.15</v>
      </c>
      <c r="W5">
        <f>AVERAGE(E5,I5,M5,Q5,U5)</f>
        <v>91.179999999999993</v>
      </c>
      <c r="X5">
        <f>AVERAGE(V5,R5,N5,J5,F5)</f>
        <v>93.5</v>
      </c>
    </row>
    <row r="6" spans="1:24" x14ac:dyDescent="0.25">
      <c r="A6">
        <v>4</v>
      </c>
      <c r="B6" t="s">
        <v>119</v>
      </c>
      <c r="C6" s="38">
        <v>43948</v>
      </c>
      <c r="D6" s="29" t="s">
        <v>121</v>
      </c>
      <c r="E6">
        <v>92.35</v>
      </c>
      <c r="F6">
        <v>93.65</v>
      </c>
      <c r="G6" s="38">
        <v>43949</v>
      </c>
      <c r="H6" s="29" t="s">
        <v>130</v>
      </c>
      <c r="I6">
        <v>89.1</v>
      </c>
      <c r="J6">
        <v>90.4</v>
      </c>
      <c r="K6" s="38">
        <v>43950</v>
      </c>
      <c r="L6" s="29" t="s">
        <v>114</v>
      </c>
      <c r="M6">
        <v>90.15</v>
      </c>
      <c r="N6">
        <v>92.1</v>
      </c>
      <c r="O6" s="54">
        <v>43951</v>
      </c>
      <c r="P6" s="48" t="s">
        <v>132</v>
      </c>
      <c r="Q6" s="49">
        <v>91.35</v>
      </c>
      <c r="R6" s="49">
        <v>95.9</v>
      </c>
      <c r="S6" s="61" t="s">
        <v>123</v>
      </c>
      <c r="T6" s="61"/>
      <c r="U6" s="61"/>
      <c r="V6" s="61"/>
      <c r="W6">
        <f>AVERAGE(I6,M6,Q6,E6)</f>
        <v>90.737500000000011</v>
      </c>
      <c r="X6">
        <f>AVERAGE(R6,N6,J6,F6)</f>
        <v>93.012499999999989</v>
      </c>
    </row>
  </sheetData>
  <mergeCells count="7">
    <mergeCell ref="S6:V6"/>
    <mergeCell ref="A1:B1"/>
    <mergeCell ref="C2:F2"/>
    <mergeCell ref="G2:J2"/>
    <mergeCell ref="K2:N2"/>
    <mergeCell ref="O2:R2"/>
    <mergeCell ref="S2:V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B4B3-B6FF-447F-B438-2C8D1258923B}">
  <dimension ref="A1:X6"/>
  <sheetViews>
    <sheetView workbookViewId="0">
      <selection sqref="A1:XFD4"/>
    </sheetView>
  </sheetViews>
  <sheetFormatPr defaultRowHeight="15" x14ac:dyDescent="0.25"/>
  <cols>
    <col min="2" max="2" width="17.140625" customWidth="1"/>
    <col min="3" max="3" width="12.42578125" style="38" customWidth="1"/>
    <col min="4" max="4" width="15.7109375" customWidth="1"/>
    <col min="7" max="7" width="13" style="38" customWidth="1"/>
    <col min="8" max="8" width="16.5703125" customWidth="1"/>
    <col min="11" max="11" width="14.85546875" style="38" customWidth="1"/>
    <col min="12" max="12" width="12.85546875" customWidth="1"/>
    <col min="15" max="15" width="14.85546875" style="38" customWidth="1"/>
    <col min="16" max="16" width="13.28515625" customWidth="1"/>
    <col min="19" max="19" width="10.42578125" style="38" bestFit="1" customWidth="1"/>
    <col min="20" max="20" width="16.42578125" customWidth="1"/>
  </cols>
  <sheetData>
    <row r="1" spans="1:24" ht="21" x14ac:dyDescent="0.35">
      <c r="A1" s="65" t="s">
        <v>134</v>
      </c>
      <c r="B1" s="66"/>
      <c r="C1" s="37" t="s">
        <v>98</v>
      </c>
      <c r="D1" s="39" t="s">
        <v>35</v>
      </c>
      <c r="E1" s="30" t="s">
        <v>107</v>
      </c>
      <c r="F1" s="30" t="s">
        <v>108</v>
      </c>
      <c r="G1" s="41" t="s">
        <v>98</v>
      </c>
      <c r="H1" s="43" t="s">
        <v>35</v>
      </c>
      <c r="I1" s="31" t="s">
        <v>107</v>
      </c>
      <c r="J1" s="31" t="s">
        <v>108</v>
      </c>
      <c r="K1" s="53" t="s">
        <v>98</v>
      </c>
      <c r="L1" s="44" t="s">
        <v>35</v>
      </c>
      <c r="M1" s="32" t="s">
        <v>107</v>
      </c>
      <c r="N1" s="32" t="s">
        <v>108</v>
      </c>
      <c r="O1" s="55" t="s">
        <v>98</v>
      </c>
      <c r="P1" s="45" t="s">
        <v>35</v>
      </c>
      <c r="Q1" s="33" t="s">
        <v>107</v>
      </c>
      <c r="R1" s="33" t="s">
        <v>108</v>
      </c>
      <c r="S1" s="42" t="s">
        <v>98</v>
      </c>
      <c r="T1" s="46" t="s">
        <v>35</v>
      </c>
      <c r="U1" s="34" t="s">
        <v>107</v>
      </c>
      <c r="V1" s="34" t="s">
        <v>108</v>
      </c>
    </row>
    <row r="2" spans="1:24" x14ac:dyDescent="0.25">
      <c r="A2" s="35" t="s">
        <v>22</v>
      </c>
      <c r="B2" s="35" t="s">
        <v>99</v>
      </c>
      <c r="C2" s="64" t="s">
        <v>100</v>
      </c>
      <c r="D2" s="64"/>
      <c r="E2" s="64"/>
      <c r="F2" s="64"/>
      <c r="G2" s="67" t="s">
        <v>101</v>
      </c>
      <c r="H2" s="64"/>
      <c r="I2" s="64"/>
      <c r="J2" s="64"/>
      <c r="K2" s="67" t="s">
        <v>102</v>
      </c>
      <c r="L2" s="64"/>
      <c r="M2" s="64"/>
      <c r="N2" s="64"/>
      <c r="O2" s="67" t="s">
        <v>103</v>
      </c>
      <c r="P2" s="64"/>
      <c r="Q2" s="64"/>
      <c r="R2" s="64"/>
      <c r="S2" s="67" t="s">
        <v>104</v>
      </c>
      <c r="T2" s="64"/>
      <c r="U2" s="64"/>
      <c r="V2" s="64"/>
      <c r="W2" s="35" t="s">
        <v>105</v>
      </c>
      <c r="X2" s="35" t="s">
        <v>106</v>
      </c>
    </row>
    <row r="3" spans="1:24" x14ac:dyDescent="0.25">
      <c r="A3">
        <v>1</v>
      </c>
      <c r="B3" t="s">
        <v>133</v>
      </c>
      <c r="C3" s="38">
        <v>43969</v>
      </c>
      <c r="D3" s="29" t="s">
        <v>139</v>
      </c>
      <c r="E3">
        <v>42.8</v>
      </c>
      <c r="F3">
        <v>45.75</v>
      </c>
      <c r="G3" s="56">
        <v>43970</v>
      </c>
      <c r="H3" s="57" t="s">
        <v>120</v>
      </c>
      <c r="I3" s="58">
        <v>43</v>
      </c>
      <c r="J3" s="58">
        <v>45.1</v>
      </c>
      <c r="K3" s="56"/>
      <c r="L3" s="57"/>
      <c r="M3" s="58"/>
      <c r="N3" s="58"/>
      <c r="P3" s="29"/>
      <c r="T3" s="29"/>
      <c r="W3">
        <f>AVERAGE(U3,Q3,M3,I3,E3)</f>
        <v>42.9</v>
      </c>
      <c r="X3">
        <f>AVERAGE(V3,R3,N3,J3,F3)</f>
        <v>45.424999999999997</v>
      </c>
    </row>
    <row r="4" spans="1:24" x14ac:dyDescent="0.25">
      <c r="A4">
        <v>2</v>
      </c>
      <c r="B4" t="s">
        <v>109</v>
      </c>
      <c r="C4" s="38">
        <v>43962</v>
      </c>
      <c r="D4" s="29"/>
      <c r="G4" s="54">
        <v>43963</v>
      </c>
      <c r="H4" s="48"/>
      <c r="I4" s="49"/>
      <c r="J4" s="49"/>
      <c r="K4" s="56">
        <v>43964</v>
      </c>
      <c r="L4" s="57" t="s">
        <v>138</v>
      </c>
      <c r="M4" s="58">
        <v>48.65</v>
      </c>
      <c r="N4" s="58">
        <v>52</v>
      </c>
      <c r="O4" s="38">
        <v>43965</v>
      </c>
      <c r="P4" s="29" t="s">
        <v>113</v>
      </c>
      <c r="Q4">
        <v>48</v>
      </c>
      <c r="R4">
        <v>49.3</v>
      </c>
      <c r="S4" s="38">
        <v>43966</v>
      </c>
      <c r="T4" s="29" t="s">
        <v>114</v>
      </c>
      <c r="U4">
        <v>46.95</v>
      </c>
      <c r="V4">
        <v>49.3</v>
      </c>
      <c r="W4">
        <f>AVERAGE(U4,Q4,M4,I4,E4)</f>
        <v>47.866666666666667</v>
      </c>
      <c r="X4">
        <f>AVERAGE(V4,R4,N4,J4,F4)</f>
        <v>50.199999999999996</v>
      </c>
    </row>
    <row r="5" spans="1:24" x14ac:dyDescent="0.25">
      <c r="A5">
        <v>3</v>
      </c>
      <c r="B5" t="s">
        <v>115</v>
      </c>
      <c r="C5" s="38">
        <v>43955</v>
      </c>
      <c r="D5" s="29" t="s">
        <v>107</v>
      </c>
      <c r="E5">
        <v>91.5</v>
      </c>
      <c r="F5">
        <v>93.5</v>
      </c>
      <c r="G5" s="56">
        <v>43956</v>
      </c>
      <c r="H5" s="57" t="s">
        <v>128</v>
      </c>
      <c r="I5" s="58">
        <v>92.6</v>
      </c>
      <c r="J5" s="58">
        <v>94.35</v>
      </c>
      <c r="K5" s="38">
        <v>43957</v>
      </c>
      <c r="L5" s="29" t="s">
        <v>129</v>
      </c>
      <c r="M5">
        <v>94.4</v>
      </c>
      <c r="N5">
        <v>94.7</v>
      </c>
      <c r="O5" s="38">
        <v>43958</v>
      </c>
      <c r="P5" s="29" t="s">
        <v>130</v>
      </c>
      <c r="Q5">
        <v>90.5</v>
      </c>
      <c r="R5">
        <v>93.8</v>
      </c>
      <c r="S5" s="54">
        <v>43959</v>
      </c>
      <c r="T5" s="48" t="s">
        <v>131</v>
      </c>
      <c r="U5" s="49">
        <v>86.9</v>
      </c>
      <c r="V5" s="49">
        <v>91.15</v>
      </c>
      <c r="W5">
        <f>AVERAGE(E5,I5,M5,Q5,U5)</f>
        <v>91.179999999999993</v>
      </c>
      <c r="X5">
        <f>AVERAGE(V5,R5,N5,J5,F5)</f>
        <v>93.5</v>
      </c>
    </row>
    <row r="6" spans="1:24" x14ac:dyDescent="0.25">
      <c r="A6">
        <v>4</v>
      </c>
      <c r="B6" t="s">
        <v>119</v>
      </c>
      <c r="C6" s="38">
        <v>43948</v>
      </c>
      <c r="D6" s="29" t="s">
        <v>121</v>
      </c>
      <c r="E6">
        <v>92.35</v>
      </c>
      <c r="F6">
        <v>93.65</v>
      </c>
      <c r="G6" s="38">
        <v>43949</v>
      </c>
      <c r="H6" s="29" t="s">
        <v>130</v>
      </c>
      <c r="I6">
        <v>89.1</v>
      </c>
      <c r="J6">
        <v>90.4</v>
      </c>
      <c r="K6" s="38">
        <v>43950</v>
      </c>
      <c r="L6" s="29" t="s">
        <v>114</v>
      </c>
      <c r="M6">
        <v>90.15</v>
      </c>
      <c r="N6">
        <v>92.1</v>
      </c>
      <c r="O6" s="54">
        <v>43951</v>
      </c>
      <c r="P6" s="48" t="s">
        <v>132</v>
      </c>
      <c r="Q6" s="49">
        <v>91.35</v>
      </c>
      <c r="R6" s="49">
        <v>95.9</v>
      </c>
      <c r="S6" s="61" t="s">
        <v>123</v>
      </c>
      <c r="T6" s="61"/>
      <c r="U6" s="61"/>
      <c r="V6" s="61"/>
      <c r="W6">
        <f>AVERAGE(I6,M6,Q6,E6)</f>
        <v>90.737500000000011</v>
      </c>
      <c r="X6">
        <f>AVERAGE(R6,N6,J6,F6)</f>
        <v>93.012499999999989</v>
      </c>
    </row>
  </sheetData>
  <mergeCells count="7">
    <mergeCell ref="S2:V2"/>
    <mergeCell ref="S6:V6"/>
    <mergeCell ref="A1:B1"/>
    <mergeCell ref="C2:F2"/>
    <mergeCell ref="G2:J2"/>
    <mergeCell ref="K2:N2"/>
    <mergeCell ref="O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4AFE-227F-49C1-80E6-879501652664}">
  <dimension ref="A1:X4"/>
  <sheetViews>
    <sheetView workbookViewId="0">
      <selection activeCell="A4" sqref="A4"/>
    </sheetView>
  </sheetViews>
  <sheetFormatPr defaultRowHeight="15" x14ac:dyDescent="0.25"/>
  <cols>
    <col min="2" max="2" width="17.85546875" customWidth="1"/>
    <col min="3" max="3" width="15.7109375" style="38" customWidth="1"/>
    <col min="4" max="4" width="18.140625" customWidth="1"/>
    <col min="7" max="7" width="15.7109375" style="38" customWidth="1"/>
    <col min="8" max="8" width="16.140625" customWidth="1"/>
    <col min="11" max="11" width="15.7109375" style="38" customWidth="1"/>
    <col min="12" max="12" width="15.28515625" customWidth="1"/>
    <col min="15" max="15" width="15.7109375" style="38" customWidth="1"/>
    <col min="16" max="16" width="14.140625" customWidth="1"/>
    <col min="19" max="19" width="15.7109375" style="38" customWidth="1"/>
    <col min="20" max="20" width="12.140625" customWidth="1"/>
    <col min="23" max="23" width="11.85546875" customWidth="1"/>
  </cols>
  <sheetData>
    <row r="1" spans="1:24" ht="21" x14ac:dyDescent="0.35">
      <c r="A1" s="65" t="s">
        <v>144</v>
      </c>
      <c r="B1" s="66"/>
      <c r="C1" s="37" t="s">
        <v>98</v>
      </c>
      <c r="D1" s="39" t="s">
        <v>35</v>
      </c>
      <c r="E1" s="30" t="s">
        <v>107</v>
      </c>
      <c r="F1" s="30" t="s">
        <v>108</v>
      </c>
      <c r="G1" s="41" t="s">
        <v>98</v>
      </c>
      <c r="H1" s="43" t="s">
        <v>35</v>
      </c>
      <c r="I1" s="31" t="s">
        <v>107</v>
      </c>
      <c r="J1" s="31" t="s">
        <v>108</v>
      </c>
      <c r="K1" s="53" t="s">
        <v>98</v>
      </c>
      <c r="L1" s="44" t="s">
        <v>35</v>
      </c>
      <c r="M1" s="32" t="s">
        <v>107</v>
      </c>
      <c r="N1" s="32" t="s">
        <v>108</v>
      </c>
      <c r="O1" s="55" t="s">
        <v>98</v>
      </c>
      <c r="P1" s="45" t="s">
        <v>35</v>
      </c>
      <c r="Q1" s="33" t="s">
        <v>107</v>
      </c>
      <c r="R1" s="33" t="s">
        <v>108</v>
      </c>
      <c r="S1" s="42" t="s">
        <v>98</v>
      </c>
      <c r="T1" s="46" t="s">
        <v>35</v>
      </c>
      <c r="U1" s="34" t="s">
        <v>107</v>
      </c>
      <c r="V1" s="34" t="s">
        <v>108</v>
      </c>
    </row>
    <row r="2" spans="1:24" x14ac:dyDescent="0.25">
      <c r="A2" s="35" t="s">
        <v>22</v>
      </c>
      <c r="B2" s="35" t="s">
        <v>99</v>
      </c>
      <c r="C2" s="64" t="s">
        <v>100</v>
      </c>
      <c r="D2" s="64"/>
      <c r="E2" s="64"/>
      <c r="F2" s="64"/>
      <c r="G2" s="67" t="s">
        <v>101</v>
      </c>
      <c r="H2" s="64"/>
      <c r="I2" s="64"/>
      <c r="J2" s="64"/>
      <c r="K2" s="67" t="s">
        <v>102</v>
      </c>
      <c r="L2" s="64"/>
      <c r="M2" s="64"/>
      <c r="N2" s="64"/>
      <c r="O2" s="67" t="s">
        <v>103</v>
      </c>
      <c r="P2" s="64"/>
      <c r="Q2" s="64"/>
      <c r="R2" s="64"/>
      <c r="S2" s="67" t="s">
        <v>104</v>
      </c>
      <c r="T2" s="64"/>
      <c r="U2" s="64"/>
      <c r="V2" s="64"/>
      <c r="W2" s="35" t="s">
        <v>105</v>
      </c>
      <c r="X2" s="35" t="s">
        <v>106</v>
      </c>
    </row>
    <row r="3" spans="1:24" x14ac:dyDescent="0.25">
      <c r="A3">
        <v>1</v>
      </c>
      <c r="B3" t="s">
        <v>133</v>
      </c>
      <c r="C3" s="38">
        <v>43969</v>
      </c>
      <c r="D3" s="29" t="s">
        <v>139</v>
      </c>
      <c r="E3">
        <v>42.8</v>
      </c>
      <c r="F3">
        <v>45.75</v>
      </c>
      <c r="G3" s="56">
        <v>43970</v>
      </c>
      <c r="H3" s="57" t="s">
        <v>120</v>
      </c>
      <c r="I3" s="58">
        <v>43</v>
      </c>
      <c r="J3" s="58">
        <v>45.1</v>
      </c>
      <c r="K3" s="56"/>
      <c r="L3" s="57"/>
      <c r="M3" s="58"/>
      <c r="N3" s="58"/>
      <c r="P3" s="29"/>
      <c r="T3" s="29"/>
      <c r="W3">
        <f>AVERAGE(U3,Q3,M3,I3,E3)</f>
        <v>42.9</v>
      </c>
      <c r="X3">
        <f>AVERAGE(V3,R3,N3,J3,F3)</f>
        <v>45.424999999999997</v>
      </c>
    </row>
    <row r="4" spans="1:24" x14ac:dyDescent="0.25">
      <c r="A4">
        <v>2</v>
      </c>
      <c r="B4" t="s">
        <v>109</v>
      </c>
      <c r="C4" s="38">
        <v>43962</v>
      </c>
      <c r="D4" s="29"/>
      <c r="G4" s="54">
        <v>43963</v>
      </c>
      <c r="H4" s="48"/>
      <c r="I4" s="49"/>
      <c r="J4" s="49"/>
      <c r="K4" s="56">
        <v>43964</v>
      </c>
      <c r="L4" s="57" t="s">
        <v>138</v>
      </c>
      <c r="M4" s="58">
        <v>48.65</v>
      </c>
      <c r="N4" s="58">
        <v>52</v>
      </c>
      <c r="O4" s="38">
        <v>43965</v>
      </c>
      <c r="P4" s="29" t="s">
        <v>113</v>
      </c>
      <c r="Q4">
        <v>48</v>
      </c>
      <c r="R4">
        <v>49.3</v>
      </c>
      <c r="S4" s="38">
        <v>43966</v>
      </c>
      <c r="T4" s="29" t="s">
        <v>114</v>
      </c>
      <c r="U4">
        <v>46.95</v>
      </c>
      <c r="V4">
        <v>49.3</v>
      </c>
      <c r="W4">
        <f>AVERAGE(U4,Q4,M4,I4,E4)</f>
        <v>47.866666666666667</v>
      </c>
      <c r="X4">
        <f>AVERAGE(V4,R4,N4,J4,F4)</f>
        <v>50.199999999999996</v>
      </c>
    </row>
  </sheetData>
  <mergeCells count="6">
    <mergeCell ref="A1:B1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C590-2667-4686-8AD6-8797DC153B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Utilities</vt:lpstr>
      <vt:lpstr>Foreign Portfolio</vt:lpstr>
      <vt:lpstr>Company Reserach</vt:lpstr>
      <vt:lpstr>TATAMOTORS</vt:lpstr>
      <vt:lpstr>NTPC</vt:lpstr>
      <vt:lpstr>ASHOKLEY</vt:lpstr>
      <vt:lpstr>BHEL</vt:lpstr>
      <vt:lpstr>ONGC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91966</dc:creator>
  <cp:lastModifiedBy>91966</cp:lastModifiedBy>
  <dcterms:created xsi:type="dcterms:W3CDTF">2020-04-21T18:00:50Z</dcterms:created>
  <dcterms:modified xsi:type="dcterms:W3CDTF">2020-05-21T15:25:08Z</dcterms:modified>
</cp:coreProperties>
</file>