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22f2000876\Files for BDM\Sole Creed Project\"/>
    </mc:Choice>
  </mc:AlternateContent>
  <xr:revisionPtr revIDLastSave="0" documentId="13_ncr:1_{4204D633-29C1-4874-841B-79F69704FAA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nalysis 1" sheetId="6" r:id="rId1"/>
    <sheet name="Revenue Analysis of Delhi" sheetId="7" r:id="rId2"/>
    <sheet name="Analysis 2" sheetId="12" r:id="rId3"/>
    <sheet name="Analysis 3" sheetId="13" r:id="rId4"/>
    <sheet name="Original Data" sheetId="1" r:id="rId5"/>
    <sheet name="Analysis 4" sheetId="14" r:id="rId6"/>
  </sheets>
  <definedNames>
    <definedName name="_xlchart.v1.0" hidden="1">'Analysis 2'!$A$55:$A$60</definedName>
    <definedName name="_xlchart.v1.1" hidden="1">'Analysis 2'!$B$54</definedName>
    <definedName name="_xlchart.v1.2" hidden="1">'Analysis 2'!$B$55:$B$60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7" i="6" l="1"/>
  <c r="B96" i="6"/>
  <c r="B95" i="6"/>
  <c r="G8" i="13"/>
  <c r="G7" i="13"/>
  <c r="G6" i="13"/>
  <c r="B91" i="6"/>
  <c r="B90" i="6"/>
  <c r="B89" i="6"/>
  <c r="D50" i="12"/>
  <c r="D49" i="12"/>
  <c r="D48" i="12"/>
  <c r="D47" i="12"/>
  <c r="D46" i="12"/>
  <c r="D45" i="12"/>
</calcChain>
</file>

<file path=xl/sharedStrings.xml><?xml version="1.0" encoding="utf-8"?>
<sst xmlns="http://schemas.openxmlformats.org/spreadsheetml/2006/main" count="361" uniqueCount="132">
  <si>
    <t>Date</t>
  </si>
  <si>
    <t>State</t>
  </si>
  <si>
    <t>District</t>
  </si>
  <si>
    <t>Name</t>
  </si>
  <si>
    <t>Item Purchased</t>
  </si>
  <si>
    <t>13/12/2023</t>
  </si>
  <si>
    <t>15/12/2023</t>
  </si>
  <si>
    <t>18/12/2023</t>
  </si>
  <si>
    <t>20/12/2023</t>
  </si>
  <si>
    <t>21/12/2023</t>
  </si>
  <si>
    <t>22/12/2023</t>
  </si>
  <si>
    <t>26/12/2023</t>
  </si>
  <si>
    <t>25/12/2023</t>
  </si>
  <si>
    <t>Delhi</t>
  </si>
  <si>
    <t>Chennai</t>
  </si>
  <si>
    <t>Haryana</t>
  </si>
  <si>
    <t>Uttar Pradesh</t>
  </si>
  <si>
    <t>28/12/2023</t>
  </si>
  <si>
    <t>29/12/2023</t>
  </si>
  <si>
    <t>31/12/2023</t>
  </si>
  <si>
    <t>Central Delhi</t>
  </si>
  <si>
    <t>East Delhi</t>
  </si>
  <si>
    <t>South West Delhi</t>
  </si>
  <si>
    <t>South Delhi</t>
  </si>
  <si>
    <t>North West Delhi</t>
  </si>
  <si>
    <t>South East Delhi</t>
  </si>
  <si>
    <t>Noida</t>
  </si>
  <si>
    <t>Gaziabad</t>
  </si>
  <si>
    <t>Gurgaon</t>
  </si>
  <si>
    <t>Tamil Nadu</t>
  </si>
  <si>
    <t>Aarav Garg</t>
  </si>
  <si>
    <t>Aditya Arora</t>
  </si>
  <si>
    <t>Gender</t>
  </si>
  <si>
    <t>Selling Price</t>
  </si>
  <si>
    <t>Arjun Gupta</t>
  </si>
  <si>
    <t>Ayush Aggarwal</t>
  </si>
  <si>
    <t>Dhruv Aggarwal</t>
  </si>
  <si>
    <t>Zayd Ahmed</t>
  </si>
  <si>
    <t>Aniket Tiwari</t>
  </si>
  <si>
    <t>Bhavya Singh</t>
  </si>
  <si>
    <t>Chirag Jain</t>
  </si>
  <si>
    <t>Dinesh Kumar</t>
  </si>
  <si>
    <t>Girish Rawat</t>
  </si>
  <si>
    <t>Jatin Malhotra</t>
  </si>
  <si>
    <t>Ria Rajput</t>
  </si>
  <si>
    <t>Saanvi Ahmed</t>
  </si>
  <si>
    <t>Ishaan Kumar</t>
  </si>
  <si>
    <t>Kunal Choudhary</t>
  </si>
  <si>
    <t>Mohit Agarwal</t>
  </si>
  <si>
    <t>Neel Joshi</t>
  </si>
  <si>
    <t>Yatin Thakral</t>
  </si>
  <si>
    <t>Anurag Samajpati</t>
  </si>
  <si>
    <t>Aarav Sharma</t>
  </si>
  <si>
    <t>Aditya Singh</t>
  </si>
  <si>
    <t>Shrey Singh</t>
  </si>
  <si>
    <t>Aditi Tiwari</t>
  </si>
  <si>
    <t>Bhavya Choudhary</t>
  </si>
  <si>
    <t>Rahul Yadav</t>
  </si>
  <si>
    <t>Raghav Mehta</t>
  </si>
  <si>
    <t>Risabh Garg</t>
  </si>
  <si>
    <t>M</t>
  </si>
  <si>
    <t>F</t>
  </si>
  <si>
    <t>Age</t>
  </si>
  <si>
    <t>The Smoke Crate</t>
  </si>
  <si>
    <t>The Shoe Cleaning Kit</t>
  </si>
  <si>
    <t>The Black Crate</t>
  </si>
  <si>
    <t>The Liquid Sneaker Cleaner</t>
  </si>
  <si>
    <t>The Clear Crate</t>
  </si>
  <si>
    <t>Surya Kumar</t>
  </si>
  <si>
    <t>Tarun Yadav</t>
  </si>
  <si>
    <t>Utkarsh Bansal</t>
  </si>
  <si>
    <t>Vicky Rajput</t>
  </si>
  <si>
    <t>Xander Mehta</t>
  </si>
  <si>
    <t>30/12/2023</t>
  </si>
  <si>
    <t>Dates</t>
  </si>
  <si>
    <t>14/12/2023</t>
  </si>
  <si>
    <t>16/12/2023</t>
  </si>
  <si>
    <t>17/12/2023</t>
  </si>
  <si>
    <t>19/12/2023</t>
  </si>
  <si>
    <t>23/12/2023</t>
  </si>
  <si>
    <t>24/12/2023</t>
  </si>
  <si>
    <t>27/12/2023</t>
  </si>
  <si>
    <t>Row Labels</t>
  </si>
  <si>
    <t>Grand Total</t>
  </si>
  <si>
    <t>20-24</t>
  </si>
  <si>
    <t>15-19</t>
  </si>
  <si>
    <t>25-29</t>
  </si>
  <si>
    <t>30-34</t>
  </si>
  <si>
    <t>35-39</t>
  </si>
  <si>
    <t>Count of State</t>
  </si>
  <si>
    <t>Average Revenue</t>
  </si>
  <si>
    <t>Total Revenue</t>
  </si>
  <si>
    <t>Standard Deviation</t>
  </si>
  <si>
    <t>Raghav Malik</t>
  </si>
  <si>
    <t>Custom Shoes</t>
  </si>
  <si>
    <t>Mukesh Wadhawan</t>
  </si>
  <si>
    <t>Jatin Yadav</t>
  </si>
  <si>
    <t xml:space="preserve">Haryana </t>
  </si>
  <si>
    <t>Manan Singh</t>
  </si>
  <si>
    <t>Divyanshu Kashyap</t>
  </si>
  <si>
    <t>Girish Saini</t>
  </si>
  <si>
    <t>Trilok Kumar</t>
  </si>
  <si>
    <t>Genders</t>
  </si>
  <si>
    <t>Revenue Earned</t>
  </si>
  <si>
    <t>Count of Genders</t>
  </si>
  <si>
    <t>Quantity</t>
  </si>
  <si>
    <t>Count of States</t>
  </si>
  <si>
    <t>Districts</t>
  </si>
  <si>
    <t>Count of Districts</t>
  </si>
  <si>
    <t>Sum of Quantity</t>
  </si>
  <si>
    <t>Items</t>
  </si>
  <si>
    <t>Count of Items</t>
  </si>
  <si>
    <t>Different Rates</t>
  </si>
  <si>
    <t>Inventory Data</t>
  </si>
  <si>
    <t>The Shoe cleaning Kit</t>
  </si>
  <si>
    <t>The black crate</t>
  </si>
  <si>
    <t>The smoke crate</t>
  </si>
  <si>
    <t>Original Stock</t>
  </si>
  <si>
    <t>Revenue Earned From SKU'S</t>
  </si>
  <si>
    <t>Cost of each SKU</t>
  </si>
  <si>
    <t>Age Range</t>
  </si>
  <si>
    <t>Count of Customers</t>
  </si>
  <si>
    <t>Count of Gender</t>
  </si>
  <si>
    <t>Min Revenue</t>
  </si>
  <si>
    <t>Revnue Earned Daily</t>
  </si>
  <si>
    <t>Max Revenue</t>
  </si>
  <si>
    <t>X</t>
  </si>
  <si>
    <t>Count of Age</t>
  </si>
  <si>
    <t>Range</t>
  </si>
  <si>
    <t>Variance</t>
  </si>
  <si>
    <t>Median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</si>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</sst>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2" fillId="4" borderId="1" applyNumberFormat="0" applyFont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horizontal="left" vertical="center" inden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3" fillId="2" borderId="0" xfId="1"/>
    <xf numFmtId="0" fontId="4" fillId="3" borderId="0" xfId="2"/>
    <xf numFmtId="0" fontId="3" fillId="2" borderId="0" xfId="1" applyBorder="1"/>
    <xf numFmtId="0" fontId="5" fillId="4" borderId="1" xfId="3" applyFont="1"/>
    <xf numFmtId="0" fontId="0" fillId="4" borderId="1" xfId="3" applyFont="1"/>
  </cellXfs>
  <cellStyles count="4">
    <cellStyle name="Bad" xfId="2" builtinId="27"/>
    <cellStyle name="Good" xfId="1" builtinId="26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'Analysis 1'!$B$3</c:f>
              <c:strCache>
                <c:ptCount val="1"/>
                <c:pt idx="0">
                  <c:v>Count of Genders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D63-4490-ABE1-AC86A78463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D63-4490-ABE1-AC86A784638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'Analysis 1'!$A$4:$A$5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'Analysis 1'!$B$4:$B$5</c:f>
              <c:numCache>
                <c:formatCode>General</c:formatCode>
                <c:ptCount val="2"/>
                <c:pt idx="0">
                  <c:v>4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44-44E5-B287-0F0F7FD43D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Stock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'Analysis 4'!$B$2</c:f>
              <c:strCache>
                <c:ptCount val="1"/>
                <c:pt idx="0">
                  <c:v>Original Stock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4'!$A$3:$A$7</c:f>
              <c:strCache>
                <c:ptCount val="5"/>
                <c:pt idx="0">
                  <c:v>The Shoe cleaning Kit</c:v>
                </c:pt>
                <c:pt idx="1">
                  <c:v>The Clear Crate</c:v>
                </c:pt>
                <c:pt idx="2">
                  <c:v>The black crate</c:v>
                </c:pt>
                <c:pt idx="3">
                  <c:v>The smoke crate</c:v>
                </c:pt>
                <c:pt idx="4">
                  <c:v>Custom Shoes</c:v>
                </c:pt>
              </c:strCache>
            </c:strRef>
          </c:cat>
          <c:val>
            <c:numRef>
              <c:f>'Analysis 4'!$B$3:$B$7</c:f>
              <c:numCache>
                <c:formatCode>General</c:formatCode>
                <c:ptCount val="5"/>
                <c:pt idx="0">
                  <c:v>100</c:v>
                </c:pt>
                <c:pt idx="1">
                  <c:v>30</c:v>
                </c:pt>
                <c:pt idx="2">
                  <c:v>10</c:v>
                </c:pt>
                <c:pt idx="3">
                  <c:v>20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60-4B5A-9C87-C4B569153B0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12810272"/>
        <c:axId val="1560133680"/>
      </c:barChart>
      <c:catAx>
        <c:axId val="131281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133680"/>
        <c:crosses val="autoZero"/>
        <c:auto val="1"/>
        <c:lblAlgn val="ctr"/>
        <c:lblOffset val="100"/>
        <c:noMultiLvlLbl val="0"/>
      </c:catAx>
      <c:valAx>
        <c:axId val="15601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81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Earned from Different </a:t>
            </a:r>
            <a:r>
              <a:rPr lang="en-US"/>
              <a:t>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'Analysis 1'!$B$48</c:f>
              <c:strCache>
                <c:ptCount val="1"/>
                <c:pt idx="0">
                  <c:v>Count of States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ACC-4FB7-9F3D-30DFB03326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ACC-4FB7-9F3D-30DFB03326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ACC-4FB7-9F3D-30DFB03326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ACC-4FB7-9F3D-30DFB033264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ACC-4FB7-9F3D-30DFB03326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'Analysis 1'!$A$49:$A$53</c:f>
              <c:strCache>
                <c:ptCount val="5"/>
                <c:pt idx="0">
                  <c:v>Delhi</c:v>
                </c:pt>
                <c:pt idx="1">
                  <c:v>Haryana</c:v>
                </c:pt>
                <c:pt idx="3">
                  <c:v>Tamil Nadu</c:v>
                </c:pt>
                <c:pt idx="4">
                  <c:v>Uttar Pradesh</c:v>
                </c:pt>
              </c:strCache>
            </c:strRef>
          </c:cat>
          <c:val>
            <c:numRef>
              <c:f>'Analysis 1'!$B$49:$B$53</c:f>
              <c:numCache>
                <c:formatCode>General</c:formatCode>
                <c:ptCount val="5"/>
                <c:pt idx="0">
                  <c:v>27</c:v>
                </c:pt>
                <c:pt idx="1">
                  <c:v>7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B-41BC-A569-F2E6511478B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Revnue Trend</a:t>
            </a:r>
            <a:r>
              <a:rPr lang="en-US" baseline="0"/>
              <a:t> Day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'Analysis 1'!$B$64</c:f>
              <c:strCache>
                <c:ptCount val="1"/>
                <c:pt idx="0">
                  <c:v>Revnue Earned Daily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'Analysis 1'!$A$65:$A$88</c:f>
              <c:strCache>
                <c:ptCount val="24"/>
                <c:pt idx="0">
                  <c:v>9/12/2023</c:v>
                </c:pt>
                <c:pt idx="1">
                  <c:v>10/12/2023</c:v>
                </c:pt>
                <c:pt idx="2">
                  <c:v>11/12/2023</c:v>
                </c:pt>
                <c:pt idx="3">
                  <c:v>12/12/2023</c:v>
                </c:pt>
                <c:pt idx="4">
                  <c:v>13/12/2023</c:v>
                </c:pt>
                <c:pt idx="5">
                  <c:v>14/12/2023</c:v>
                </c:pt>
                <c:pt idx="6">
                  <c:v>15/12/2023</c:v>
                </c:pt>
                <c:pt idx="7">
                  <c:v>16/12/2023</c:v>
                </c:pt>
                <c:pt idx="8">
                  <c:v>17/12/2023</c:v>
                </c:pt>
                <c:pt idx="9">
                  <c:v>18/12/2023</c:v>
                </c:pt>
                <c:pt idx="10">
                  <c:v>19/12/2023</c:v>
                </c:pt>
                <c:pt idx="11">
                  <c:v>20/12/2023</c:v>
                </c:pt>
                <c:pt idx="12">
                  <c:v>21/12/2023</c:v>
                </c:pt>
                <c:pt idx="13">
                  <c:v>22/12/2023</c:v>
                </c:pt>
                <c:pt idx="14">
                  <c:v>23/12/2023</c:v>
                </c:pt>
                <c:pt idx="15">
                  <c:v>24/12/2023</c:v>
                </c:pt>
                <c:pt idx="16">
                  <c:v>25/12/2023</c:v>
                </c:pt>
                <c:pt idx="17">
                  <c:v>26/12/2023</c:v>
                </c:pt>
                <c:pt idx="18">
                  <c:v>27/12/2023</c:v>
                </c:pt>
                <c:pt idx="19">
                  <c:v>28/12/2023</c:v>
                </c:pt>
                <c:pt idx="20">
                  <c:v>29/12/2023</c:v>
                </c:pt>
                <c:pt idx="21">
                  <c:v>30/12/2023</c:v>
                </c:pt>
                <c:pt idx="22">
                  <c:v>31/12/2023</c:v>
                </c:pt>
                <c:pt idx="23">
                  <c:v>1/1/2024</c:v>
                </c:pt>
              </c:strCache>
            </c:strRef>
          </c:cat>
          <c:val>
            <c:numRef>
              <c:f>'Analysis 1'!$B$65:$B$88</c:f>
              <c:numCache>
                <c:formatCode>General</c:formatCode>
                <c:ptCount val="24"/>
                <c:pt idx="0">
                  <c:v>1549</c:v>
                </c:pt>
                <c:pt idx="1">
                  <c:v>1549</c:v>
                </c:pt>
                <c:pt idx="2">
                  <c:v>650</c:v>
                </c:pt>
                <c:pt idx="3">
                  <c:v>1549</c:v>
                </c:pt>
                <c:pt idx="4">
                  <c:v>999</c:v>
                </c:pt>
                <c:pt idx="5">
                  <c:v>0</c:v>
                </c:pt>
                <c:pt idx="6">
                  <c:v>1998</c:v>
                </c:pt>
                <c:pt idx="7">
                  <c:v>0</c:v>
                </c:pt>
                <c:pt idx="8">
                  <c:v>8500</c:v>
                </c:pt>
                <c:pt idx="9">
                  <c:v>10800</c:v>
                </c:pt>
                <c:pt idx="10">
                  <c:v>13500</c:v>
                </c:pt>
                <c:pt idx="11">
                  <c:v>2199</c:v>
                </c:pt>
                <c:pt idx="12">
                  <c:v>650</c:v>
                </c:pt>
                <c:pt idx="13">
                  <c:v>650</c:v>
                </c:pt>
                <c:pt idx="14">
                  <c:v>0</c:v>
                </c:pt>
                <c:pt idx="15">
                  <c:v>13500</c:v>
                </c:pt>
                <c:pt idx="16">
                  <c:v>349</c:v>
                </c:pt>
                <c:pt idx="17">
                  <c:v>2448</c:v>
                </c:pt>
                <c:pt idx="18">
                  <c:v>18000</c:v>
                </c:pt>
                <c:pt idx="19">
                  <c:v>650</c:v>
                </c:pt>
                <c:pt idx="20">
                  <c:v>999</c:v>
                </c:pt>
                <c:pt idx="21">
                  <c:v>11550</c:v>
                </c:pt>
                <c:pt idx="22">
                  <c:v>1300</c:v>
                </c:pt>
                <c:pt idx="23">
                  <c:v>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49-42DD-8A9C-D3606190A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617183"/>
        <c:axId val="601385967"/>
      </c:lineChart>
      <c:catAx>
        <c:axId val="712617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85967"/>
        <c:crosses val="autoZero"/>
        <c:auto val="1"/>
        <c:lblAlgn val="ctr"/>
        <c:lblOffset val="100"/>
        <c:noMultiLvlLbl val="0"/>
      </c:catAx>
      <c:valAx>
        <c:axId val="60138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in rupees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61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Proportion of State</a:t>
            </a:r>
            <a:r>
              <a:rPr lang="en-US"/>
              <a:t> Delhi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'Revenue Analysis of Delhi'!$B$27</c:f>
              <c:strCache>
                <c:ptCount val="1"/>
                <c:pt idx="0">
                  <c:v>Count of Districts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5F-4DC5-804D-07B0ED4F77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5F-4DC5-804D-07B0ED4F77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A5F-4DC5-804D-07B0ED4F77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A5F-4DC5-804D-07B0ED4F779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A5F-4DC5-804D-07B0ED4F779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'Revenue Analysis of Delhi'!$A$28:$A$32</c:f>
              <c:strCache>
                <c:ptCount val="5"/>
                <c:pt idx="0">
                  <c:v>East Delhi</c:v>
                </c:pt>
                <c:pt idx="1">
                  <c:v>North West Delhi</c:v>
                </c:pt>
                <c:pt idx="2">
                  <c:v>South Delhi</c:v>
                </c:pt>
                <c:pt idx="3">
                  <c:v>South East Delhi</c:v>
                </c:pt>
                <c:pt idx="4">
                  <c:v>South West Delhi</c:v>
                </c:pt>
              </c:strCache>
            </c:strRef>
          </c:cat>
          <c:val>
            <c:numRef>
              <c:f>'Revenue Analysis of Delhi'!$B$28:$B$32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12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D-4E3D-B55D-8A2F9CBD1D4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 of SKU's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'Analysis 2'!$B$27</c:f>
              <c:strCache>
                <c:ptCount val="1"/>
                <c:pt idx="0">
                  <c:v>Count of Items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2'!$A$28:$A$33</c:f>
              <c:strCache>
                <c:ptCount val="6"/>
                <c:pt idx="0">
                  <c:v>Custom Shoes</c:v>
                </c:pt>
                <c:pt idx="1">
                  <c:v>The Black Crate</c:v>
                </c:pt>
                <c:pt idx="2">
                  <c:v>The Clear Crate</c:v>
                </c:pt>
                <c:pt idx="3">
                  <c:v>The Liquid Sneaker Cleaner</c:v>
                </c:pt>
                <c:pt idx="4">
                  <c:v>The Shoe Cleaning Kit</c:v>
                </c:pt>
                <c:pt idx="5">
                  <c:v>The Smoke Crate</c:v>
                </c:pt>
              </c:strCache>
            </c:strRef>
          </c:cat>
          <c:val>
            <c:numRef>
              <c:f>'Analysis 2'!$B$28:$B$33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24</c:v>
                </c:pt>
                <c:pt idx="3">
                  <c:v>5</c:v>
                </c:pt>
                <c:pt idx="4">
                  <c:v>33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5-4258-BFA9-D146E47BEE1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83090911"/>
        <c:axId val="1619903871"/>
      </c:barChart>
      <c:catAx>
        <c:axId val="178309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</a:t>
                </a:r>
                <a:r>
                  <a:rPr lang="en-US" baseline="0"/>
                  <a:t> Names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903871"/>
        <c:crosses val="autoZero"/>
        <c:auto val="1"/>
        <c:lblAlgn val="ctr"/>
        <c:lblOffset val="100"/>
        <c:noMultiLvlLbl val="0"/>
      </c:catAx>
      <c:valAx>
        <c:axId val="161990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  <a:r>
                  <a:rPr lang="en-US" baseline="0"/>
                  <a:t> of SKUS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09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Volume Proportion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'Analysis 2'!$B$27</c:f>
              <c:strCache>
                <c:ptCount val="1"/>
                <c:pt idx="0">
                  <c:v>Count of Items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1FA-4EDE-B35F-C93660A85E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1FA-4EDE-B35F-C93660A85E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1FA-4EDE-B35F-C93660A85E2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1FA-4EDE-B35F-C93660A85E2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1FA-4EDE-B35F-C93660A85E2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1FA-4EDE-B35F-C93660A85E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'Analysis 2'!$A$28:$A$33</c:f>
              <c:strCache>
                <c:ptCount val="6"/>
                <c:pt idx="0">
                  <c:v>Custom Shoes</c:v>
                </c:pt>
                <c:pt idx="1">
                  <c:v>The Black Crate</c:v>
                </c:pt>
                <c:pt idx="2">
                  <c:v>The Clear Crate</c:v>
                </c:pt>
                <c:pt idx="3">
                  <c:v>The Liquid Sneaker Cleaner</c:v>
                </c:pt>
                <c:pt idx="4">
                  <c:v>The Shoe Cleaning Kit</c:v>
                </c:pt>
                <c:pt idx="5">
                  <c:v>The Smoke Crate</c:v>
                </c:pt>
              </c:strCache>
            </c:strRef>
          </c:cat>
          <c:val>
            <c:numRef>
              <c:f>'Analysis 2'!$B$28:$B$33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24</c:v>
                </c:pt>
                <c:pt idx="3">
                  <c:v>5</c:v>
                </c:pt>
                <c:pt idx="4">
                  <c:v>33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D-41BF-B65C-F826449A235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Proportion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'Analysis 2'!$B$54</c:f>
              <c:strCache>
                <c:ptCount val="1"/>
                <c:pt idx="0">
                  <c:v>Revenue Earned From SKU'S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C36-4F6B-AE4E-0189AB5C6F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C36-4F6B-AE4E-0189AB5C6F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C36-4F6B-AE4E-0189AB5C6F7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C36-4F6B-AE4E-0189AB5C6F7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C36-4F6B-AE4E-0189AB5C6F7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C36-4F6B-AE4E-0189AB5C6F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'Analysis 2'!$A$55:$A$60</c:f>
              <c:strCache>
                <c:ptCount val="6"/>
                <c:pt idx="0">
                  <c:v>Custom Shoes</c:v>
                </c:pt>
                <c:pt idx="1">
                  <c:v>The Black Crate</c:v>
                </c:pt>
                <c:pt idx="2">
                  <c:v>The Clear Crate</c:v>
                </c:pt>
                <c:pt idx="3">
                  <c:v>The Liquid Sneaker Cleaner</c:v>
                </c:pt>
                <c:pt idx="4">
                  <c:v>The Shoe Cleaning Kit</c:v>
                </c:pt>
                <c:pt idx="5">
                  <c:v>The Smoke Crate</c:v>
                </c:pt>
              </c:strCache>
            </c:strRef>
          </c:cat>
          <c:val>
            <c:numRef>
              <c:f>'Analysis 2'!$B$55:$B$60</c:f>
              <c:numCache>
                <c:formatCode>General</c:formatCode>
                <c:ptCount val="6"/>
                <c:pt idx="0">
                  <c:v>48500</c:v>
                </c:pt>
                <c:pt idx="1">
                  <c:v>1798</c:v>
                </c:pt>
                <c:pt idx="2">
                  <c:v>21576</c:v>
                </c:pt>
                <c:pt idx="3">
                  <c:v>1745</c:v>
                </c:pt>
                <c:pt idx="4">
                  <c:v>21450</c:v>
                </c:pt>
                <c:pt idx="5">
                  <c:v>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B-4F5C-B121-11755CA01D6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of SKU'S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'Analysis 2'!$B$54</c:f>
              <c:strCache>
                <c:ptCount val="1"/>
                <c:pt idx="0">
                  <c:v>Revenue Earned From SKU'S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2'!$A$55:$A$60</c:f>
              <c:strCache>
                <c:ptCount val="6"/>
                <c:pt idx="0">
                  <c:v>Custom Shoes</c:v>
                </c:pt>
                <c:pt idx="1">
                  <c:v>The Black Crate</c:v>
                </c:pt>
                <c:pt idx="2">
                  <c:v>The Clear Crate</c:v>
                </c:pt>
                <c:pt idx="3">
                  <c:v>The Liquid Sneaker Cleaner</c:v>
                </c:pt>
                <c:pt idx="4">
                  <c:v>The Shoe Cleaning Kit</c:v>
                </c:pt>
                <c:pt idx="5">
                  <c:v>The Smoke Crate</c:v>
                </c:pt>
              </c:strCache>
            </c:strRef>
          </c:cat>
          <c:val>
            <c:numRef>
              <c:f>'Analysis 2'!$B$55:$B$60</c:f>
              <c:numCache>
                <c:formatCode>General</c:formatCode>
                <c:ptCount val="6"/>
                <c:pt idx="0">
                  <c:v>48500</c:v>
                </c:pt>
                <c:pt idx="1">
                  <c:v>1798</c:v>
                </c:pt>
                <c:pt idx="2">
                  <c:v>21576</c:v>
                </c:pt>
                <c:pt idx="3">
                  <c:v>1745</c:v>
                </c:pt>
                <c:pt idx="4">
                  <c:v>21450</c:v>
                </c:pt>
                <c:pt idx="5">
                  <c:v>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6-4640-9949-A75C263E4AB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34683999"/>
        <c:axId val="2136781087"/>
      </c:barChart>
      <c:catAx>
        <c:axId val="2134683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</a:t>
                </a:r>
                <a:r>
                  <a:rPr lang="en-US" baseline="0"/>
                  <a:t> Names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781087"/>
        <c:crosses val="autoZero"/>
        <c:auto val="1"/>
        <c:lblAlgn val="ctr"/>
        <c:lblOffset val="100"/>
        <c:noMultiLvlLbl val="0"/>
      </c:catAx>
      <c:valAx>
        <c:axId val="213678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in rupees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68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Age Trend Of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'Analysis 3'!$G$4</c:f>
              <c:strCache>
                <c:ptCount val="1"/>
                <c:pt idx="0">
                  <c:v>Count of Customers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'Analysis 3'!$F$5:$F$9</c:f>
              <c:strCache>
                <c:ptCount val="5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</c:strCache>
            </c:strRef>
          </c:cat>
          <c:val>
            <c:numRef>
              <c:f>'Analysis 3'!$G$5:$G$9</c:f>
              <c:numCache>
                <c:formatCode>General</c:formatCode>
                <c:ptCount val="5"/>
                <c:pt idx="0">
                  <c:v>2</c:v>
                </c:pt>
                <c:pt idx="1">
                  <c:v>20</c:v>
                </c:pt>
                <c:pt idx="2">
                  <c:v>13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3-4F5F-BB37-D1B74DBE6C8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12816032"/>
        <c:axId val="1312761120"/>
      </c:barChart>
      <c:catAx>
        <c:axId val="131281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761120"/>
        <c:crosses val="autoZero"/>
        <c:auto val="1"/>
        <c:lblAlgn val="ctr"/>
        <c:lblOffset val="100"/>
        <c:noMultiLvlLbl val="0"/>
      </c:catAx>
      <c:valAx>
        <c:axId val="13127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81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Pareto Chart of Total 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Chart of Total Revenue</a:t>
          </a:r>
        </a:p>
      </cx:txPr>
    </cx:title>
    <cx:plotArea>
      <cx:plotAreaRegion>
        <cx:series layoutId="clusteredColumn" uniqueId="{287F5FD1-DB1D-434A-A637-D44EE06FAFB4}">
          <cx:tx>
            <cx:txData>
              <cx:f>_xlchart.v1.1</cx:f>
              <cx:v>Revenue Earned From SKU'S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B3ECFB01-2A81-42BB-9D8D-4AA1C28FE6F1}">
          <cx:axisId val="2"/>
        </cx:series>
      </cx:plotAreaRegion>
      <cx:axis id="0">
        <cx:catScaling gapWidth="0"/>
        <cx:title>
          <cx:tx>
            <cx:txData>
              <cx:v>Item Names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Item Names</a:t>
              </a:r>
            </a:p>
          </cx:txPr>
        </cx:title>
        <cx:tickLabels/>
      </cx:axis>
      <cx:axis id="1">
        <cx:valScaling/>
        <cx:title>
          <cx:tx>
            <cx:txData>
              <cx:v>Revenue in rupees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Revenue in rupees</a:t>
              </a:r>
            </a:p>
          </cx:txPr>
        </cx:title>
        <cx:majorGridlines/>
        <cx:tickLabels/>
      </cx:axis>
      <cx:axis id="2">
        <cx:valScaling max="1" min="0"/>
        <cx:title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en-US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endParaRPr>
            </a:p>
          </cx:txPr>
        </cx:title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microsoft.com/office/2014/relationships/chartEx" Target="../charts/chartEx1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415925</xdr:colOff>
      <xdr:row>2</xdr:row>
      <xdr:rowOff>82550</xdr:rowOff>
    </xdr:from>
    <xdr:to>
      <xdr:col>12</xdr:col>
      <xdr:colOff>111125</xdr:colOff>
      <xdr:row>17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FAB995-9EAC-1CEF-D64B-481484F6D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415925</xdr:colOff>
      <xdr:row>36</xdr:row>
      <xdr:rowOff>82550</xdr:rowOff>
    </xdr:from>
    <xdr:to>
      <xdr:col>12</xdr:col>
      <xdr:colOff>234549</xdr:colOff>
      <xdr:row>51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E8E2D1-29B6-9101-AE25-8EEA4E19B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480304</xdr:colOff>
      <xdr:row>73</xdr:row>
      <xdr:rowOff>23373</xdr:rowOff>
    </xdr:from>
    <xdr:to>
      <xdr:col>12</xdr:col>
      <xdr:colOff>188474</xdr:colOff>
      <xdr:row>88</xdr:row>
      <xdr:rowOff>30669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C27D92-83AF-20BF-3A08-56790A211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244474</xdr:colOff>
      <xdr:row>15</xdr:row>
      <xdr:rowOff>82550</xdr:rowOff>
    </xdr:from>
    <xdr:to>
      <xdr:col>12</xdr:col>
      <xdr:colOff>330200</xdr:colOff>
      <xdr:row>31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32901-DF1E-E345-797F-FBCAC0C55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20</xdr:row>
      <xdr:rowOff>82550</xdr:rowOff>
    </xdr:from>
    <xdr:to>
      <xdr:col>11</xdr:col>
      <xdr:colOff>9525</xdr:colOff>
      <xdr:row>35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F0E5A1-9469-4C1E-222B-64A941EB5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320675</xdr:colOff>
      <xdr:row>20</xdr:row>
      <xdr:rowOff>50800</xdr:rowOff>
    </xdr:from>
    <xdr:to>
      <xdr:col>19</xdr:col>
      <xdr:colOff>15875</xdr:colOff>
      <xdr:row>35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8D5DCA-F35B-D2FA-EACB-6A767B1A2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15875</xdr:colOff>
      <xdr:row>51</xdr:row>
      <xdr:rowOff>12700</xdr:rowOff>
    </xdr:from>
    <xdr:to>
      <xdr:col>12</xdr:col>
      <xdr:colOff>320675</xdr:colOff>
      <xdr:row>65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D71334-FA2F-2DDB-8687-08F6CFD30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593725</xdr:colOff>
      <xdr:row>50</xdr:row>
      <xdr:rowOff>152400</xdr:rowOff>
    </xdr:from>
    <xdr:to>
      <xdr:col>20</xdr:col>
      <xdr:colOff>288925</xdr:colOff>
      <xdr:row>65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58F31E-466E-DB59-BD85-F2DDC78BE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801167</xdr:colOff>
      <xdr:row>69</xdr:row>
      <xdr:rowOff>106111</xdr:rowOff>
    </xdr:from>
    <xdr:to>
      <xdr:col>8</xdr:col>
      <xdr:colOff>370317</xdr:colOff>
      <xdr:row>84</xdr:row>
      <xdr:rowOff>89731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502A52B9-E0EC-87FC-E22F-4615688FB0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45817" y="12812461"/>
              <a:ext cx="5754050" cy="27458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149225</xdr:colOff>
      <xdr:row>5</xdr:row>
      <xdr:rowOff>127000</xdr:rowOff>
    </xdr:from>
    <xdr:to>
      <xdr:col>15</xdr:col>
      <xdr:colOff>454025</xdr:colOff>
      <xdr:row>20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EBE576-77D6-4DF3-7A58-B82C07C85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231775</xdr:colOff>
      <xdr:row>2</xdr:row>
      <xdr:rowOff>82550</xdr:rowOff>
    </xdr:from>
    <xdr:to>
      <xdr:col>11</xdr:col>
      <xdr:colOff>536575</xdr:colOff>
      <xdr:row>17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ED429C-BBA7-3C4A-5390-28F002BF7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ansh Garg" refreshedDate="45330.875755439818" createdVersion="8" refreshedVersion="8" minRefreshableVersion="3" recordCount="40" xr:uid="{B0097FCC-0EEF-4632-9E4C-D3268B0A193D}">
  <cacheSource type="worksheet">
    <worksheetSource ref="A1:I41" sheet="Original Data"/>
  </cacheSource>
  <cacheFields count="8">
    <cacheField name="Date" numFmtId="14">
      <sharedItems containsDate="1" containsMixedTypes="1" minDate="2023-09-12T00:00:00" maxDate="2024-01-02T00:00:00" count="21">
        <d v="2023-09-12T00:00:00"/>
        <d v="2023-10-12T00:00:00"/>
        <d v="2023-11-12T00:00:00"/>
        <d v="2023-12-12T00:00:00"/>
        <s v="13/12/2023"/>
        <s v="15/12/2023"/>
        <s v="17/12/2023"/>
        <s v="18/12/2023"/>
        <s v="19/12/2023"/>
        <s v="20/12/2023"/>
        <s v="21/12/2023"/>
        <s v="22/12/2023"/>
        <s v="24/12/2023"/>
        <s v="25/12/2023"/>
        <s v="26/12/2023"/>
        <s v="27/12/2023"/>
        <s v="28/12/2023"/>
        <s v="29/12/2023"/>
        <s v="30/12/2023"/>
        <s v="31/12/2023"/>
        <d v="2024-01-01T00:00:00"/>
      </sharedItems>
    </cacheField>
    <cacheField name="State" numFmtId="0">
      <sharedItems count="5">
        <s v="Delhi"/>
        <s v="Tamil Nadu"/>
        <s v="Haryana"/>
        <s v="Uttar Pradesh"/>
        <s v="Haryana "/>
      </sharedItems>
    </cacheField>
    <cacheField name="District" numFmtId="0">
      <sharedItems count="10">
        <s v="South Delhi"/>
        <s v="East Delhi"/>
        <s v="Central Delhi"/>
        <s v="North West Delhi"/>
        <s v="South East Delhi"/>
        <s v="Chennai"/>
        <s v="South West Delhi"/>
        <s v="Gurgaon"/>
        <s v="Noida"/>
        <s v="Gaziabad"/>
      </sharedItems>
    </cacheField>
    <cacheField name="Name" numFmtId="0">
      <sharedItems/>
    </cacheField>
    <cacheField name="Age" numFmtId="0">
      <sharedItems containsSemiMixedTypes="0" containsString="0" containsNumber="1" containsInteger="1" minValue="19" maxValue="38" count="15">
        <n v="21"/>
        <n v="22"/>
        <n v="28"/>
        <n v="24"/>
        <n v="23"/>
        <n v="19"/>
        <n v="20"/>
        <n v="27"/>
        <n v="25"/>
        <n v="31"/>
        <n v="26"/>
        <n v="38"/>
        <n v="33"/>
        <n v="34"/>
        <n v="35"/>
      </sharedItems>
    </cacheField>
    <cacheField name="Gender" numFmtId="0">
      <sharedItems count="2">
        <s v="M"/>
        <s v="F"/>
      </sharedItems>
    </cacheField>
    <cacheField name="Item Purchased" numFmtId="0">
      <sharedItems count="8">
        <s v="The Shoe Cleaning Kit"/>
        <s v="The Clear Crate"/>
        <s v="The Black Crate"/>
        <s v="The Liquid Sneaker Cleaner"/>
        <s v="Custom Shoes"/>
        <s v="The Shoe Cleaning Kit*10"/>
        <s v="The Smoke Crate"/>
        <s v="The Clear Crate*18"/>
      </sharedItems>
    </cacheField>
    <cacheField name="Selling Price" numFmtId="0">
      <sharedItems containsSemiMixedTypes="0" containsString="0" containsNumber="1" containsInteger="1" minValue="349" maxValue="1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ansh Garg" refreshedDate="45330.890301041669" createdVersion="8" refreshedVersion="8" minRefreshableVersion="3" recordCount="40" xr:uid="{7FFF4E4A-1028-43AC-BC6E-1E15FBB32AF1}">
  <cacheSource type="worksheet">
    <worksheetSource ref="G1:H41" sheet="Original Data"/>
  </cacheSource>
  <cacheFields count="2">
    <cacheField name="Item Purchased" numFmtId="0">
      <sharedItems count="6">
        <s v="The Shoe Cleaning Kit"/>
        <s v="The Clear Crate"/>
        <s v="The Black Crate"/>
        <s v="The Liquid Sneaker Cleaner"/>
        <s v="Custom Shoes"/>
        <s v="The Smoke Crate"/>
      </sharedItems>
    </cacheField>
    <cacheField name="Quantity" numFmtId="0">
      <sharedItems containsSemiMixedTypes="0" containsString="0" containsNumber="1" containsInteger="1" minValue="1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  <s v="Aarav Garg"/>
    <x v="0"/>
    <x v="0"/>
    <x v="0"/>
    <n v="650"/>
  </r>
  <r>
    <x v="0"/>
    <x v="0"/>
    <x v="0"/>
    <s v="Aditya Arora"/>
    <x v="1"/>
    <x v="0"/>
    <x v="1"/>
    <n v="899"/>
  </r>
  <r>
    <x v="1"/>
    <x v="0"/>
    <x v="1"/>
    <s v="Arjun Gupta"/>
    <x v="2"/>
    <x v="0"/>
    <x v="0"/>
    <n v="650"/>
  </r>
  <r>
    <x v="1"/>
    <x v="0"/>
    <x v="0"/>
    <s v="Ayush Aggarwal"/>
    <x v="1"/>
    <x v="0"/>
    <x v="1"/>
    <n v="899"/>
  </r>
  <r>
    <x v="2"/>
    <x v="0"/>
    <x v="2"/>
    <s v="Dhruv Aggarwal"/>
    <x v="3"/>
    <x v="0"/>
    <x v="0"/>
    <n v="650"/>
  </r>
  <r>
    <x v="3"/>
    <x v="0"/>
    <x v="3"/>
    <s v="Zayd Ahmed"/>
    <x v="0"/>
    <x v="0"/>
    <x v="2"/>
    <n v="899"/>
  </r>
  <r>
    <x v="3"/>
    <x v="0"/>
    <x v="2"/>
    <s v="Aniket Tiwari"/>
    <x v="4"/>
    <x v="0"/>
    <x v="0"/>
    <n v="650"/>
  </r>
  <r>
    <x v="4"/>
    <x v="0"/>
    <x v="2"/>
    <s v="Bhavya Singh"/>
    <x v="0"/>
    <x v="0"/>
    <x v="3"/>
    <n v="349"/>
  </r>
  <r>
    <x v="4"/>
    <x v="0"/>
    <x v="0"/>
    <s v="Chirag Jain"/>
    <x v="0"/>
    <x v="0"/>
    <x v="0"/>
    <n v="650"/>
  </r>
  <r>
    <x v="5"/>
    <x v="0"/>
    <x v="3"/>
    <s v="Dinesh Kumar"/>
    <x v="3"/>
    <x v="0"/>
    <x v="0"/>
    <n v="650"/>
  </r>
  <r>
    <x v="5"/>
    <x v="0"/>
    <x v="4"/>
    <s v="Girish Rawat"/>
    <x v="1"/>
    <x v="0"/>
    <x v="0"/>
    <n v="650"/>
  </r>
  <r>
    <x v="5"/>
    <x v="1"/>
    <x v="5"/>
    <s v="Jatin Malhotra"/>
    <x v="5"/>
    <x v="0"/>
    <x v="3"/>
    <n v="349"/>
  </r>
  <r>
    <x v="5"/>
    <x v="0"/>
    <x v="2"/>
    <s v="Yatin Thakral"/>
    <x v="6"/>
    <x v="0"/>
    <x v="3"/>
    <n v="349"/>
  </r>
  <r>
    <x v="6"/>
    <x v="0"/>
    <x v="0"/>
    <s v="Girish Saini"/>
    <x v="2"/>
    <x v="0"/>
    <x v="4"/>
    <n v="8500"/>
  </r>
  <r>
    <x v="7"/>
    <x v="0"/>
    <x v="6"/>
    <s v="Trilok Kumar"/>
    <x v="7"/>
    <x v="0"/>
    <x v="4"/>
    <n v="9500"/>
  </r>
  <r>
    <x v="7"/>
    <x v="0"/>
    <x v="0"/>
    <s v="Anurag Samajpati"/>
    <x v="7"/>
    <x v="0"/>
    <x v="0"/>
    <n v="650"/>
  </r>
  <r>
    <x v="7"/>
    <x v="0"/>
    <x v="0"/>
    <s v="Ria Rajput"/>
    <x v="2"/>
    <x v="1"/>
    <x v="0"/>
    <n v="650"/>
  </r>
  <r>
    <x v="8"/>
    <x v="0"/>
    <x v="4"/>
    <s v="Raghav Malik"/>
    <x v="8"/>
    <x v="0"/>
    <x v="4"/>
    <n v="13500"/>
  </r>
  <r>
    <x v="9"/>
    <x v="2"/>
    <x v="7"/>
    <s v="Saanvi Ahmed"/>
    <x v="0"/>
    <x v="1"/>
    <x v="2"/>
    <n v="899"/>
  </r>
  <r>
    <x v="9"/>
    <x v="3"/>
    <x v="8"/>
    <s v="Ishaan Kumar"/>
    <x v="6"/>
    <x v="0"/>
    <x v="0"/>
    <n v="650"/>
  </r>
  <r>
    <x v="9"/>
    <x v="0"/>
    <x v="6"/>
    <s v="Kunal Choudhary"/>
    <x v="9"/>
    <x v="0"/>
    <x v="0"/>
    <n v="650"/>
  </r>
  <r>
    <x v="10"/>
    <x v="0"/>
    <x v="0"/>
    <s v="Mohit Agarwal"/>
    <x v="4"/>
    <x v="0"/>
    <x v="0"/>
    <n v="650"/>
  </r>
  <r>
    <x v="11"/>
    <x v="2"/>
    <x v="7"/>
    <s v="Neel Joshi"/>
    <x v="3"/>
    <x v="0"/>
    <x v="0"/>
    <n v="650"/>
  </r>
  <r>
    <x v="12"/>
    <x v="0"/>
    <x v="3"/>
    <s v="Jatin Yadav"/>
    <x v="8"/>
    <x v="0"/>
    <x v="5"/>
    <n v="6500"/>
  </r>
  <r>
    <x v="12"/>
    <x v="0"/>
    <x v="4"/>
    <s v="Mukesh Wadhawan"/>
    <x v="10"/>
    <x v="0"/>
    <x v="4"/>
    <n v="7000"/>
  </r>
  <r>
    <x v="13"/>
    <x v="3"/>
    <x v="8"/>
    <s v="Shrey Singh"/>
    <x v="2"/>
    <x v="0"/>
    <x v="3"/>
    <n v="349"/>
  </r>
  <r>
    <x v="14"/>
    <x v="0"/>
    <x v="2"/>
    <s v="Aditi Tiwari"/>
    <x v="11"/>
    <x v="1"/>
    <x v="6"/>
    <n v="899"/>
  </r>
  <r>
    <x v="14"/>
    <x v="2"/>
    <x v="7"/>
    <s v="Bhavya Choudhary"/>
    <x v="6"/>
    <x v="1"/>
    <x v="1"/>
    <n v="899"/>
  </r>
  <r>
    <x v="14"/>
    <x v="1"/>
    <x v="5"/>
    <s v="Rahul Yadav"/>
    <x v="12"/>
    <x v="0"/>
    <x v="0"/>
    <n v="650"/>
  </r>
  <r>
    <x v="15"/>
    <x v="4"/>
    <x v="7"/>
    <s v="Manan Singh"/>
    <x v="10"/>
    <x v="0"/>
    <x v="7"/>
    <n v="18000"/>
  </r>
  <r>
    <x v="16"/>
    <x v="0"/>
    <x v="0"/>
    <s v="Aarav Sharma"/>
    <x v="5"/>
    <x v="0"/>
    <x v="0"/>
    <n v="650"/>
  </r>
  <r>
    <x v="17"/>
    <x v="2"/>
    <x v="7"/>
    <s v="Aditya Singh"/>
    <x v="13"/>
    <x v="0"/>
    <x v="3"/>
    <n v="349"/>
  </r>
  <r>
    <x v="17"/>
    <x v="3"/>
    <x v="9"/>
    <s v="Raghav Mehta"/>
    <x v="1"/>
    <x v="0"/>
    <x v="0"/>
    <n v="650"/>
  </r>
  <r>
    <x v="18"/>
    <x v="2"/>
    <x v="7"/>
    <s v="Risabh Garg"/>
    <x v="0"/>
    <x v="0"/>
    <x v="1"/>
    <n v="900"/>
  </r>
  <r>
    <x v="18"/>
    <x v="0"/>
    <x v="2"/>
    <s v="Divyanshu Kashyap"/>
    <x v="4"/>
    <x v="0"/>
    <x v="4"/>
    <n v="10000"/>
  </r>
  <r>
    <x v="18"/>
    <x v="0"/>
    <x v="0"/>
    <s v="Surya Kumar"/>
    <x v="4"/>
    <x v="0"/>
    <x v="0"/>
    <n v="650"/>
  </r>
  <r>
    <x v="19"/>
    <x v="2"/>
    <x v="7"/>
    <s v="Tarun Yadav"/>
    <x v="8"/>
    <x v="0"/>
    <x v="0"/>
    <n v="650"/>
  </r>
  <r>
    <x v="19"/>
    <x v="0"/>
    <x v="0"/>
    <s v="Utkarsh Bansal"/>
    <x v="14"/>
    <x v="0"/>
    <x v="0"/>
    <n v="650"/>
  </r>
  <r>
    <x v="20"/>
    <x v="0"/>
    <x v="0"/>
    <s v="Vicky Rajput"/>
    <x v="8"/>
    <x v="0"/>
    <x v="1"/>
    <n v="899"/>
  </r>
  <r>
    <x v="20"/>
    <x v="3"/>
    <x v="8"/>
    <s v="Xander Mehta"/>
    <x v="7"/>
    <x v="0"/>
    <x v="1"/>
    <n v="8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1"/>
  </r>
  <r>
    <x v="1"/>
    <n v="1"/>
  </r>
  <r>
    <x v="0"/>
    <n v="1"/>
  </r>
  <r>
    <x v="1"/>
    <n v="1"/>
  </r>
  <r>
    <x v="0"/>
    <n v="1"/>
  </r>
  <r>
    <x v="2"/>
    <n v="1"/>
  </r>
  <r>
    <x v="0"/>
    <n v="1"/>
  </r>
  <r>
    <x v="3"/>
    <n v="1"/>
  </r>
  <r>
    <x v="0"/>
    <n v="1"/>
  </r>
  <r>
    <x v="0"/>
    <n v="1"/>
  </r>
  <r>
    <x v="0"/>
    <n v="1"/>
  </r>
  <r>
    <x v="3"/>
    <n v="1"/>
  </r>
  <r>
    <x v="3"/>
    <n v="1"/>
  </r>
  <r>
    <x v="4"/>
    <n v="1"/>
  </r>
  <r>
    <x v="4"/>
    <n v="1"/>
  </r>
  <r>
    <x v="0"/>
    <n v="1"/>
  </r>
  <r>
    <x v="0"/>
    <n v="1"/>
  </r>
  <r>
    <x v="4"/>
    <n v="1"/>
  </r>
  <r>
    <x v="2"/>
    <n v="1"/>
  </r>
  <r>
    <x v="0"/>
    <n v="5"/>
  </r>
  <r>
    <x v="0"/>
    <n v="1"/>
  </r>
  <r>
    <x v="0"/>
    <n v="1"/>
  </r>
  <r>
    <x v="0"/>
    <n v="1"/>
  </r>
  <r>
    <x v="0"/>
    <n v="10"/>
  </r>
  <r>
    <x v="4"/>
    <n v="1"/>
  </r>
  <r>
    <x v="3"/>
    <n v="1"/>
  </r>
  <r>
    <x v="5"/>
    <n v="1"/>
  </r>
  <r>
    <x v="1"/>
    <n v="1"/>
  </r>
  <r>
    <x v="0"/>
    <n v="1"/>
  </r>
  <r>
    <x v="1"/>
    <n v="18"/>
  </r>
  <r>
    <x v="0"/>
    <n v="1"/>
  </r>
  <r>
    <x v="3"/>
    <n v="1"/>
  </r>
  <r>
    <x v="0"/>
    <n v="1"/>
  </r>
  <r>
    <x v="1"/>
    <n v="1"/>
  </r>
  <r>
    <x v="4"/>
    <n v="1"/>
  </r>
  <r>
    <x v="0"/>
    <n v="1"/>
  </r>
  <r>
    <x v="0"/>
    <n v="1"/>
  </r>
  <r>
    <x v="0"/>
    <n v="1"/>
  </r>
  <r>
    <x v="1"/>
    <n v="1"/>
  </r>
  <r>
    <x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CB2D4A-944D-4E0B-894D-0CFA099CA35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9:B45" firstHeaderRow="1" firstDataRow="1" firstDataCol="1"/>
  <pivotFields count="8">
    <pivotField showAll="0">
      <items count="22"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0"/>
        <item x="1"/>
        <item x="2"/>
        <item x="3"/>
        <item x="20"/>
        <item t="default"/>
      </items>
    </pivotField>
    <pivotField axis="axisRow" dataField="1" showAll="0">
      <items count="6">
        <item x="0"/>
        <item x="2"/>
        <item x="4"/>
        <item x="1"/>
        <item x="3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9">
        <item x="4"/>
        <item x="2"/>
        <item x="1"/>
        <item x="7"/>
        <item x="3"/>
        <item x="0"/>
        <item x="5"/>
        <item x="6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tat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400815-B2F4-466E-B7E2-D4C4CF6E7EAE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2">
    <pivotField axis="axisRow" showAll="0">
      <items count="7">
        <item x="4"/>
        <item x="2"/>
        <item x="1"/>
        <item x="3"/>
        <item x="0"/>
        <item x="5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FBE206-DE62-494A-9B66-079CDB0B171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5:B31" firstHeaderRow="1" firstDataRow="1" firstDataCol="1"/>
  <pivotFields count="8">
    <pivotField showAll="0"/>
    <pivotField showAll="0"/>
    <pivotField showAll="0"/>
    <pivotField showAll="0"/>
    <pivotField axis="axisRow" dataField="1" showAll="0">
      <items count="16">
        <item x="5"/>
        <item x="6"/>
        <item x="0"/>
        <item x="1"/>
        <item x="4"/>
        <item x="3"/>
        <item x="8"/>
        <item x="10"/>
        <item x="7"/>
        <item x="2"/>
        <item x="9"/>
        <item x="12"/>
        <item x="13"/>
        <item x="14"/>
        <item x="11"/>
        <item t="default"/>
      </items>
    </pivotField>
    <pivotField showAll="0"/>
    <pivotField showAll="0"/>
    <pivotField showAll="0"/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Age" fld="4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3B0C30-0CB8-4C02-96FD-95B90EFEE8B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8">
    <pivotField showAll="0"/>
    <pivotField showAll="0"/>
    <pivotField showAll="0"/>
    <pivotField showAll="0"/>
    <pivotField showAll="0">
      <items count="16">
        <item x="5"/>
        <item x="6"/>
        <item x="0"/>
        <item x="1"/>
        <item x="4"/>
        <item x="3"/>
        <item x="8"/>
        <item x="10"/>
        <item x="7"/>
        <item x="2"/>
        <item x="9"/>
        <item x="12"/>
        <item x="13"/>
        <item x="14"/>
        <item x="11"/>
        <item t="default"/>
      </items>
    </pivotField>
    <pivotField axis="axisRow" dataField="1" showAll="0">
      <items count="3">
        <item x="1"/>
        <item x="0"/>
        <item t="default"/>
      </items>
    </pivotField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Gender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EF90F-C060-4EBB-8A34-D12BA17BFAFE}">
  <dimension ref="A3:L97"/>
  <sheetViews>
    <sheetView tabSelected="1" topLeftCell="A82" zoomScale="105" zoomScaleNormal="94" workbookViewId="0">
      <selection activeCell="H97" sqref="H97"/>
    </sheetView>
  </sheetViews>
  <sheetFormatPr defaultRowHeight="14.5" x14ac:dyDescent="0.35"/>
  <cols>
    <col min="1" max="1" width="16.81640625" bestFit="1" customWidth="1"/>
    <col min="2" max="2" width="18.08984375" bestFit="1" customWidth="1"/>
  </cols>
  <sheetData>
    <row r="3" spans="1:2" x14ac:dyDescent="0.35">
      <c r="A3" t="s">
        <v>102</v>
      </c>
      <c r="B3" t="s">
        <v>104</v>
      </c>
    </row>
    <row r="4" spans="1:2" x14ac:dyDescent="0.35">
      <c r="A4" s="4" t="s">
        <v>61</v>
      </c>
      <c r="B4">
        <v>4</v>
      </c>
    </row>
    <row r="5" spans="1:2" x14ac:dyDescent="0.35">
      <c r="A5" s="4" t="s">
        <v>60</v>
      </c>
      <c r="B5">
        <v>36</v>
      </c>
    </row>
    <row r="39" spans="1:2" x14ac:dyDescent="0.35">
      <c r="A39" s="3" t="s">
        <v>82</v>
      </c>
      <c r="B39" t="s">
        <v>89</v>
      </c>
    </row>
    <row r="40" spans="1:2" x14ac:dyDescent="0.35">
      <c r="A40" s="4" t="s">
        <v>13</v>
      </c>
      <c r="B40">
        <v>27</v>
      </c>
    </row>
    <row r="41" spans="1:2" x14ac:dyDescent="0.35">
      <c r="A41" s="4" t="s">
        <v>15</v>
      </c>
      <c r="B41">
        <v>6</v>
      </c>
    </row>
    <row r="42" spans="1:2" x14ac:dyDescent="0.35">
      <c r="A42" s="4" t="s">
        <v>97</v>
      </c>
      <c r="B42">
        <v>1</v>
      </c>
    </row>
    <row r="43" spans="1:2" x14ac:dyDescent="0.35">
      <c r="A43" s="4" t="s">
        <v>29</v>
      </c>
      <c r="B43">
        <v>2</v>
      </c>
    </row>
    <row r="44" spans="1:2" x14ac:dyDescent="0.35">
      <c r="A44" s="4" t="s">
        <v>16</v>
      </c>
      <c r="B44">
        <v>4</v>
      </c>
    </row>
    <row r="45" spans="1:2" x14ac:dyDescent="0.35">
      <c r="A45" s="4" t="s">
        <v>83</v>
      </c>
      <c r="B45">
        <v>40</v>
      </c>
    </row>
    <row r="48" spans="1:2" x14ac:dyDescent="0.35">
      <c r="A48" s="4" t="s">
        <v>1</v>
      </c>
      <c r="B48" t="s">
        <v>106</v>
      </c>
    </row>
    <row r="49" spans="1:2" x14ac:dyDescent="0.35">
      <c r="A49" s="4" t="s">
        <v>13</v>
      </c>
      <c r="B49">
        <v>27</v>
      </c>
    </row>
    <row r="50" spans="1:2" x14ac:dyDescent="0.35">
      <c r="A50" s="4" t="s">
        <v>15</v>
      </c>
      <c r="B50">
        <v>7</v>
      </c>
    </row>
    <row r="51" spans="1:2" x14ac:dyDescent="0.35">
      <c r="A51" s="4"/>
    </row>
    <row r="52" spans="1:2" x14ac:dyDescent="0.35">
      <c r="A52" s="4" t="s">
        <v>29</v>
      </c>
      <c r="B52">
        <v>2</v>
      </c>
    </row>
    <row r="53" spans="1:2" x14ac:dyDescent="0.35">
      <c r="A53" s="4" t="s">
        <v>16</v>
      </c>
      <c r="B53">
        <v>4</v>
      </c>
    </row>
    <row r="64" spans="1:2" x14ac:dyDescent="0.35">
      <c r="A64" t="s">
        <v>74</v>
      </c>
      <c r="B64" t="s">
        <v>124</v>
      </c>
    </row>
    <row r="65" spans="1:2" x14ac:dyDescent="0.35">
      <c r="A65" s="5">
        <v>45181</v>
      </c>
      <c r="B65">
        <v>1549</v>
      </c>
    </row>
    <row r="66" spans="1:2" x14ac:dyDescent="0.35">
      <c r="A66" s="5">
        <v>45211</v>
      </c>
      <c r="B66">
        <v>1549</v>
      </c>
    </row>
    <row r="67" spans="1:2" x14ac:dyDescent="0.35">
      <c r="A67" s="5">
        <v>45242</v>
      </c>
      <c r="B67">
        <v>650</v>
      </c>
    </row>
    <row r="68" spans="1:2" x14ac:dyDescent="0.35">
      <c r="A68" s="5">
        <v>45272</v>
      </c>
      <c r="B68">
        <v>1549</v>
      </c>
    </row>
    <row r="69" spans="1:2" x14ac:dyDescent="0.35">
      <c r="A69" s="4" t="s">
        <v>5</v>
      </c>
      <c r="B69">
        <v>999</v>
      </c>
    </row>
    <row r="70" spans="1:2" x14ac:dyDescent="0.35">
      <c r="A70" s="4" t="s">
        <v>75</v>
      </c>
      <c r="B70">
        <v>0</v>
      </c>
    </row>
    <row r="71" spans="1:2" x14ac:dyDescent="0.35">
      <c r="A71" s="4" t="s">
        <v>6</v>
      </c>
      <c r="B71">
        <v>1998</v>
      </c>
    </row>
    <row r="72" spans="1:2" x14ac:dyDescent="0.35">
      <c r="A72" s="4" t="s">
        <v>76</v>
      </c>
      <c r="B72">
        <v>0</v>
      </c>
    </row>
    <row r="73" spans="1:2" x14ac:dyDescent="0.35">
      <c r="A73" s="4" t="s">
        <v>77</v>
      </c>
      <c r="B73">
        <v>8500</v>
      </c>
    </row>
    <row r="74" spans="1:2" x14ac:dyDescent="0.35">
      <c r="A74" s="4" t="s">
        <v>7</v>
      </c>
      <c r="B74">
        <v>10800</v>
      </c>
    </row>
    <row r="75" spans="1:2" x14ac:dyDescent="0.35">
      <c r="A75" s="4" t="s">
        <v>78</v>
      </c>
      <c r="B75">
        <v>13500</v>
      </c>
    </row>
    <row r="76" spans="1:2" x14ac:dyDescent="0.35">
      <c r="A76" s="4" t="s">
        <v>8</v>
      </c>
      <c r="B76">
        <v>2199</v>
      </c>
    </row>
    <row r="77" spans="1:2" x14ac:dyDescent="0.35">
      <c r="A77" s="4" t="s">
        <v>9</v>
      </c>
      <c r="B77">
        <v>650</v>
      </c>
    </row>
    <row r="78" spans="1:2" x14ac:dyDescent="0.35">
      <c r="A78" s="4" t="s">
        <v>10</v>
      </c>
      <c r="B78">
        <v>650</v>
      </c>
    </row>
    <row r="79" spans="1:2" x14ac:dyDescent="0.35">
      <c r="A79" s="4" t="s">
        <v>79</v>
      </c>
      <c r="B79">
        <v>0</v>
      </c>
    </row>
    <row r="80" spans="1:2" x14ac:dyDescent="0.35">
      <c r="A80" s="4" t="s">
        <v>80</v>
      </c>
      <c r="B80">
        <v>13500</v>
      </c>
    </row>
    <row r="81" spans="1:12" x14ac:dyDescent="0.35">
      <c r="A81" s="4" t="s">
        <v>12</v>
      </c>
      <c r="B81">
        <v>349</v>
      </c>
    </row>
    <row r="82" spans="1:12" x14ac:dyDescent="0.35">
      <c r="A82" s="4" t="s">
        <v>11</v>
      </c>
      <c r="B82">
        <v>2448</v>
      </c>
    </row>
    <row r="83" spans="1:12" x14ac:dyDescent="0.35">
      <c r="A83" s="4" t="s">
        <v>81</v>
      </c>
      <c r="B83">
        <v>18000</v>
      </c>
    </row>
    <row r="84" spans="1:12" x14ac:dyDescent="0.35">
      <c r="A84" s="4" t="s">
        <v>17</v>
      </c>
      <c r="B84">
        <v>650</v>
      </c>
    </row>
    <row r="85" spans="1:12" x14ac:dyDescent="0.35">
      <c r="A85" s="4" t="s">
        <v>18</v>
      </c>
      <c r="B85">
        <v>999</v>
      </c>
    </row>
    <row r="86" spans="1:12" x14ac:dyDescent="0.35">
      <c r="A86" s="4" t="s">
        <v>73</v>
      </c>
      <c r="B86">
        <v>11550</v>
      </c>
    </row>
    <row r="87" spans="1:12" x14ac:dyDescent="0.35">
      <c r="A87" s="4" t="s">
        <v>19</v>
      </c>
      <c r="B87">
        <v>1300</v>
      </c>
    </row>
    <row r="88" spans="1:12" x14ac:dyDescent="0.35">
      <c r="A88" s="5">
        <v>45292</v>
      </c>
      <c r="B88">
        <v>1798</v>
      </c>
    </row>
    <row r="89" spans="1:12" x14ac:dyDescent="0.35">
      <c r="A89" s="7" t="s">
        <v>91</v>
      </c>
      <c r="B89" s="10">
        <f>SUM(B69:B88)</f>
        <v>89890</v>
      </c>
    </row>
    <row r="90" spans="1:12" x14ac:dyDescent="0.35">
      <c r="A90" s="7" t="s">
        <v>90</v>
      </c>
      <c r="B90" s="10">
        <f>AVERAGE(B69:B88)</f>
        <v>4494.5</v>
      </c>
    </row>
    <row r="91" spans="1:12" x14ac:dyDescent="0.35">
      <c r="A91" s="7" t="s">
        <v>92</v>
      </c>
      <c r="B91" s="10">
        <f>_xlfn.STDEV.S(B65:B88)</f>
        <v>5373.1137382866946</v>
      </c>
    </row>
    <row r="92" spans="1:12" x14ac:dyDescent="0.35">
      <c r="A92" s="8" t="s">
        <v>123</v>
      </c>
      <c r="B92" s="10">
        <v>0</v>
      </c>
      <c r="L92" t="s">
        <v>126</v>
      </c>
    </row>
    <row r="93" spans="1:12" x14ac:dyDescent="0.35">
      <c r="A93" s="7" t="s">
        <v>125</v>
      </c>
      <c r="B93" s="10">
        <v>18000</v>
      </c>
    </row>
    <row r="94" spans="1:12" x14ac:dyDescent="0.35">
      <c r="A94" s="7" t="s">
        <v>128</v>
      </c>
      <c r="B94" s="10">
        <v>18000</v>
      </c>
    </row>
    <row r="95" spans="1:12" x14ac:dyDescent="0.35">
      <c r="A95" s="9" t="s">
        <v>129</v>
      </c>
      <c r="B95" s="10">
        <f>_xlfn.VAR.S(B65:B88)</f>
        <v>28870351.244565219</v>
      </c>
    </row>
    <row r="96" spans="1:12" x14ac:dyDescent="0.35">
      <c r="A96" s="9" t="s">
        <v>130</v>
      </c>
      <c r="B96" s="11">
        <f>MEDIAN(B65:B88)</f>
        <v>1549</v>
      </c>
    </row>
    <row r="97" spans="1:2" x14ac:dyDescent="0.35">
      <c r="A97" s="9" t="s">
        <v>131</v>
      </c>
      <c r="B97" s="11">
        <f>_xlfn.MODE.SNGL(B65:B88)</f>
        <v>650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775FD-F321-4C49-BED6-73297E8C4CD1}">
  <dimension ref="A4:B32"/>
  <sheetViews>
    <sheetView topLeftCell="A15" workbookViewId="0">
      <selection activeCell="D36" sqref="D36"/>
    </sheetView>
  </sheetViews>
  <sheetFormatPr defaultRowHeight="14.5" x14ac:dyDescent="0.35"/>
  <cols>
    <col min="1" max="1" width="23.54296875" bestFit="1" customWidth="1"/>
    <col min="2" max="2" width="15.1796875" bestFit="1" customWidth="1"/>
  </cols>
  <sheetData>
    <row r="4" spans="1:2" x14ac:dyDescent="0.35">
      <c r="A4" s="4"/>
    </row>
    <row r="5" spans="1:2" x14ac:dyDescent="0.35">
      <c r="A5" s="4"/>
    </row>
    <row r="6" spans="1:2" x14ac:dyDescent="0.35">
      <c r="A6" s="4"/>
    </row>
    <row r="7" spans="1:2" x14ac:dyDescent="0.35">
      <c r="A7" s="4"/>
      <c r="B7" s="6"/>
    </row>
    <row r="8" spans="1:2" x14ac:dyDescent="0.35">
      <c r="A8" s="4"/>
    </row>
    <row r="9" spans="1:2" x14ac:dyDescent="0.35">
      <c r="A9" s="4"/>
    </row>
    <row r="23" spans="1:2" x14ac:dyDescent="0.35">
      <c r="A23" s="4"/>
    </row>
    <row r="24" spans="1:2" x14ac:dyDescent="0.35">
      <c r="A24" s="4"/>
    </row>
    <row r="26" spans="1:2" x14ac:dyDescent="0.35">
      <c r="A26" s="4"/>
    </row>
    <row r="27" spans="1:2" x14ac:dyDescent="0.35">
      <c r="A27" t="s">
        <v>107</v>
      </c>
      <c r="B27" t="s">
        <v>108</v>
      </c>
    </row>
    <row r="28" spans="1:2" x14ac:dyDescent="0.35">
      <c r="A28" s="4" t="s">
        <v>21</v>
      </c>
      <c r="B28">
        <v>1</v>
      </c>
    </row>
    <row r="29" spans="1:2" x14ac:dyDescent="0.35">
      <c r="A29" s="4" t="s">
        <v>24</v>
      </c>
      <c r="B29">
        <v>3</v>
      </c>
    </row>
    <row r="30" spans="1:2" x14ac:dyDescent="0.35">
      <c r="A30" s="4" t="s">
        <v>23</v>
      </c>
      <c r="B30">
        <v>12</v>
      </c>
    </row>
    <row r="31" spans="1:2" x14ac:dyDescent="0.35">
      <c r="A31" s="4" t="s">
        <v>25</v>
      </c>
      <c r="B31">
        <v>3</v>
      </c>
    </row>
    <row r="32" spans="1:2" x14ac:dyDescent="0.35">
      <c r="A32" s="4" t="s">
        <v>22</v>
      </c>
      <c r="B32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963D1-96E3-4881-84E4-ECC3914B6786}">
  <dimension ref="A3:D60"/>
  <sheetViews>
    <sheetView topLeftCell="A69" zoomScale="105" workbookViewId="0">
      <selection activeCell="M77" sqref="M77"/>
    </sheetView>
  </sheetViews>
  <sheetFormatPr defaultRowHeight="14.5" x14ac:dyDescent="0.35"/>
  <cols>
    <col min="1" max="1" width="23.54296875" bestFit="1" customWidth="1"/>
    <col min="2" max="2" width="24.453125" bestFit="1" customWidth="1"/>
    <col min="3" max="3" width="14.7265625" bestFit="1" customWidth="1"/>
    <col min="4" max="4" width="14.453125" bestFit="1" customWidth="1"/>
  </cols>
  <sheetData>
    <row r="3" spans="1:2" x14ac:dyDescent="0.35">
      <c r="A3" s="3" t="s">
        <v>82</v>
      </c>
      <c r="B3" t="s">
        <v>109</v>
      </c>
    </row>
    <row r="4" spans="1:2" x14ac:dyDescent="0.35">
      <c r="A4" s="4" t="s">
        <v>94</v>
      </c>
      <c r="B4">
        <v>5</v>
      </c>
    </row>
    <row r="5" spans="1:2" x14ac:dyDescent="0.35">
      <c r="A5" s="4" t="s">
        <v>65</v>
      </c>
      <c r="B5">
        <v>2</v>
      </c>
    </row>
    <row r="6" spans="1:2" x14ac:dyDescent="0.35">
      <c r="A6" s="4" t="s">
        <v>67</v>
      </c>
      <c r="B6">
        <v>24</v>
      </c>
    </row>
    <row r="7" spans="1:2" x14ac:dyDescent="0.35">
      <c r="A7" s="4" t="s">
        <v>66</v>
      </c>
      <c r="B7">
        <v>5</v>
      </c>
    </row>
    <row r="8" spans="1:2" x14ac:dyDescent="0.35">
      <c r="A8" s="4" t="s">
        <v>64</v>
      </c>
      <c r="B8">
        <v>33</v>
      </c>
    </row>
    <row r="9" spans="1:2" x14ac:dyDescent="0.35">
      <c r="A9" s="4" t="s">
        <v>63</v>
      </c>
      <c r="B9">
        <v>1</v>
      </c>
    </row>
    <row r="10" spans="1:2" x14ac:dyDescent="0.35">
      <c r="A10" s="4" t="s">
        <v>83</v>
      </c>
      <c r="B10">
        <v>70</v>
      </c>
    </row>
    <row r="27" spans="1:2" x14ac:dyDescent="0.35">
      <c r="A27" t="s">
        <v>110</v>
      </c>
      <c r="B27" t="s">
        <v>111</v>
      </c>
    </row>
    <row r="28" spans="1:2" x14ac:dyDescent="0.35">
      <c r="A28" s="4" t="s">
        <v>94</v>
      </c>
      <c r="B28">
        <v>5</v>
      </c>
    </row>
    <row r="29" spans="1:2" x14ac:dyDescent="0.35">
      <c r="A29" s="4" t="s">
        <v>65</v>
      </c>
      <c r="B29">
        <v>2</v>
      </c>
    </row>
    <row r="30" spans="1:2" x14ac:dyDescent="0.35">
      <c r="A30" s="4" t="s">
        <v>67</v>
      </c>
      <c r="B30">
        <v>24</v>
      </c>
    </row>
    <row r="31" spans="1:2" x14ac:dyDescent="0.35">
      <c r="A31" s="4" t="s">
        <v>66</v>
      </c>
      <c r="B31">
        <v>5</v>
      </c>
    </row>
    <row r="32" spans="1:2" x14ac:dyDescent="0.35">
      <c r="A32" s="4" t="s">
        <v>64</v>
      </c>
      <c r="B32">
        <v>33</v>
      </c>
    </row>
    <row r="33" spans="1:4" x14ac:dyDescent="0.35">
      <c r="A33" s="4" t="s">
        <v>63</v>
      </c>
      <c r="B33">
        <v>1</v>
      </c>
    </row>
    <row r="44" spans="1:4" x14ac:dyDescent="0.35">
      <c r="A44" t="s">
        <v>110</v>
      </c>
      <c r="B44" t="s">
        <v>111</v>
      </c>
      <c r="C44" t="s">
        <v>119</v>
      </c>
      <c r="D44" t="s">
        <v>103</v>
      </c>
    </row>
    <row r="45" spans="1:4" x14ac:dyDescent="0.35">
      <c r="A45" s="4" t="s">
        <v>94</v>
      </c>
      <c r="B45">
        <v>5</v>
      </c>
      <c r="C45" t="s">
        <v>112</v>
      </c>
      <c r="D45">
        <f>SUM(7000+8500+9500+10000+13500)</f>
        <v>48500</v>
      </c>
    </row>
    <row r="46" spans="1:4" x14ac:dyDescent="0.35">
      <c r="A46" s="4" t="s">
        <v>65</v>
      </c>
      <c r="B46">
        <v>2</v>
      </c>
      <c r="C46">
        <v>899</v>
      </c>
      <c r="D46">
        <f>C46*B46</f>
        <v>1798</v>
      </c>
    </row>
    <row r="47" spans="1:4" x14ac:dyDescent="0.35">
      <c r="A47" s="4" t="s">
        <v>67</v>
      </c>
      <c r="B47">
        <v>24</v>
      </c>
      <c r="C47">
        <v>899</v>
      </c>
      <c r="D47">
        <f>C47*B47</f>
        <v>21576</v>
      </c>
    </row>
    <row r="48" spans="1:4" x14ac:dyDescent="0.35">
      <c r="A48" s="4" t="s">
        <v>66</v>
      </c>
      <c r="B48">
        <v>5</v>
      </c>
      <c r="C48">
        <v>349</v>
      </c>
      <c r="D48">
        <f>C48*B48</f>
        <v>1745</v>
      </c>
    </row>
    <row r="49" spans="1:4" x14ac:dyDescent="0.35">
      <c r="A49" s="4" t="s">
        <v>64</v>
      </c>
      <c r="B49">
        <v>33</v>
      </c>
      <c r="C49">
        <v>650</v>
      </c>
      <c r="D49">
        <f>C49*B49</f>
        <v>21450</v>
      </c>
    </row>
    <row r="50" spans="1:4" x14ac:dyDescent="0.35">
      <c r="A50" s="4" t="s">
        <v>63</v>
      </c>
      <c r="B50">
        <v>1</v>
      </c>
      <c r="C50">
        <v>899</v>
      </c>
      <c r="D50">
        <f>C50*B50</f>
        <v>899</v>
      </c>
    </row>
    <row r="54" spans="1:4" x14ac:dyDescent="0.35">
      <c r="A54" t="s">
        <v>110</v>
      </c>
      <c r="B54" t="s">
        <v>118</v>
      </c>
    </row>
    <row r="55" spans="1:4" x14ac:dyDescent="0.35">
      <c r="A55" s="4" t="s">
        <v>94</v>
      </c>
      <c r="B55">
        <v>48500</v>
      </c>
    </row>
    <row r="56" spans="1:4" x14ac:dyDescent="0.35">
      <c r="A56" s="4" t="s">
        <v>65</v>
      </c>
      <c r="B56">
        <v>1798</v>
      </c>
    </row>
    <row r="57" spans="1:4" x14ac:dyDescent="0.35">
      <c r="A57" s="4" t="s">
        <v>67</v>
      </c>
      <c r="B57">
        <v>21576</v>
      </c>
    </row>
    <row r="58" spans="1:4" x14ac:dyDescent="0.35">
      <c r="A58" s="4" t="s">
        <v>66</v>
      </c>
      <c r="B58">
        <v>1745</v>
      </c>
    </row>
    <row r="59" spans="1:4" x14ac:dyDescent="0.35">
      <c r="A59" s="4" t="s">
        <v>64</v>
      </c>
      <c r="B59">
        <v>21450</v>
      </c>
    </row>
    <row r="60" spans="1:4" x14ac:dyDescent="0.35">
      <c r="A60" s="4" t="s">
        <v>63</v>
      </c>
      <c r="B60">
        <v>899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5C13B-6A30-4A11-BC3C-6B30962E841D}">
  <dimension ref="A3:G31"/>
  <sheetViews>
    <sheetView topLeftCell="D3" workbookViewId="0">
      <selection activeCell="T15" sqref="T15"/>
    </sheetView>
  </sheetViews>
  <sheetFormatPr defaultRowHeight="14.5" x14ac:dyDescent="0.35"/>
  <cols>
    <col min="1" max="1" width="12.36328125" bestFit="1" customWidth="1"/>
    <col min="2" max="2" width="11.6328125" bestFit="1" customWidth="1"/>
    <col min="6" max="6" width="9.453125" bestFit="1" customWidth="1"/>
    <col min="7" max="7" width="17.54296875" bestFit="1" customWidth="1"/>
  </cols>
  <sheetData>
    <row r="3" spans="1:7" x14ac:dyDescent="0.35">
      <c r="A3" s="3" t="s">
        <v>82</v>
      </c>
      <c r="B3" t="s">
        <v>122</v>
      </c>
    </row>
    <row r="4" spans="1:7" x14ac:dyDescent="0.35">
      <c r="A4" s="4" t="s">
        <v>61</v>
      </c>
      <c r="B4">
        <v>4</v>
      </c>
      <c r="F4" t="s">
        <v>120</v>
      </c>
      <c r="G4" t="s">
        <v>121</v>
      </c>
    </row>
    <row r="5" spans="1:7" x14ac:dyDescent="0.35">
      <c r="A5" s="4" t="s">
        <v>60</v>
      </c>
      <c r="B5">
        <v>36</v>
      </c>
      <c r="F5" t="s">
        <v>85</v>
      </c>
      <c r="G5">
        <v>2</v>
      </c>
    </row>
    <row r="6" spans="1:7" x14ac:dyDescent="0.35">
      <c r="A6" s="4" t="s">
        <v>83</v>
      </c>
      <c r="B6">
        <v>40</v>
      </c>
      <c r="F6" t="s">
        <v>84</v>
      </c>
      <c r="G6">
        <f>SUM(B17:B21)</f>
        <v>20</v>
      </c>
    </row>
    <row r="7" spans="1:7" x14ac:dyDescent="0.35">
      <c r="F7" t="s">
        <v>86</v>
      </c>
      <c r="G7">
        <f>SUM(B22:B25)</f>
        <v>13</v>
      </c>
    </row>
    <row r="8" spans="1:7" x14ac:dyDescent="0.35">
      <c r="F8" t="s">
        <v>87</v>
      </c>
      <c r="G8">
        <f>SUM(B26:B28)</f>
        <v>3</v>
      </c>
    </row>
    <row r="9" spans="1:7" x14ac:dyDescent="0.35">
      <c r="F9" t="s">
        <v>88</v>
      </c>
      <c r="G9">
        <v>2</v>
      </c>
    </row>
    <row r="15" spans="1:7" x14ac:dyDescent="0.35">
      <c r="A15" s="3" t="s">
        <v>82</v>
      </c>
      <c r="B15" t="s">
        <v>127</v>
      </c>
    </row>
    <row r="16" spans="1:7" x14ac:dyDescent="0.35">
      <c r="A16" s="4">
        <v>19</v>
      </c>
      <c r="B16">
        <v>2</v>
      </c>
    </row>
    <row r="17" spans="1:2" x14ac:dyDescent="0.35">
      <c r="A17" s="4">
        <v>20</v>
      </c>
      <c r="B17">
        <v>3</v>
      </c>
    </row>
    <row r="18" spans="1:2" x14ac:dyDescent="0.35">
      <c r="A18" s="4">
        <v>21</v>
      </c>
      <c r="B18">
        <v>6</v>
      </c>
    </row>
    <row r="19" spans="1:2" x14ac:dyDescent="0.35">
      <c r="A19" s="4">
        <v>22</v>
      </c>
      <c r="B19">
        <v>4</v>
      </c>
    </row>
    <row r="20" spans="1:2" x14ac:dyDescent="0.35">
      <c r="A20" s="4">
        <v>23</v>
      </c>
      <c r="B20">
        <v>4</v>
      </c>
    </row>
    <row r="21" spans="1:2" x14ac:dyDescent="0.35">
      <c r="A21" s="4">
        <v>24</v>
      </c>
      <c r="B21">
        <v>3</v>
      </c>
    </row>
    <row r="22" spans="1:2" x14ac:dyDescent="0.35">
      <c r="A22" s="4">
        <v>25</v>
      </c>
      <c r="B22">
        <v>4</v>
      </c>
    </row>
    <row r="23" spans="1:2" x14ac:dyDescent="0.35">
      <c r="A23" s="4">
        <v>26</v>
      </c>
      <c r="B23">
        <v>2</v>
      </c>
    </row>
    <row r="24" spans="1:2" x14ac:dyDescent="0.35">
      <c r="A24" s="4">
        <v>27</v>
      </c>
      <c r="B24">
        <v>3</v>
      </c>
    </row>
    <row r="25" spans="1:2" x14ac:dyDescent="0.35">
      <c r="A25" s="4">
        <v>28</v>
      </c>
      <c r="B25">
        <v>4</v>
      </c>
    </row>
    <row r="26" spans="1:2" x14ac:dyDescent="0.35">
      <c r="A26" s="4">
        <v>31</v>
      </c>
      <c r="B26">
        <v>1</v>
      </c>
    </row>
    <row r="27" spans="1:2" x14ac:dyDescent="0.35">
      <c r="A27" s="4">
        <v>33</v>
      </c>
      <c r="B27">
        <v>1</v>
      </c>
    </row>
    <row r="28" spans="1:2" x14ac:dyDescent="0.35">
      <c r="A28" s="4">
        <v>34</v>
      </c>
      <c r="B28">
        <v>1</v>
      </c>
    </row>
    <row r="29" spans="1:2" x14ac:dyDescent="0.35">
      <c r="A29" s="4">
        <v>35</v>
      </c>
      <c r="B29">
        <v>1</v>
      </c>
    </row>
    <row r="30" spans="1:2" x14ac:dyDescent="0.35">
      <c r="A30" s="4">
        <v>38</v>
      </c>
      <c r="B30">
        <v>1</v>
      </c>
    </row>
    <row r="31" spans="1:2" x14ac:dyDescent="0.35">
      <c r="A31" s="4" t="s">
        <v>83</v>
      </c>
      <c r="B31">
        <v>40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"/>
  <sheetViews>
    <sheetView topLeftCell="A32" zoomScale="83" workbookViewId="0">
      <selection activeCell="E57" sqref="E57"/>
    </sheetView>
  </sheetViews>
  <sheetFormatPr defaultRowHeight="14.5" x14ac:dyDescent="0.35"/>
  <cols>
    <col min="1" max="1" width="18.453125" bestFit="1" customWidth="1"/>
    <col min="2" max="2" width="12.26953125" bestFit="1" customWidth="1"/>
    <col min="3" max="3" width="15.1796875" bestFit="1" customWidth="1"/>
    <col min="4" max="4" width="22.08984375" bestFit="1" customWidth="1"/>
    <col min="5" max="5" width="18" customWidth="1"/>
    <col min="6" max="6" width="7" bestFit="1" customWidth="1"/>
    <col min="7" max="7" width="23.54296875" bestFit="1" customWidth="1"/>
    <col min="8" max="8" width="23.54296875" customWidth="1"/>
    <col min="9" max="9" width="10.54296875" bestFit="1" customWidth="1"/>
    <col min="14" max="14" width="16.81640625" bestFit="1" customWidth="1"/>
    <col min="15" max="15" width="25.179687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62</v>
      </c>
      <c r="F1" t="s">
        <v>32</v>
      </c>
      <c r="G1" t="s">
        <v>4</v>
      </c>
      <c r="H1" t="s">
        <v>105</v>
      </c>
      <c r="I1" t="s">
        <v>33</v>
      </c>
    </row>
    <row r="2" spans="1:14" x14ac:dyDescent="0.35">
      <c r="A2" s="5">
        <v>45181</v>
      </c>
      <c r="B2" t="s">
        <v>13</v>
      </c>
      <c r="C2" t="s">
        <v>23</v>
      </c>
      <c r="D2" s="2" t="s">
        <v>30</v>
      </c>
      <c r="E2" s="2">
        <v>21</v>
      </c>
      <c r="F2" t="s">
        <v>60</v>
      </c>
      <c r="G2" t="s">
        <v>64</v>
      </c>
      <c r="H2">
        <v>1</v>
      </c>
      <c r="I2">
        <v>650</v>
      </c>
      <c r="N2" s="5"/>
    </row>
    <row r="3" spans="1:14" x14ac:dyDescent="0.35">
      <c r="A3" s="5">
        <v>45181</v>
      </c>
      <c r="B3" t="s">
        <v>13</v>
      </c>
      <c r="C3" t="s">
        <v>23</v>
      </c>
      <c r="D3" s="2" t="s">
        <v>31</v>
      </c>
      <c r="E3" s="2">
        <v>22</v>
      </c>
      <c r="F3" t="s">
        <v>60</v>
      </c>
      <c r="G3" t="s">
        <v>67</v>
      </c>
      <c r="H3">
        <v>1</v>
      </c>
      <c r="I3">
        <v>899</v>
      </c>
      <c r="N3" s="5"/>
    </row>
    <row r="4" spans="1:14" x14ac:dyDescent="0.35">
      <c r="A4" s="5">
        <v>45211</v>
      </c>
      <c r="B4" t="s">
        <v>13</v>
      </c>
      <c r="C4" t="s">
        <v>21</v>
      </c>
      <c r="D4" s="2" t="s">
        <v>34</v>
      </c>
      <c r="E4" s="2">
        <v>28</v>
      </c>
      <c r="F4" t="s">
        <v>60</v>
      </c>
      <c r="G4" t="s">
        <v>64</v>
      </c>
      <c r="H4">
        <v>1</v>
      </c>
      <c r="I4">
        <v>650</v>
      </c>
      <c r="N4" s="5"/>
    </row>
    <row r="5" spans="1:14" x14ac:dyDescent="0.35">
      <c r="A5" s="5">
        <v>45211</v>
      </c>
      <c r="B5" t="s">
        <v>13</v>
      </c>
      <c r="C5" t="s">
        <v>23</v>
      </c>
      <c r="D5" s="2" t="s">
        <v>35</v>
      </c>
      <c r="E5" s="2">
        <v>22</v>
      </c>
      <c r="F5" t="s">
        <v>60</v>
      </c>
      <c r="G5" t="s">
        <v>67</v>
      </c>
      <c r="H5">
        <v>1</v>
      </c>
      <c r="I5">
        <v>899</v>
      </c>
      <c r="N5" s="5"/>
    </row>
    <row r="6" spans="1:14" x14ac:dyDescent="0.35">
      <c r="A6" s="5">
        <v>45242</v>
      </c>
      <c r="B6" t="s">
        <v>13</v>
      </c>
      <c r="C6" t="s">
        <v>20</v>
      </c>
      <c r="D6" s="2" t="s">
        <v>36</v>
      </c>
      <c r="E6" s="2">
        <v>24</v>
      </c>
      <c r="F6" t="s">
        <v>60</v>
      </c>
      <c r="G6" t="s">
        <v>64</v>
      </c>
      <c r="H6">
        <v>1</v>
      </c>
      <c r="I6">
        <v>650</v>
      </c>
    </row>
    <row r="7" spans="1:14" x14ac:dyDescent="0.35">
      <c r="A7" s="5">
        <v>45272</v>
      </c>
      <c r="B7" t="s">
        <v>13</v>
      </c>
      <c r="C7" t="s">
        <v>24</v>
      </c>
      <c r="D7" s="2" t="s">
        <v>37</v>
      </c>
      <c r="E7" s="2">
        <v>21</v>
      </c>
      <c r="F7" t="s">
        <v>60</v>
      </c>
      <c r="G7" t="s">
        <v>65</v>
      </c>
      <c r="H7">
        <v>1</v>
      </c>
      <c r="I7">
        <v>899</v>
      </c>
    </row>
    <row r="8" spans="1:14" x14ac:dyDescent="0.35">
      <c r="A8" s="5">
        <v>45272</v>
      </c>
      <c r="B8" t="s">
        <v>13</v>
      </c>
      <c r="C8" t="s">
        <v>20</v>
      </c>
      <c r="D8" s="2" t="s">
        <v>38</v>
      </c>
      <c r="E8" s="2">
        <v>23</v>
      </c>
      <c r="F8" t="s">
        <v>60</v>
      </c>
      <c r="G8" t="s">
        <v>64</v>
      </c>
      <c r="H8">
        <v>1</v>
      </c>
      <c r="I8">
        <v>650</v>
      </c>
    </row>
    <row r="9" spans="1:14" x14ac:dyDescent="0.35">
      <c r="A9" s="1" t="s">
        <v>5</v>
      </c>
      <c r="B9" t="s">
        <v>13</v>
      </c>
      <c r="C9" t="s">
        <v>20</v>
      </c>
      <c r="D9" s="2" t="s">
        <v>39</v>
      </c>
      <c r="E9" s="2">
        <v>21</v>
      </c>
      <c r="F9" t="s">
        <v>60</v>
      </c>
      <c r="G9" t="s">
        <v>66</v>
      </c>
      <c r="H9">
        <v>1</v>
      </c>
      <c r="I9">
        <v>349</v>
      </c>
    </row>
    <row r="10" spans="1:14" x14ac:dyDescent="0.35">
      <c r="A10" s="1" t="s">
        <v>5</v>
      </c>
      <c r="B10" t="s">
        <v>13</v>
      </c>
      <c r="C10" t="s">
        <v>23</v>
      </c>
      <c r="D10" s="2" t="s">
        <v>40</v>
      </c>
      <c r="E10" s="2">
        <v>21</v>
      </c>
      <c r="F10" t="s">
        <v>60</v>
      </c>
      <c r="G10" t="s">
        <v>64</v>
      </c>
      <c r="H10">
        <v>1</v>
      </c>
      <c r="I10">
        <v>650</v>
      </c>
    </row>
    <row r="11" spans="1:14" x14ac:dyDescent="0.35">
      <c r="A11" s="1" t="s">
        <v>6</v>
      </c>
      <c r="B11" t="s">
        <v>13</v>
      </c>
      <c r="C11" t="s">
        <v>24</v>
      </c>
      <c r="D11" s="2" t="s">
        <v>41</v>
      </c>
      <c r="E11" s="2">
        <v>24</v>
      </c>
      <c r="F11" t="s">
        <v>60</v>
      </c>
      <c r="G11" t="s">
        <v>64</v>
      </c>
      <c r="H11">
        <v>1</v>
      </c>
      <c r="I11">
        <v>650</v>
      </c>
    </row>
    <row r="12" spans="1:14" x14ac:dyDescent="0.35">
      <c r="A12" s="1" t="s">
        <v>6</v>
      </c>
      <c r="B12" t="s">
        <v>13</v>
      </c>
      <c r="C12" t="s">
        <v>25</v>
      </c>
      <c r="D12" s="2" t="s">
        <v>42</v>
      </c>
      <c r="E12" s="2">
        <v>22</v>
      </c>
      <c r="F12" t="s">
        <v>60</v>
      </c>
      <c r="G12" t="s">
        <v>64</v>
      </c>
      <c r="H12">
        <v>1</v>
      </c>
      <c r="I12">
        <v>650</v>
      </c>
    </row>
    <row r="13" spans="1:14" x14ac:dyDescent="0.35">
      <c r="A13" s="1" t="s">
        <v>6</v>
      </c>
      <c r="B13" t="s">
        <v>29</v>
      </c>
      <c r="C13" t="s">
        <v>14</v>
      </c>
      <c r="D13" s="2" t="s">
        <v>43</v>
      </c>
      <c r="E13" s="2">
        <v>19</v>
      </c>
      <c r="F13" t="s">
        <v>60</v>
      </c>
      <c r="G13" t="s">
        <v>66</v>
      </c>
      <c r="H13">
        <v>1</v>
      </c>
      <c r="I13">
        <v>349</v>
      </c>
    </row>
    <row r="14" spans="1:14" x14ac:dyDescent="0.35">
      <c r="A14" s="1" t="s">
        <v>6</v>
      </c>
      <c r="B14" t="s">
        <v>13</v>
      </c>
      <c r="C14" t="s">
        <v>20</v>
      </c>
      <c r="D14" s="2" t="s">
        <v>50</v>
      </c>
      <c r="E14" s="2">
        <v>20</v>
      </c>
      <c r="F14" t="s">
        <v>60</v>
      </c>
      <c r="G14" t="s">
        <v>66</v>
      </c>
      <c r="H14">
        <v>1</v>
      </c>
      <c r="I14">
        <v>349</v>
      </c>
    </row>
    <row r="15" spans="1:14" x14ac:dyDescent="0.35">
      <c r="A15" s="1" t="s">
        <v>77</v>
      </c>
      <c r="B15" t="s">
        <v>13</v>
      </c>
      <c r="C15" t="s">
        <v>23</v>
      </c>
      <c r="D15" s="2" t="s">
        <v>100</v>
      </c>
      <c r="E15" s="2">
        <v>28</v>
      </c>
      <c r="F15" t="s">
        <v>60</v>
      </c>
      <c r="G15" t="s">
        <v>94</v>
      </c>
      <c r="H15">
        <v>1</v>
      </c>
      <c r="I15">
        <v>8500</v>
      </c>
    </row>
    <row r="16" spans="1:14" x14ac:dyDescent="0.35">
      <c r="A16" s="1" t="s">
        <v>7</v>
      </c>
      <c r="B16" t="s">
        <v>13</v>
      </c>
      <c r="C16" t="s">
        <v>22</v>
      </c>
      <c r="D16" s="2" t="s">
        <v>101</v>
      </c>
      <c r="E16" s="2">
        <v>27</v>
      </c>
      <c r="F16" t="s">
        <v>60</v>
      </c>
      <c r="G16" t="s">
        <v>94</v>
      </c>
      <c r="H16">
        <v>1</v>
      </c>
      <c r="I16">
        <v>9500</v>
      </c>
    </row>
    <row r="17" spans="1:14" x14ac:dyDescent="0.35">
      <c r="A17" s="1" t="s">
        <v>7</v>
      </c>
      <c r="B17" t="s">
        <v>13</v>
      </c>
      <c r="C17" t="s">
        <v>23</v>
      </c>
      <c r="D17" s="2" t="s">
        <v>51</v>
      </c>
      <c r="E17" s="2">
        <v>27</v>
      </c>
      <c r="F17" t="s">
        <v>60</v>
      </c>
      <c r="G17" t="s">
        <v>64</v>
      </c>
      <c r="H17">
        <v>1</v>
      </c>
      <c r="I17">
        <v>650</v>
      </c>
    </row>
    <row r="18" spans="1:14" x14ac:dyDescent="0.35">
      <c r="A18" s="1" t="s">
        <v>7</v>
      </c>
      <c r="B18" t="s">
        <v>13</v>
      </c>
      <c r="C18" t="s">
        <v>23</v>
      </c>
      <c r="D18" s="2" t="s">
        <v>44</v>
      </c>
      <c r="E18" s="2">
        <v>28</v>
      </c>
      <c r="F18" t="s">
        <v>61</v>
      </c>
      <c r="G18" t="s">
        <v>64</v>
      </c>
      <c r="H18">
        <v>1</v>
      </c>
      <c r="I18">
        <v>650</v>
      </c>
    </row>
    <row r="19" spans="1:14" x14ac:dyDescent="0.35">
      <c r="A19" s="1" t="s">
        <v>78</v>
      </c>
      <c r="B19" t="s">
        <v>13</v>
      </c>
      <c r="C19" t="s">
        <v>25</v>
      </c>
      <c r="D19" s="2" t="s">
        <v>93</v>
      </c>
      <c r="E19" s="2">
        <v>25</v>
      </c>
      <c r="F19" t="s">
        <v>60</v>
      </c>
      <c r="G19" t="s">
        <v>94</v>
      </c>
      <c r="H19">
        <v>1</v>
      </c>
      <c r="I19">
        <v>13500</v>
      </c>
    </row>
    <row r="20" spans="1:14" x14ac:dyDescent="0.35">
      <c r="A20" s="1" t="s">
        <v>8</v>
      </c>
      <c r="B20" t="s">
        <v>15</v>
      </c>
      <c r="C20" t="s">
        <v>28</v>
      </c>
      <c r="D20" s="2" t="s">
        <v>45</v>
      </c>
      <c r="E20" s="2">
        <v>21</v>
      </c>
      <c r="F20" t="s">
        <v>61</v>
      </c>
      <c r="G20" t="s">
        <v>65</v>
      </c>
      <c r="H20">
        <v>1</v>
      </c>
      <c r="I20">
        <v>899</v>
      </c>
    </row>
    <row r="21" spans="1:14" x14ac:dyDescent="0.35">
      <c r="A21" s="1" t="s">
        <v>8</v>
      </c>
      <c r="B21" t="s">
        <v>16</v>
      </c>
      <c r="C21" t="s">
        <v>26</v>
      </c>
      <c r="D21" s="2" t="s">
        <v>46</v>
      </c>
      <c r="E21" s="2">
        <v>20</v>
      </c>
      <c r="F21" t="s">
        <v>60</v>
      </c>
      <c r="G21" t="s">
        <v>64</v>
      </c>
      <c r="H21">
        <v>5</v>
      </c>
      <c r="I21">
        <v>650</v>
      </c>
    </row>
    <row r="22" spans="1:14" x14ac:dyDescent="0.35">
      <c r="A22" s="1" t="s">
        <v>8</v>
      </c>
      <c r="B22" t="s">
        <v>13</v>
      </c>
      <c r="C22" t="s">
        <v>22</v>
      </c>
      <c r="D22" s="2" t="s">
        <v>47</v>
      </c>
      <c r="E22" s="2">
        <v>31</v>
      </c>
      <c r="F22" t="s">
        <v>60</v>
      </c>
      <c r="G22" t="s">
        <v>64</v>
      </c>
      <c r="H22">
        <v>1</v>
      </c>
      <c r="I22">
        <v>650</v>
      </c>
    </row>
    <row r="23" spans="1:14" x14ac:dyDescent="0.35">
      <c r="A23" s="1" t="s">
        <v>9</v>
      </c>
      <c r="B23" t="s">
        <v>13</v>
      </c>
      <c r="C23" t="s">
        <v>23</v>
      </c>
      <c r="D23" s="2" t="s">
        <v>48</v>
      </c>
      <c r="E23" s="2">
        <v>23</v>
      </c>
      <c r="F23" t="s">
        <v>60</v>
      </c>
      <c r="G23" t="s">
        <v>64</v>
      </c>
      <c r="H23">
        <v>1</v>
      </c>
      <c r="I23">
        <v>650</v>
      </c>
    </row>
    <row r="24" spans="1:14" x14ac:dyDescent="0.35">
      <c r="A24" s="1" t="s">
        <v>10</v>
      </c>
      <c r="B24" t="s">
        <v>15</v>
      </c>
      <c r="C24" t="s">
        <v>28</v>
      </c>
      <c r="D24" s="2" t="s">
        <v>49</v>
      </c>
      <c r="E24" s="2">
        <v>24</v>
      </c>
      <c r="F24" t="s">
        <v>60</v>
      </c>
      <c r="G24" t="s">
        <v>64</v>
      </c>
      <c r="H24">
        <v>1</v>
      </c>
      <c r="I24">
        <v>650</v>
      </c>
    </row>
    <row r="25" spans="1:14" x14ac:dyDescent="0.35">
      <c r="A25" s="1" t="s">
        <v>80</v>
      </c>
      <c r="B25" t="s">
        <v>13</v>
      </c>
      <c r="C25" t="s">
        <v>24</v>
      </c>
      <c r="D25" s="2" t="s">
        <v>96</v>
      </c>
      <c r="E25" s="2">
        <v>25</v>
      </c>
      <c r="F25" t="s">
        <v>60</v>
      </c>
      <c r="G25" t="s">
        <v>64</v>
      </c>
      <c r="H25">
        <v>10</v>
      </c>
      <c r="I25">
        <v>6500</v>
      </c>
    </row>
    <row r="26" spans="1:14" x14ac:dyDescent="0.35">
      <c r="A26" s="1" t="s">
        <v>80</v>
      </c>
      <c r="B26" t="s">
        <v>13</v>
      </c>
      <c r="C26" t="s">
        <v>25</v>
      </c>
      <c r="D26" s="2" t="s">
        <v>95</v>
      </c>
      <c r="E26" s="2">
        <v>26</v>
      </c>
      <c r="F26" t="s">
        <v>60</v>
      </c>
      <c r="G26" t="s">
        <v>94</v>
      </c>
      <c r="H26">
        <v>1</v>
      </c>
      <c r="I26">
        <v>7000</v>
      </c>
    </row>
    <row r="27" spans="1:14" x14ac:dyDescent="0.35">
      <c r="A27" s="1" t="s">
        <v>12</v>
      </c>
      <c r="B27" t="s">
        <v>16</v>
      </c>
      <c r="C27" t="s">
        <v>26</v>
      </c>
      <c r="D27" s="2" t="s">
        <v>54</v>
      </c>
      <c r="E27" s="2">
        <v>28</v>
      </c>
      <c r="F27" t="s">
        <v>60</v>
      </c>
      <c r="G27" t="s">
        <v>66</v>
      </c>
      <c r="H27">
        <v>1</v>
      </c>
      <c r="I27">
        <v>349</v>
      </c>
    </row>
    <row r="28" spans="1:14" x14ac:dyDescent="0.35">
      <c r="A28" s="1" t="s">
        <v>11</v>
      </c>
      <c r="B28" t="s">
        <v>13</v>
      </c>
      <c r="C28" t="s">
        <v>20</v>
      </c>
      <c r="D28" s="2" t="s">
        <v>55</v>
      </c>
      <c r="E28" s="2">
        <v>38</v>
      </c>
      <c r="F28" t="s">
        <v>61</v>
      </c>
      <c r="G28" t="s">
        <v>63</v>
      </c>
      <c r="H28">
        <v>1</v>
      </c>
      <c r="I28">
        <v>899</v>
      </c>
    </row>
    <row r="29" spans="1:14" x14ac:dyDescent="0.35">
      <c r="A29" s="1" t="s">
        <v>11</v>
      </c>
      <c r="B29" t="s">
        <v>15</v>
      </c>
      <c r="C29" t="s">
        <v>28</v>
      </c>
      <c r="D29" s="2" t="s">
        <v>56</v>
      </c>
      <c r="E29" s="2">
        <v>20</v>
      </c>
      <c r="F29" t="s">
        <v>61</v>
      </c>
      <c r="G29" t="s">
        <v>67</v>
      </c>
      <c r="H29">
        <v>1</v>
      </c>
      <c r="I29">
        <v>899</v>
      </c>
    </row>
    <row r="30" spans="1:14" x14ac:dyDescent="0.35">
      <c r="A30" s="1" t="s">
        <v>11</v>
      </c>
      <c r="B30" t="s">
        <v>29</v>
      </c>
      <c r="C30" t="s">
        <v>14</v>
      </c>
      <c r="D30" s="2" t="s">
        <v>57</v>
      </c>
      <c r="E30" s="2">
        <v>33</v>
      </c>
      <c r="F30" t="s">
        <v>60</v>
      </c>
      <c r="G30" t="s">
        <v>64</v>
      </c>
      <c r="H30">
        <v>1</v>
      </c>
      <c r="I30">
        <v>650</v>
      </c>
      <c r="N30" s="5"/>
    </row>
    <row r="31" spans="1:14" x14ac:dyDescent="0.35">
      <c r="A31" s="1" t="s">
        <v>81</v>
      </c>
      <c r="B31" t="s">
        <v>97</v>
      </c>
      <c r="C31" t="s">
        <v>28</v>
      </c>
      <c r="D31" s="2" t="s">
        <v>98</v>
      </c>
      <c r="E31" s="2">
        <v>26</v>
      </c>
      <c r="F31" t="s">
        <v>60</v>
      </c>
      <c r="G31" t="s">
        <v>67</v>
      </c>
      <c r="H31">
        <v>18</v>
      </c>
      <c r="I31">
        <v>18000</v>
      </c>
      <c r="N31" s="5"/>
    </row>
    <row r="32" spans="1:14" x14ac:dyDescent="0.35">
      <c r="A32" s="1" t="s">
        <v>17</v>
      </c>
      <c r="B32" t="s">
        <v>13</v>
      </c>
      <c r="C32" t="s">
        <v>23</v>
      </c>
      <c r="D32" s="2" t="s">
        <v>52</v>
      </c>
      <c r="E32" s="2">
        <v>19</v>
      </c>
      <c r="F32" t="s">
        <v>60</v>
      </c>
      <c r="G32" t="s">
        <v>64</v>
      </c>
      <c r="H32">
        <v>1</v>
      </c>
      <c r="I32">
        <v>650</v>
      </c>
    </row>
    <row r="33" spans="1:9" x14ac:dyDescent="0.35">
      <c r="A33" s="1" t="s">
        <v>18</v>
      </c>
      <c r="B33" t="s">
        <v>15</v>
      </c>
      <c r="C33" t="s">
        <v>28</v>
      </c>
      <c r="D33" s="2" t="s">
        <v>53</v>
      </c>
      <c r="E33" s="2">
        <v>34</v>
      </c>
      <c r="F33" t="s">
        <v>60</v>
      </c>
      <c r="G33" t="s">
        <v>66</v>
      </c>
      <c r="H33">
        <v>1</v>
      </c>
      <c r="I33">
        <v>349</v>
      </c>
    </row>
    <row r="34" spans="1:9" x14ac:dyDescent="0.35">
      <c r="A34" s="1" t="s">
        <v>18</v>
      </c>
      <c r="B34" t="s">
        <v>16</v>
      </c>
      <c r="C34" t="s">
        <v>27</v>
      </c>
      <c r="D34" s="2" t="s">
        <v>58</v>
      </c>
      <c r="E34" s="2">
        <v>22</v>
      </c>
      <c r="F34" t="s">
        <v>60</v>
      </c>
      <c r="G34" t="s">
        <v>64</v>
      </c>
      <c r="H34">
        <v>1</v>
      </c>
      <c r="I34">
        <v>650</v>
      </c>
    </row>
    <row r="35" spans="1:9" x14ac:dyDescent="0.35">
      <c r="A35" s="1" t="s">
        <v>73</v>
      </c>
      <c r="B35" t="s">
        <v>15</v>
      </c>
      <c r="C35" t="s">
        <v>28</v>
      </c>
      <c r="D35" s="2" t="s">
        <v>59</v>
      </c>
      <c r="E35" s="2">
        <v>21</v>
      </c>
      <c r="F35" t="s">
        <v>60</v>
      </c>
      <c r="G35" t="s">
        <v>67</v>
      </c>
      <c r="H35">
        <v>1</v>
      </c>
      <c r="I35">
        <v>900</v>
      </c>
    </row>
    <row r="36" spans="1:9" x14ac:dyDescent="0.35">
      <c r="A36" s="1" t="s">
        <v>73</v>
      </c>
      <c r="B36" t="s">
        <v>13</v>
      </c>
      <c r="C36" t="s">
        <v>20</v>
      </c>
      <c r="D36" s="2" t="s">
        <v>99</v>
      </c>
      <c r="E36" s="2">
        <v>23</v>
      </c>
      <c r="F36" t="s">
        <v>60</v>
      </c>
      <c r="G36" t="s">
        <v>94</v>
      </c>
      <c r="H36">
        <v>1</v>
      </c>
      <c r="I36">
        <v>10000</v>
      </c>
    </row>
    <row r="37" spans="1:9" x14ac:dyDescent="0.35">
      <c r="A37" s="1" t="s">
        <v>73</v>
      </c>
      <c r="B37" t="s">
        <v>13</v>
      </c>
      <c r="C37" t="s">
        <v>23</v>
      </c>
      <c r="D37" s="2" t="s">
        <v>68</v>
      </c>
      <c r="E37" s="2">
        <v>23</v>
      </c>
      <c r="F37" t="s">
        <v>60</v>
      </c>
      <c r="G37" t="s">
        <v>64</v>
      </c>
      <c r="H37">
        <v>1</v>
      </c>
      <c r="I37">
        <v>650</v>
      </c>
    </row>
    <row r="38" spans="1:9" x14ac:dyDescent="0.35">
      <c r="A38" s="1" t="s">
        <v>19</v>
      </c>
      <c r="B38" t="s">
        <v>15</v>
      </c>
      <c r="C38" t="s">
        <v>28</v>
      </c>
      <c r="D38" s="2" t="s">
        <v>69</v>
      </c>
      <c r="E38" s="2">
        <v>25</v>
      </c>
      <c r="F38" t="s">
        <v>60</v>
      </c>
      <c r="G38" t="s">
        <v>64</v>
      </c>
      <c r="H38">
        <v>1</v>
      </c>
      <c r="I38">
        <v>650</v>
      </c>
    </row>
    <row r="39" spans="1:9" x14ac:dyDescent="0.35">
      <c r="A39" s="1" t="s">
        <v>19</v>
      </c>
      <c r="B39" t="s">
        <v>13</v>
      </c>
      <c r="C39" t="s">
        <v>23</v>
      </c>
      <c r="D39" s="2" t="s">
        <v>70</v>
      </c>
      <c r="E39" s="2">
        <v>35</v>
      </c>
      <c r="F39" t="s">
        <v>60</v>
      </c>
      <c r="G39" t="s">
        <v>64</v>
      </c>
      <c r="H39">
        <v>1</v>
      </c>
      <c r="I39">
        <v>650</v>
      </c>
    </row>
    <row r="40" spans="1:9" x14ac:dyDescent="0.35">
      <c r="A40" s="5">
        <v>45292</v>
      </c>
      <c r="B40" t="s">
        <v>13</v>
      </c>
      <c r="C40" t="s">
        <v>23</v>
      </c>
      <c r="D40" s="2" t="s">
        <v>71</v>
      </c>
      <c r="E40" s="2">
        <v>25</v>
      </c>
      <c r="F40" t="s">
        <v>60</v>
      </c>
      <c r="G40" t="s">
        <v>67</v>
      </c>
      <c r="H40">
        <v>1</v>
      </c>
      <c r="I40">
        <v>899</v>
      </c>
    </row>
    <row r="41" spans="1:9" x14ac:dyDescent="0.35">
      <c r="A41" s="5">
        <v>45292</v>
      </c>
      <c r="B41" t="s">
        <v>16</v>
      </c>
      <c r="C41" t="s">
        <v>26</v>
      </c>
      <c r="D41" s="2" t="s">
        <v>72</v>
      </c>
      <c r="E41" s="2">
        <v>27</v>
      </c>
      <c r="F41" t="s">
        <v>60</v>
      </c>
      <c r="G41" t="s">
        <v>67</v>
      </c>
      <c r="H41">
        <v>1</v>
      </c>
      <c r="I41">
        <v>899</v>
      </c>
    </row>
    <row r="44" spans="1:9" x14ac:dyDescent="0.35">
      <c r="D44" s="2"/>
      <c r="E44" s="2"/>
    </row>
    <row r="45" spans="1:9" x14ac:dyDescent="0.35">
      <c r="D45" s="2"/>
      <c r="E45" s="2"/>
    </row>
    <row r="46" spans="1:9" x14ac:dyDescent="0.35">
      <c r="D46" s="2"/>
      <c r="E46" s="2"/>
    </row>
    <row r="56" spans="1:2" x14ac:dyDescent="0.35">
      <c r="A56" t="s">
        <v>113</v>
      </c>
      <c r="B56" t="s">
        <v>117</v>
      </c>
    </row>
    <row r="57" spans="1:2" x14ac:dyDescent="0.35">
      <c r="A57" t="s">
        <v>114</v>
      </c>
      <c r="B57">
        <v>100</v>
      </c>
    </row>
    <row r="58" spans="1:2" x14ac:dyDescent="0.35">
      <c r="A58" t="s">
        <v>67</v>
      </c>
      <c r="B58">
        <v>30</v>
      </c>
    </row>
    <row r="59" spans="1:2" x14ac:dyDescent="0.35">
      <c r="A59" t="s">
        <v>115</v>
      </c>
      <c r="B59">
        <v>10</v>
      </c>
    </row>
    <row r="60" spans="1:2" x14ac:dyDescent="0.35">
      <c r="A60" t="s">
        <v>116</v>
      </c>
      <c r="B60">
        <v>20</v>
      </c>
    </row>
    <row r="61" spans="1:2" x14ac:dyDescent="0.35">
      <c r="A61" t="s">
        <v>94</v>
      </c>
      <c r="B61">
        <v>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32A05-4124-4491-8978-3D5E85641620}">
  <dimension ref="A2:B7"/>
  <sheetViews>
    <sheetView workbookViewId="0">
      <selection activeCell="O6" sqref="O6"/>
    </sheetView>
  </sheetViews>
  <sheetFormatPr defaultRowHeight="14.5" x14ac:dyDescent="0.35"/>
  <cols>
    <col min="1" max="1" width="18.453125" bestFit="1" customWidth="1"/>
    <col min="2" max="2" width="12.08984375" bestFit="1" customWidth="1"/>
  </cols>
  <sheetData>
    <row r="2" spans="1:2" x14ac:dyDescent="0.35">
      <c r="A2" t="s">
        <v>113</v>
      </c>
      <c r="B2" t="s">
        <v>117</v>
      </c>
    </row>
    <row r="3" spans="1:2" x14ac:dyDescent="0.35">
      <c r="A3" t="s">
        <v>114</v>
      </c>
      <c r="B3">
        <v>100</v>
      </c>
    </row>
    <row r="4" spans="1:2" x14ac:dyDescent="0.35">
      <c r="A4" t="s">
        <v>67</v>
      </c>
      <c r="B4">
        <v>30</v>
      </c>
    </row>
    <row r="5" spans="1:2" x14ac:dyDescent="0.35">
      <c r="A5" t="s">
        <v>115</v>
      </c>
      <c r="B5">
        <v>10</v>
      </c>
    </row>
    <row r="6" spans="1:2" x14ac:dyDescent="0.35">
      <c r="A6" t="s">
        <v>116</v>
      </c>
      <c r="B6">
        <v>20</v>
      </c>
    </row>
    <row r="7" spans="1:2" x14ac:dyDescent="0.35">
      <c r="A7" t="s">
        <v>94</v>
      </c>
      <c r="B7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 1</vt:lpstr>
      <vt:lpstr>Revenue Analysis of Delhi</vt:lpstr>
      <vt:lpstr>Analysis 2</vt:lpstr>
      <vt:lpstr>Analysis 3</vt:lpstr>
      <vt:lpstr>Original Data</vt:lpstr>
      <vt:lpstr>Analysis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Deepansh Garg</dc:creator>
  <cp:lastModifiedBy>Deepansh Garg</cp:lastModifiedBy>
  <dcterms:created xsi:type="dcterms:W3CDTF">2015-06-05T18:17:20Z</dcterms:created>
  <dcterms:modified xsi:type="dcterms:W3CDTF">2024-03-12T16:28:48Z</dcterms:modified>
</cp:coreProperties>
</file>