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st benefit analysis" sheetId="1" r:id="rId1"/>
    <sheet name="cost benefit ratio" sheetId="2" r:id="rId2"/>
    <sheet name="marketing of banana" sheetId="3" r:id="rId3"/>
    <sheet name="constraints" sheetId="4" r:id="rId4"/>
  </sheets>
  <calcPr calcId="152511"/>
  <fileRecoveryPr repairLoad="1"/>
</workbook>
</file>

<file path=xl/calcChain.xml><?xml version="1.0" encoding="utf-8"?>
<calcChain xmlns="http://schemas.openxmlformats.org/spreadsheetml/2006/main">
  <c r="C8" i="3" l="1"/>
  <c r="C6" i="3"/>
  <c r="C7" i="3"/>
  <c r="C5" i="3"/>
  <c r="E12" i="2"/>
  <c r="F12" i="2"/>
  <c r="D12" i="2"/>
  <c r="E11" i="2"/>
  <c r="F11" i="2"/>
  <c r="D11" i="2"/>
  <c r="D10" i="2"/>
  <c r="E10" i="2"/>
  <c r="F10" i="2"/>
  <c r="C10" i="2"/>
  <c r="D9" i="2"/>
  <c r="E9" i="2"/>
  <c r="F9" i="2"/>
  <c r="C9" i="2"/>
  <c r="F31" i="1"/>
  <c r="F25" i="1"/>
  <c r="I31" i="1"/>
  <c r="I25" i="1"/>
  <c r="E6" i="2"/>
  <c r="F6" i="2"/>
  <c r="D6" i="2"/>
  <c r="F5" i="2"/>
  <c r="E5" i="2"/>
  <c r="D5" i="2"/>
  <c r="I24" i="1" l="1"/>
  <c r="F24" i="1"/>
  <c r="F20" i="1"/>
  <c r="I14" i="1"/>
  <c r="I15" i="1"/>
  <c r="I16" i="1"/>
  <c r="I12" i="1"/>
  <c r="F14" i="1"/>
  <c r="F15" i="1"/>
  <c r="F16" i="1"/>
  <c r="F12" i="1"/>
  <c r="F8" i="1"/>
  <c r="F9" i="1"/>
  <c r="F10" i="1"/>
  <c r="F11" i="1"/>
  <c r="I7" i="1"/>
  <c r="I8" i="1"/>
  <c r="F7" i="1"/>
  <c r="I6" i="1"/>
  <c r="F6" i="1"/>
  <c r="I5" i="1"/>
  <c r="F5" i="1"/>
  <c r="I32" i="1" l="1"/>
  <c r="F32" i="1"/>
</calcChain>
</file>

<file path=xl/sharedStrings.xml><?xml version="1.0" encoding="utf-8"?>
<sst xmlns="http://schemas.openxmlformats.org/spreadsheetml/2006/main" count="104" uniqueCount="79">
  <si>
    <t>SN</t>
  </si>
  <si>
    <t>Particulars</t>
  </si>
  <si>
    <t>Unit</t>
  </si>
  <si>
    <t>First Year</t>
  </si>
  <si>
    <t>Quantity</t>
  </si>
  <si>
    <t>Price</t>
  </si>
  <si>
    <t>Value in Rs</t>
  </si>
  <si>
    <t>Second Year</t>
  </si>
  <si>
    <t>Variable cost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</si>
  <si>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</si>
  <si>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</si>
  <si>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</si>
  <si>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</si>
  <si>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</si>
  <si>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</si>
  <si>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</si>
  <si>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</si>
  <si>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</si>
  <si>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</si>
  <si>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</si>
  <si>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</si>
  <si>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</si>
  <si>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</si>
  <si>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</si>
  <si>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Human labour</t>
  </si>
  <si>
    <t>Bullock labour</t>
  </si>
  <si>
    <t>Tractor</t>
  </si>
  <si>
    <t>Pump set, water pond</t>
  </si>
  <si>
    <t>Fencing</t>
  </si>
  <si>
    <t>Layout</t>
  </si>
  <si>
    <t>Sapling</t>
  </si>
  <si>
    <t>Manure</t>
  </si>
  <si>
    <t>Fertilizer</t>
  </si>
  <si>
    <t>Urea</t>
  </si>
  <si>
    <t>Potash</t>
  </si>
  <si>
    <t>Plant protection chemical</t>
  </si>
  <si>
    <t>Bordeaux mixture and ,micro-nutrients</t>
  </si>
  <si>
    <t>Cleaning</t>
  </si>
  <si>
    <t>Equipments</t>
  </si>
  <si>
    <t>Land lease value</t>
  </si>
  <si>
    <t>Interest on variable cost</t>
  </si>
  <si>
    <t>p</t>
  </si>
  <si>
    <t>Others</t>
  </si>
  <si>
    <t>q</t>
  </si>
  <si>
    <t>Management Cost</t>
  </si>
  <si>
    <t>Fixed cost</t>
  </si>
  <si>
    <t>Land tax</t>
  </si>
  <si>
    <t>water tax</t>
  </si>
  <si>
    <t>Depreciation cost of farm equipments</t>
  </si>
  <si>
    <t>Repair and maintenance of farm equipments</t>
  </si>
  <si>
    <t>Day</t>
  </si>
  <si>
    <t>hour</t>
  </si>
  <si>
    <t>Lum</t>
  </si>
  <si>
    <t>Number</t>
  </si>
  <si>
    <t>Kg</t>
  </si>
  <si>
    <t>DAP</t>
  </si>
  <si>
    <t>Rs/Year</t>
  </si>
  <si>
    <t>Rs</t>
  </si>
  <si>
    <t>Month</t>
  </si>
  <si>
    <t>Total cost</t>
  </si>
  <si>
    <t>Cost benefit ratio</t>
  </si>
  <si>
    <t>S N</t>
  </si>
  <si>
    <t>Year</t>
  </si>
  <si>
    <t>Investment phase</t>
  </si>
  <si>
    <t>Production (Kg/plant)</t>
  </si>
  <si>
    <t>Production (Kg/ha)</t>
  </si>
  <si>
    <t>Total income</t>
  </si>
  <si>
    <t>Profit/loss</t>
  </si>
  <si>
    <t>B/C ratio</t>
  </si>
  <si>
    <t>Cost per kg</t>
  </si>
  <si>
    <t>Total variable cost</t>
  </si>
  <si>
    <t>Total fixed cost</t>
  </si>
  <si>
    <t>Marketing channel</t>
  </si>
  <si>
    <t>Producer-village level collector-wholeshaler-retailer-consumer</t>
  </si>
  <si>
    <t>percent</t>
  </si>
  <si>
    <t>Producer-wholesaler-retailer-consumer</t>
  </si>
  <si>
    <t>Producer-retailer-consumer</t>
  </si>
  <si>
    <t>no farmers involved through the channel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</si>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</sst>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wrapText="1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6" workbookViewId="0">
      <selection activeCell="I25" sqref="I25"/>
    </sheetView>
  </sheetViews>
  <sheetFormatPr defaultRowHeight="15" x14ac:dyDescent="0.25"/>
  <cols>
    <col min="1" max="1" width="5.7109375" customWidth="1"/>
    <col min="2" max="2" width="22.7109375" customWidth="1"/>
    <col min="6" max="6" width="10.7109375" bestFit="1" customWidth="1"/>
    <col min="7" max="7" width="11.7109375" bestFit="1" customWidth="1"/>
    <col min="9" max="9" width="10.85546875" customWidth="1"/>
  </cols>
  <sheetData>
    <row r="1" spans="1:9" ht="15.75" thickBot="1" x14ac:dyDescent="0.3"/>
    <row r="2" spans="1:9" x14ac:dyDescent="0.25">
      <c r="A2" s="17" t="s">
        <v>0</v>
      </c>
      <c r="B2" s="15" t="s">
        <v>1</v>
      </c>
      <c r="C2" s="15" t="s">
        <v>2</v>
      </c>
      <c r="D2" s="15" t="s">
        <v>3</v>
      </c>
      <c r="E2" s="15"/>
      <c r="F2" s="15"/>
      <c r="G2" s="15" t="s">
        <v>7</v>
      </c>
      <c r="H2" s="15"/>
      <c r="I2" s="16"/>
    </row>
    <row r="3" spans="1:9" ht="15.75" thickBot="1" x14ac:dyDescent="0.3">
      <c r="A3" s="18"/>
      <c r="B3" s="19"/>
      <c r="C3" s="19"/>
      <c r="D3" s="7" t="s">
        <v>4</v>
      </c>
      <c r="E3" s="7" t="s">
        <v>5</v>
      </c>
      <c r="F3" s="7" t="s">
        <v>6</v>
      </c>
      <c r="G3" s="7" t="s">
        <v>4</v>
      </c>
      <c r="H3" s="7" t="s">
        <v>5</v>
      </c>
      <c r="I3" s="8" t="s">
        <v>6</v>
      </c>
    </row>
    <row r="4" spans="1:9" x14ac:dyDescent="0.25">
      <c r="A4" s="5">
        <v>1</v>
      </c>
      <c r="B4" s="6" t="s">
        <v>8</v>
      </c>
      <c r="C4" s="6"/>
      <c r="D4" s="6"/>
      <c r="E4" s="6"/>
      <c r="F4" s="6"/>
      <c r="G4" s="6"/>
      <c r="H4" s="6"/>
      <c r="I4" s="6"/>
    </row>
    <row r="5" spans="1:9" x14ac:dyDescent="0.25">
      <c r="A5" s="2" t="s">
        <v>9</v>
      </c>
      <c r="B5" s="1" t="s">
        <v>24</v>
      </c>
      <c r="C5" s="1" t="s">
        <v>50</v>
      </c>
      <c r="D5" s="1">
        <v>120</v>
      </c>
      <c r="E5" s="1">
        <v>400</v>
      </c>
      <c r="F5" s="1">
        <f>D5*E5</f>
        <v>48000</v>
      </c>
      <c r="G5" s="1">
        <v>75</v>
      </c>
      <c r="H5" s="1">
        <v>400</v>
      </c>
      <c r="I5" s="1">
        <f>G5*H5</f>
        <v>30000</v>
      </c>
    </row>
    <row r="6" spans="1:9" x14ac:dyDescent="0.25">
      <c r="A6" s="2" t="s">
        <v>10</v>
      </c>
      <c r="B6" s="1" t="s">
        <v>25</v>
      </c>
      <c r="C6" s="1" t="s">
        <v>50</v>
      </c>
      <c r="D6" s="1">
        <v>0</v>
      </c>
      <c r="E6" s="1">
        <v>0</v>
      </c>
      <c r="F6" s="1">
        <f>D6*E6</f>
        <v>0</v>
      </c>
      <c r="G6" s="1">
        <v>0</v>
      </c>
      <c r="H6" s="1">
        <v>0</v>
      </c>
      <c r="I6" s="1">
        <f>G6*H6</f>
        <v>0</v>
      </c>
    </row>
    <row r="7" spans="1:9" x14ac:dyDescent="0.25">
      <c r="A7" s="2" t="s">
        <v>11</v>
      </c>
      <c r="B7" s="1" t="s">
        <v>26</v>
      </c>
      <c r="C7" s="1" t="s">
        <v>51</v>
      </c>
      <c r="D7" s="1">
        <v>5</v>
      </c>
      <c r="E7" s="1">
        <v>1600</v>
      </c>
      <c r="F7" s="1">
        <f>D7*E7</f>
        <v>8000</v>
      </c>
      <c r="G7" s="1"/>
      <c r="H7" s="1"/>
      <c r="I7" s="1">
        <f t="shared" ref="I7:I16" si="0">G7*H7</f>
        <v>0</v>
      </c>
    </row>
    <row r="8" spans="1:9" x14ac:dyDescent="0.25">
      <c r="A8" s="2" t="s">
        <v>12</v>
      </c>
      <c r="B8" s="1" t="s">
        <v>27</v>
      </c>
      <c r="C8" s="1" t="s">
        <v>51</v>
      </c>
      <c r="D8" s="1">
        <v>10</v>
      </c>
      <c r="E8" s="1">
        <v>250</v>
      </c>
      <c r="F8" s="1">
        <f t="shared" ref="F8:F16" si="1">D8*E8</f>
        <v>2500</v>
      </c>
      <c r="G8" s="1">
        <v>15</v>
      </c>
      <c r="H8" s="1">
        <v>250</v>
      </c>
      <c r="I8" s="1">
        <f t="shared" si="0"/>
        <v>3750</v>
      </c>
    </row>
    <row r="9" spans="1:9" x14ac:dyDescent="0.25">
      <c r="A9" s="2" t="s">
        <v>13</v>
      </c>
      <c r="B9" s="1" t="s">
        <v>28</v>
      </c>
      <c r="C9" s="1" t="s">
        <v>52</v>
      </c>
      <c r="D9" s="1">
        <v>0</v>
      </c>
      <c r="E9" s="1">
        <v>0</v>
      </c>
      <c r="F9" s="1">
        <f t="shared" si="1"/>
        <v>0</v>
      </c>
      <c r="G9" s="1"/>
      <c r="H9" s="1"/>
      <c r="I9" s="1"/>
    </row>
    <row r="10" spans="1:9" x14ac:dyDescent="0.25">
      <c r="A10" s="2" t="s">
        <v>14</v>
      </c>
      <c r="B10" s="1" t="s">
        <v>29</v>
      </c>
      <c r="C10" s="1" t="s">
        <v>50</v>
      </c>
      <c r="D10" s="1">
        <v>4</v>
      </c>
      <c r="E10" s="1">
        <v>1200</v>
      </c>
      <c r="F10" s="1">
        <f t="shared" si="1"/>
        <v>4800</v>
      </c>
      <c r="G10" s="1"/>
      <c r="H10" s="1"/>
      <c r="I10" s="1"/>
    </row>
    <row r="11" spans="1:9" x14ac:dyDescent="0.25">
      <c r="A11" s="2" t="s">
        <v>15</v>
      </c>
      <c r="B11" s="1" t="s">
        <v>30</v>
      </c>
      <c r="C11" s="1" t="s">
        <v>53</v>
      </c>
      <c r="D11" s="1">
        <v>1100</v>
      </c>
      <c r="E11" s="1">
        <v>60</v>
      </c>
      <c r="F11" s="1">
        <f t="shared" si="1"/>
        <v>66000</v>
      </c>
      <c r="G11" s="1"/>
      <c r="H11" s="1"/>
      <c r="I11" s="1"/>
    </row>
    <row r="12" spans="1:9" x14ac:dyDescent="0.25">
      <c r="A12" s="2" t="s">
        <v>16</v>
      </c>
      <c r="B12" s="1" t="s">
        <v>31</v>
      </c>
      <c r="C12" s="1" t="s">
        <v>54</v>
      </c>
      <c r="D12" s="1">
        <v>4000</v>
      </c>
      <c r="E12" s="1">
        <v>2</v>
      </c>
      <c r="F12" s="1">
        <f t="shared" si="1"/>
        <v>8000</v>
      </c>
      <c r="G12" s="1">
        <v>5000</v>
      </c>
      <c r="H12" s="1">
        <v>2</v>
      </c>
      <c r="I12" s="1">
        <f t="shared" si="0"/>
        <v>10000</v>
      </c>
    </row>
    <row r="13" spans="1:9" x14ac:dyDescent="0.25">
      <c r="A13" s="2" t="s">
        <v>17</v>
      </c>
      <c r="B13" s="1" t="s">
        <v>32</v>
      </c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 t="s">
        <v>33</v>
      </c>
      <c r="C14" s="1" t="s">
        <v>54</v>
      </c>
      <c r="D14" s="1">
        <v>25</v>
      </c>
      <c r="E14" s="1">
        <v>26</v>
      </c>
      <c r="F14" s="1">
        <f t="shared" si="1"/>
        <v>650</v>
      </c>
      <c r="G14" s="1">
        <v>45</v>
      </c>
      <c r="H14" s="1">
        <v>26</v>
      </c>
      <c r="I14" s="1">
        <f t="shared" si="0"/>
        <v>1170</v>
      </c>
    </row>
    <row r="15" spans="1:9" x14ac:dyDescent="0.25">
      <c r="A15" s="2"/>
      <c r="B15" s="1" t="s">
        <v>55</v>
      </c>
      <c r="C15" s="1" t="s">
        <v>54</v>
      </c>
      <c r="D15" s="1">
        <v>30</v>
      </c>
      <c r="E15" s="1">
        <v>50</v>
      </c>
      <c r="F15" s="1">
        <f t="shared" si="1"/>
        <v>1500</v>
      </c>
      <c r="G15" s="1">
        <v>35</v>
      </c>
      <c r="H15" s="1">
        <v>25</v>
      </c>
      <c r="I15" s="1">
        <f t="shared" si="0"/>
        <v>875</v>
      </c>
    </row>
    <row r="16" spans="1:9" x14ac:dyDescent="0.25">
      <c r="A16" s="2"/>
      <c r="B16" s="1" t="s">
        <v>34</v>
      </c>
      <c r="C16" s="1" t="s">
        <v>54</v>
      </c>
      <c r="D16" s="1">
        <v>10</v>
      </c>
      <c r="E16" s="1">
        <v>37</v>
      </c>
      <c r="F16" s="1">
        <f t="shared" si="1"/>
        <v>370</v>
      </c>
      <c r="G16" s="1">
        <v>12</v>
      </c>
      <c r="H16" s="1">
        <v>37</v>
      </c>
      <c r="I16" s="1">
        <f t="shared" si="0"/>
        <v>444</v>
      </c>
    </row>
    <row r="17" spans="1:9" x14ac:dyDescent="0.25">
      <c r="A17" s="2" t="s">
        <v>18</v>
      </c>
      <c r="B17" s="1" t="s">
        <v>35</v>
      </c>
      <c r="C17" s="1" t="s">
        <v>52</v>
      </c>
      <c r="D17" s="1"/>
      <c r="E17" s="1"/>
      <c r="F17" s="1">
        <v>3000</v>
      </c>
      <c r="G17" s="1"/>
      <c r="H17" s="1"/>
      <c r="I17" s="1">
        <v>3000</v>
      </c>
    </row>
    <row r="18" spans="1:9" ht="30" x14ac:dyDescent="0.25">
      <c r="A18" s="2" t="s">
        <v>19</v>
      </c>
      <c r="B18" s="3" t="s">
        <v>36</v>
      </c>
      <c r="C18" s="1" t="s">
        <v>52</v>
      </c>
      <c r="D18" s="1"/>
      <c r="E18" s="1"/>
      <c r="F18" s="1">
        <v>4000</v>
      </c>
      <c r="G18" s="1"/>
      <c r="H18" s="1"/>
      <c r="I18" s="1">
        <v>4000</v>
      </c>
    </row>
    <row r="19" spans="1:9" x14ac:dyDescent="0.25">
      <c r="A19" s="2" t="s">
        <v>20</v>
      </c>
      <c r="B19" s="1" t="s">
        <v>37</v>
      </c>
      <c r="C19" s="1" t="s">
        <v>52</v>
      </c>
      <c r="D19" s="1"/>
      <c r="E19" s="1"/>
      <c r="F19" s="1"/>
      <c r="G19" s="1">
        <v>4</v>
      </c>
      <c r="H19" s="1">
        <v>1000</v>
      </c>
      <c r="I19" s="1">
        <v>4000</v>
      </c>
    </row>
    <row r="20" spans="1:9" x14ac:dyDescent="0.25">
      <c r="A20" s="2" t="s">
        <v>21</v>
      </c>
      <c r="B20" s="1" t="s">
        <v>38</v>
      </c>
      <c r="C20" s="1" t="s">
        <v>53</v>
      </c>
      <c r="D20" s="1">
        <v>5</v>
      </c>
      <c r="E20" s="1">
        <v>1250</v>
      </c>
      <c r="F20" s="1">
        <f>D20*E20</f>
        <v>6250</v>
      </c>
      <c r="G20" s="1"/>
      <c r="H20" s="1"/>
      <c r="I20" s="1"/>
    </row>
    <row r="21" spans="1:9" x14ac:dyDescent="0.25">
      <c r="A21" s="2" t="s">
        <v>22</v>
      </c>
      <c r="B21" s="1" t="s">
        <v>39</v>
      </c>
      <c r="C21" s="1" t="s">
        <v>56</v>
      </c>
      <c r="D21" s="1"/>
      <c r="E21" s="1"/>
      <c r="F21" s="1">
        <v>30000</v>
      </c>
      <c r="G21" s="1"/>
      <c r="H21" s="1"/>
      <c r="I21" s="1">
        <v>30000</v>
      </c>
    </row>
    <row r="22" spans="1:9" x14ac:dyDescent="0.25">
      <c r="A22" s="2" t="s">
        <v>23</v>
      </c>
      <c r="B22" s="1" t="s">
        <v>40</v>
      </c>
      <c r="C22" s="1"/>
      <c r="D22" s="1"/>
      <c r="E22" s="1"/>
      <c r="F22" s="1">
        <v>25064.400000000001</v>
      </c>
      <c r="G22" s="1"/>
      <c r="H22" s="1"/>
      <c r="I22" s="1">
        <v>13813.68</v>
      </c>
    </row>
    <row r="23" spans="1:9" x14ac:dyDescent="0.25">
      <c r="A23" s="2" t="s">
        <v>41</v>
      </c>
      <c r="B23" s="1" t="s">
        <v>42</v>
      </c>
      <c r="C23" s="1" t="s">
        <v>57</v>
      </c>
      <c r="D23" s="1"/>
      <c r="E23" s="1"/>
      <c r="F23" s="1">
        <v>6000</v>
      </c>
      <c r="G23" s="1"/>
      <c r="H23" s="1"/>
      <c r="I23" s="1">
        <v>8000</v>
      </c>
    </row>
    <row r="24" spans="1:9" x14ac:dyDescent="0.25">
      <c r="A24" s="2" t="s">
        <v>43</v>
      </c>
      <c r="B24" s="1" t="s">
        <v>44</v>
      </c>
      <c r="C24" s="1" t="s">
        <v>58</v>
      </c>
      <c r="D24" s="1">
        <v>12</v>
      </c>
      <c r="E24" s="1">
        <v>1750</v>
      </c>
      <c r="F24" s="1">
        <f>D24*E24</f>
        <v>21000</v>
      </c>
      <c r="G24" s="1">
        <v>12</v>
      </c>
      <c r="H24" s="1">
        <v>1750</v>
      </c>
      <c r="I24" s="1">
        <f>G24*H24</f>
        <v>21000</v>
      </c>
    </row>
    <row r="25" spans="1:9" x14ac:dyDescent="0.25">
      <c r="A25" s="2"/>
      <c r="B25" s="1" t="s">
        <v>70</v>
      </c>
      <c r="C25" s="1"/>
      <c r="D25" s="1"/>
      <c r="E25" s="1"/>
      <c r="F25" s="1">
        <f>SUM(F4:F24)</f>
        <v>235134.4</v>
      </c>
      <c r="G25" s="1"/>
      <c r="H25" s="1"/>
      <c r="I25" s="1">
        <f>SUM(I4:I24)</f>
        <v>130052.68</v>
      </c>
    </row>
    <row r="26" spans="1:9" x14ac:dyDescent="0.25">
      <c r="A26" s="1">
        <v>2</v>
      </c>
      <c r="B26" s="1" t="s">
        <v>45</v>
      </c>
      <c r="C26" s="1"/>
      <c r="D26" s="1"/>
      <c r="E26" s="1"/>
      <c r="F26" s="1"/>
      <c r="G26" s="1"/>
      <c r="H26" s="1"/>
      <c r="I26" s="1"/>
    </row>
    <row r="27" spans="1:9" x14ac:dyDescent="0.25">
      <c r="A27" s="2" t="s">
        <v>9</v>
      </c>
      <c r="B27" s="1" t="s">
        <v>46</v>
      </c>
      <c r="C27" s="1" t="s">
        <v>57</v>
      </c>
      <c r="D27" s="1"/>
      <c r="E27" s="1"/>
      <c r="F27" s="1">
        <v>500</v>
      </c>
      <c r="G27" s="1"/>
      <c r="H27" s="1"/>
      <c r="I27" s="1">
        <v>500</v>
      </c>
    </row>
    <row r="28" spans="1:9" x14ac:dyDescent="0.25">
      <c r="A28" s="2" t="s">
        <v>10</v>
      </c>
      <c r="B28" s="1" t="s">
        <v>47</v>
      </c>
      <c r="C28" s="1" t="s">
        <v>57</v>
      </c>
      <c r="D28" s="1"/>
      <c r="E28" s="1"/>
      <c r="F28" s="1">
        <v>800</v>
      </c>
      <c r="G28" s="1"/>
      <c r="H28" s="1"/>
      <c r="I28" s="1">
        <v>800</v>
      </c>
    </row>
    <row r="29" spans="1:9" ht="30" x14ac:dyDescent="0.25">
      <c r="A29" s="2" t="s">
        <v>11</v>
      </c>
      <c r="B29" s="4" t="s">
        <v>48</v>
      </c>
      <c r="C29" s="1" t="s">
        <v>57</v>
      </c>
      <c r="D29" s="1"/>
      <c r="E29" s="1"/>
      <c r="F29" s="1">
        <v>1000</v>
      </c>
      <c r="G29" s="1"/>
      <c r="H29" s="1"/>
      <c r="I29" s="1">
        <v>1000</v>
      </c>
    </row>
    <row r="30" spans="1:9" ht="45" x14ac:dyDescent="0.25">
      <c r="A30" s="9" t="s">
        <v>12</v>
      </c>
      <c r="B30" s="10" t="s">
        <v>49</v>
      </c>
      <c r="C30" s="11" t="s">
        <v>57</v>
      </c>
      <c r="D30" s="11"/>
      <c r="E30" s="11"/>
      <c r="F30" s="11">
        <v>1200</v>
      </c>
      <c r="G30" s="11"/>
      <c r="H30" s="11"/>
      <c r="I30" s="11">
        <v>1200</v>
      </c>
    </row>
    <row r="31" spans="1:9" ht="15.75" thickBot="1" x14ac:dyDescent="0.3">
      <c r="A31" s="20"/>
      <c r="B31" s="21" t="s">
        <v>71</v>
      </c>
      <c r="C31" s="22"/>
      <c r="D31" s="22"/>
      <c r="E31" s="22"/>
      <c r="F31" s="23">
        <f>SUM(F27:F30)</f>
        <v>3500</v>
      </c>
      <c r="G31" s="22"/>
      <c r="H31" s="22"/>
      <c r="I31" s="23">
        <f>SUM(I27:I30)</f>
        <v>3500</v>
      </c>
    </row>
    <row r="32" spans="1:9" ht="15.75" thickBot="1" x14ac:dyDescent="0.3">
      <c r="A32" s="12">
        <v>3</v>
      </c>
      <c r="B32" s="13" t="s">
        <v>59</v>
      </c>
      <c r="C32" s="13" t="s">
        <v>57</v>
      </c>
      <c r="D32" s="13"/>
      <c r="E32" s="13"/>
      <c r="F32" s="13">
        <f>SUM(F5:F30)</f>
        <v>473768.8</v>
      </c>
      <c r="G32" s="13"/>
      <c r="H32" s="13"/>
      <c r="I32" s="14">
        <f>SUM(I5:I30)</f>
        <v>263605.36</v>
      </c>
    </row>
  </sheetData>
  <mergeCells count="5">
    <mergeCell ref="D2:F2"/>
    <mergeCell ref="G2:I2"/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19" sqref="G19"/>
    </sheetView>
  </sheetViews>
  <sheetFormatPr defaultRowHeight="15" x14ac:dyDescent="0.25"/>
  <cols>
    <col min="1" max="1" width="5.85546875" customWidth="1"/>
    <col min="2" max="2" width="20.42578125" bestFit="1" customWidth="1"/>
    <col min="3" max="3" width="17" bestFit="1" customWidth="1"/>
    <col min="4" max="4" width="10" bestFit="1" customWidth="1"/>
    <col min="5" max="6" width="11" bestFit="1" customWidth="1"/>
  </cols>
  <sheetData>
    <row r="2" spans="1:6" ht="15.75" thickBot="1" x14ac:dyDescent="0.3">
      <c r="A2" t="s">
        <v>60</v>
      </c>
    </row>
    <row r="3" spans="1:6" s="24" customFormat="1" ht="15.75" thickBot="1" x14ac:dyDescent="0.3">
      <c r="A3" s="26" t="s">
        <v>61</v>
      </c>
      <c r="B3" s="25" t="s">
        <v>62</v>
      </c>
      <c r="C3" s="25" t="s">
        <v>63</v>
      </c>
      <c r="D3" s="25">
        <v>2</v>
      </c>
      <c r="E3" s="25">
        <v>3</v>
      </c>
      <c r="F3" s="27">
        <v>4</v>
      </c>
    </row>
    <row r="4" spans="1:6" x14ac:dyDescent="0.25">
      <c r="A4" s="6"/>
      <c r="B4" s="6" t="s">
        <v>64</v>
      </c>
      <c r="C4" s="6"/>
      <c r="D4" s="6">
        <v>12</v>
      </c>
      <c r="E4" s="6">
        <v>16</v>
      </c>
      <c r="F4" s="6">
        <v>18</v>
      </c>
    </row>
    <row r="5" spans="1:6" x14ac:dyDescent="0.25">
      <c r="A5" s="1"/>
      <c r="B5" s="1" t="s">
        <v>65</v>
      </c>
      <c r="C5" s="1"/>
      <c r="D5" s="1">
        <f>12*900</f>
        <v>10800</v>
      </c>
      <c r="E5" s="1">
        <f>E4*900</f>
        <v>14400</v>
      </c>
      <c r="F5" s="1">
        <f>F4*900</f>
        <v>16200</v>
      </c>
    </row>
    <row r="6" spans="1:6" x14ac:dyDescent="0.25">
      <c r="A6" s="1"/>
      <c r="B6" s="1" t="s">
        <v>66</v>
      </c>
      <c r="C6" s="1">
        <v>0</v>
      </c>
      <c r="D6" s="1">
        <f>D5*35</f>
        <v>378000</v>
      </c>
      <c r="E6" s="1">
        <f t="shared" ref="E6:F6" si="0">E5*35</f>
        <v>504000</v>
      </c>
      <c r="F6" s="1">
        <f t="shared" si="0"/>
        <v>567000</v>
      </c>
    </row>
    <row r="7" spans="1:6" x14ac:dyDescent="0.25">
      <c r="A7" s="1"/>
      <c r="B7" s="1" t="s">
        <v>8</v>
      </c>
      <c r="C7" s="1">
        <v>235134.4</v>
      </c>
      <c r="D7" s="1">
        <v>130052.68</v>
      </c>
      <c r="E7" s="1">
        <v>143057.984</v>
      </c>
      <c r="F7" s="1">
        <v>157363.77799999999</v>
      </c>
    </row>
    <row r="8" spans="1:6" x14ac:dyDescent="0.25">
      <c r="A8" s="1"/>
      <c r="B8" s="1" t="s">
        <v>45</v>
      </c>
      <c r="C8" s="1">
        <v>3500</v>
      </c>
      <c r="D8" s="1">
        <v>3500</v>
      </c>
      <c r="E8" s="1">
        <v>3500</v>
      </c>
      <c r="F8" s="1">
        <v>3500</v>
      </c>
    </row>
    <row r="9" spans="1:6" x14ac:dyDescent="0.25">
      <c r="A9" s="1"/>
      <c r="B9" s="1" t="s">
        <v>59</v>
      </c>
      <c r="C9" s="1">
        <f>C7+C8</f>
        <v>238634.4</v>
      </c>
      <c r="D9" s="1">
        <f t="shared" ref="D9:F9" si="1">D7+D8</f>
        <v>133552.68</v>
      </c>
      <c r="E9" s="1">
        <f t="shared" si="1"/>
        <v>146557.984</v>
      </c>
      <c r="F9" s="1">
        <f t="shared" si="1"/>
        <v>160863.77799999999</v>
      </c>
    </row>
    <row r="10" spans="1:6" ht="15.75" thickBot="1" x14ac:dyDescent="0.3">
      <c r="A10" s="11"/>
      <c r="B10" s="11" t="s">
        <v>67</v>
      </c>
      <c r="C10" s="11">
        <f>C6-C9</f>
        <v>-238634.4</v>
      </c>
      <c r="D10" s="11">
        <f t="shared" ref="D10:F10" si="2">D6-D9</f>
        <v>244447.32</v>
      </c>
      <c r="E10" s="11">
        <f t="shared" si="2"/>
        <v>357442.016</v>
      </c>
      <c r="F10" s="11">
        <f t="shared" si="2"/>
        <v>406136.22200000001</v>
      </c>
    </row>
    <row r="11" spans="1:6" s="24" customFormat="1" ht="15.75" thickBot="1" x14ac:dyDescent="0.3">
      <c r="A11" s="26"/>
      <c r="B11" s="25" t="s">
        <v>68</v>
      </c>
      <c r="C11" s="25"/>
      <c r="D11" s="25">
        <f>D10/D9</f>
        <v>1.8303438014122968</v>
      </c>
      <c r="E11" s="25">
        <f t="shared" ref="E11:F11" si="3">E10/E9</f>
        <v>2.4389119326313877</v>
      </c>
      <c r="F11" s="27">
        <f t="shared" si="3"/>
        <v>2.5247213950178393</v>
      </c>
    </row>
    <row r="12" spans="1:6" x14ac:dyDescent="0.25">
      <c r="A12" s="6"/>
      <c r="B12" s="6" t="s">
        <v>69</v>
      </c>
      <c r="C12" s="6"/>
      <c r="D12" s="6">
        <f>D9/D5</f>
        <v>12.365988888888888</v>
      </c>
      <c r="E12" s="6">
        <f t="shared" ref="E12:F12" si="4">E9/E5</f>
        <v>10.177637777777777</v>
      </c>
      <c r="F12" s="6">
        <f t="shared" si="4"/>
        <v>9.929862839506173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20" sqref="B20"/>
    </sheetView>
  </sheetViews>
  <sheetFormatPr defaultRowHeight="15" x14ac:dyDescent="0.25"/>
  <cols>
    <col min="1" max="1" width="58.7109375" bestFit="1" customWidth="1"/>
    <col min="2" max="2" width="38" bestFit="1" customWidth="1"/>
  </cols>
  <sheetData>
    <row r="3" spans="1:3" ht="15.75" thickBot="1" x14ac:dyDescent="0.3"/>
    <row r="4" spans="1:3" ht="15.75" thickBot="1" x14ac:dyDescent="0.3">
      <c r="A4" s="12" t="s">
        <v>72</v>
      </c>
      <c r="B4" s="13" t="s">
        <v>77</v>
      </c>
      <c r="C4" s="14" t="s">
        <v>74</v>
      </c>
    </row>
    <row r="5" spans="1:3" x14ac:dyDescent="0.25">
      <c r="A5" s="6" t="s">
        <v>73</v>
      </c>
      <c r="B5" s="6">
        <v>45</v>
      </c>
      <c r="C5" s="29">
        <f>B5/80</f>
        <v>0.5625</v>
      </c>
    </row>
    <row r="6" spans="1:3" x14ac:dyDescent="0.25">
      <c r="A6" s="1" t="s">
        <v>75</v>
      </c>
      <c r="B6" s="1">
        <v>25</v>
      </c>
      <c r="C6" s="28">
        <f t="shared" ref="C6:C7" si="0">B6/80</f>
        <v>0.3125</v>
      </c>
    </row>
    <row r="7" spans="1:3" ht="15.75" thickBot="1" x14ac:dyDescent="0.3">
      <c r="A7" s="11" t="s">
        <v>76</v>
      </c>
      <c r="B7" s="11">
        <v>10</v>
      </c>
      <c r="C7" s="30">
        <f t="shared" si="0"/>
        <v>0.125</v>
      </c>
    </row>
    <row r="8" spans="1:3" ht="15.75" thickBot="1" x14ac:dyDescent="0.3">
      <c r="A8" s="12" t="s">
        <v>78</v>
      </c>
      <c r="B8" s="13">
        <v>80</v>
      </c>
      <c r="C8" s="31">
        <f>B8/80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benefit analysis</vt:lpstr>
      <vt:lpstr>cost benefit ratio</vt:lpstr>
      <vt:lpstr>marketing of banana</vt:lpstr>
      <vt:lpstr>constraints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2019-04-10T03:27:27Z</dcterms:modified>
</cp:coreProperties>
</file>