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1" activeTab="13"/>
  </bookViews>
  <sheets>
    <sheet name="production_possibility_schedule" sheetId="1" r:id="rId1"/>
    <sheet name="ppr_constant" sheetId="2" r:id="rId2"/>
    <sheet name="ppr_increasing" sheetId="3" r:id="rId3"/>
    <sheet name="ppr_decreasing" sheetId="4" r:id="rId4"/>
    <sheet name="ppr_negative" sheetId="5" r:id="rId5"/>
    <sheet name="farm_power" sheetId="6" r:id="rId6"/>
    <sheet name="cost_ret_analysis" sheetId="8" r:id="rId7"/>
    <sheet name="cost_ret_analysis2" sheetId="9" r:id="rId8"/>
    <sheet name="cost_ret_analysis3" sheetId="10" r:id="rId9"/>
    <sheet name="cost_ret_analysis4" sheetId="11" r:id="rId10"/>
    <sheet name="net_worth_state" sheetId="7" r:id="rId11"/>
    <sheet name="marketing_fives" sheetId="13" r:id="rId12"/>
    <sheet name="comps_m_mix" sheetId="14" r:id="rId13"/>
    <sheet name="wholesale_retail" sheetId="15" r:id="rId14"/>
  </sheets>
  <calcPr calcId="152511"/>
</workbook>
</file>

<file path=xl/calcChain.xml><?xml version="1.0" encoding="utf-8"?>
<calcChain xmlns="http://schemas.openxmlformats.org/spreadsheetml/2006/main">
  <c r="C7" i="11" l="1"/>
  <c r="C14" i="11" s="1"/>
  <c r="C17" i="11" s="1"/>
  <c r="C5" i="10"/>
  <c r="C16" i="9"/>
  <c r="C15" i="9"/>
  <c r="C9" i="9"/>
  <c r="C9" i="8"/>
  <c r="C14" i="8"/>
  <c r="C15" i="8" s="1"/>
  <c r="C17" i="8" s="1"/>
  <c r="C18" i="8" s="1"/>
  <c r="D19" i="7" l="1"/>
  <c r="D12" i="7"/>
  <c r="B25" i="7"/>
  <c r="B19" i="7"/>
  <c r="B12" i="7"/>
  <c r="D27" i="7" l="1"/>
  <c r="B27" i="7"/>
  <c r="B28" i="7" l="1"/>
</calcChain>
</file>

<file path=xl/sharedStrings.xml><?xml version="1.0" encoding="utf-8"?>
<sst xmlns="http://schemas.openxmlformats.org/spreadsheetml/2006/main" count="248" uniqueCount="224">
  <si>
    <t>Alternative outputs</t>
  </si>
  <si>
    <t>A</t>
  </si>
  <si>
    <t>B</t>
  </si>
  <si>
    <t>C</t>
  </si>
  <si>
    <t>D</t>
  </si>
  <si>
    <t>E</t>
  </si>
  <si>
    <t>Guns (thousand units)</t>
  </si>
  <si>
    <t>Butter (million units)</t>
  </si>
  <si>
    <t>Y (Output; wheat yield)</t>
  </si>
  <si>
    <t>X (Inputs; planting density)</t>
  </si>
  <si>
    <t>Added output (\\delta Y/ \\delta X)</t>
  </si>
  <si>
    <t>Low output</t>
  </si>
  <si>
    <t>Very high and suitable for timely operations</t>
  </si>
  <si>
    <t>Output</t>
  </si>
  <si>
    <t>Even during idle periods, it needs care: feed and fodder. But, on the other hand, it provides manure for use in fields.</t>
  </si>
  <si>
    <t>It does not consume fuel or resources while not in use.</t>
  </si>
  <si>
    <t>Idleness</t>
  </si>
  <si>
    <t>Limitations</t>
  </si>
  <si>
    <t>Costlier than tractor</t>
  </si>
  <si>
    <t>Cheaper per horsepower hour</t>
  </si>
  <si>
    <t>Cost of operation</t>
  </si>
  <si>
    <t>Is variable throughout life cycle, use value high at beginning and then decreases later.</t>
  </si>
  <si>
    <t>Fixed; about 10% per year</t>
  </si>
  <si>
    <t>Rate of depreciation</t>
  </si>
  <si>
    <t>Very high</t>
  </si>
  <si>
    <t>Reasonable</t>
  </si>
  <si>
    <t>Cost of maintenance</t>
  </si>
  <si>
    <t>Though the cost per horsepower is low, initial overall investment per unit area is very high in general</t>
  </si>
  <si>
    <t>Initial investment</t>
  </si>
  <si>
    <t>Bullocks are useful for short and medium distance transport only.</t>
  </si>
  <si>
    <t>It is a quick means of medium distance transport</t>
  </si>
  <si>
    <t>Transport work</t>
  </si>
  <si>
    <t>Bullocks have limited use for such works</t>
  </si>
  <si>
    <t>All kinds of stationary works can be performed</t>
  </si>
  <si>
    <t>Stationary work</t>
  </si>
  <si>
    <t>Suited to all kinds of works.</t>
  </si>
  <si>
    <t>Best for traction job.</t>
  </si>
  <si>
    <t>Tractive work</t>
  </si>
  <si>
    <t>Regarded as convenient and cheap source, so readily used.</t>
  </si>
  <si>
    <t>Not very common because of high initial investment.</t>
  </si>
  <si>
    <t>Acceptability</t>
  </si>
  <si>
    <t>Very high overload capacity for short time</t>
  </si>
  <si>
    <t>Limited overload capacity</t>
  </si>
  <si>
    <t>Overload capacity</t>
  </si>
  <si>
    <t>They are available in plenty.</t>
  </si>
  <si>
    <t>Only large size and capacity tractors are readily available.</t>
  </si>
  <si>
    <t>Availability</t>
  </si>
  <si>
    <t>Animal power</t>
  </si>
  <si>
    <t>Tractor/Power tiller</t>
  </si>
  <si>
    <t>Basis</t>
  </si>
  <si>
    <t>Assets</t>
  </si>
  <si>
    <t>Market value</t>
  </si>
  <si>
    <t>Liabilities</t>
  </si>
  <si>
    <t>Checking/savings</t>
  </si>
  <si>
    <t>Personal property</t>
  </si>
  <si>
    <t>Stocks</t>
  </si>
  <si>
    <t>Bonds</t>
  </si>
  <si>
    <t>Total assets</t>
  </si>
  <si>
    <t>Net Worth Statement</t>
  </si>
  <si>
    <t>Short-term</t>
  </si>
  <si>
    <t>Amount</t>
  </si>
  <si>
    <t>Short-term total</t>
  </si>
  <si>
    <t>Long term</t>
  </si>
  <si>
    <t>Long term total</t>
  </si>
  <si>
    <t>Total liabilities</t>
  </si>
  <si>
    <t>Unpaid taxes and interest</t>
  </si>
  <si>
    <t>Current</t>
  </si>
  <si>
    <t>Investment/Long term</t>
  </si>
  <si>
    <t>Inventory</t>
  </si>
  <si>
    <t>Current total</t>
  </si>
  <si>
    <t>Non-current/Fixed</t>
  </si>
  <si>
    <t>Non-current/Fixed total</t>
  </si>
  <si>
    <t>Automobile loan</t>
  </si>
  <si>
    <t>Veterinary fees</t>
  </si>
  <si>
    <t>Accounts payable</t>
  </si>
  <si>
    <t>Other short term loan</t>
  </si>
  <si>
    <t>Cash value of livestock insurance</t>
  </si>
  <si>
    <t>Tractor</t>
  </si>
  <si>
    <t>Farm equipments</t>
  </si>
  <si>
    <t>Accounts receivables</t>
  </si>
  <si>
    <t>Building depreciation</t>
  </si>
  <si>
    <t>Farm real estate</t>
  </si>
  <si>
    <t>Goodwill</t>
  </si>
  <si>
    <t>Farm animal purchase loan</t>
  </si>
  <si>
    <t>Farm animals and livestocks</t>
  </si>
  <si>
    <t>Investment/Long term total</t>
  </si>
  <si>
    <t>2011-11-11</t>
  </si>
  <si>
    <t>Financial condition as of (Date)</t>
  </si>
  <si>
    <t>Cost per horsepower is high but overall investment is less</t>
  </si>
  <si>
    <t>Constant care is required to keep the animal in good condition. Veterinary facilities are required to handle sick animals, which may not always be at convenience.</t>
  </si>
  <si>
    <t>The technical know how of people in general is low and as such farmers get discouraged to buy a tractor. It has low field efficiency in small parcels of land.</t>
  </si>
  <si>
    <t>Annual share of net establishment cost</t>
  </si>
  <si>
    <t>Net establishment cost</t>
  </si>
  <si>
    <t>Less misc. receipts</t>
  </si>
  <si>
    <t>Total establishment cost</t>
  </si>
  <si>
    <t>Total fixed cost</t>
  </si>
  <si>
    <t>Other fixed cost</t>
  </si>
  <si>
    <t>Rental value of land</t>
  </si>
  <si>
    <t>Land revenue tax</t>
  </si>
  <si>
    <t>Fixed cost</t>
  </si>
  <si>
    <t>Total variable cost</t>
  </si>
  <si>
    <t>Interest on working capital</t>
  </si>
  <si>
    <t>Pesticide</t>
  </si>
  <si>
    <t>Fertilizer</t>
  </si>
  <si>
    <t>Labor</t>
  </si>
  <si>
    <t>Seedlings</t>
  </si>
  <si>
    <t>Variable cost</t>
  </si>
  <si>
    <t>Cost incurred by a small farmer (Rs./ropani)</t>
  </si>
  <si>
    <t>Particulars</t>
  </si>
  <si>
    <t># Average total establishment cost of a vegetable farm for the first 5 years</t>
  </si>
  <si>
    <t># Production cost of vegetable farm</t>
  </si>
  <si>
    <t>Labor cost</t>
  </si>
  <si>
    <t>Cost of manure</t>
  </si>
  <si>
    <t>Fertilizer cost</t>
  </si>
  <si>
    <t>Cost of pesticide</t>
  </si>
  <si>
    <t>Total operation and mantainance cost</t>
  </si>
  <si>
    <t>Annual share of establishment cost</t>
  </si>
  <si>
    <t>Total cost of production</t>
  </si>
  <si>
    <t># Average annual productivity and unit cost of production</t>
  </si>
  <si>
    <t>Yield (kg/ropani)</t>
  </si>
  <si>
    <t>Total cost of cultivation</t>
  </si>
  <si>
    <t>Cost of production (Rs./kg)</t>
  </si>
  <si>
    <t># Statement of income of vegetable cultivation farm</t>
  </si>
  <si>
    <t>Value (for small farmer)</t>
  </si>
  <si>
    <t>Amount (for small farmer; Rs./ropani/annum)</t>
  </si>
  <si>
    <t>MudnBrick Commercial Vegetable and Livestock Farm</t>
  </si>
  <si>
    <t>Cash in hand</t>
  </si>
  <si>
    <t>Cash at bank</t>
  </si>
  <si>
    <t>Net worth</t>
  </si>
  <si>
    <t>Income statement for the year ended 30 June 2015</t>
  </si>
  <si>
    <t>Sales revenue of vegetables and dairy product</t>
  </si>
  <si>
    <t>Less cost of sales (Marketing, transport, etc.)</t>
  </si>
  <si>
    <t>Gross profit</t>
  </si>
  <si>
    <t>Operating profit</t>
  </si>
  <si>
    <t>Less salaries and wages payment of farm keepers</t>
  </si>
  <si>
    <t>Less heat and light cost</t>
  </si>
  <si>
    <t>Less insurance</t>
  </si>
  <si>
    <t>Less motor vehicle running expenses</t>
  </si>
  <si>
    <t>Less depreciation - fixtures and fittings</t>
  </si>
  <si>
    <t>Less depreciation - Vehicles</t>
  </si>
  <si>
    <t>Interest received from investments</t>
  </si>
  <si>
    <t>Less interest on borrowings</t>
  </si>
  <si>
    <t>Profit for the period</t>
  </si>
  <si>
    <t>Product</t>
  </si>
  <si>
    <t>Product planning and development</t>
  </si>
  <si>
    <t>Product standardization and grading</t>
  </si>
  <si>
    <t>Branding and packaging</t>
  </si>
  <si>
    <t>Warranty and guarantee</t>
  </si>
  <si>
    <t>Product quality</t>
  </si>
  <si>
    <t>Product service</t>
  </si>
  <si>
    <t>Transportation</t>
  </si>
  <si>
    <t>Warehousing</t>
  </si>
  <si>
    <t>Inventory control</t>
  </si>
  <si>
    <t>Order processing</t>
  </si>
  <si>
    <t>Customer service</t>
  </si>
  <si>
    <t>Personal selling</t>
  </si>
  <si>
    <t>Advertisement</t>
  </si>
  <si>
    <t>Publicity</t>
  </si>
  <si>
    <t>Public relation</t>
  </si>
  <si>
    <t>Selling price</t>
  </si>
  <si>
    <t>Allowance and commission</t>
  </si>
  <si>
    <t>Credit terms and condition</t>
  </si>
  <si>
    <t>Period of payment</t>
  </si>
  <si>
    <t># five alternative concepts of marketing (business)</t>
  </si>
  <si>
    <t>Concept</t>
  </si>
  <si>
    <t>Focus</t>
  </si>
  <si>
    <t>Means</t>
  </si>
  <si>
    <t>End</t>
  </si>
  <si>
    <t>Production concept</t>
  </si>
  <si>
    <t>Production efficiency, lower prices</t>
  </si>
  <si>
    <t>Profit through mass production and wide distribution</t>
  </si>
  <si>
    <t>Product concept</t>
  </si>
  <si>
    <t>Quality products</t>
  </si>
  <si>
    <t>Lower prices, high quality, production efficiency</t>
  </si>
  <si>
    <t>Profit through high sales volume</t>
  </si>
  <si>
    <t>Selling concept</t>
  </si>
  <si>
    <t>Seller's needs</t>
  </si>
  <si>
    <t>Selling process and promotion</t>
  </si>
  <si>
    <t>Marketing concept</t>
  </si>
  <si>
    <t>Customers' needs</t>
  </si>
  <si>
    <t>Integrated marketing</t>
  </si>
  <si>
    <t>Profit through customer satisfaction</t>
  </si>
  <si>
    <t>Societal marketing concept</t>
  </si>
  <si>
    <t>Social responsibility and needs</t>
  </si>
  <si>
    <t>Integrated and socially responsible marketing</t>
  </si>
  <si>
    <t>Profit through consumer satisfaction within socially responsible constraints</t>
  </si>
  <si>
    <t>Product mix</t>
  </si>
  <si>
    <t>Place mix</t>
  </si>
  <si>
    <t>Price mix</t>
  </si>
  <si>
    <t>Promotion mix</t>
  </si>
  <si>
    <t>Distribution channels</t>
  </si>
  <si>
    <t>Discounts</t>
  </si>
  <si>
    <t>Sales promotion</t>
  </si>
  <si>
    <t># Differences between wholesaler and retailer</t>
  </si>
  <si>
    <t>Basis of difference</t>
  </si>
  <si>
    <t>Wholesaler</t>
  </si>
  <si>
    <t>Retailer</t>
  </si>
  <si>
    <t>Volume transaction</t>
  </si>
  <si>
    <t>Purchase and sale</t>
  </si>
  <si>
    <t>Specialization</t>
  </si>
  <si>
    <t>Scope</t>
  </si>
  <si>
    <t>A retailer purchases goods in large quantity and sells in small quantity to actual consumers.</t>
  </si>
  <si>
    <t>A wholesaler purchases and sells goods in large quantity.</t>
  </si>
  <si>
    <t>A wholesaler purchases goods from producers in large volume and sells to retailers. The goods sold by a wholesaler are resold by retailers to consumers.</t>
  </si>
  <si>
    <t>A retailer purchases goods from wholesaler or sometimes from producers in large quantity, and sells them to final consumers in small quantity. The goods sold by retailers are not resold.</t>
  </si>
  <si>
    <t>A retailer deals in different goods of different nature, types and quality.</t>
  </si>
  <si>
    <t>Generally, wholesalers deal in specialized products.</t>
  </si>
  <si>
    <t>Scope of wholesaling is wide, it remains extended in different cities and villages.</t>
  </si>
  <si>
    <t>Scope of retailing is limitied, it remains in local areas.</t>
  </si>
  <si>
    <t>Knowledge of salesmanship</t>
  </si>
  <si>
    <t>A wholesaler needs financial capacity, but does not need to be knowledgeable and need not have better salesmanship in selling goods.</t>
  </si>
  <si>
    <t>A retailer needs to be an effective seller, should be knowledgeable in selling activities.</t>
  </si>
  <si>
    <t>Nature of selling</t>
  </si>
  <si>
    <t>A wholesaler sells goods to retailers, generally, on credit, and retailer makes payment after the sales of goods to final consumers.</t>
  </si>
  <si>
    <t>A retailer sells goods to final consumers on hand cash, even if sold on credit, it is only for short time.</t>
  </si>
  <si>
    <t>Volume of capital</t>
  </si>
  <si>
    <t>Wholesaling needs big volume of capital as wholesaler has to pay certain amount of money to producers in advance on the one hand and goods to retailers on credit on the other.</t>
  </si>
  <si>
    <t>As retailer can get credit facility from wholesaler, he/she does not need to generate intensive capital.</t>
  </si>
  <si>
    <t>Importance of place</t>
  </si>
  <si>
    <t>For wholesaling place is not so important; it does not provide utility to decorate the product or display them attractively.</t>
  </si>
  <si>
    <t>For retailing, the location of the shop is very important; the display and decoration of the place is more likely to attract customers.</t>
  </si>
  <si>
    <t>Middleman</t>
  </si>
  <si>
    <t>A wholesaler is purely a middleman; he/she is a useful link between producers and retailers.</t>
  </si>
  <si>
    <t>A retailer is the last link in the chain of intermediaries or of the distribution channel.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</si>
</sst>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6" sqref="C6"/>
    </sheetView>
  </sheetViews>
  <sheetFormatPr defaultRowHeight="15" x14ac:dyDescent="0.25"/>
  <sheetData>
    <row r="1" spans="1:3" x14ac:dyDescent="0.25">
      <c r="A1" t="s">
        <v>0</v>
      </c>
      <c r="B1" t="s">
        <v>6</v>
      </c>
      <c r="C1" t="s">
        <v>7</v>
      </c>
    </row>
    <row r="2" spans="1:3" x14ac:dyDescent="0.25">
      <c r="A2" t="s">
        <v>1</v>
      </c>
      <c r="B2">
        <v>0</v>
      </c>
      <c r="C2">
        <v>20</v>
      </c>
    </row>
    <row r="3" spans="1:3" x14ac:dyDescent="0.25">
      <c r="A3" t="s">
        <v>2</v>
      </c>
      <c r="B3">
        <v>2</v>
      </c>
      <c r="C3">
        <v>18</v>
      </c>
    </row>
    <row r="4" spans="1:3" x14ac:dyDescent="0.25">
      <c r="A4" t="s">
        <v>3</v>
      </c>
      <c r="B4">
        <v>5</v>
      </c>
      <c r="C4">
        <v>14</v>
      </c>
    </row>
    <row r="5" spans="1:3" x14ac:dyDescent="0.25">
      <c r="A5" t="s">
        <v>4</v>
      </c>
      <c r="B5">
        <v>9</v>
      </c>
      <c r="C5">
        <v>6</v>
      </c>
    </row>
    <row r="6" spans="1:3" x14ac:dyDescent="0.25">
      <c r="A6" t="s">
        <v>5</v>
      </c>
      <c r="B6">
        <v>10</v>
      </c>
      <c r="C6">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B4" sqref="B4"/>
    </sheetView>
  </sheetViews>
  <sheetFormatPr defaultRowHeight="15" x14ac:dyDescent="0.25"/>
  <sheetData>
    <row r="1" spans="1:3" x14ac:dyDescent="0.25">
      <c r="A1" t="s">
        <v>122</v>
      </c>
    </row>
    <row r="2" spans="1:3" x14ac:dyDescent="0.25">
      <c r="A2" t="s">
        <v>125</v>
      </c>
    </row>
    <row r="3" spans="1:3" x14ac:dyDescent="0.25">
      <c r="A3" t="s">
        <v>129</v>
      </c>
      <c r="B3" s="1" t="s">
        <v>86</v>
      </c>
    </row>
    <row r="4" spans="1:3" x14ac:dyDescent="0.25">
      <c r="B4" t="s">
        <v>108</v>
      </c>
      <c r="C4" t="s">
        <v>124</v>
      </c>
    </row>
    <row r="5" spans="1:3" x14ac:dyDescent="0.25">
      <c r="A5">
        <v>1</v>
      </c>
      <c r="B5" t="s">
        <v>130</v>
      </c>
      <c r="C5">
        <v>55000</v>
      </c>
    </row>
    <row r="6" spans="1:3" x14ac:dyDescent="0.25">
      <c r="A6">
        <v>2</v>
      </c>
      <c r="B6" t="s">
        <v>131</v>
      </c>
      <c r="C6">
        <v>1200</v>
      </c>
    </row>
    <row r="7" spans="1:3" x14ac:dyDescent="0.25">
      <c r="B7" t="s">
        <v>132</v>
      </c>
      <c r="C7">
        <f>C5-C6</f>
        <v>53800</v>
      </c>
    </row>
    <row r="8" spans="1:3" x14ac:dyDescent="0.25">
      <c r="A8">
        <v>1</v>
      </c>
      <c r="B8" t="s">
        <v>134</v>
      </c>
      <c r="C8">
        <v>22514</v>
      </c>
    </row>
    <row r="9" spans="1:3" x14ac:dyDescent="0.25">
      <c r="A9">
        <v>2</v>
      </c>
      <c r="B9" t="s">
        <v>135</v>
      </c>
      <c r="C9">
        <v>1200</v>
      </c>
    </row>
    <row r="10" spans="1:3" x14ac:dyDescent="0.25">
      <c r="A10">
        <v>3</v>
      </c>
      <c r="B10" t="s">
        <v>136</v>
      </c>
      <c r="C10">
        <v>5331.6</v>
      </c>
    </row>
    <row r="11" spans="1:3" x14ac:dyDescent="0.25">
      <c r="A11">
        <v>4</v>
      </c>
      <c r="B11" t="s">
        <v>137</v>
      </c>
      <c r="C11">
        <v>2200</v>
      </c>
    </row>
    <row r="12" spans="1:3" x14ac:dyDescent="0.25">
      <c r="A12">
        <v>5</v>
      </c>
      <c r="B12" t="s">
        <v>138</v>
      </c>
      <c r="C12">
        <v>800</v>
      </c>
    </row>
    <row r="13" spans="1:3" x14ac:dyDescent="0.25">
      <c r="A13">
        <v>6</v>
      </c>
      <c r="B13" t="s">
        <v>139</v>
      </c>
      <c r="C13">
        <v>400</v>
      </c>
    </row>
    <row r="14" spans="1:3" x14ac:dyDescent="0.25">
      <c r="B14" t="s">
        <v>133</v>
      </c>
      <c r="C14">
        <f>C7-(SUM(C8:C13))</f>
        <v>21354.400000000001</v>
      </c>
    </row>
    <row r="15" spans="1:3" x14ac:dyDescent="0.25">
      <c r="A15">
        <v>1</v>
      </c>
      <c r="B15" t="s">
        <v>140</v>
      </c>
      <c r="C15">
        <v>2000</v>
      </c>
    </row>
    <row r="16" spans="1:3" x14ac:dyDescent="0.25">
      <c r="A16">
        <v>2</v>
      </c>
      <c r="B16" t="s">
        <v>141</v>
      </c>
      <c r="C16">
        <v>900</v>
      </c>
    </row>
    <row r="17" spans="2:3" x14ac:dyDescent="0.25">
      <c r="B17" t="s">
        <v>142</v>
      </c>
      <c r="C17">
        <f>C14+C15-C16</f>
        <v>22454.400000000001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heetViews>
  <sheetFormatPr defaultRowHeight="15" x14ac:dyDescent="0.25"/>
  <cols>
    <col min="1" max="1" width="29.42578125" bestFit="1" customWidth="1"/>
    <col min="2" max="2" width="10.7109375" bestFit="1" customWidth="1"/>
  </cols>
  <sheetData>
    <row r="1" spans="1:4" x14ac:dyDescent="0.25">
      <c r="A1" t="s">
        <v>125</v>
      </c>
    </row>
    <row r="2" spans="1:4" x14ac:dyDescent="0.25">
      <c r="A2" t="s">
        <v>87</v>
      </c>
      <c r="B2" s="1" t="s">
        <v>86</v>
      </c>
    </row>
    <row r="4" spans="1:4" x14ac:dyDescent="0.25">
      <c r="A4" t="s">
        <v>58</v>
      </c>
    </row>
    <row r="5" spans="1:4" x14ac:dyDescent="0.25">
      <c r="A5" t="s">
        <v>50</v>
      </c>
      <c r="B5" t="s">
        <v>51</v>
      </c>
      <c r="C5" t="s">
        <v>52</v>
      </c>
      <c r="D5" t="s">
        <v>60</v>
      </c>
    </row>
    <row r="6" spans="1:4" x14ac:dyDescent="0.25">
      <c r="A6" t="s">
        <v>66</v>
      </c>
      <c r="C6" t="s">
        <v>59</v>
      </c>
    </row>
    <row r="7" spans="1:4" x14ac:dyDescent="0.25">
      <c r="A7" t="s">
        <v>126</v>
      </c>
      <c r="B7">
        <v>450</v>
      </c>
      <c r="C7" t="s">
        <v>74</v>
      </c>
      <c r="D7">
        <v>14000</v>
      </c>
    </row>
    <row r="8" spans="1:4" x14ac:dyDescent="0.25">
      <c r="A8" t="s">
        <v>53</v>
      </c>
      <c r="B8">
        <v>500</v>
      </c>
      <c r="C8" t="s">
        <v>65</v>
      </c>
      <c r="D8">
        <v>35000</v>
      </c>
    </row>
    <row r="9" spans="1:4" x14ac:dyDescent="0.25">
      <c r="A9" t="s">
        <v>68</v>
      </c>
      <c r="B9">
        <v>9000</v>
      </c>
      <c r="C9" t="s">
        <v>73</v>
      </c>
      <c r="D9">
        <v>0</v>
      </c>
    </row>
    <row r="10" spans="1:4" x14ac:dyDescent="0.25">
      <c r="A10" t="s">
        <v>79</v>
      </c>
      <c r="B10">
        <v>8000</v>
      </c>
      <c r="C10" t="s">
        <v>75</v>
      </c>
      <c r="D10">
        <v>9000</v>
      </c>
    </row>
    <row r="11" spans="1:4" x14ac:dyDescent="0.25">
      <c r="A11" t="s">
        <v>127</v>
      </c>
      <c r="B11">
        <v>5000</v>
      </c>
    </row>
    <row r="12" spans="1:4" x14ac:dyDescent="0.25">
      <c r="A12" t="s">
        <v>69</v>
      </c>
      <c r="B12">
        <f>SUM(B7:B11)</f>
        <v>22950</v>
      </c>
      <c r="C12" t="s">
        <v>61</v>
      </c>
      <c r="D12">
        <f>SUM(D7:D10)</f>
        <v>58000</v>
      </c>
    </row>
    <row r="13" spans="1:4" x14ac:dyDescent="0.25">
      <c r="A13" t="s">
        <v>70</v>
      </c>
      <c r="C13" t="s">
        <v>62</v>
      </c>
    </row>
    <row r="14" spans="1:4" x14ac:dyDescent="0.25">
      <c r="A14" t="s">
        <v>81</v>
      </c>
      <c r="B14">
        <v>150000</v>
      </c>
      <c r="C14" t="s">
        <v>81</v>
      </c>
      <c r="D14">
        <v>90000</v>
      </c>
    </row>
    <row r="15" spans="1:4" x14ac:dyDescent="0.25">
      <c r="A15" t="s">
        <v>77</v>
      </c>
      <c r="B15">
        <v>1500</v>
      </c>
      <c r="C15" t="s">
        <v>72</v>
      </c>
      <c r="D15">
        <v>20000</v>
      </c>
    </row>
    <row r="16" spans="1:4" x14ac:dyDescent="0.25">
      <c r="A16" t="s">
        <v>78</v>
      </c>
      <c r="B16">
        <v>13000</v>
      </c>
      <c r="C16" t="s">
        <v>80</v>
      </c>
      <c r="D16">
        <v>400</v>
      </c>
    </row>
    <row r="17" spans="1:4" x14ac:dyDescent="0.25">
      <c r="A17" t="s">
        <v>54</v>
      </c>
      <c r="B17">
        <v>5000</v>
      </c>
      <c r="C17" t="s">
        <v>83</v>
      </c>
      <c r="D17">
        <v>12000</v>
      </c>
    </row>
    <row r="18" spans="1:4" x14ac:dyDescent="0.25">
      <c r="A18" t="s">
        <v>84</v>
      </c>
      <c r="B18">
        <v>14000</v>
      </c>
    </row>
    <row r="19" spans="1:4" x14ac:dyDescent="0.25">
      <c r="A19" t="s">
        <v>71</v>
      </c>
      <c r="B19">
        <f>SUM(B14:B18)</f>
        <v>183500</v>
      </c>
      <c r="C19" t="s">
        <v>63</v>
      </c>
      <c r="D19">
        <f>SUM(D14:D17)</f>
        <v>122400</v>
      </c>
    </row>
    <row r="20" spans="1:4" x14ac:dyDescent="0.25">
      <c r="A20" t="s">
        <v>67</v>
      </c>
    </row>
    <row r="21" spans="1:4" x14ac:dyDescent="0.25">
      <c r="A21" t="s">
        <v>55</v>
      </c>
      <c r="B21">
        <v>1000</v>
      </c>
    </row>
    <row r="22" spans="1:4" x14ac:dyDescent="0.25">
      <c r="A22" t="s">
        <v>56</v>
      </c>
      <c r="B22">
        <v>100</v>
      </c>
    </row>
    <row r="23" spans="1:4" x14ac:dyDescent="0.25">
      <c r="A23" t="s">
        <v>82</v>
      </c>
      <c r="B23">
        <v>5000</v>
      </c>
    </row>
    <row r="24" spans="1:4" x14ac:dyDescent="0.25">
      <c r="A24" t="s">
        <v>76</v>
      </c>
      <c r="B24">
        <v>4000</v>
      </c>
    </row>
    <row r="25" spans="1:4" x14ac:dyDescent="0.25">
      <c r="A25" t="s">
        <v>85</v>
      </c>
      <c r="B25">
        <f>SUM(B21:B24)</f>
        <v>10100</v>
      </c>
    </row>
    <row r="27" spans="1:4" x14ac:dyDescent="0.25">
      <c r="A27" t="s">
        <v>57</v>
      </c>
      <c r="B27">
        <f>SUM(B25,B19,B12)</f>
        <v>216550</v>
      </c>
      <c r="C27" t="s">
        <v>64</v>
      </c>
      <c r="D27">
        <f>SUM(D19, D12)</f>
        <v>180400</v>
      </c>
    </row>
    <row r="28" spans="1:4" x14ac:dyDescent="0.25">
      <c r="A28" t="s">
        <v>128</v>
      </c>
      <c r="B28">
        <f>B27-D27</f>
        <v>36150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10" sqref="D10"/>
    </sheetView>
  </sheetViews>
  <sheetFormatPr defaultRowHeight="15" x14ac:dyDescent="0.25"/>
  <sheetData>
    <row r="1" spans="1:4" x14ac:dyDescent="0.25">
      <c r="A1" t="s">
        <v>163</v>
      </c>
    </row>
    <row r="2" spans="1:4" x14ac:dyDescent="0.25">
      <c r="A2" t="s">
        <v>164</v>
      </c>
      <c r="B2" t="s">
        <v>165</v>
      </c>
      <c r="C2" t="s">
        <v>166</v>
      </c>
      <c r="D2" t="s">
        <v>167</v>
      </c>
    </row>
    <row r="3" spans="1:4" x14ac:dyDescent="0.25">
      <c r="A3" t="s">
        <v>168</v>
      </c>
      <c r="B3" t="s">
        <v>143</v>
      </c>
      <c r="C3" t="s">
        <v>169</v>
      </c>
      <c r="D3" t="s">
        <v>170</v>
      </c>
    </row>
    <row r="4" spans="1:4" x14ac:dyDescent="0.25">
      <c r="A4" t="s">
        <v>171</v>
      </c>
      <c r="B4" t="s">
        <v>172</v>
      </c>
      <c r="C4" t="s">
        <v>173</v>
      </c>
      <c r="D4" t="s">
        <v>174</v>
      </c>
    </row>
    <row r="5" spans="1:4" x14ac:dyDescent="0.25">
      <c r="A5" t="s">
        <v>175</v>
      </c>
      <c r="B5" t="s">
        <v>176</v>
      </c>
      <c r="C5" t="s">
        <v>177</v>
      </c>
      <c r="D5" t="s">
        <v>174</v>
      </c>
    </row>
    <row r="6" spans="1:4" x14ac:dyDescent="0.25">
      <c r="A6" t="s">
        <v>178</v>
      </c>
      <c r="B6" t="s">
        <v>179</v>
      </c>
      <c r="C6" t="s">
        <v>180</v>
      </c>
      <c r="D6" t="s">
        <v>181</v>
      </c>
    </row>
    <row r="7" spans="1:4" x14ac:dyDescent="0.25">
      <c r="A7" t="s">
        <v>182</v>
      </c>
      <c r="B7" t="s">
        <v>183</v>
      </c>
      <c r="C7" t="s">
        <v>184</v>
      </c>
      <c r="D7" t="s">
        <v>185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opLeftCell="A2" workbookViewId="0">
      <selection activeCell="C8" sqref="C8"/>
    </sheetView>
  </sheetViews>
  <sheetFormatPr defaultRowHeight="15" x14ac:dyDescent="0.25"/>
  <cols>
    <col min="1" max="1" width="15.5703125" bestFit="1" customWidth="1"/>
    <col min="2" max="2" width="20.5703125" bestFit="1" customWidth="1"/>
    <col min="3" max="3" width="12.7109375" bestFit="1" customWidth="1"/>
    <col min="4" max="4" width="15.5703125" bestFit="1" customWidth="1"/>
  </cols>
  <sheetData>
    <row r="1" spans="1:4" x14ac:dyDescent="0.25">
      <c r="A1" t="s">
        <v>186</v>
      </c>
      <c r="B1" t="s">
        <v>187</v>
      </c>
      <c r="C1" t="s">
        <v>188</v>
      </c>
      <c r="D1" t="s">
        <v>189</v>
      </c>
    </row>
    <row r="2" spans="1:4" x14ac:dyDescent="0.25">
      <c r="A2" t="s">
        <v>144</v>
      </c>
      <c r="B2" t="s">
        <v>190</v>
      </c>
      <c r="C2" t="s">
        <v>159</v>
      </c>
      <c r="D2" t="s">
        <v>155</v>
      </c>
    </row>
    <row r="3" spans="1:4" x14ac:dyDescent="0.25">
      <c r="A3" t="s">
        <v>145</v>
      </c>
      <c r="B3" t="s">
        <v>150</v>
      </c>
      <c r="C3" t="s">
        <v>191</v>
      </c>
      <c r="D3" t="s">
        <v>156</v>
      </c>
    </row>
    <row r="4" spans="1:4" x14ac:dyDescent="0.25">
      <c r="A4" t="s">
        <v>146</v>
      </c>
      <c r="B4" t="s">
        <v>151</v>
      </c>
      <c r="C4" t="s">
        <v>160</v>
      </c>
      <c r="D4" t="s">
        <v>192</v>
      </c>
    </row>
    <row r="5" spans="1:4" x14ac:dyDescent="0.25">
      <c r="A5" t="s">
        <v>147</v>
      </c>
      <c r="B5" t="s">
        <v>152</v>
      </c>
      <c r="C5" t="s">
        <v>161</v>
      </c>
      <c r="D5" t="s">
        <v>157</v>
      </c>
    </row>
    <row r="6" spans="1:4" x14ac:dyDescent="0.25">
      <c r="A6" t="s">
        <v>148</v>
      </c>
      <c r="B6" t="s">
        <v>153</v>
      </c>
      <c r="C6" t="s">
        <v>162</v>
      </c>
      <c r="D6" t="s">
        <v>158</v>
      </c>
    </row>
    <row r="7" spans="1:4" x14ac:dyDescent="0.25">
      <c r="A7" t="s">
        <v>149</v>
      </c>
      <c r="B7" t="s">
        <v>154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workbookViewId="0">
      <selection activeCell="A13" sqref="A13"/>
    </sheetView>
  </sheetViews>
  <sheetFormatPr defaultRowHeight="15" x14ac:dyDescent="0.25"/>
  <cols>
    <col min="1" max="1" width="34.140625" customWidth="1"/>
  </cols>
  <sheetData>
    <row r="1" spans="1:3" x14ac:dyDescent="0.25">
      <c r="A1" t="s">
        <v>193</v>
      </c>
    </row>
    <row r="3" spans="1:3" x14ac:dyDescent="0.25">
      <c r="A3" t="s">
        <v>194</v>
      </c>
      <c r="B3" t="s">
        <v>195</v>
      </c>
      <c r="C3" t="s">
        <v>196</v>
      </c>
    </row>
    <row r="4" spans="1:3" x14ac:dyDescent="0.25">
      <c r="A4" t="s">
        <v>197</v>
      </c>
      <c r="B4" t="s">
        <v>202</v>
      </c>
      <c r="C4" t="s">
        <v>201</v>
      </c>
    </row>
    <row r="5" spans="1:3" x14ac:dyDescent="0.25">
      <c r="A5" t="s">
        <v>198</v>
      </c>
      <c r="B5" t="s">
        <v>203</v>
      </c>
      <c r="C5" t="s">
        <v>204</v>
      </c>
    </row>
    <row r="6" spans="1:3" x14ac:dyDescent="0.25">
      <c r="A6" t="s">
        <v>199</v>
      </c>
      <c r="B6" t="s">
        <v>206</v>
      </c>
      <c r="C6" t="s">
        <v>205</v>
      </c>
    </row>
    <row r="7" spans="1:3" x14ac:dyDescent="0.25">
      <c r="A7" t="s">
        <v>200</v>
      </c>
      <c r="B7" t="s">
        <v>207</v>
      </c>
      <c r="C7" t="s">
        <v>208</v>
      </c>
    </row>
    <row r="8" spans="1:3" x14ac:dyDescent="0.25">
      <c r="A8" t="s">
        <v>209</v>
      </c>
      <c r="B8" t="s">
        <v>210</v>
      </c>
      <c r="C8" t="s">
        <v>211</v>
      </c>
    </row>
    <row r="9" spans="1:3" x14ac:dyDescent="0.25">
      <c r="A9" t="s">
        <v>212</v>
      </c>
      <c r="B9" t="s">
        <v>213</v>
      </c>
      <c r="C9" t="s">
        <v>214</v>
      </c>
    </row>
    <row r="10" spans="1:3" x14ac:dyDescent="0.25">
      <c r="A10" t="s">
        <v>215</v>
      </c>
      <c r="B10" t="s">
        <v>216</v>
      </c>
      <c r="C10" t="s">
        <v>217</v>
      </c>
    </row>
    <row r="11" spans="1:3" x14ac:dyDescent="0.25">
      <c r="A11" t="s">
        <v>218</v>
      </c>
      <c r="B11" t="s">
        <v>219</v>
      </c>
      <c r="C11" t="s">
        <v>220</v>
      </c>
    </row>
    <row r="12" spans="1:3" x14ac:dyDescent="0.25">
      <c r="A12" t="s">
        <v>221</v>
      </c>
      <c r="B12" t="s">
        <v>222</v>
      </c>
      <c r="C12" t="s">
        <v>223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 sqref="A1:C7"/>
    </sheetView>
  </sheetViews>
  <sheetFormatPr defaultRowHeight="15" x14ac:dyDescent="0.25"/>
  <sheetData>
    <row r="1" spans="1:3" x14ac:dyDescent="0.25">
      <c r="A1" t="s">
        <v>8</v>
      </c>
      <c r="B1" t="s">
        <v>9</v>
      </c>
      <c r="C1" t="s">
        <v>10</v>
      </c>
    </row>
    <row r="2" spans="1:3" x14ac:dyDescent="0.25">
      <c r="A2">
        <v>0</v>
      </c>
      <c r="B2">
        <v>0</v>
      </c>
    </row>
    <row r="3" spans="1:3" x14ac:dyDescent="0.25">
      <c r="A3">
        <v>1</v>
      </c>
      <c r="B3">
        <v>1</v>
      </c>
      <c r="C3">
        <v>1</v>
      </c>
    </row>
    <row r="4" spans="1:3" x14ac:dyDescent="0.25">
      <c r="A4">
        <v>2</v>
      </c>
      <c r="B4">
        <v>2</v>
      </c>
      <c r="C4">
        <v>1</v>
      </c>
    </row>
    <row r="5" spans="1:3" x14ac:dyDescent="0.25">
      <c r="A5">
        <v>3</v>
      </c>
      <c r="B5">
        <v>3</v>
      </c>
      <c r="C5">
        <v>1</v>
      </c>
    </row>
    <row r="6" spans="1:3" x14ac:dyDescent="0.25">
      <c r="A6">
        <v>4</v>
      </c>
      <c r="B6">
        <v>4</v>
      </c>
      <c r="C6">
        <v>1</v>
      </c>
    </row>
    <row r="7" spans="1:3" x14ac:dyDescent="0.25">
      <c r="A7">
        <v>5</v>
      </c>
      <c r="B7">
        <v>5</v>
      </c>
      <c r="C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E14" sqref="E14"/>
    </sheetView>
  </sheetViews>
  <sheetFormatPr defaultRowHeight="15" x14ac:dyDescent="0.25"/>
  <sheetData>
    <row r="1" spans="1:3" x14ac:dyDescent="0.25">
      <c r="A1" t="s">
        <v>8</v>
      </c>
      <c r="B1" t="s">
        <v>9</v>
      </c>
      <c r="C1" t="s">
        <v>10</v>
      </c>
    </row>
    <row r="2" spans="1:3" x14ac:dyDescent="0.25">
      <c r="A2">
        <v>0</v>
      </c>
      <c r="B2">
        <v>0</v>
      </c>
    </row>
    <row r="3" spans="1:3" x14ac:dyDescent="0.25">
      <c r="A3">
        <v>10</v>
      </c>
      <c r="B3">
        <v>1</v>
      </c>
      <c r="C3">
        <v>10</v>
      </c>
    </row>
    <row r="4" spans="1:3" x14ac:dyDescent="0.25">
      <c r="A4">
        <v>30</v>
      </c>
      <c r="B4">
        <v>2</v>
      </c>
      <c r="C4">
        <v>20</v>
      </c>
    </row>
    <row r="5" spans="1:3" x14ac:dyDescent="0.25">
      <c r="A5">
        <v>60</v>
      </c>
      <c r="B5">
        <v>3</v>
      </c>
      <c r="C5">
        <v>30</v>
      </c>
    </row>
    <row r="6" spans="1:3" x14ac:dyDescent="0.25">
      <c r="A6">
        <v>100</v>
      </c>
      <c r="B6">
        <v>4</v>
      </c>
      <c r="C6">
        <v>40</v>
      </c>
    </row>
    <row r="7" spans="1:3" x14ac:dyDescent="0.25">
      <c r="A7">
        <v>150</v>
      </c>
      <c r="B7">
        <v>5</v>
      </c>
      <c r="C7">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2" sqref="C2"/>
    </sheetView>
  </sheetViews>
  <sheetFormatPr defaultRowHeight="15" x14ac:dyDescent="0.25"/>
  <sheetData>
    <row r="1" spans="1:3" x14ac:dyDescent="0.25">
      <c r="A1" t="s">
        <v>8</v>
      </c>
      <c r="B1" t="s">
        <v>9</v>
      </c>
      <c r="C1" t="s">
        <v>10</v>
      </c>
    </row>
    <row r="2" spans="1:3" x14ac:dyDescent="0.25">
      <c r="A2">
        <v>0</v>
      </c>
      <c r="B2">
        <v>0</v>
      </c>
    </row>
    <row r="3" spans="1:3" x14ac:dyDescent="0.25">
      <c r="A3">
        <v>10</v>
      </c>
      <c r="B3">
        <v>1</v>
      </c>
      <c r="C3">
        <v>10</v>
      </c>
    </row>
    <row r="4" spans="1:3" x14ac:dyDescent="0.25">
      <c r="A4">
        <v>18</v>
      </c>
      <c r="B4">
        <v>2</v>
      </c>
      <c r="C4">
        <v>8</v>
      </c>
    </row>
    <row r="5" spans="1:3" x14ac:dyDescent="0.25">
      <c r="A5">
        <v>24</v>
      </c>
      <c r="B5">
        <v>3</v>
      </c>
      <c r="C5">
        <v>6</v>
      </c>
    </row>
    <row r="6" spans="1:3" x14ac:dyDescent="0.25">
      <c r="A6">
        <v>28</v>
      </c>
      <c r="B6">
        <v>4</v>
      </c>
      <c r="C6">
        <v>4</v>
      </c>
    </row>
    <row r="7" spans="1:3" x14ac:dyDescent="0.25">
      <c r="A7">
        <v>30</v>
      </c>
      <c r="B7">
        <v>5</v>
      </c>
      <c r="C7">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2" sqref="C2"/>
    </sheetView>
  </sheetViews>
  <sheetFormatPr defaultRowHeight="15" x14ac:dyDescent="0.25"/>
  <sheetData>
    <row r="1" spans="1:3" x14ac:dyDescent="0.25">
      <c r="A1" t="s">
        <v>8</v>
      </c>
      <c r="B1" t="s">
        <v>9</v>
      </c>
      <c r="C1" t="s">
        <v>10</v>
      </c>
    </row>
    <row r="2" spans="1:3" x14ac:dyDescent="0.25">
      <c r="A2">
        <v>0</v>
      </c>
      <c r="B2">
        <v>0</v>
      </c>
    </row>
    <row r="3" spans="1:3" x14ac:dyDescent="0.25">
      <c r="A3">
        <v>10</v>
      </c>
      <c r="B3">
        <v>1</v>
      </c>
      <c r="C3">
        <v>10</v>
      </c>
    </row>
    <row r="4" spans="1:3" x14ac:dyDescent="0.25">
      <c r="A4">
        <v>9</v>
      </c>
      <c r="B4">
        <v>2</v>
      </c>
      <c r="C4">
        <v>-1</v>
      </c>
    </row>
    <row r="5" spans="1:3" x14ac:dyDescent="0.25">
      <c r="A5">
        <v>7</v>
      </c>
      <c r="B5">
        <v>3</v>
      </c>
      <c r="C5">
        <v>-2</v>
      </c>
    </row>
    <row r="6" spans="1:3" x14ac:dyDescent="0.25">
      <c r="A6">
        <v>4</v>
      </c>
      <c r="B6">
        <v>4</v>
      </c>
      <c r="C6">
        <v>-3</v>
      </c>
    </row>
    <row r="7" spans="1:3" x14ac:dyDescent="0.25">
      <c r="A7">
        <v>1</v>
      </c>
      <c r="B7">
        <v>5</v>
      </c>
      <c r="C7">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opLeftCell="D1" workbookViewId="0">
      <selection activeCell="D14" sqref="D14"/>
    </sheetView>
  </sheetViews>
  <sheetFormatPr defaultRowHeight="15" x14ac:dyDescent="0.25"/>
  <cols>
    <col min="3" max="3" width="149.5703125" bestFit="1" customWidth="1"/>
    <col min="4" max="4" width="156.140625" bestFit="1" customWidth="1"/>
  </cols>
  <sheetData>
    <row r="1" spans="1:4" x14ac:dyDescent="0.25">
      <c r="B1" t="s">
        <v>49</v>
      </c>
      <c r="C1" t="s">
        <v>48</v>
      </c>
      <c r="D1" t="s">
        <v>47</v>
      </c>
    </row>
    <row r="2" spans="1:4" x14ac:dyDescent="0.25">
      <c r="A2">
        <v>1</v>
      </c>
      <c r="B2" t="s">
        <v>46</v>
      </c>
      <c r="C2" t="s">
        <v>45</v>
      </c>
      <c r="D2" t="s">
        <v>44</v>
      </c>
    </row>
    <row r="3" spans="1:4" x14ac:dyDescent="0.25">
      <c r="A3">
        <v>2</v>
      </c>
      <c r="B3" t="s">
        <v>43</v>
      </c>
      <c r="C3" t="s">
        <v>42</v>
      </c>
      <c r="D3" t="s">
        <v>41</v>
      </c>
    </row>
    <row r="4" spans="1:4" x14ac:dyDescent="0.25">
      <c r="A4">
        <v>3</v>
      </c>
      <c r="B4" t="s">
        <v>40</v>
      </c>
      <c r="C4" t="s">
        <v>39</v>
      </c>
      <c r="D4" t="s">
        <v>38</v>
      </c>
    </row>
    <row r="5" spans="1:4" x14ac:dyDescent="0.25">
      <c r="A5">
        <v>4</v>
      </c>
      <c r="B5" t="s">
        <v>37</v>
      </c>
      <c r="C5" t="s">
        <v>36</v>
      </c>
      <c r="D5" t="s">
        <v>35</v>
      </c>
    </row>
    <row r="6" spans="1:4" x14ac:dyDescent="0.25">
      <c r="A6">
        <v>5</v>
      </c>
      <c r="B6" t="s">
        <v>34</v>
      </c>
      <c r="C6" t="s">
        <v>33</v>
      </c>
      <c r="D6" t="s">
        <v>32</v>
      </c>
    </row>
    <row r="7" spans="1:4" x14ac:dyDescent="0.25">
      <c r="A7">
        <v>6</v>
      </c>
      <c r="B7" t="s">
        <v>31</v>
      </c>
      <c r="C7" t="s">
        <v>30</v>
      </c>
      <c r="D7" t="s">
        <v>29</v>
      </c>
    </row>
    <row r="8" spans="1:4" x14ac:dyDescent="0.25">
      <c r="A8">
        <v>7</v>
      </c>
      <c r="B8" t="s">
        <v>28</v>
      </c>
      <c r="C8" t="s">
        <v>27</v>
      </c>
      <c r="D8" t="s">
        <v>88</v>
      </c>
    </row>
    <row r="9" spans="1:4" x14ac:dyDescent="0.25">
      <c r="A9">
        <v>8</v>
      </c>
      <c r="B9" t="s">
        <v>26</v>
      </c>
      <c r="C9" t="s">
        <v>25</v>
      </c>
      <c r="D9" t="s">
        <v>24</v>
      </c>
    </row>
    <row r="10" spans="1:4" x14ac:dyDescent="0.25">
      <c r="A10">
        <v>9</v>
      </c>
      <c r="B10" t="s">
        <v>23</v>
      </c>
      <c r="C10" t="s">
        <v>22</v>
      </c>
      <c r="D10" t="s">
        <v>21</v>
      </c>
    </row>
    <row r="11" spans="1:4" x14ac:dyDescent="0.25">
      <c r="A11">
        <v>10</v>
      </c>
      <c r="B11" t="s">
        <v>20</v>
      </c>
      <c r="C11" t="s">
        <v>19</v>
      </c>
      <c r="D11" t="s">
        <v>18</v>
      </c>
    </row>
    <row r="12" spans="1:4" x14ac:dyDescent="0.25">
      <c r="A12">
        <v>11</v>
      </c>
      <c r="B12" t="s">
        <v>17</v>
      </c>
      <c r="C12" t="s">
        <v>90</v>
      </c>
      <c r="D12" t="s">
        <v>89</v>
      </c>
    </row>
    <row r="13" spans="1:4" x14ac:dyDescent="0.25">
      <c r="A13">
        <v>12</v>
      </c>
      <c r="B13" t="s">
        <v>16</v>
      </c>
      <c r="C13" t="s">
        <v>15</v>
      </c>
      <c r="D13" t="s">
        <v>14</v>
      </c>
    </row>
    <row r="14" spans="1:4" x14ac:dyDescent="0.25">
      <c r="A14">
        <v>13</v>
      </c>
      <c r="B14" t="s">
        <v>13</v>
      </c>
      <c r="C14" t="s">
        <v>12</v>
      </c>
      <c r="D14"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2" sqref="C2"/>
    </sheetView>
  </sheetViews>
  <sheetFormatPr defaultRowHeight="15" x14ac:dyDescent="0.25"/>
  <sheetData>
    <row r="1" spans="1:3" x14ac:dyDescent="0.25">
      <c r="A1" t="s">
        <v>109</v>
      </c>
    </row>
    <row r="2" spans="1:3" x14ac:dyDescent="0.25">
      <c r="B2" t="s">
        <v>108</v>
      </c>
      <c r="C2" t="s">
        <v>107</v>
      </c>
    </row>
    <row r="3" spans="1:3" x14ac:dyDescent="0.25">
      <c r="B3" t="s">
        <v>106</v>
      </c>
    </row>
    <row r="4" spans="1:3" x14ac:dyDescent="0.25">
      <c r="A4">
        <v>1</v>
      </c>
      <c r="B4" t="s">
        <v>105</v>
      </c>
      <c r="C4">
        <v>2000</v>
      </c>
    </row>
    <row r="5" spans="1:3" x14ac:dyDescent="0.25">
      <c r="A5">
        <v>2</v>
      </c>
      <c r="B5" t="s">
        <v>104</v>
      </c>
      <c r="C5">
        <v>3500</v>
      </c>
    </row>
    <row r="6" spans="1:3" x14ac:dyDescent="0.25">
      <c r="A6">
        <v>3</v>
      </c>
      <c r="B6" t="s">
        <v>103</v>
      </c>
      <c r="C6">
        <v>2000</v>
      </c>
    </row>
    <row r="7" spans="1:3" x14ac:dyDescent="0.25">
      <c r="A7">
        <v>4</v>
      </c>
      <c r="B7" t="s">
        <v>102</v>
      </c>
      <c r="C7">
        <v>120</v>
      </c>
    </row>
    <row r="8" spans="1:3" x14ac:dyDescent="0.25">
      <c r="A8">
        <v>5</v>
      </c>
      <c r="B8" t="s">
        <v>101</v>
      </c>
      <c r="C8">
        <v>1285</v>
      </c>
    </row>
    <row r="9" spans="1:3" x14ac:dyDescent="0.25">
      <c r="A9">
        <v>6</v>
      </c>
      <c r="B9" t="s">
        <v>100</v>
      </c>
      <c r="C9">
        <f>SUM(C4:C8)</f>
        <v>8905</v>
      </c>
    </row>
    <row r="10" spans="1:3" x14ac:dyDescent="0.25">
      <c r="B10" t="s">
        <v>99</v>
      </c>
    </row>
    <row r="11" spans="1:3" x14ac:dyDescent="0.25">
      <c r="A11">
        <v>1</v>
      </c>
      <c r="B11" t="s">
        <v>98</v>
      </c>
      <c r="C11">
        <v>325</v>
      </c>
    </row>
    <row r="12" spans="1:3" x14ac:dyDescent="0.25">
      <c r="A12">
        <v>2</v>
      </c>
      <c r="B12" t="s">
        <v>97</v>
      </c>
      <c r="C12">
        <v>4550</v>
      </c>
    </row>
    <row r="13" spans="1:3" x14ac:dyDescent="0.25">
      <c r="A13">
        <v>3</v>
      </c>
      <c r="B13" t="s">
        <v>96</v>
      </c>
      <c r="C13">
        <v>6578</v>
      </c>
    </row>
    <row r="14" spans="1:3" x14ac:dyDescent="0.25">
      <c r="A14">
        <v>4</v>
      </c>
      <c r="B14" t="s">
        <v>95</v>
      </c>
      <c r="C14">
        <f>SUM(C11:C13)</f>
        <v>11453</v>
      </c>
    </row>
    <row r="15" spans="1:3" x14ac:dyDescent="0.25">
      <c r="B15" t="s">
        <v>94</v>
      </c>
      <c r="C15">
        <f>SUM(C14,C9)</f>
        <v>20358</v>
      </c>
    </row>
    <row r="16" spans="1:3" x14ac:dyDescent="0.25">
      <c r="B16" t="s">
        <v>93</v>
      </c>
      <c r="C16">
        <v>4800</v>
      </c>
    </row>
    <row r="17" spans="2:3" x14ac:dyDescent="0.25">
      <c r="B17" t="s">
        <v>92</v>
      </c>
      <c r="C17">
        <f>C15-C16</f>
        <v>15558</v>
      </c>
    </row>
    <row r="18" spans="2:3" x14ac:dyDescent="0.25">
      <c r="B18" t="s">
        <v>91</v>
      </c>
      <c r="C18">
        <f>C17/5</f>
        <v>3111.6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15" sqref="C15"/>
    </sheetView>
  </sheetViews>
  <sheetFormatPr defaultRowHeight="15" x14ac:dyDescent="0.25"/>
  <cols>
    <col min="2" max="2" width="35" bestFit="1" customWidth="1"/>
  </cols>
  <sheetData>
    <row r="1" spans="1:3" x14ac:dyDescent="0.25">
      <c r="A1" t="s">
        <v>110</v>
      </c>
    </row>
    <row r="2" spans="1:3" x14ac:dyDescent="0.25">
      <c r="B2" t="s">
        <v>108</v>
      </c>
      <c r="C2" t="s">
        <v>107</v>
      </c>
    </row>
    <row r="3" spans="1:3" x14ac:dyDescent="0.25">
      <c r="B3" t="s">
        <v>106</v>
      </c>
    </row>
    <row r="4" spans="1:3" x14ac:dyDescent="0.25">
      <c r="B4" t="s">
        <v>111</v>
      </c>
      <c r="C4">
        <v>8439</v>
      </c>
    </row>
    <row r="5" spans="1:3" x14ac:dyDescent="0.25">
      <c r="B5" t="s">
        <v>112</v>
      </c>
      <c r="C5">
        <v>2340</v>
      </c>
    </row>
    <row r="6" spans="1:3" x14ac:dyDescent="0.25">
      <c r="B6" t="s">
        <v>113</v>
      </c>
      <c r="C6">
        <v>540</v>
      </c>
    </row>
    <row r="7" spans="1:3" x14ac:dyDescent="0.25">
      <c r="B7" t="s">
        <v>114</v>
      </c>
      <c r="C7">
        <v>295</v>
      </c>
    </row>
    <row r="8" spans="1:3" x14ac:dyDescent="0.25">
      <c r="B8" t="s">
        <v>101</v>
      </c>
      <c r="C8">
        <v>900</v>
      </c>
    </row>
    <row r="9" spans="1:3" x14ac:dyDescent="0.25">
      <c r="B9" t="s">
        <v>115</v>
      </c>
      <c r="C9">
        <f>SUM(C4:C8)</f>
        <v>12514</v>
      </c>
    </row>
    <row r="10" spans="1:3" x14ac:dyDescent="0.25">
      <c r="B10" t="s">
        <v>99</v>
      </c>
    </row>
    <row r="11" spans="1:3" x14ac:dyDescent="0.25">
      <c r="B11" t="s">
        <v>98</v>
      </c>
      <c r="C11">
        <v>150</v>
      </c>
    </row>
    <row r="12" spans="1:3" x14ac:dyDescent="0.25">
      <c r="B12" t="s">
        <v>97</v>
      </c>
      <c r="C12">
        <v>580</v>
      </c>
    </row>
    <row r="13" spans="1:3" x14ac:dyDescent="0.25">
      <c r="B13" t="s">
        <v>96</v>
      </c>
      <c r="C13">
        <v>5490</v>
      </c>
    </row>
    <row r="14" spans="1:3" x14ac:dyDescent="0.25">
      <c r="B14" t="s">
        <v>116</v>
      </c>
      <c r="C14">
        <v>3111.6</v>
      </c>
    </row>
    <row r="15" spans="1:3" x14ac:dyDescent="0.25">
      <c r="B15" t="s">
        <v>95</v>
      </c>
      <c r="C15">
        <f>SUM(C11:C14)</f>
        <v>9331.6</v>
      </c>
    </row>
    <row r="16" spans="1:3" x14ac:dyDescent="0.25">
      <c r="B16" t="s">
        <v>117</v>
      </c>
      <c r="C16">
        <f>SUM(C15,C9)</f>
        <v>21845.599999999999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3" sqref="C3"/>
    </sheetView>
  </sheetViews>
  <sheetFormatPr defaultRowHeight="15" x14ac:dyDescent="0.25"/>
  <cols>
    <col min="2" max="2" width="30.28515625" bestFit="1" customWidth="1"/>
  </cols>
  <sheetData>
    <row r="1" spans="1:3" x14ac:dyDescent="0.25">
      <c r="A1" t="s">
        <v>118</v>
      </c>
    </row>
    <row r="2" spans="1:3" x14ac:dyDescent="0.25">
      <c r="B2" t="s">
        <v>108</v>
      </c>
      <c r="C2" t="s">
        <v>123</v>
      </c>
    </row>
    <row r="3" spans="1:3" x14ac:dyDescent="0.25">
      <c r="B3" t="s">
        <v>119</v>
      </c>
      <c r="C3">
        <v>420</v>
      </c>
    </row>
    <row r="4" spans="1:3" x14ac:dyDescent="0.25">
      <c r="B4" t="s">
        <v>120</v>
      </c>
      <c r="C4">
        <v>21845.599999999999</v>
      </c>
    </row>
    <row r="5" spans="1:3" x14ac:dyDescent="0.25">
      <c r="B5" t="s">
        <v>121</v>
      </c>
      <c r="C5">
        <f xml:space="preserve"> C4/C3</f>
        <v>52.013333333333328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production_possibility_schedule</vt:lpstr>
      <vt:lpstr>ppr_constant</vt:lpstr>
      <vt:lpstr>ppr_increasing</vt:lpstr>
      <vt:lpstr>ppr_decreasing</vt:lpstr>
      <vt:lpstr>ppr_negative</vt:lpstr>
      <vt:lpstr>farm_power</vt:lpstr>
      <vt:lpstr>cost_ret_analysis</vt:lpstr>
      <vt:lpstr>cost_ret_analysis2</vt:lpstr>
      <vt:lpstr>cost_ret_analysis3</vt:lpstr>
      <vt:lpstr>cost_ret_analysis4</vt:lpstr>
      <vt:lpstr>net_worth_state</vt:lpstr>
      <vt:lpstr>marketing_fives</vt:lpstr>
      <vt:lpstr>comps_m_mix</vt:lpstr>
      <vt:lpstr>wholesale_retail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2018-02-28T12:52:50Z</dcterms:modified>
</cp:coreProperties>
</file>