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45" yWindow="2985" windowWidth="3960" windowHeight="3000" activeTab="6"/>
  </bookViews>
  <sheets>
    <sheet name="Fpage" sheetId="7" r:id="rId1"/>
    <sheet name="chat" sheetId="4" r:id="rId2"/>
    <sheet name="Price" sheetId="1" r:id="rId3"/>
    <sheet name="Volume by month" sheetId="2" r:id="rId4"/>
    <sheet name="Volume by source " sheetId="15" r:id="rId5"/>
    <sheet name="source nep" sheetId="16" r:id="rId6"/>
    <sheet name="commodity wise" sheetId="18" r:id="rId7"/>
    <sheet name="FIve Years" sheetId="19" r:id="rId8"/>
    <sheet name="Sheet1" sheetId="17" r:id="rId9"/>
  </sheets>
  <definedNames>
    <definedName name="_xlnm.Print_Area" localSheetId="1">chat!$A$1:$O$46</definedName>
    <definedName name="_xlnm.Print_Area" localSheetId="0">Fpage!$A$1:$G$44</definedName>
    <definedName name="_xlnm.Print_Area" localSheetId="4">'Volume by source '!$A$1:$Y$98</definedName>
    <definedName name="_xlnm.Print_Titles" localSheetId="7">'FIve Years'!$1:$4</definedName>
    <definedName name="_xlnm.Print_Titles" localSheetId="2">Price!$A:$C,Price!$1:$4</definedName>
    <definedName name="_xlnm.Print_Titles" localSheetId="3">'Volume by month'!$A:$B,'Volume by month'!$1:$3</definedName>
    <definedName name="_xlnm.Print_Titles" localSheetId="4">'Volume by source '!$A:$B,'Volume by source '!$1:$4</definedName>
    <definedName name="table" localSheetId="6">#REF!</definedName>
    <definedName name="table">#REF!</definedName>
  </definedNames>
  <calcPr calcId="124519"/>
</workbook>
</file>

<file path=xl/calcChain.xml><?xml version="1.0" encoding="utf-8"?>
<calcChain xmlns="http://schemas.openxmlformats.org/spreadsheetml/2006/main">
  <c r="S6" i="18"/>
  <c r="S5"/>
  <c r="S4"/>
  <c r="S3"/>
  <c r="S2"/>
  <c r="T20" i="4"/>
  <c r="T21"/>
  <c r="T22"/>
  <c r="U22"/>
  <c r="U21"/>
  <c r="U20"/>
  <c r="T9"/>
  <c r="T10"/>
  <c r="U10"/>
  <c r="U9"/>
  <c r="S25" i="16"/>
  <c r="S8" i="18"/>
  <c r="T19" i="4"/>
  <c r="T18"/>
  <c r="U7"/>
  <c r="U6"/>
  <c r="U5"/>
  <c r="C13" i="17"/>
  <c r="C14" s="1"/>
  <c r="K107" i="19"/>
  <c r="K106"/>
  <c r="K102"/>
  <c r="T15" i="4"/>
  <c r="T16"/>
  <c r="T17"/>
  <c r="T14"/>
  <c r="T2" l="1"/>
  <c r="U2"/>
  <c r="T3"/>
  <c r="U3"/>
  <c r="T4"/>
  <c r="U4"/>
  <c r="T5"/>
  <c r="T6"/>
  <c r="T7"/>
  <c r="T8"/>
  <c r="U8"/>
  <c r="U14"/>
  <c r="U15"/>
  <c r="U16"/>
  <c r="U17"/>
  <c r="U18"/>
  <c r="U19"/>
</calcChain>
</file>

<file path=xl/sharedStrings.xml><?xml version="1.0" encoding="utf-8"?>
<sst xmlns="http://schemas.openxmlformats.org/spreadsheetml/2006/main" count="1023" uniqueCount="348">
  <si>
    <t>sf]8 g+=</t>
  </si>
  <si>
    <t>a:t"x?÷dlxgf</t>
  </si>
  <si>
    <t>a}zfv</t>
  </si>
  <si>
    <t>h]i7</t>
  </si>
  <si>
    <t>cfiff9</t>
  </si>
  <si>
    <t>&gt;fj0f</t>
  </si>
  <si>
    <t>efb|</t>
  </si>
  <si>
    <t>cflZjg</t>
  </si>
  <si>
    <t>sflt{s</t>
  </si>
  <si>
    <t>d+l;/</t>
  </si>
  <si>
    <t>kf}if</t>
  </si>
  <si>
    <t>df3</t>
  </si>
  <si>
    <t>kmfNu'g</t>
  </si>
  <si>
    <t>r}q</t>
  </si>
  <si>
    <t>Go'gtd</t>
  </si>
  <si>
    <t>clwstd</t>
  </si>
  <si>
    <t>cf}ift</t>
  </si>
  <si>
    <t>Tomato Big</t>
  </si>
  <si>
    <t>uf]ne]8f] ;fgf]</t>
  </si>
  <si>
    <t>Tomato Small</t>
  </si>
  <si>
    <t>cfn' /ftf]</t>
  </si>
  <si>
    <t>Potato Red</t>
  </si>
  <si>
    <t>cfn' ;]tf]</t>
  </si>
  <si>
    <t>Potato White</t>
  </si>
  <si>
    <t>Kofh ;'s]sf]</t>
  </si>
  <si>
    <t>Onion Dry</t>
  </si>
  <si>
    <t>ufh/</t>
  </si>
  <si>
    <t>Carrot</t>
  </si>
  <si>
    <t>aGbf</t>
  </si>
  <si>
    <t>Cabbage</t>
  </si>
  <si>
    <t>sfpnL :yfgLo</t>
  </si>
  <si>
    <t>Cauli Local</t>
  </si>
  <si>
    <t>sfpnL t/fO{</t>
  </si>
  <si>
    <t>Cauli Terai</t>
  </si>
  <si>
    <t>Raddish Red</t>
  </si>
  <si>
    <t>d"nf ;]tf]</t>
  </si>
  <si>
    <t>Raddish White</t>
  </si>
  <si>
    <t>Brinjal Long</t>
  </si>
  <si>
    <t>Brinjal Round</t>
  </si>
  <si>
    <t>Cow pea</t>
  </si>
  <si>
    <t>Green Peas</t>
  </si>
  <si>
    <t>French Bean</t>
  </si>
  <si>
    <t>Sword Bean</t>
  </si>
  <si>
    <t>Soyabean Green</t>
  </si>
  <si>
    <t>lttf] s/]nf</t>
  </si>
  <si>
    <t>Bitter Gourd</t>
  </si>
  <si>
    <t>nf}sf</t>
  </si>
  <si>
    <t>Bottle Gourd</t>
  </si>
  <si>
    <t>k/j/</t>
  </si>
  <si>
    <t>Pointed Gourd</t>
  </si>
  <si>
    <t>Snake Gourd</t>
  </si>
  <si>
    <t>Smooth Gourd</t>
  </si>
  <si>
    <t>Sponge Gourd</t>
  </si>
  <si>
    <t>km;L{ kfs]sf]</t>
  </si>
  <si>
    <t>Pumpkin</t>
  </si>
  <si>
    <t>km;L{ xl/of]</t>
  </si>
  <si>
    <t>Squash</t>
  </si>
  <si>
    <t>;nud</t>
  </si>
  <si>
    <t>Turnip</t>
  </si>
  <si>
    <t>Okara</t>
  </si>
  <si>
    <t>Sweet Potato</t>
  </si>
  <si>
    <t>a/]nf</t>
  </si>
  <si>
    <t>Barela</t>
  </si>
  <si>
    <t>Arum</t>
  </si>
  <si>
    <t>Christophine</t>
  </si>
  <si>
    <t>/fof] ;fu</t>
  </si>
  <si>
    <t>Brd Leaf Mustard</t>
  </si>
  <si>
    <t>Spinach Leaf</t>
  </si>
  <si>
    <t>Cress Leaf</t>
  </si>
  <si>
    <t>tf]/Lsf] ;fu</t>
  </si>
  <si>
    <t>Mustard Leaf</t>
  </si>
  <si>
    <t>d]yLsf] ;fu</t>
  </si>
  <si>
    <t>Fenugreek Leaf</t>
  </si>
  <si>
    <t>Kofh xl/of]</t>
  </si>
  <si>
    <t>Onion Green</t>
  </si>
  <si>
    <t>Bakula</t>
  </si>
  <si>
    <t>t?n</t>
  </si>
  <si>
    <t>Yam</t>
  </si>
  <si>
    <t>Rofp</t>
  </si>
  <si>
    <t>Mushroom</t>
  </si>
  <si>
    <t>:ofp</t>
  </si>
  <si>
    <t>Apple</t>
  </si>
  <si>
    <t>s]/f</t>
  </si>
  <si>
    <t>Banana</t>
  </si>
  <si>
    <t>sfutL</t>
  </si>
  <si>
    <t>Lime</t>
  </si>
  <si>
    <t>cgf/</t>
  </si>
  <si>
    <t>Pomegranate</t>
  </si>
  <si>
    <t>Mango</t>
  </si>
  <si>
    <t>Grapes</t>
  </si>
  <si>
    <t>Orange</t>
  </si>
  <si>
    <t>Water Melon</t>
  </si>
  <si>
    <t>df};d</t>
  </si>
  <si>
    <t>Sweet Orange</t>
  </si>
  <si>
    <t>Mandarin</t>
  </si>
  <si>
    <t>sf+qmf]</t>
  </si>
  <si>
    <t>Cucumber</t>
  </si>
  <si>
    <t>Jack Fruit</t>
  </si>
  <si>
    <t>Lemon</t>
  </si>
  <si>
    <t>rfS;L</t>
  </si>
  <si>
    <t>Sweet Lime</t>
  </si>
  <si>
    <t>gf;kftL</t>
  </si>
  <si>
    <t>Pear</t>
  </si>
  <si>
    <t>d]jf</t>
  </si>
  <si>
    <t>Papaya</t>
  </si>
  <si>
    <t>cDaf</t>
  </si>
  <si>
    <t>Guava</t>
  </si>
  <si>
    <t>nK;L</t>
  </si>
  <si>
    <t>Mombin</t>
  </si>
  <si>
    <t>cb'jf</t>
  </si>
  <si>
    <t>Ginger</t>
  </si>
  <si>
    <t>Chilli Dry</t>
  </si>
  <si>
    <t>Chilli Green</t>
  </si>
  <si>
    <t>Capsicum</t>
  </si>
  <si>
    <t>n;'g ;'s]sf]</t>
  </si>
  <si>
    <t>Garlic Green</t>
  </si>
  <si>
    <t>xl/of] wlgof</t>
  </si>
  <si>
    <t>Coriander Green</t>
  </si>
  <si>
    <t>dfu</t>
  </si>
  <si>
    <t>kmfNu'0f</t>
  </si>
  <si>
    <t>r}t</t>
  </si>
  <si>
    <t>hDdf</t>
  </si>
  <si>
    <t>cGo</t>
  </si>
  <si>
    <t>Other</t>
  </si>
  <si>
    <t>uf]ne8f ;fgf]</t>
  </si>
  <si>
    <t>k|ltzt</t>
  </si>
  <si>
    <t>&gt;f]t</t>
  </si>
  <si>
    <t>af/f</t>
  </si>
  <si>
    <t>lrtjg</t>
  </si>
  <si>
    <t>uf]/vf</t>
  </si>
  <si>
    <t>sfe|]</t>
  </si>
  <si>
    <t>;nf{xL</t>
  </si>
  <si>
    <t>ef/t</t>
  </si>
  <si>
    <t>a:t"x?sf] gfd</t>
  </si>
  <si>
    <t>Litchi</t>
  </si>
  <si>
    <t>Fish Fresh</t>
  </si>
  <si>
    <t>sfnLdf6L kmnkm"n tyf t/sf/L ahf/</t>
  </si>
  <si>
    <t>uf]ne]8f ;fgf]</t>
  </si>
  <si>
    <t>Asparagus</t>
  </si>
  <si>
    <t>Neuro</t>
  </si>
  <si>
    <t>Brocauli</t>
  </si>
  <si>
    <t>Sugarbeet</t>
  </si>
  <si>
    <t>Drumstick</t>
  </si>
  <si>
    <t>Bauhania flower</t>
  </si>
  <si>
    <t>Red Cabbbage</t>
  </si>
  <si>
    <t>Lettuce</t>
  </si>
  <si>
    <t>Knolkhol</t>
  </si>
  <si>
    <t>Celery</t>
  </si>
  <si>
    <t>Parseley</t>
  </si>
  <si>
    <t>Fennel Leaf</t>
  </si>
  <si>
    <t>Mint</t>
  </si>
  <si>
    <t>Turnip A</t>
  </si>
  <si>
    <t>Musk Melon</t>
  </si>
  <si>
    <t>Sugarcane</t>
  </si>
  <si>
    <t>Kinnow</t>
  </si>
  <si>
    <t>Garlic Dry Chinese</t>
  </si>
  <si>
    <t>Garlic Dry Nepali</t>
  </si>
  <si>
    <t>Clive Dry</t>
  </si>
  <si>
    <t>Clive Green</t>
  </si>
  <si>
    <t>Bamboo Shoot</t>
  </si>
  <si>
    <t>Tofu</t>
  </si>
  <si>
    <t>eG^f nfDrf]</t>
  </si>
  <si>
    <t>eG^f *Nnf]</t>
  </si>
  <si>
    <t>af]*L</t>
  </si>
  <si>
    <t>d^/sf]zf</t>
  </si>
  <si>
    <t>l#p l;dL</t>
  </si>
  <si>
    <t>^f^] l;dL</t>
  </si>
  <si>
    <t>e^df;</t>
  </si>
  <si>
    <t>lrlr)*f]</t>
  </si>
  <si>
    <t>l#/f}nf</t>
  </si>
  <si>
    <t>le)*L</t>
  </si>
  <si>
    <t>;v/v)*f</t>
  </si>
  <si>
    <t>;lhjg</t>
  </si>
  <si>
    <t>sf]O/fnf]</t>
  </si>
  <si>
    <t>lh/Lsf] ;fu</t>
  </si>
  <si>
    <t>;]n/L</t>
  </si>
  <si>
    <t>kf;{n]</t>
  </si>
  <si>
    <t>?v s^x/</t>
  </si>
  <si>
    <t>df%f tfhf</t>
  </si>
  <si>
    <t>OdnL</t>
  </si>
  <si>
    <t>tfdf</t>
  </si>
  <si>
    <t>a|f]sfpnL</t>
  </si>
  <si>
    <t>/ftf] aGbf</t>
  </si>
  <si>
    <t>Uof&amp; sf]aL</t>
  </si>
  <si>
    <t>;f}kmsf] ;fu</t>
  </si>
  <si>
    <t>%\ofkL xl/of]</t>
  </si>
  <si>
    <t>a:t"x?</t>
  </si>
  <si>
    <t>O{sfO</t>
  </si>
  <si>
    <t>sfnLdf6L kmnkm"n tyf t/sf/L ahf/ lasf; ;ldlt</t>
  </si>
  <si>
    <t>sfnLdf6L–!#, sf7df8f}+, g]kfn</t>
  </si>
  <si>
    <t>ljsf; ;ldlt</t>
  </si>
  <si>
    <t>of]hgf, cg'udg, d"NofÍsg / ;"rgf zfvf</t>
  </si>
  <si>
    <t>uf]ne]*f ;fgf]</t>
  </si>
  <si>
    <t>cf¤k</t>
  </si>
  <si>
    <t>Strawberry</t>
  </si>
  <si>
    <t>bf]nvf</t>
  </si>
  <si>
    <t>Notice Board Service : Dial 16180-707-66666 for wholeselling price</t>
  </si>
  <si>
    <t>uf]ne]*f &amp;Ûnf]</t>
  </si>
  <si>
    <t>Kg</t>
  </si>
  <si>
    <t>cfnÛ /ftf]</t>
  </si>
  <si>
    <t>cfnÛ ;]tf]</t>
  </si>
  <si>
    <t>dÛnf /ftf]</t>
  </si>
  <si>
    <t>Kofh ;Ûs]sf]</t>
  </si>
  <si>
    <t>dÛnf ;]tf]</t>
  </si>
  <si>
    <t>lemuÚgL</t>
  </si>
  <si>
    <t>lk+*fnÚ</t>
  </si>
  <si>
    <t>:sÚ;</t>
  </si>
  <si>
    <t>kfnÚuf] ;fu</t>
  </si>
  <si>
    <t>rd;Ú/sf] ;fu</t>
  </si>
  <si>
    <t>asÚnf</t>
  </si>
  <si>
    <t>sÚ/Lnf]</t>
  </si>
  <si>
    <t>GoÛ/f]</t>
  </si>
  <si>
    <t>rÚsÚGb/</t>
  </si>
  <si>
    <t>kÚbLgf</t>
  </si>
  <si>
    <t>ufG^] dÛnf</t>
  </si>
  <si>
    <t>tf]kmÚ</t>
  </si>
  <si>
    <t>Doz</t>
  </si>
  <si>
    <t>100 Pcs</t>
  </si>
  <si>
    <t>c+uÚ/</t>
  </si>
  <si>
    <t>;ÚGtnf</t>
  </si>
  <si>
    <t>t/aÚhf</t>
  </si>
  <si>
    <t>hÚgf/</t>
  </si>
  <si>
    <t>eÚO{ s^x/</t>
  </si>
  <si>
    <t>1 Pc</t>
  </si>
  <si>
    <t>lgaÚjf</t>
  </si>
  <si>
    <t>lsgÚ</t>
  </si>
  <si>
    <t>nLRrL</t>
  </si>
  <si>
    <t>v/aÚhf</t>
  </si>
  <si>
    <t>pvÚ</t>
  </si>
  <si>
    <t>cbÚjf</t>
  </si>
  <si>
    <t>vÚ;f{gL ;Ús]sf]</t>
  </si>
  <si>
    <t>vÚ;f{gL xl/of]</t>
  </si>
  <si>
    <t>e]*] vÚ;fgL</t>
  </si>
  <si>
    <t>n;Úg xl/of]</t>
  </si>
  <si>
    <t>n;Úg ;Ús]sf rfOlgh</t>
  </si>
  <si>
    <t>n;Úg ;Ús]sf] g]kfnL</t>
  </si>
  <si>
    <t>%\ofkL ;Ús]sf]</t>
  </si>
  <si>
    <t>:^«a]/L -eÚO{P];]nÚ_</t>
  </si>
  <si>
    <t>eQmkÚ/</t>
  </si>
  <si>
    <t>wflbé</t>
  </si>
  <si>
    <t>sf&amp;df)*f}+</t>
  </si>
  <si>
    <t>nlntkÚ/</t>
  </si>
  <si>
    <t>dsjfgkÚ/</t>
  </si>
  <si>
    <t>gÚjfsf]^</t>
  </si>
  <si>
    <t>k;f{</t>
  </si>
  <si>
    <t>tgxÚ¤</t>
  </si>
  <si>
    <t>Bara</t>
  </si>
  <si>
    <t>Bhaktapur</t>
  </si>
  <si>
    <t>Chitawan</t>
  </si>
  <si>
    <t>Dhading</t>
  </si>
  <si>
    <t>Dolakha</t>
  </si>
  <si>
    <t>Gorkha</t>
  </si>
  <si>
    <t>Kathmandu</t>
  </si>
  <si>
    <t>Kavre</t>
  </si>
  <si>
    <t xml:space="preserve">Lalitpur  </t>
  </si>
  <si>
    <t>Makwanpur</t>
  </si>
  <si>
    <t>Nuwakot</t>
  </si>
  <si>
    <t>Parsa</t>
  </si>
  <si>
    <t>Sarlahi</t>
  </si>
  <si>
    <t>Tanahun</t>
  </si>
  <si>
    <t>India</t>
  </si>
  <si>
    <t>Total</t>
  </si>
  <si>
    <t>Website : www.KalimatiMarket.com.np</t>
  </si>
  <si>
    <t>Maize</t>
  </si>
  <si>
    <t>ds}</t>
  </si>
  <si>
    <t>Gundruk</t>
  </si>
  <si>
    <t>uÛGb|Ûs</t>
  </si>
  <si>
    <t>Percent</t>
  </si>
  <si>
    <t>G/Total:</t>
  </si>
  <si>
    <r>
      <t xml:space="preserve">kmf]g g+= %!@#)*^, ˆofS; g+= %!@#)(), O{d]n M </t>
    </r>
    <r>
      <rPr>
        <b/>
        <sz val="10"/>
        <rFont val="Arial"/>
        <family val="2"/>
      </rPr>
      <t>info@KalimatiMarket.com.np</t>
    </r>
  </si>
  <si>
    <t>Tamarind</t>
  </si>
  <si>
    <t>Pineapple</t>
  </si>
  <si>
    <t>rLg</t>
  </si>
  <si>
    <t>China</t>
  </si>
  <si>
    <t>;Úg;/L</t>
  </si>
  <si>
    <t>Sunsari</t>
  </si>
  <si>
    <t>t/sf/L</t>
  </si>
  <si>
    <t>kmnkmÚn</t>
  </si>
  <si>
    <t>d;nf</t>
  </si>
  <si>
    <t>df%f</t>
  </si>
  <si>
    <t>sfnLdf^L kmnkm'n tyf t/sf/L ahf/df ljleGg jif{x?df s[lif j:t"x?sf] cfudg tyf cf}ift yf]s d'No ;DaGwL ljj/)f</t>
  </si>
  <si>
    <t>jflif{s cf}ift d'No k|lt s]=hL=÷?=df</t>
  </si>
  <si>
    <t>s[lif pkhx?sf] gfd</t>
  </si>
  <si>
    <t>kl/df)f</t>
  </si>
  <si>
    <t>cf}ift d"No</t>
  </si>
  <si>
    <t>uf]ne]*f &amp;'nf]</t>
  </si>
  <si>
    <t>d'nf /ftf]</t>
  </si>
  <si>
    <t>d'nf ;]tf]</t>
  </si>
  <si>
    <t>lem¤u'gL</t>
  </si>
  <si>
    <t>lk¤*fn'</t>
  </si>
  <si>
    <t>:s';</t>
  </si>
  <si>
    <t>kfn'éf] ;fu</t>
  </si>
  <si>
    <t>rd;'/sf] ;fu</t>
  </si>
  <si>
    <t>as'nf</t>
  </si>
  <si>
    <t>s'/Lnf]</t>
  </si>
  <si>
    <t>Go'/f]</t>
  </si>
  <si>
    <t>r'sGb/</t>
  </si>
  <si>
    <t>k'bLgf</t>
  </si>
  <si>
    <t>ufG^] d'nf</t>
  </si>
  <si>
    <t>tf]km"</t>
  </si>
  <si>
    <t>u'Gb|"s</t>
  </si>
  <si>
    <r>
      <t>s]/f</t>
    </r>
    <r>
      <rPr>
        <sz val="10"/>
        <rFont val="Arial"/>
        <family val="2"/>
      </rPr>
      <t xml:space="preserve"> *</t>
    </r>
  </si>
  <si>
    <r>
      <t xml:space="preserve">sfutL </t>
    </r>
    <r>
      <rPr>
        <sz val="10"/>
        <rFont val="Arial"/>
        <family val="2"/>
      </rPr>
      <t>**</t>
    </r>
  </si>
  <si>
    <t>c¤u"/</t>
  </si>
  <si>
    <t>;'Gtnf</t>
  </si>
  <si>
    <t>t/a'hf</t>
  </si>
  <si>
    <t>h"gf/</t>
  </si>
  <si>
    <r>
      <t xml:space="preserve">e'O{ s^x/ </t>
    </r>
    <r>
      <rPr>
        <sz val="10"/>
        <rFont val="Arial"/>
        <family val="2"/>
      </rPr>
      <t>***</t>
    </r>
  </si>
  <si>
    <t>lga'jf</t>
  </si>
  <si>
    <t>nLrL</t>
  </si>
  <si>
    <t>v/a'hf</t>
  </si>
  <si>
    <r>
      <t xml:space="preserve">pv' </t>
    </r>
    <r>
      <rPr>
        <sz val="10"/>
        <rFont val="Arial"/>
        <family val="2"/>
      </rPr>
      <t>***</t>
    </r>
  </si>
  <si>
    <t>lsg'</t>
  </si>
  <si>
    <t>:^«a]/L-e'O{P];]n"_</t>
  </si>
  <si>
    <t>v';f{gL ;'s]sf]</t>
  </si>
  <si>
    <t>v';f{gL xl/of]</t>
  </si>
  <si>
    <t>e]*] v';fgL</t>
  </si>
  <si>
    <t>n;'g xl/of]</t>
  </si>
  <si>
    <t>n;'g ;'s]sf rfOlgh</t>
  </si>
  <si>
    <t>n;'g ;'s]sf] g]kfnL</t>
  </si>
  <si>
    <t>%\ofkL ;'s]sf]</t>
  </si>
  <si>
    <t>df%f ;'s]sf]</t>
  </si>
  <si>
    <t>gf]6</t>
  </si>
  <si>
    <r>
      <t>*</t>
    </r>
    <r>
      <rPr>
        <b/>
        <sz val="11"/>
        <rFont val="Preeti"/>
      </rPr>
      <t xml:space="preserve"> d"No ?=÷k|lt bh{g</t>
    </r>
  </si>
  <si>
    <r>
      <t>**</t>
    </r>
    <r>
      <rPr>
        <b/>
        <sz val="11"/>
        <rFont val="Preeti"/>
      </rPr>
      <t xml:space="preserve"> d"No ?=÷k|lt !)) uf]6f</t>
    </r>
  </si>
  <si>
    <r>
      <t>***</t>
    </r>
    <r>
      <rPr>
        <b/>
        <sz val="11"/>
        <rFont val="Preeti"/>
      </rPr>
      <t xml:space="preserve"> d"No ?=÷k|lt uf]6f</t>
    </r>
  </si>
  <si>
    <t>dfl;s cfudg</t>
  </si>
  <si>
    <t>dfl;s cf}ift d"No</t>
  </si>
  <si>
    <t>dfl;s sf/f]af/</t>
  </si>
  <si>
    <t>b}lgs cf}ift sf/f]af/</t>
  </si>
  <si>
    <t>dlxgf</t>
  </si>
  <si>
    <t>jflif{s sf/f]af/</t>
  </si>
  <si>
    <t>Vegatable</t>
  </si>
  <si>
    <t>Fruits</t>
  </si>
  <si>
    <t>Spice</t>
  </si>
  <si>
    <t>Fish</t>
  </si>
  <si>
    <t xml:space="preserve"> @)&amp;# a}zfv</t>
  </si>
  <si>
    <t>ndhÚé</t>
  </si>
  <si>
    <t>/f}txt</t>
  </si>
  <si>
    <t>l;GwÚkfNrf]s</t>
  </si>
  <si>
    <t>Lamjung</t>
  </si>
  <si>
    <t>Rautahat</t>
  </si>
  <si>
    <t>Sindhupalchhock</t>
  </si>
  <si>
    <t>aflif{s yf]s cf}ift d"No</t>
  </si>
  <si>
    <t>dlxgfsf] cfwf/df sfnLdf6L ahf/df sf/f]jf/ ePsf kmnk"mn tyf t/sf/Lx?sf] aflif{s yf]s d"No l:ylt –la=;+=@)&amp;@ ;fn -!$ clk|n @)!%–!@ clk|n @)!^_</t>
  </si>
  <si>
    <t>dlxgfsf] cfwf/df sfnLdf6L ahf/df kmnk'mn tyf t/sf/Lx?sf] aflif{s cfudg l:ylt–la=;+= @)&amp;@ ;fn -!$ clk|n @)!%–!@ clk|n @)!^_</t>
  </si>
  <si>
    <t>O{sfO{M s]=hL=</t>
  </si>
  <si>
    <t>&gt;f]tsf] cfwf/df sfnLdf6L ahf/df kmnk'mn tyf t/sf/Lx?sf] aflif{s cfudg l:ylt–la=;+=@)&amp;@ ;fn -!$ clk|n @)!%–!@ clk|n @)!^_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</si>
</sst>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35">
    <font>
      <sz val="10"/>
      <name val="Arial"/>
    </font>
    <font>
      <sz val="14"/>
      <name val="Preeti"/>
    </font>
    <font>
      <sz val="10"/>
      <name val="DCC"/>
      <family val="5"/>
    </font>
    <font>
      <b/>
      <sz val="10"/>
      <name val="DCC"/>
      <family val="5"/>
    </font>
    <font>
      <b/>
      <sz val="14"/>
      <name val="Preeti"/>
    </font>
    <font>
      <b/>
      <sz val="20"/>
      <name val="Preeti"/>
    </font>
    <font>
      <sz val="18"/>
      <name val="Preeti"/>
    </font>
    <font>
      <b/>
      <sz val="24"/>
      <name val="Preeti"/>
    </font>
    <font>
      <sz val="12"/>
      <name val="DCC"/>
      <family val="5"/>
    </font>
    <font>
      <b/>
      <sz val="28"/>
      <name val="Preeti"/>
    </font>
    <font>
      <b/>
      <sz val="18"/>
      <name val="Preeti"/>
    </font>
    <font>
      <b/>
      <sz val="16"/>
      <name val="Preeti"/>
    </font>
    <font>
      <sz val="12"/>
      <name val="Preeti"/>
    </font>
    <font>
      <sz val="10"/>
      <name val="Ramesh"/>
      <family val="5"/>
    </font>
    <font>
      <sz val="8"/>
      <name val="Arial"/>
      <family val="2"/>
    </font>
    <font>
      <sz val="11"/>
      <name val="Preeti"/>
    </font>
    <font>
      <b/>
      <sz val="11"/>
      <name val="Preeti"/>
    </font>
    <font>
      <b/>
      <sz val="35"/>
      <name val="Rukmini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Kmdb"/>
      <family val="5"/>
    </font>
    <font>
      <b/>
      <sz val="10"/>
      <name val="Kmdb"/>
      <family val="5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4"/>
      <name val="DCC"/>
      <family val="5"/>
    </font>
    <font>
      <b/>
      <sz val="10"/>
      <name val="FONTASY_ HIMALI_ TT"/>
      <family val="5"/>
    </font>
    <font>
      <sz val="10"/>
      <name val="FONTASY_ HIMALI_ TT"/>
      <family val="5"/>
    </font>
    <font>
      <b/>
      <sz val="12"/>
      <name val="Preeti"/>
    </font>
    <font>
      <b/>
      <sz val="11"/>
      <name val="Arial"/>
      <family val="2"/>
    </font>
    <font>
      <sz val="10"/>
      <name val="Arial"/>
      <family val="2"/>
    </font>
    <font>
      <sz val="8"/>
      <color indexed="8"/>
      <name val="Kmdb"/>
      <family val="5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7" fillId="0" borderId="0"/>
    <xf numFmtId="43" fontId="33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8" fillId="0" borderId="0" xfId="0" applyFont="1"/>
    <xf numFmtId="2" fontId="8" fillId="0" borderId="0" xfId="0" applyNumberFormat="1" applyFo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0" xfId="0" applyFont="1"/>
    <xf numFmtId="0" fontId="7" fillId="0" borderId="0" xfId="0" applyFont="1"/>
    <xf numFmtId="0" fontId="10" fillId="0" borderId="0" xfId="0" applyFont="1"/>
    <xf numFmtId="0" fontId="15" fillId="0" borderId="1" xfId="0" applyFont="1" applyBorder="1" applyAlignment="1">
      <alignment horizontal="centerContinuous"/>
    </xf>
    <xf numFmtId="164" fontId="8" fillId="0" borderId="0" xfId="0" applyNumberFormat="1" applyFont="1"/>
    <xf numFmtId="2" fontId="3" fillId="0" borderId="5" xfId="0" applyNumberFormat="1" applyFont="1" applyBorder="1"/>
    <xf numFmtId="0" fontId="15" fillId="0" borderId="3" xfId="0" applyFont="1" applyBorder="1" applyAlignment="1">
      <alignment horizontal="centerContinuous"/>
    </xf>
    <xf numFmtId="2" fontId="2" fillId="0" borderId="3" xfId="0" applyNumberFormat="1" applyFont="1" applyBorder="1"/>
    <xf numFmtId="0" fontId="16" fillId="0" borderId="6" xfId="0" applyFont="1" applyBorder="1" applyAlignment="1">
      <alignment horizontal="centerContinuous"/>
    </xf>
    <xf numFmtId="0" fontId="16" fillId="0" borderId="7" xfId="0" applyFont="1" applyBorder="1" applyAlignment="1">
      <alignment horizontal="centerContinuous"/>
    </xf>
    <xf numFmtId="0" fontId="16" fillId="0" borderId="8" xfId="0" applyFont="1" applyBorder="1" applyAlignment="1">
      <alignment horizontal="centerContinuous"/>
    </xf>
    <xf numFmtId="0" fontId="4" fillId="0" borderId="1" xfId="0" applyFont="1" applyBorder="1"/>
    <xf numFmtId="0" fontId="10" fillId="0" borderId="0" xfId="0" applyFont="1" applyAlignment="1"/>
    <xf numFmtId="0" fontId="11" fillId="0" borderId="0" xfId="0" applyFont="1" applyAlignment="1"/>
    <xf numFmtId="0" fontId="18" fillId="0" borderId="0" xfId="0" applyFont="1"/>
    <xf numFmtId="0" fontId="19" fillId="0" borderId="0" xfId="0" applyFont="1"/>
    <xf numFmtId="0" fontId="12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0" fillId="0" borderId="0" xfId="0" applyFont="1" applyBorder="1" applyAlignment="1"/>
    <xf numFmtId="0" fontId="11" fillId="0" borderId="0" xfId="0" applyFont="1" applyBorder="1" applyAlignment="1"/>
    <xf numFmtId="0" fontId="22" fillId="0" borderId="1" xfId="0" applyFont="1" applyBorder="1" applyAlignment="1" applyProtection="1">
      <alignment horizontal="center"/>
    </xf>
    <xf numFmtId="0" fontId="23" fillId="0" borderId="1" xfId="0" applyFont="1" applyBorder="1" applyAlignment="1" applyProtection="1">
      <alignment horizontal="center"/>
    </xf>
    <xf numFmtId="0" fontId="22" fillId="0" borderId="10" xfId="0" applyFont="1" applyBorder="1" applyAlignment="1" applyProtection="1">
      <alignment horizontal="left"/>
    </xf>
    <xf numFmtId="0" fontId="22" fillId="0" borderId="10" xfId="0" applyFont="1" applyBorder="1"/>
    <xf numFmtId="0" fontId="24" fillId="0" borderId="1" xfId="0" applyFont="1" applyBorder="1"/>
    <xf numFmtId="0" fontId="2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6" fillId="0" borderId="0" xfId="0" applyFont="1"/>
    <xf numFmtId="0" fontId="1" fillId="3" borderId="0" xfId="0" applyFont="1" applyFill="1"/>
    <xf numFmtId="0" fontId="25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0" fillId="3" borderId="0" xfId="0" applyFill="1"/>
    <xf numFmtId="0" fontId="22" fillId="0" borderId="1" xfId="0" applyFont="1" applyBorder="1"/>
    <xf numFmtId="2" fontId="13" fillId="0" borderId="1" xfId="0" applyNumberFormat="1" applyFont="1" applyBorder="1"/>
    <xf numFmtId="0" fontId="22" fillId="3" borderId="10" xfId="0" applyFont="1" applyFill="1" applyBorder="1"/>
    <xf numFmtId="0" fontId="24" fillId="3" borderId="1" xfId="0" applyFont="1" applyFill="1" applyBorder="1"/>
    <xf numFmtId="2" fontId="13" fillId="3" borderId="1" xfId="0" applyNumberFormat="1" applyFont="1" applyFill="1" applyBorder="1"/>
    <xf numFmtId="0" fontId="22" fillId="3" borderId="1" xfId="0" applyFont="1" applyFill="1" applyBorder="1"/>
    <xf numFmtId="1" fontId="2" fillId="0" borderId="1" xfId="0" applyNumberFormat="1" applyFont="1" applyBorder="1"/>
    <xf numFmtId="1" fontId="2" fillId="3" borderId="1" xfId="0" applyNumberFormat="1" applyFont="1" applyFill="1" applyBorder="1"/>
    <xf numFmtId="1" fontId="13" fillId="0" borderId="1" xfId="0" applyNumberFormat="1" applyFont="1" applyBorder="1"/>
    <xf numFmtId="1" fontId="13" fillId="3" borderId="1" xfId="0" applyNumberFormat="1" applyFont="1" applyFill="1" applyBorder="1"/>
    <xf numFmtId="0" fontId="21" fillId="0" borderId="10" xfId="0" applyFont="1" applyBorder="1"/>
    <xf numFmtId="0" fontId="2" fillId="3" borderId="1" xfId="0" applyFont="1" applyFill="1" applyBorder="1"/>
    <xf numFmtId="0" fontId="13" fillId="0" borderId="0" xfId="0" applyFont="1"/>
    <xf numFmtId="0" fontId="21" fillId="3" borderId="1" xfId="0" applyFont="1" applyFill="1" applyBorder="1" applyAlignment="1">
      <alignment horizontal="center" vertical="center"/>
    </xf>
    <xf numFmtId="0" fontId="24" fillId="0" borderId="0" xfId="0" applyFont="1"/>
    <xf numFmtId="1" fontId="13" fillId="0" borderId="0" xfId="0" applyNumberFormat="1" applyFont="1"/>
    <xf numFmtId="0" fontId="28" fillId="0" borderId="0" xfId="0" applyFont="1" applyAlignment="1">
      <alignment vertical="top"/>
    </xf>
    <xf numFmtId="0" fontId="29" fillId="0" borderId="0" xfId="0" applyFont="1" applyAlignment="1">
      <alignment horizontal="right"/>
    </xf>
    <xf numFmtId="0" fontId="29" fillId="0" borderId="22" xfId="0" applyFont="1" applyBorder="1" applyAlignment="1" applyProtection="1">
      <alignment horizontal="center" vertical="center" wrapText="1"/>
    </xf>
    <xf numFmtId="0" fontId="29" fillId="0" borderId="1" xfId="0" applyFont="1" applyBorder="1" applyAlignment="1" applyProtection="1">
      <alignment horizontal="center" vertical="center" wrapText="1"/>
    </xf>
    <xf numFmtId="0" fontId="30" fillId="0" borderId="1" xfId="0" applyFont="1" applyBorder="1" applyAlignment="1" applyProtection="1">
      <alignment horizontal="left"/>
    </xf>
    <xf numFmtId="0" fontId="30" fillId="0" borderId="1" xfId="0" applyFont="1" applyBorder="1"/>
    <xf numFmtId="2" fontId="30" fillId="0" borderId="1" xfId="0" applyNumberFormat="1" applyFont="1" applyBorder="1"/>
    <xf numFmtId="0" fontId="21" fillId="0" borderId="1" xfId="0" applyFont="1" applyBorder="1"/>
    <xf numFmtId="0" fontId="0" fillId="0" borderId="1" xfId="0" applyBorder="1"/>
    <xf numFmtId="0" fontId="29" fillId="0" borderId="1" xfId="0" applyFont="1" applyFill="1" applyBorder="1" applyAlignment="1" applyProtection="1">
      <alignment horizontal="left"/>
    </xf>
    <xf numFmtId="0" fontId="29" fillId="0" borderId="1" xfId="0" applyFont="1" applyBorder="1"/>
    <xf numFmtId="0" fontId="3" fillId="0" borderId="1" xfId="0" applyFont="1" applyBorder="1"/>
    <xf numFmtId="0" fontId="31" fillId="0" borderId="24" xfId="0" applyFont="1" applyBorder="1"/>
    <xf numFmtId="0" fontId="32" fillId="0" borderId="25" xfId="0" applyFont="1" applyBorder="1"/>
    <xf numFmtId="0" fontId="32" fillId="0" borderId="20" xfId="0" applyFont="1" applyBorder="1"/>
    <xf numFmtId="1" fontId="0" fillId="0" borderId="0" xfId="0" applyNumberFormat="1"/>
    <xf numFmtId="43" fontId="2" fillId="0" borderId="1" xfId="2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34" fillId="2" borderId="1" xfId="0" quotePrefix="1" applyFont="1" applyFill="1" applyBorder="1" applyAlignment="1">
      <alignment horizontal="left"/>
    </xf>
    <xf numFmtId="0" fontId="34" fillId="2" borderId="1" xfId="0" applyFont="1" applyFill="1" applyBorder="1"/>
    <xf numFmtId="0" fontId="34" fillId="2" borderId="1" xfId="0" applyFont="1" applyFill="1" applyBorder="1" applyAlignment="1">
      <alignment horizontal="left"/>
    </xf>
    <xf numFmtId="0" fontId="21" fillId="3" borderId="1" xfId="0" applyFont="1" applyFill="1" applyBorder="1"/>
    <xf numFmtId="0" fontId="2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9" fillId="0" borderId="22" xfId="0" applyFont="1" applyBorder="1" applyAlignment="1" applyProtection="1">
      <alignment horizontal="center" vertical="center"/>
    </xf>
    <xf numFmtId="0" fontId="29" fillId="0" borderId="23" xfId="0" applyFont="1" applyBorder="1" applyAlignment="1" applyProtection="1">
      <alignment horizontal="center" vertical="center"/>
    </xf>
    <xf numFmtId="0" fontId="29" fillId="0" borderId="1" xfId="0" applyFont="1" applyBorder="1" applyAlignment="1">
      <alignment horizontal="center"/>
    </xf>
    <xf numFmtId="0" fontId="22" fillId="0" borderId="1" xfId="0" applyFont="1" applyFill="1" applyBorder="1"/>
    <xf numFmtId="0" fontId="24" fillId="0" borderId="1" xfId="0" applyFont="1" applyFill="1" applyBorder="1"/>
    <xf numFmtId="1" fontId="2" fillId="0" borderId="1" xfId="0" applyNumberFormat="1" applyFont="1" applyFill="1" applyBorder="1"/>
    <xf numFmtId="1" fontId="13" fillId="0" borderId="1" xfId="0" applyNumberFormat="1" applyFont="1" applyFill="1" applyBorder="1"/>
    <xf numFmtId="2" fontId="13" fillId="0" borderId="1" xfId="0" applyNumberFormat="1" applyFont="1" applyFill="1" applyBorder="1"/>
    <xf numFmtId="0" fontId="0" fillId="0" borderId="0" xfId="0" applyFill="1"/>
  </cellXfs>
  <cellStyles count="3">
    <cellStyle name="Comma" xfId="2" builtinId="3"/>
    <cellStyle name="Normal" xfId="0" builtinId="0"/>
    <cellStyle name="Normal 1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sf/f]af/ ePsf s]xL s[lif pkhx?sf] jflif{s cf}ift yf]s d"No l:ylt–@)&amp;@</a:t>
            </a:r>
          </a:p>
        </c:rich>
      </c:tx>
      <c:layout>
        <c:manualLayout>
          <c:xMode val="edge"/>
          <c:yMode val="edge"/>
          <c:x val="9.5137531698601091E-2"/>
          <c:y val="3.218059558117208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896412576190774"/>
          <c:y val="0.20028832535595659"/>
          <c:w val="0.81501099149533351"/>
          <c:h val="0.66858836665585564"/>
        </c:manualLayout>
      </c:layout>
      <c:barChart>
        <c:barDir val="col"/>
        <c:grouping val="clustered"/>
        <c:ser>
          <c:idx val="0"/>
          <c:order val="0"/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DCC"/>
                    <a:ea typeface="DCC"/>
                    <a:cs typeface="DCC"/>
                  </a:defRPr>
                </a:pPr>
                <a:endParaRPr lang="en-US"/>
              </a:p>
            </c:txPr>
            <c:showVal val="1"/>
          </c:dLbls>
          <c:cat>
            <c:strRef>
              <c:f>chat!$S$2:$S$10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chat!$T$2:$T$10</c:f>
              <c:numCache>
                <c:formatCode>0.00</c:formatCode>
                <c:ptCount val="9"/>
                <c:pt idx="0">
                  <c:v>39.017340517241394</c:v>
                </c:pt>
                <c:pt idx="1">
                  <c:v>26.022980607310597</c:v>
                </c:pt>
                <c:pt idx="2">
                  <c:v>19.707353266747003</c:v>
                </c:pt>
                <c:pt idx="3">
                  <c:v>51.581409283849354</c:v>
                </c:pt>
                <c:pt idx="4">
                  <c:v>24.414833918474226</c:v>
                </c:pt>
                <c:pt idx="5">
                  <c:v>37.524819739911614</c:v>
                </c:pt>
                <c:pt idx="6">
                  <c:v>22.504113246971944</c:v>
                </c:pt>
                <c:pt idx="7">
                  <c:v>59.374090969132375</c:v>
                </c:pt>
                <c:pt idx="8">
                  <c:v>73.281771310329376</c:v>
                </c:pt>
              </c:numCache>
            </c:numRef>
          </c:val>
        </c:ser>
        <c:dLbls>
          <c:showVal val="1"/>
        </c:dLbls>
        <c:axId val="72329856"/>
        <c:axId val="72426240"/>
      </c:barChart>
      <c:catAx>
        <c:axId val="72329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a:t'x?</a:t>
                </a:r>
              </a:p>
            </c:rich>
          </c:tx>
          <c:layout>
            <c:manualLayout>
              <c:xMode val="edge"/>
              <c:yMode val="edge"/>
              <c:x val="0.46194525367204381"/>
              <c:y val="0.9322772621721996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72426240"/>
        <c:crosses val="autoZero"/>
        <c:auto val="1"/>
        <c:lblAlgn val="ctr"/>
        <c:lblOffset val="100"/>
        <c:tickLblSkip val="1"/>
        <c:tickMarkSkip val="1"/>
      </c:catAx>
      <c:valAx>
        <c:axId val="724262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d"No -?=df_</a:t>
                </a:r>
              </a:p>
            </c:rich>
          </c:tx>
          <c:layout>
            <c:manualLayout>
              <c:xMode val="edge"/>
              <c:yMode val="edge"/>
              <c:x val="5.2854122621564465E-3"/>
              <c:y val="0.43227695961635931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72329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11" r="0.75000000000000211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cfudg ePsf s]xL s[lif pkhx?sf] jflif{s cfudg l:ylt–@)&amp;@</a:t>
            </a:r>
          </a:p>
        </c:rich>
      </c:tx>
      <c:layout>
        <c:manualLayout>
          <c:xMode val="edge"/>
          <c:yMode val="edge"/>
          <c:x val="0.10348468848996832"/>
          <c:y val="1.632047477744814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205913410770946"/>
          <c:y val="0.12314540059347202"/>
          <c:w val="0.80781414994719958"/>
          <c:h val="0.7314540059347181"/>
        </c:manualLayout>
      </c:layout>
      <c:barChart>
        <c:barDir val="col"/>
        <c:grouping val="clustered"/>
        <c:ser>
          <c:idx val="0"/>
          <c:order val="0"/>
          <c:spPr>
            <a:pattFill prst="sphere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numFmt formatCode="0.00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Val val="1"/>
          </c:dLbls>
          <c:cat>
            <c:strRef>
              <c:f>chat!$S$14:$S$22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chat!$T$14:$T$22</c:f>
              <c:numCache>
                <c:formatCode>0.000</c:formatCode>
                <c:ptCount val="9"/>
                <c:pt idx="0">
                  <c:v>21089.344000000001</c:v>
                </c:pt>
                <c:pt idx="1">
                  <c:v>41330.978999999999</c:v>
                </c:pt>
                <c:pt idx="2">
                  <c:v>1466.73</c:v>
                </c:pt>
                <c:pt idx="3">
                  <c:v>23287.07</c:v>
                </c:pt>
                <c:pt idx="4">
                  <c:v>11664.75</c:v>
                </c:pt>
                <c:pt idx="5">
                  <c:v>17212.79</c:v>
                </c:pt>
                <c:pt idx="6">
                  <c:v>4889.7700000000004</c:v>
                </c:pt>
                <c:pt idx="7">
                  <c:v>5495.1949999999997</c:v>
                </c:pt>
                <c:pt idx="8">
                  <c:v>2353.89</c:v>
                </c:pt>
              </c:numCache>
            </c:numRef>
          </c:val>
        </c:ser>
        <c:dLbls>
          <c:showVal val="1"/>
        </c:dLbls>
        <c:axId val="72475392"/>
        <c:axId val="72477312"/>
      </c:barChart>
      <c:catAx>
        <c:axId val="72475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 a:t'x?</a:t>
                </a:r>
              </a:p>
            </c:rich>
          </c:tx>
          <c:layout>
            <c:manualLayout>
              <c:xMode val="edge"/>
              <c:yMode val="edge"/>
              <c:x val="0.51319957761351986"/>
              <c:y val="0.9302670623145400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72477312"/>
        <c:crosses val="autoZero"/>
        <c:auto val="1"/>
        <c:lblAlgn val="ctr"/>
        <c:lblOffset val="100"/>
        <c:tickLblSkip val="1"/>
        <c:tickMarkSkip val="1"/>
      </c:catAx>
      <c:valAx>
        <c:axId val="724773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kl/df0f -d]= 6gdf _</a:t>
                </a:r>
              </a:p>
            </c:rich>
          </c:tx>
          <c:layout>
            <c:manualLayout>
              <c:xMode val="edge"/>
              <c:yMode val="edge"/>
              <c:x val="5.2798310454065731E-3"/>
              <c:y val="0.3456973293768548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724753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11" r="0.75000000000000211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l:ylt–@)&amp;@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explosion val="11"/>
          </c:dPt>
          <c:dPt>
            <c:idx val="11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explosion val="5"/>
          </c:dPt>
          <c:dPt>
            <c:idx val="16"/>
            <c:explosion val="3"/>
          </c:dPt>
          <c:dPt>
            <c:idx val="18"/>
            <c:explosion val="6"/>
          </c:dPt>
          <c:dPt>
            <c:idx val="19"/>
            <c:explosion val="8"/>
            <c:spPr>
              <a:solidFill>
                <a:schemeClr val="accent1">
                  <a:lumMod val="50000"/>
                </a:schemeClr>
              </a:solidFill>
            </c:spPr>
          </c:dPt>
          <c:dPt>
            <c:idx val="20"/>
            <c:explosion val="4"/>
          </c:dPt>
          <c:dLbls>
            <c:dLbl>
              <c:idx val="0"/>
              <c:layout>
                <c:manualLayout>
                  <c:x val="5.8662513110314493E-2"/>
                  <c:y val="-1.2198716124339867E-2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0.11458649676742694"/>
                  <c:y val="1.4731893453077483E-3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0.14263135100160193"/>
                  <c:y val="4.6909598147621134E-3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0.14289246150394233"/>
                  <c:y val="7.7576447522372995E-3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6.7968924905043471E-2"/>
                  <c:y val="-3.8551628648550371E-2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0.10243911856942335"/>
                  <c:y val="-1.4729785282863672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4.4577260844382523E-2"/>
                  <c:y val="-5.0745062489678687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7.6270669943593036E-2"/>
                  <c:y val="1.1922545826350031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52E-2"/>
                  <c:y val="-2.5662876928414019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9.3501145358818219E-2"/>
                  <c:y val="-9.8254786424789272E-4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4.810621833304634E-2"/>
                  <c:y val="3.2786263162887769E-2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5.5511237039704078E-2"/>
                  <c:y val="-1.6445976381466255E-2"/>
                </c:manualLayout>
              </c:layout>
              <c:showCatName val="1"/>
              <c:showPercent val="1"/>
            </c:dLbl>
            <c:dLbl>
              <c:idx val="15"/>
              <c:layout>
                <c:manualLayout>
                  <c:x val="-0.12283443694786661"/>
                  <c:y val="1.3375215648244773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0.14665309977405905"/>
                  <c:y val="-5.7726760058607135E-2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-9.4340101125530276E-2"/>
                  <c:y val="-0.11312947327367212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6.7423386192034154E-2"/>
                  <c:y val="-0.12493789681912246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-5.5950178195916363E-2"/>
                  <c:y val="2.0561195436605392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9.5828180523160247E-3"/>
                  <c:y val="-5.5567150491730704E-3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'source nep'!$R$2:$R$22</c:f>
              <c:strCache>
                <c:ptCount val="21"/>
                <c:pt idx="0">
                  <c:v>af/f</c:v>
                </c:pt>
                <c:pt idx="1">
                  <c:v>eQmkÚ/</c:v>
                </c:pt>
                <c:pt idx="2">
                  <c:v>lrtjg</c:v>
                </c:pt>
                <c:pt idx="3">
                  <c:v>wflbé</c:v>
                </c:pt>
                <c:pt idx="4">
                  <c:v>bf]nvf</c:v>
                </c:pt>
                <c:pt idx="5">
                  <c:v>uf]/vf</c:v>
                </c:pt>
                <c:pt idx="6">
                  <c:v>sf&amp;df)*f}+</c:v>
                </c:pt>
                <c:pt idx="7">
                  <c:v>sfe|]</c:v>
                </c:pt>
                <c:pt idx="8">
                  <c:v>nlntkÚ/</c:v>
                </c:pt>
                <c:pt idx="9">
                  <c:v>ndhÚé</c:v>
                </c:pt>
                <c:pt idx="10">
                  <c:v>dsjfgkÚ/</c:v>
                </c:pt>
                <c:pt idx="11">
                  <c:v>gÚjfsf]^</c:v>
                </c:pt>
                <c:pt idx="12">
                  <c:v>k;f{</c:v>
                </c:pt>
                <c:pt idx="13">
                  <c:v>/f}txt</c:v>
                </c:pt>
                <c:pt idx="14">
                  <c:v>;nf{xL</c:v>
                </c:pt>
                <c:pt idx="15">
                  <c:v>l;GwÚkfNrf]s</c:v>
                </c:pt>
                <c:pt idx="16">
                  <c:v>;Úg;/L</c:v>
                </c:pt>
                <c:pt idx="17">
                  <c:v>tgxÚ¤</c:v>
                </c:pt>
                <c:pt idx="18">
                  <c:v>ef/t</c:v>
                </c:pt>
                <c:pt idx="19">
                  <c:v>rLg</c:v>
                </c:pt>
                <c:pt idx="20">
                  <c:v>cGo</c:v>
                </c:pt>
              </c:strCache>
            </c:strRef>
          </c:cat>
          <c:val>
            <c:numRef>
              <c:f>'source nep'!$S$2:$S$22</c:f>
              <c:numCache>
                <c:formatCode>General</c:formatCode>
                <c:ptCount val="21"/>
                <c:pt idx="0">
                  <c:v>1094525</c:v>
                </c:pt>
                <c:pt idx="1">
                  <c:v>10739079</c:v>
                </c:pt>
                <c:pt idx="2">
                  <c:v>11383202</c:v>
                </c:pt>
                <c:pt idx="3">
                  <c:v>27436283</c:v>
                </c:pt>
                <c:pt idx="4">
                  <c:v>2783695</c:v>
                </c:pt>
                <c:pt idx="5">
                  <c:v>1254450</c:v>
                </c:pt>
                <c:pt idx="6">
                  <c:v>10706330</c:v>
                </c:pt>
                <c:pt idx="7">
                  <c:v>25517914</c:v>
                </c:pt>
                <c:pt idx="8">
                  <c:v>4285661</c:v>
                </c:pt>
                <c:pt idx="9">
                  <c:v>441700</c:v>
                </c:pt>
                <c:pt idx="10">
                  <c:v>15887575</c:v>
                </c:pt>
                <c:pt idx="11">
                  <c:v>4284257</c:v>
                </c:pt>
                <c:pt idx="12">
                  <c:v>3223050</c:v>
                </c:pt>
                <c:pt idx="13">
                  <c:v>416270</c:v>
                </c:pt>
                <c:pt idx="14">
                  <c:v>11152200</c:v>
                </c:pt>
                <c:pt idx="15">
                  <c:v>2550735</c:v>
                </c:pt>
                <c:pt idx="16">
                  <c:v>289849</c:v>
                </c:pt>
                <c:pt idx="17">
                  <c:v>1480650</c:v>
                </c:pt>
                <c:pt idx="18">
                  <c:v>71124139</c:v>
                </c:pt>
                <c:pt idx="19">
                  <c:v>2062249</c:v>
                </c:pt>
                <c:pt idx="20">
                  <c:v>1935435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 j:t'sf] cfwf/df sfnLdf6L ahf/df s[lif pkhx?sf] jflif{s cfudg l:ylt–@)&amp;@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4"/>
            <c:explosion val="8"/>
          </c:dPt>
          <c:dLbls>
            <c:dLbl>
              <c:idx val="0"/>
              <c:layout>
                <c:manualLayout>
                  <c:x val="3.0829511122242931E-2"/>
                  <c:y val="-1.7553491599086271E-2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-4.1808466784594267E-2"/>
                  <c:y val="6.8279416880118902E-3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-7.2080378620664465E-2"/>
                  <c:y val="4.6909598147621334E-3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-2.4105550424487199E-2"/>
                  <c:y val="-6.5216948283071084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Kmdb" pitchFamily="82" charset="0"/>
                      </a:rPr>
                      <a:t>df%f</a:t>
                    </a:r>
                    <a:r>
                      <a:rPr lang="en-US"/>
                      <a:t>
1.85%</a:t>
                    </a:r>
                  </a:p>
                </c:rich>
              </c:tx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0.12230950256466451"/>
                  <c:y val="9.641084021123866E-3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4.4122488941616619E-2"/>
                  <c:y val="2.4538584541941137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7.1084853761445049E-2"/>
                  <c:y val="4.7425350694395865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2.1930074658043256E-2"/>
                  <c:y val="4.4051038913208926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52E-2"/>
                  <c:y val="-2.5662876928414032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-1.7830862593468062E-2"/>
                  <c:y val="4.3722714211846007E-3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8.344786921515527E-3"/>
                  <c:y val="-4.6970032360412776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7.6717281612164331E-2"/>
                  <c:y val="3.3531656423246355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3.1344945409438892E-2"/>
                  <c:y val="1.7239798257679965E-2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9.0395683640936541E-3"/>
                  <c:y val="-6.7967407688497117E-4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6.2121862003830026E-2"/>
                  <c:y val="6.6048265163861947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-5.5950178195916363E-2"/>
                  <c:y val="2.0561195436605392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-1.2948659747551489E-2"/>
                  <c:y val="-8.0441310298060148E-2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'commodity wise'!$R$2:$R$6</c:f>
              <c:strCache>
                <c:ptCount val="5"/>
                <c:pt idx="0">
                  <c:v>t/sf/L</c:v>
                </c:pt>
                <c:pt idx="1">
                  <c:v>kmnkmÚn</c:v>
                </c:pt>
                <c:pt idx="2">
                  <c:v>d;nf</c:v>
                </c:pt>
                <c:pt idx="3">
                  <c:v>df%f</c:v>
                </c:pt>
                <c:pt idx="4">
                  <c:v>cGo</c:v>
                </c:pt>
              </c:strCache>
            </c:strRef>
          </c:cat>
          <c:val>
            <c:numRef>
              <c:f>'commodity wise'!$S$2:$S$6</c:f>
              <c:numCache>
                <c:formatCode>0</c:formatCode>
                <c:ptCount val="5"/>
                <c:pt idx="0">
                  <c:v>174137347</c:v>
                </c:pt>
                <c:pt idx="1">
                  <c:v>22749839</c:v>
                </c:pt>
                <c:pt idx="2">
                  <c:v>9270566</c:v>
                </c:pt>
                <c:pt idx="3">
                  <c:v>3247300</c:v>
                </c:pt>
                <c:pt idx="4">
                  <c:v>644196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542925</xdr:rowOff>
    </xdr:from>
    <xdr:to>
      <xdr:col>5</xdr:col>
      <xdr:colOff>800100</xdr:colOff>
      <xdr:row>19</xdr:row>
      <xdr:rowOff>19050</xdr:rowOff>
    </xdr:to>
    <xdr:pic>
      <xdr:nvPicPr>
        <xdr:cNvPr id="1043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84000" contrast="12000"/>
          <a:grayscl/>
        </a:blip>
        <a:srcRect/>
        <a:stretch>
          <a:fillRect/>
        </a:stretch>
      </xdr:blipFill>
      <xdr:spPr bwMode="auto">
        <a:xfrm>
          <a:off x="866775" y="1114425"/>
          <a:ext cx="3381375" cy="3609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15</xdr:row>
      <xdr:rowOff>19050</xdr:rowOff>
    </xdr:from>
    <xdr:to>
      <xdr:col>4</xdr:col>
      <xdr:colOff>66675</xdr:colOff>
      <xdr:row>34</xdr:row>
      <xdr:rowOff>47625</xdr:rowOff>
    </xdr:to>
    <xdr:sp macro="" textlink="">
      <xdr:nvSpPr>
        <xdr:cNvPr id="10433" name="Line 2"/>
        <xdr:cNvSpPr>
          <a:spLocks noChangeShapeType="1"/>
        </xdr:cNvSpPr>
      </xdr:nvSpPr>
      <xdr:spPr bwMode="auto">
        <a:xfrm>
          <a:off x="2562225" y="4076700"/>
          <a:ext cx="0" cy="3105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485775</xdr:colOff>
      <xdr:row>17</xdr:row>
      <xdr:rowOff>114300</xdr:rowOff>
    </xdr:from>
    <xdr:to>
      <xdr:col>4</xdr:col>
      <xdr:colOff>485775</xdr:colOff>
      <xdr:row>31</xdr:row>
      <xdr:rowOff>0</xdr:rowOff>
    </xdr:to>
    <xdr:sp macro="" textlink="">
      <xdr:nvSpPr>
        <xdr:cNvPr id="10434" name="Line 3"/>
        <xdr:cNvSpPr>
          <a:spLocks noChangeShapeType="1"/>
        </xdr:cNvSpPr>
      </xdr:nvSpPr>
      <xdr:spPr bwMode="auto">
        <a:xfrm>
          <a:off x="2981325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209550</xdr:colOff>
      <xdr:row>17</xdr:row>
      <xdr:rowOff>114300</xdr:rowOff>
    </xdr:from>
    <xdr:to>
      <xdr:col>3</xdr:col>
      <xdr:colOff>209550</xdr:colOff>
      <xdr:row>31</xdr:row>
      <xdr:rowOff>0</xdr:rowOff>
    </xdr:to>
    <xdr:sp macro="" textlink="">
      <xdr:nvSpPr>
        <xdr:cNvPr id="10435" name="Line 4"/>
        <xdr:cNvSpPr>
          <a:spLocks noChangeShapeType="1"/>
        </xdr:cNvSpPr>
      </xdr:nvSpPr>
      <xdr:spPr bwMode="auto">
        <a:xfrm>
          <a:off x="2095500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123825</xdr:rowOff>
    </xdr:from>
    <xdr:to>
      <xdr:col>7</xdr:col>
      <xdr:colOff>0</xdr:colOff>
      <xdr:row>11</xdr:row>
      <xdr:rowOff>104775</xdr:rowOff>
    </xdr:to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0" y="2038350"/>
          <a:ext cx="541020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1">
            <a:defRPr sz="1000"/>
          </a:pPr>
          <a:r>
            <a:rPr lang="en-US" sz="2600" b="1" i="0" strike="noStrike">
              <a:solidFill>
                <a:srgbClr val="000000"/>
              </a:solidFill>
              <a:latin typeface="Preeti"/>
            </a:rPr>
            <a:t>d"No l:ylt tyf cfudg ;DaGwL jflif{s ljj/0f</a:t>
          </a:r>
          <a:endParaRPr lang="en-US" sz="2000" b="0" i="0" strike="noStrike">
            <a:solidFill>
              <a:srgbClr val="000000"/>
            </a:solidFill>
            <a:latin typeface="Preeti"/>
          </a:endParaRP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 la=;+= @)&amp;@ </a:t>
          </a: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-!$ clk|n @)!% – !@ clk|n @)!^_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14</xdr:col>
      <xdr:colOff>476250</xdr:colOff>
      <xdr:row>22</xdr:row>
      <xdr:rowOff>219075</xdr:rowOff>
    </xdr:to>
    <xdr:graphicFrame macro="">
      <xdr:nvGraphicFramePr>
        <xdr:cNvPr id="114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23</xdr:row>
      <xdr:rowOff>76200</xdr:rowOff>
    </xdr:from>
    <xdr:to>
      <xdr:col>14</xdr:col>
      <xdr:colOff>514350</xdr:colOff>
      <xdr:row>45</xdr:row>
      <xdr:rowOff>209550</xdr:rowOff>
    </xdr:to>
    <xdr:graphicFrame macro="">
      <xdr:nvGraphicFramePr>
        <xdr:cNvPr id="114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26</xdr:row>
      <xdr:rowOff>57150</xdr:rowOff>
    </xdr:from>
    <xdr:to>
      <xdr:col>14</xdr:col>
      <xdr:colOff>457200</xdr:colOff>
      <xdr:row>27</xdr:row>
      <xdr:rowOff>47625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315075" y="7696200"/>
          <a:ext cx="26765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DCC"/>
            </a:rPr>
            <a:t>s"n cfudg 210049=248 d]=^g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15</xdr:col>
      <xdr:colOff>533400</xdr:colOff>
      <xdr:row>39</xdr:row>
      <xdr:rowOff>133350</xdr:rowOff>
    </xdr:to>
    <xdr:graphicFrame macro="">
      <xdr:nvGraphicFramePr>
        <xdr:cNvPr id="9116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36</xdr:row>
      <xdr:rowOff>142875</xdr:rowOff>
    </xdr:from>
    <xdr:to>
      <xdr:col>4</xdr:col>
      <xdr:colOff>561974</xdr:colOff>
      <xdr:row>38</xdr:row>
      <xdr:rowOff>123825</xdr:rowOff>
    </xdr:to>
    <xdr:sp macro="" textlink="">
      <xdr:nvSpPr>
        <xdr:cNvPr id="4" name="TextBox 3"/>
        <xdr:cNvSpPr txBox="1"/>
      </xdr:nvSpPr>
      <xdr:spPr>
        <a:xfrm>
          <a:off x="190499" y="6657975"/>
          <a:ext cx="28098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2100049=248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15</xdr:col>
      <xdr:colOff>533400</xdr:colOff>
      <xdr:row>39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36</xdr:row>
      <xdr:rowOff>142875</xdr:rowOff>
    </xdr:from>
    <xdr:to>
      <xdr:col>4</xdr:col>
      <xdr:colOff>523874</xdr:colOff>
      <xdr:row>38</xdr:row>
      <xdr:rowOff>123825</xdr:rowOff>
    </xdr:to>
    <xdr:sp macro="" textlink="">
      <xdr:nvSpPr>
        <xdr:cNvPr id="3" name="TextBox 2"/>
        <xdr:cNvSpPr txBox="1"/>
      </xdr:nvSpPr>
      <xdr:spPr>
        <a:xfrm>
          <a:off x="190499" y="665797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2100049=248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view="pageBreakPreview" topLeftCell="A16" workbookViewId="0">
      <selection activeCell="A42" sqref="A42:G42"/>
    </sheetView>
  </sheetViews>
  <sheetFormatPr defaultRowHeight="12.75"/>
  <cols>
    <col min="3" max="3" width="10" customWidth="1"/>
    <col min="5" max="5" width="14.28515625" customWidth="1"/>
    <col min="6" max="6" width="12.85546875" customWidth="1"/>
    <col min="7" max="7" width="16.5703125" customWidth="1"/>
  </cols>
  <sheetData>
    <row r="1" spans="1:7" ht="45">
      <c r="A1" s="100" t="s">
        <v>136</v>
      </c>
      <c r="B1" s="100"/>
      <c r="C1" s="100"/>
      <c r="D1" s="100"/>
      <c r="E1" s="100"/>
      <c r="F1" s="100"/>
      <c r="G1" s="100"/>
    </row>
    <row r="2" spans="1:7" ht="45">
      <c r="A2" s="100" t="s">
        <v>190</v>
      </c>
      <c r="B2" s="100"/>
      <c r="C2" s="100"/>
      <c r="D2" s="100"/>
      <c r="E2" s="100"/>
      <c r="F2" s="100"/>
      <c r="G2" s="100"/>
    </row>
    <row r="6" spans="1:7" ht="22.5">
      <c r="A6" s="9"/>
      <c r="B6" s="9"/>
      <c r="C6" s="9"/>
      <c r="D6" s="9"/>
      <c r="E6" s="9"/>
      <c r="F6" s="9"/>
      <c r="G6" s="9"/>
    </row>
    <row r="7" spans="1:7" ht="33.75">
      <c r="A7" s="99"/>
      <c r="B7" s="99"/>
      <c r="C7" s="99"/>
      <c r="D7" s="99"/>
      <c r="E7" s="99"/>
      <c r="F7" s="99"/>
      <c r="G7" s="99"/>
    </row>
    <row r="8" spans="1:7" ht="33.75">
      <c r="A8" s="99"/>
      <c r="B8" s="99"/>
      <c r="C8" s="99"/>
      <c r="D8" s="99"/>
      <c r="E8" s="99"/>
      <c r="F8" s="99"/>
      <c r="G8" s="99"/>
    </row>
    <row r="9" spans="1:7" ht="24.75">
      <c r="A9" s="95"/>
      <c r="B9" s="95"/>
      <c r="C9" s="95"/>
      <c r="D9" s="95"/>
      <c r="E9" s="95"/>
      <c r="F9" s="95"/>
      <c r="G9" s="95"/>
    </row>
    <row r="36" spans="1:7" ht="21.75" customHeight="1">
      <c r="A36" s="95" t="s">
        <v>336</v>
      </c>
      <c r="B36" s="95"/>
      <c r="C36" s="95"/>
      <c r="D36" s="95"/>
      <c r="E36" s="95"/>
      <c r="F36" s="95"/>
      <c r="G36" s="95"/>
    </row>
    <row r="37" spans="1:7" ht="21.75" customHeight="1">
      <c r="A37" s="98" t="s">
        <v>191</v>
      </c>
      <c r="B37" s="98"/>
      <c r="C37" s="98"/>
      <c r="D37" s="98"/>
      <c r="E37" s="98"/>
      <c r="F37" s="98"/>
      <c r="G37" s="98"/>
    </row>
    <row r="38" spans="1:7" s="33" customFormat="1" ht="18">
      <c r="A38" s="97" t="s">
        <v>188</v>
      </c>
      <c r="B38" s="97"/>
      <c r="C38" s="97"/>
      <c r="D38" s="97"/>
      <c r="E38" s="97"/>
      <c r="F38" s="97"/>
      <c r="G38" s="97"/>
    </row>
    <row r="39" spans="1:7" s="32" customFormat="1" ht="14.25">
      <c r="A39" s="96" t="s">
        <v>189</v>
      </c>
      <c r="B39" s="96"/>
      <c r="C39" s="96"/>
      <c r="D39" s="96"/>
      <c r="E39" s="96"/>
      <c r="F39" s="96"/>
      <c r="G39" s="96"/>
    </row>
    <row r="40" spans="1:7" ht="14.25">
      <c r="A40" s="96" t="s">
        <v>269</v>
      </c>
      <c r="B40" s="96"/>
      <c r="C40" s="96"/>
      <c r="D40" s="96"/>
      <c r="E40" s="96"/>
      <c r="F40" s="96"/>
      <c r="G40" s="96"/>
    </row>
    <row r="41" spans="1:7">
      <c r="A41" s="94" t="s">
        <v>262</v>
      </c>
      <c r="B41" s="94"/>
      <c r="C41" s="94"/>
      <c r="D41" s="94"/>
      <c r="E41" s="94"/>
      <c r="F41" s="94"/>
      <c r="G41" s="94"/>
    </row>
    <row r="42" spans="1:7">
      <c r="A42" s="94" t="s">
        <v>196</v>
      </c>
      <c r="B42" s="94"/>
      <c r="C42" s="94"/>
      <c r="D42" s="94"/>
      <c r="E42" s="94"/>
      <c r="F42" s="94"/>
      <c r="G42" s="94"/>
    </row>
  </sheetData>
  <mergeCells count="12">
    <mergeCell ref="A8:G8"/>
    <mergeCell ref="A9:G9"/>
    <mergeCell ref="A1:G1"/>
    <mergeCell ref="A2:G2"/>
    <mergeCell ref="A7:G7"/>
    <mergeCell ref="A42:G42"/>
    <mergeCell ref="A36:G36"/>
    <mergeCell ref="A40:G40"/>
    <mergeCell ref="A41:G41"/>
    <mergeCell ref="A38:G38"/>
    <mergeCell ref="A39:G39"/>
    <mergeCell ref="A37:G37"/>
  </mergeCells>
  <phoneticPr fontId="14" type="noConversion"/>
  <pageMargins left="1" right="1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3"/>
  <sheetViews>
    <sheetView showGridLines="0" showZeros="0" view="pageBreakPreview" topLeftCell="E22" workbookViewId="0">
      <selection activeCell="Q24" sqref="Q24"/>
    </sheetView>
  </sheetViews>
  <sheetFormatPr defaultRowHeight="22.5"/>
  <cols>
    <col min="1" max="6" width="9.140625" style="9"/>
    <col min="7" max="17" width="9.140625" style="39"/>
    <col min="18" max="18" width="9.140625" style="9"/>
    <col min="19" max="19" width="13.5703125" style="9" customWidth="1"/>
    <col min="20" max="20" width="18.85546875" style="9" bestFit="1" customWidth="1"/>
    <col min="21" max="21" width="11.28515625" style="9" customWidth="1"/>
    <col min="22" max="24" width="9.85546875" style="9" customWidth="1"/>
    <col min="25" max="31" width="11.28515625" style="9" customWidth="1"/>
    <col min="32" max="16384" width="9.140625" style="9"/>
  </cols>
  <sheetData>
    <row r="1" spans="1:58">
      <c r="A1" s="30"/>
      <c r="B1" s="30"/>
      <c r="C1" s="30"/>
      <c r="D1" s="30"/>
      <c r="E1" s="30"/>
      <c r="F1" s="30"/>
      <c r="G1" s="30"/>
      <c r="H1" s="30"/>
      <c r="I1" s="30"/>
      <c r="J1" s="40"/>
      <c r="K1" s="37"/>
      <c r="L1" s="37"/>
      <c r="M1" s="37"/>
      <c r="N1" s="37"/>
      <c r="O1" s="37"/>
      <c r="P1" s="37"/>
      <c r="Q1" s="37"/>
      <c r="R1" s="34" t="s">
        <v>0</v>
      </c>
      <c r="S1" s="17" t="s">
        <v>1</v>
      </c>
      <c r="AS1" s="5">
        <v>102</v>
      </c>
      <c r="AT1" s="4" t="s">
        <v>18</v>
      </c>
      <c r="AU1" s="6">
        <v>8.8114285714285714</v>
      </c>
      <c r="AV1" s="6">
        <v>5.3885714285714288</v>
      </c>
      <c r="AW1" s="6">
        <v>14.819047619047618</v>
      </c>
      <c r="AX1" s="6">
        <v>14.61</v>
      </c>
      <c r="AY1" s="6">
        <v>25.21</v>
      </c>
      <c r="AZ1" s="6">
        <v>25.93</v>
      </c>
      <c r="BA1" s="6">
        <v>25.17</v>
      </c>
      <c r="BB1" s="6">
        <v>16.38</v>
      </c>
      <c r="BC1" s="6">
        <v>11.01</v>
      </c>
      <c r="BD1" s="6">
        <v>11.39</v>
      </c>
      <c r="BE1" s="6">
        <v>9.09</v>
      </c>
      <c r="BF1" s="6">
        <v>13.96</v>
      </c>
    </row>
    <row r="2" spans="1:58" ht="23.25">
      <c r="A2" s="31"/>
      <c r="B2" s="31"/>
      <c r="C2" s="31"/>
      <c r="D2" s="31"/>
      <c r="E2" s="31"/>
      <c r="F2" s="31"/>
      <c r="G2" s="31"/>
      <c r="H2" s="31"/>
      <c r="I2" s="31"/>
      <c r="J2" s="41"/>
      <c r="K2" s="38"/>
      <c r="L2" s="38"/>
      <c r="M2" s="38"/>
      <c r="N2" s="38"/>
      <c r="O2" s="38"/>
      <c r="P2" s="38"/>
      <c r="Q2" s="38"/>
      <c r="R2" s="35">
        <v>102</v>
      </c>
      <c r="S2" s="16" t="s">
        <v>137</v>
      </c>
      <c r="T2" s="11">
        <f>Price!AP6</f>
        <v>39.017340517241394</v>
      </c>
      <c r="U2" s="49" t="str">
        <f>Price!A6</f>
        <v>Tomato Small</v>
      </c>
      <c r="AS2" s="5">
        <v>104</v>
      </c>
      <c r="AT2" s="4" t="s">
        <v>20</v>
      </c>
      <c r="AU2" s="6">
        <v>6.0377142857142854</v>
      </c>
      <c r="AV2" s="6">
        <v>6.1025714285714274</v>
      </c>
      <c r="AW2" s="6">
        <v>7.6319999999999997</v>
      </c>
      <c r="AX2" s="6">
        <v>9.1199999999999992</v>
      </c>
      <c r="AY2" s="6">
        <v>11.71</v>
      </c>
      <c r="AZ2" s="6">
        <v>14.19</v>
      </c>
      <c r="BA2" s="6">
        <v>11.24</v>
      </c>
      <c r="BB2" s="6">
        <v>10.3</v>
      </c>
      <c r="BC2" s="6">
        <v>8.3800000000000008</v>
      </c>
      <c r="BD2" s="6">
        <v>6.86</v>
      </c>
      <c r="BE2" s="6">
        <v>6.12</v>
      </c>
      <c r="BF2" s="6">
        <v>7.43</v>
      </c>
    </row>
    <row r="3" spans="1:58" ht="23.25">
      <c r="R3" s="35">
        <v>104</v>
      </c>
      <c r="S3" s="16" t="s">
        <v>20</v>
      </c>
      <c r="T3" s="11">
        <f>Price!AP7</f>
        <v>26.022980607310597</v>
      </c>
      <c r="U3" s="49" t="str">
        <f>Price!A7</f>
        <v>Potato Red</v>
      </c>
      <c r="AS3" s="5">
        <v>105</v>
      </c>
      <c r="AT3" s="4" t="s">
        <v>22</v>
      </c>
      <c r="AU3" s="6">
        <v>4.7760000000000007</v>
      </c>
      <c r="AV3" s="6">
        <v>4.8414285714285707</v>
      </c>
      <c r="AW3" s="6">
        <v>5.8681904761904766</v>
      </c>
      <c r="AX3" s="6">
        <v>7.4</v>
      </c>
      <c r="AY3" s="6">
        <v>9.7200000000000006</v>
      </c>
      <c r="AZ3" s="6">
        <v>12.32</v>
      </c>
      <c r="BA3" s="6">
        <v>9.56</v>
      </c>
      <c r="BB3" s="6">
        <v>7.88</v>
      </c>
      <c r="BC3" s="6">
        <v>5.66</v>
      </c>
      <c r="BD3" s="6">
        <v>5.23</v>
      </c>
      <c r="BE3" s="6">
        <v>5.6</v>
      </c>
      <c r="BF3" s="6">
        <v>6.91</v>
      </c>
    </row>
    <row r="4" spans="1:58" ht="23.25">
      <c r="R4" s="35">
        <v>105</v>
      </c>
      <c r="S4" s="16" t="s">
        <v>22</v>
      </c>
      <c r="T4" s="11">
        <f>Price!AP8</f>
        <v>19.707353266747003</v>
      </c>
      <c r="U4" s="49" t="str">
        <f>Price!A8</f>
        <v>Potato White</v>
      </c>
      <c r="AS4" s="5">
        <v>106</v>
      </c>
      <c r="AT4" s="4" t="s">
        <v>24</v>
      </c>
      <c r="AU4" s="6">
        <v>9.6</v>
      </c>
      <c r="AV4" s="6">
        <v>8.3885714285714279</v>
      </c>
      <c r="AW4" s="6">
        <v>9.3318095238095236</v>
      </c>
      <c r="AX4" s="6">
        <v>9.81</v>
      </c>
      <c r="AY4" s="6">
        <v>12.12</v>
      </c>
      <c r="AZ4" s="6">
        <v>12.13</v>
      </c>
      <c r="BA4" s="6">
        <v>16.12</v>
      </c>
      <c r="BB4" s="6">
        <v>17.93</v>
      </c>
      <c r="BC4" s="6">
        <v>15.48</v>
      </c>
      <c r="BD4" s="6">
        <v>14.37</v>
      </c>
      <c r="BE4" s="6">
        <v>12.4</v>
      </c>
      <c r="BF4" s="6">
        <v>11.9</v>
      </c>
    </row>
    <row r="5" spans="1:58" ht="23.25">
      <c r="R5" s="35">
        <v>106</v>
      </c>
      <c r="S5" s="16" t="s">
        <v>24</v>
      </c>
      <c r="T5" s="11">
        <f>Price!AP9</f>
        <v>51.581409283849354</v>
      </c>
      <c r="U5" s="49" t="str">
        <f>Price!A9</f>
        <v>Onion Dry</v>
      </c>
      <c r="AS5" s="5">
        <v>108</v>
      </c>
      <c r="AT5" s="4" t="s">
        <v>28</v>
      </c>
      <c r="AU5" s="6">
        <v>6.2723809523809528</v>
      </c>
      <c r="AV5" s="6">
        <v>6.5028571428571427</v>
      </c>
      <c r="AW5" s="6">
        <v>11.144761904761905</v>
      </c>
      <c r="AX5" s="6">
        <v>9.4600000000000009</v>
      </c>
      <c r="AY5" s="6">
        <v>7.41</v>
      </c>
      <c r="AZ5" s="6">
        <v>10.26</v>
      </c>
      <c r="BA5" s="6">
        <v>12.02</v>
      </c>
      <c r="BB5" s="6">
        <v>10.75</v>
      </c>
      <c r="BC5" s="6">
        <v>8.6</v>
      </c>
      <c r="BD5" s="6">
        <v>5.28</v>
      </c>
      <c r="BE5" s="6">
        <v>3.44</v>
      </c>
      <c r="BF5" s="6">
        <v>2.83</v>
      </c>
    </row>
    <row r="6" spans="1:58" ht="23.25">
      <c r="R6" s="35">
        <v>108</v>
      </c>
      <c r="S6" s="16" t="s">
        <v>28</v>
      </c>
      <c r="T6" s="11">
        <f>Price!AP11</f>
        <v>24.414833918474226</v>
      </c>
      <c r="U6" s="49" t="str">
        <f>Price!A11</f>
        <v>Cabbage</v>
      </c>
      <c r="AS6" s="5">
        <v>110</v>
      </c>
      <c r="AT6" s="4" t="s">
        <v>30</v>
      </c>
      <c r="AU6" s="6">
        <v>17.573333333333334</v>
      </c>
      <c r="AV6" s="6">
        <v>10.737619047619047</v>
      </c>
      <c r="AW6" s="6">
        <v>27.966000000000001</v>
      </c>
      <c r="AX6" s="6">
        <v>33.35</v>
      </c>
      <c r="AY6" s="6">
        <v>44.26</v>
      </c>
      <c r="AZ6" s="6">
        <v>40.65</v>
      </c>
      <c r="BA6" s="6">
        <v>23.05</v>
      </c>
      <c r="BB6" s="6">
        <v>24.31</v>
      </c>
      <c r="BC6" s="6">
        <v>14.92</v>
      </c>
      <c r="BD6" s="6">
        <v>10.06</v>
      </c>
      <c r="BE6" s="6">
        <v>8.6999999999999993</v>
      </c>
      <c r="BF6" s="6">
        <v>13.33</v>
      </c>
    </row>
    <row r="7" spans="1:58" ht="23.25">
      <c r="R7" s="35">
        <v>110</v>
      </c>
      <c r="S7" s="16" t="s">
        <v>30</v>
      </c>
      <c r="T7" s="11">
        <f>Price!AP12</f>
        <v>37.524819739911614</v>
      </c>
      <c r="U7" s="49" t="str">
        <f>Price!A12</f>
        <v>Cauli Local</v>
      </c>
      <c r="AS7" s="5">
        <v>114</v>
      </c>
      <c r="AT7" s="4" t="s">
        <v>35</v>
      </c>
      <c r="AU7" s="6">
        <v>7.9380952380952383</v>
      </c>
      <c r="AV7" s="6">
        <v>8.8671428571428574</v>
      </c>
      <c r="AW7" s="6">
        <v>5.2495238095238088</v>
      </c>
      <c r="AX7" s="6">
        <v>5.8</v>
      </c>
      <c r="AY7" s="6">
        <v>9.31</v>
      </c>
      <c r="AZ7" s="6">
        <v>10.65</v>
      </c>
      <c r="BA7" s="6">
        <v>6.32</v>
      </c>
      <c r="BB7" s="6">
        <v>4.66</v>
      </c>
      <c r="BC7" s="6">
        <v>5.29</v>
      </c>
      <c r="BD7" s="6">
        <v>6.9</v>
      </c>
      <c r="BE7" s="6">
        <v>8.64</v>
      </c>
      <c r="BF7" s="6">
        <v>11.52</v>
      </c>
    </row>
    <row r="8" spans="1:58" ht="23.25">
      <c r="R8" s="35">
        <v>114</v>
      </c>
      <c r="S8" s="16" t="s">
        <v>35</v>
      </c>
      <c r="T8" s="11">
        <f>Price!AP15</f>
        <v>22.504113246971944</v>
      </c>
      <c r="U8" s="49" t="str">
        <f>Price!A15</f>
        <v>Raddish White</v>
      </c>
      <c r="AS8" s="5">
        <v>212</v>
      </c>
      <c r="AT8" s="4" t="s">
        <v>95</v>
      </c>
      <c r="AU8" s="6">
        <v>11.56</v>
      </c>
      <c r="AV8" s="6">
        <v>9.7028571428571428</v>
      </c>
      <c r="AW8" s="6">
        <v>6.9980952380952388</v>
      </c>
      <c r="AX8" s="6">
        <v>13.41</v>
      </c>
      <c r="AY8" s="6">
        <v>15.63</v>
      </c>
      <c r="AZ8" s="6">
        <v>14.37</v>
      </c>
      <c r="BA8" s="6">
        <v>22.52</v>
      </c>
      <c r="BB8" s="6">
        <v>23.55</v>
      </c>
      <c r="BC8" s="6">
        <v>17.059999999999999</v>
      </c>
      <c r="BD8" s="6">
        <v>27.09</v>
      </c>
      <c r="BE8" s="6">
        <v>27.84</v>
      </c>
      <c r="BF8" s="6">
        <v>15.82</v>
      </c>
    </row>
    <row r="9" spans="1:58" ht="23.25">
      <c r="R9" s="35">
        <v>212</v>
      </c>
      <c r="S9" s="16" t="s">
        <v>95</v>
      </c>
      <c r="T9" s="11">
        <f>Price!AP74</f>
        <v>59.374090969132375</v>
      </c>
      <c r="U9" s="49" t="str">
        <f>Price!A74</f>
        <v>Cucumber</v>
      </c>
      <c r="AS9" s="5">
        <v>301</v>
      </c>
      <c r="AT9" s="4" t="s">
        <v>109</v>
      </c>
      <c r="AU9" s="6">
        <v>39.55619047619048</v>
      </c>
      <c r="AV9" s="6">
        <v>42.851428571428571</v>
      </c>
      <c r="AW9" s="6">
        <v>41.180952380952377</v>
      </c>
      <c r="AX9" s="6">
        <v>35.65</v>
      </c>
      <c r="AY9" s="6">
        <v>31.08</v>
      </c>
      <c r="AZ9" s="6">
        <v>26.9</v>
      </c>
      <c r="BA9" s="6">
        <v>22.77</v>
      </c>
      <c r="BB9" s="6">
        <v>21.38</v>
      </c>
      <c r="BC9" s="6">
        <v>21.04</v>
      </c>
      <c r="BD9" s="6">
        <v>21.89</v>
      </c>
      <c r="BE9" s="6">
        <v>21.44</v>
      </c>
      <c r="BF9" s="6">
        <v>21.65</v>
      </c>
    </row>
    <row r="10" spans="1:58" ht="23.25">
      <c r="R10" s="35">
        <v>301</v>
      </c>
      <c r="S10" s="16" t="s">
        <v>109</v>
      </c>
      <c r="T10" s="11">
        <f>Price!AP86</f>
        <v>73.281771310329376</v>
      </c>
      <c r="U10" s="49" t="str">
        <f>Price!A86</f>
        <v>Ginger</v>
      </c>
      <c r="AS10" s="5">
        <v>305</v>
      </c>
      <c r="AT10" s="4" t="s">
        <v>114</v>
      </c>
      <c r="AU10" s="6">
        <v>25.417142857142856</v>
      </c>
      <c r="AV10" s="6">
        <v>22.097142857142856</v>
      </c>
      <c r="AW10" s="6">
        <v>24.091428571428573</v>
      </c>
      <c r="AX10" s="6">
        <v>28.19</v>
      </c>
      <c r="AY10" s="6">
        <v>27.17</v>
      </c>
      <c r="AZ10" s="6">
        <v>28.35</v>
      </c>
      <c r="BA10" s="6">
        <v>29.38</v>
      </c>
      <c r="BB10" s="6">
        <v>32.409999999999997</v>
      </c>
      <c r="BC10" s="6">
        <v>28.06</v>
      </c>
      <c r="BD10" s="6">
        <v>31.92</v>
      </c>
      <c r="BE10" s="6">
        <v>38.53</v>
      </c>
      <c r="BF10" s="6">
        <v>24.69</v>
      </c>
    </row>
    <row r="11" spans="1:58" ht="23.25">
      <c r="R11" s="35"/>
      <c r="S11" s="16"/>
      <c r="T11" s="10"/>
    </row>
    <row r="12" spans="1:58" ht="23.25">
      <c r="S12" s="18"/>
      <c r="T12" s="10"/>
      <c r="AS12" s="3" t="s">
        <v>0</v>
      </c>
      <c r="AT12" s="3" t="s">
        <v>1</v>
      </c>
      <c r="AU12" s="3" t="s">
        <v>2</v>
      </c>
      <c r="AV12" s="3" t="s">
        <v>3</v>
      </c>
      <c r="AW12" s="3" t="s">
        <v>4</v>
      </c>
      <c r="AX12" s="3" t="s">
        <v>5</v>
      </c>
      <c r="AY12" s="3" t="s">
        <v>6</v>
      </c>
      <c r="AZ12" s="3" t="s">
        <v>7</v>
      </c>
      <c r="BA12" s="3" t="s">
        <v>8</v>
      </c>
      <c r="BB12" s="3" t="s">
        <v>9</v>
      </c>
      <c r="BC12" s="3" t="s">
        <v>10</v>
      </c>
      <c r="BD12" s="3" t="s">
        <v>118</v>
      </c>
      <c r="BE12" s="3" t="s">
        <v>119</v>
      </c>
      <c r="BF12" s="3" t="s">
        <v>120</v>
      </c>
    </row>
    <row r="13" spans="1:58" ht="23.25">
      <c r="R13" s="36" t="s">
        <v>0</v>
      </c>
      <c r="S13" s="15" t="s">
        <v>1</v>
      </c>
      <c r="T13" s="10"/>
      <c r="AS13" s="5">
        <v>102</v>
      </c>
      <c r="AT13" s="4" t="s">
        <v>124</v>
      </c>
      <c r="AU13" s="5">
        <v>621.79999999999995</v>
      </c>
      <c r="AV13" s="5">
        <v>960.2</v>
      </c>
      <c r="AW13" s="5">
        <v>662.3</v>
      </c>
      <c r="AX13" s="5">
        <v>368.1</v>
      </c>
      <c r="AY13" s="5">
        <v>203.3</v>
      </c>
      <c r="AZ13" s="5">
        <v>296.8</v>
      </c>
      <c r="BA13" s="5">
        <v>534.70000000000005</v>
      </c>
      <c r="BB13" s="5">
        <v>1353.7</v>
      </c>
      <c r="BC13" s="5">
        <v>1451.5</v>
      </c>
      <c r="BD13" s="5">
        <v>2314</v>
      </c>
      <c r="BE13" s="5">
        <v>2792</v>
      </c>
      <c r="BF13" s="5">
        <v>2228.1</v>
      </c>
    </row>
    <row r="14" spans="1:58" ht="23.25">
      <c r="R14" s="35">
        <v>102</v>
      </c>
      <c r="S14" s="16" t="s">
        <v>137</v>
      </c>
      <c r="T14" s="22">
        <f>'Volume by month'!O5/1000</f>
        <v>21089.344000000001</v>
      </c>
      <c r="U14" s="1" t="str">
        <f>'Volume by month'!B5</f>
        <v>uf]ne]*f ;fgf]</v>
      </c>
      <c r="AS14" s="5">
        <v>104</v>
      </c>
      <c r="AT14" s="4" t="s">
        <v>20</v>
      </c>
      <c r="AU14" s="5">
        <v>772.5</v>
      </c>
      <c r="AV14" s="5">
        <v>1034.45</v>
      </c>
      <c r="AW14" s="5">
        <v>985.2</v>
      </c>
      <c r="AX14" s="5">
        <v>682</v>
      </c>
      <c r="AY14" s="5">
        <v>975.9</v>
      </c>
      <c r="AZ14" s="5">
        <v>1173.8</v>
      </c>
      <c r="BA14" s="5">
        <v>1930</v>
      </c>
      <c r="BB14" s="5">
        <v>2610</v>
      </c>
      <c r="BC14" s="5">
        <v>2094.8000000000002</v>
      </c>
      <c r="BD14" s="5">
        <v>2217</v>
      </c>
      <c r="BE14" s="5">
        <v>2376</v>
      </c>
      <c r="BF14" s="5">
        <v>1613.7</v>
      </c>
    </row>
    <row r="15" spans="1:58" ht="23.25">
      <c r="R15" s="35">
        <v>104</v>
      </c>
      <c r="S15" s="16" t="s">
        <v>20</v>
      </c>
      <c r="T15" s="22">
        <f>'Volume by month'!O6/1000</f>
        <v>41330.978999999999</v>
      </c>
      <c r="U15" s="1" t="str">
        <f>'Volume by month'!B6</f>
        <v>cfnÛ /ftf]</v>
      </c>
      <c r="AS15" s="5">
        <v>105</v>
      </c>
      <c r="AT15" s="4" t="s">
        <v>22</v>
      </c>
      <c r="AU15" s="5">
        <v>547.29999999999995</v>
      </c>
      <c r="AV15" s="5">
        <v>778.45</v>
      </c>
      <c r="AW15" s="5">
        <v>727.8</v>
      </c>
      <c r="AX15" s="5">
        <v>615</v>
      </c>
      <c r="AY15" s="5">
        <v>712.8</v>
      </c>
      <c r="AZ15" s="5">
        <v>779.5</v>
      </c>
      <c r="BA15" s="5">
        <v>1412.6</v>
      </c>
      <c r="BB15" s="5">
        <v>2144.5</v>
      </c>
      <c r="BC15" s="5">
        <v>1609.2</v>
      </c>
      <c r="BD15" s="5">
        <v>1704</v>
      </c>
      <c r="BE15" s="5">
        <v>792</v>
      </c>
      <c r="BF15" s="5">
        <v>201.7</v>
      </c>
    </row>
    <row r="16" spans="1:58" ht="23.25">
      <c r="R16" s="35">
        <v>105</v>
      </c>
      <c r="S16" s="16" t="s">
        <v>22</v>
      </c>
      <c r="T16" s="22">
        <f>'Volume by month'!O7/1000</f>
        <v>1466.73</v>
      </c>
      <c r="U16" s="1" t="str">
        <f>'Volume by month'!B7</f>
        <v>cfnÛ ;]tf]</v>
      </c>
      <c r="AS16" s="5">
        <v>106</v>
      </c>
      <c r="AT16" s="4" t="s">
        <v>24</v>
      </c>
      <c r="AU16" s="5">
        <v>830.5</v>
      </c>
      <c r="AV16" s="5">
        <v>1018.6</v>
      </c>
      <c r="AW16" s="5">
        <v>849.3</v>
      </c>
      <c r="AX16" s="5">
        <v>689.1</v>
      </c>
      <c r="AY16" s="5">
        <v>692.8</v>
      </c>
      <c r="AZ16" s="5">
        <v>626</v>
      </c>
      <c r="BA16" s="5">
        <v>480.6</v>
      </c>
      <c r="BB16" s="5">
        <v>574.5</v>
      </c>
      <c r="BC16" s="5">
        <v>447</v>
      </c>
      <c r="BD16" s="5">
        <v>452.7</v>
      </c>
      <c r="BE16" s="5">
        <v>411</v>
      </c>
      <c r="BF16" s="5">
        <v>499.6</v>
      </c>
    </row>
    <row r="17" spans="18:58" ht="23.25">
      <c r="R17" s="35">
        <v>106</v>
      </c>
      <c r="S17" s="16" t="s">
        <v>24</v>
      </c>
      <c r="T17" s="22">
        <f>'Volume by month'!O8/1000</f>
        <v>23287.07</v>
      </c>
      <c r="U17" s="1" t="str">
        <f>'Volume by month'!B8</f>
        <v>Kofh ;Ûs]sf]</v>
      </c>
      <c r="AS17" s="5">
        <v>108</v>
      </c>
      <c r="AT17" s="4" t="s">
        <v>28</v>
      </c>
      <c r="AU17" s="5">
        <v>1566.35</v>
      </c>
      <c r="AV17" s="5">
        <v>1069.79</v>
      </c>
      <c r="AW17" s="5">
        <v>461.63</v>
      </c>
      <c r="AX17" s="5">
        <v>321.75</v>
      </c>
      <c r="AY17" s="5">
        <v>607.29999999999995</v>
      </c>
      <c r="AZ17" s="5">
        <v>478.67</v>
      </c>
      <c r="BA17" s="5">
        <v>512.14</v>
      </c>
      <c r="BB17" s="5">
        <v>940.7</v>
      </c>
      <c r="BC17" s="5">
        <v>1333.8</v>
      </c>
      <c r="BD17" s="5">
        <v>2528.4</v>
      </c>
      <c r="BE17" s="5">
        <v>2708.4</v>
      </c>
      <c r="BF17" s="5">
        <v>2305.11</v>
      </c>
    </row>
    <row r="18" spans="18:58" ht="23.25">
      <c r="R18" s="35">
        <v>108</v>
      </c>
      <c r="S18" s="16" t="s">
        <v>28</v>
      </c>
      <c r="T18" s="22">
        <f>'Volume by month'!O10/1000</f>
        <v>11664.75</v>
      </c>
      <c r="U18" s="1" t="str">
        <f>'Volume by month'!B10</f>
        <v>aGbf</v>
      </c>
      <c r="AS18" s="5">
        <v>110</v>
      </c>
      <c r="AT18" s="4" t="s">
        <v>30</v>
      </c>
      <c r="AU18" s="5">
        <v>220.18</v>
      </c>
      <c r="AV18" s="5">
        <v>251.31</v>
      </c>
      <c r="AW18" s="5">
        <v>48.15</v>
      </c>
      <c r="AX18" s="5">
        <v>62.5</v>
      </c>
      <c r="AY18" s="5">
        <v>63.7</v>
      </c>
      <c r="AZ18" s="5">
        <v>191.25</v>
      </c>
      <c r="BA18" s="5">
        <v>1169.2</v>
      </c>
      <c r="BB18" s="5">
        <v>823.3</v>
      </c>
      <c r="BC18" s="5">
        <v>615.5</v>
      </c>
      <c r="BD18" s="5">
        <v>593.70000000000005</v>
      </c>
      <c r="BE18" s="5">
        <v>553.6</v>
      </c>
      <c r="BF18" s="5">
        <v>514.78</v>
      </c>
    </row>
    <row r="19" spans="18:58" ht="23.25">
      <c r="R19" s="35">
        <v>110</v>
      </c>
      <c r="S19" s="16" t="s">
        <v>30</v>
      </c>
      <c r="T19" s="22">
        <f>'Volume by month'!O11/1000</f>
        <v>17212.79</v>
      </c>
      <c r="U19" s="1" t="str">
        <f>'Volume by month'!B11</f>
        <v>sfpnL :yfgLo</v>
      </c>
      <c r="AS19" s="5">
        <v>114</v>
      </c>
      <c r="AT19" s="4" t="s">
        <v>35</v>
      </c>
      <c r="AU19" s="5">
        <v>119.55</v>
      </c>
      <c r="AV19" s="5">
        <v>106.9</v>
      </c>
      <c r="AW19" s="5">
        <v>241.95</v>
      </c>
      <c r="AX19" s="5">
        <v>196.5</v>
      </c>
      <c r="AY19" s="5">
        <v>145.80000000000001</v>
      </c>
      <c r="AZ19" s="5">
        <v>223.3</v>
      </c>
      <c r="BA19" s="5">
        <v>562.4</v>
      </c>
      <c r="BB19" s="5">
        <v>363.8</v>
      </c>
      <c r="BC19" s="5">
        <v>229</v>
      </c>
      <c r="BD19" s="5">
        <v>98.4</v>
      </c>
      <c r="BE19" s="5">
        <v>73.010000000000005</v>
      </c>
      <c r="BF19" s="5">
        <v>130.63999999999999</v>
      </c>
    </row>
    <row r="20" spans="18:58" ht="23.25">
      <c r="R20" s="35">
        <v>114</v>
      </c>
      <c r="S20" s="16" t="s">
        <v>35</v>
      </c>
      <c r="T20" s="22">
        <f>'Volume by month'!O15/1000</f>
        <v>4889.7700000000004</v>
      </c>
      <c r="U20" s="1" t="str">
        <f>'Volume by month'!B15</f>
        <v>dÛnf ;]tf]</v>
      </c>
      <c r="AS20" s="5">
        <v>212</v>
      </c>
      <c r="AT20" s="4" t="s">
        <v>95</v>
      </c>
      <c r="AU20" s="5">
        <v>350.9</v>
      </c>
      <c r="AV20" s="5">
        <v>404.05</v>
      </c>
      <c r="AW20" s="5">
        <v>481.02</v>
      </c>
      <c r="AX20" s="5">
        <v>308.25</v>
      </c>
      <c r="AY20" s="5">
        <v>299.39999999999998</v>
      </c>
      <c r="AZ20" s="5">
        <v>231.5</v>
      </c>
      <c r="BA20" s="5">
        <v>143.30000000000001</v>
      </c>
      <c r="BB20" s="5">
        <v>232.9</v>
      </c>
      <c r="BC20" s="5">
        <v>176.2</v>
      </c>
      <c r="BD20" s="5">
        <v>103.2</v>
      </c>
      <c r="BE20" s="5">
        <v>107.2</v>
      </c>
      <c r="BF20" s="5">
        <v>265.77</v>
      </c>
    </row>
    <row r="21" spans="18:58" ht="23.25">
      <c r="R21" s="35">
        <v>212</v>
      </c>
      <c r="S21" s="16" t="s">
        <v>95</v>
      </c>
      <c r="T21" s="22">
        <f>'Volume by month'!O73/1000</f>
        <v>5495.1949999999997</v>
      </c>
      <c r="U21" s="1" t="str">
        <f>'Volume by month'!B73</f>
        <v>sf+qmf]</v>
      </c>
      <c r="AS21" s="5">
        <v>301</v>
      </c>
      <c r="AT21" s="4" t="s">
        <v>109</v>
      </c>
      <c r="AU21" s="5">
        <v>242.8</v>
      </c>
      <c r="AV21" s="5">
        <v>355.55</v>
      </c>
      <c r="AW21" s="5">
        <v>383.05</v>
      </c>
      <c r="AX21" s="5">
        <v>385.5</v>
      </c>
      <c r="AY21" s="5">
        <v>516.20000000000005</v>
      </c>
      <c r="AZ21" s="5">
        <v>569.29999999999995</v>
      </c>
      <c r="BA21" s="5">
        <v>666.52</v>
      </c>
      <c r="BB21" s="5">
        <v>688.3</v>
      </c>
      <c r="BC21" s="5">
        <v>479.9</v>
      </c>
      <c r="BD21" s="5">
        <v>497.1</v>
      </c>
      <c r="BE21" s="5">
        <v>504.6</v>
      </c>
      <c r="BF21" s="5">
        <v>495.45</v>
      </c>
    </row>
    <row r="22" spans="18:58" ht="23.25">
      <c r="R22" s="35">
        <v>301</v>
      </c>
      <c r="S22" s="16" t="s">
        <v>109</v>
      </c>
      <c r="T22" s="22">
        <f>'Volume by month'!O85/1000</f>
        <v>2353.89</v>
      </c>
      <c r="U22" s="1" t="str">
        <f>'Volume by month'!B85</f>
        <v>cbÚjf</v>
      </c>
      <c r="AS22" s="5">
        <v>305</v>
      </c>
      <c r="AT22" s="4" t="s">
        <v>114</v>
      </c>
      <c r="AU22" s="5">
        <v>156.19999999999999</v>
      </c>
      <c r="AV22" s="5">
        <v>250.85</v>
      </c>
      <c r="AW22" s="5">
        <v>212.6</v>
      </c>
      <c r="AX22" s="5">
        <v>237.3</v>
      </c>
      <c r="AY22" s="5">
        <v>174.6</v>
      </c>
      <c r="AZ22" s="5">
        <v>144.80000000000001</v>
      </c>
      <c r="BA22" s="5">
        <v>188</v>
      </c>
      <c r="BB22" s="5">
        <v>172.4</v>
      </c>
      <c r="BC22" s="5">
        <v>164.3</v>
      </c>
      <c r="BD22" s="5">
        <v>164.7</v>
      </c>
      <c r="BE22" s="5">
        <v>152.53</v>
      </c>
      <c r="BF22" s="5">
        <v>323.10000000000002</v>
      </c>
    </row>
    <row r="23" spans="18:58" ht="23.25">
      <c r="R23" s="35"/>
      <c r="S23" s="16"/>
      <c r="T23" s="11"/>
    </row>
  </sheetData>
  <phoneticPr fontId="14" type="noConversion"/>
  <printOptions horizontalCentered="1"/>
  <pageMargins left="0.5" right="0.5" top="0.5" bottom="0.5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6"/>
  <sheetViews>
    <sheetView showGridLines="0" showZeros="0" workbookViewId="0">
      <pane xSplit="2" ySplit="4" topLeftCell="C65" activePane="bottomRight" state="frozen"/>
      <selection pane="topRight" activeCell="C1" sqref="C1"/>
      <selection pane="bottomLeft" activeCell="A5" sqref="A5"/>
      <selection pane="bottomRight" activeCell="B86" sqref="B86"/>
    </sheetView>
  </sheetViews>
  <sheetFormatPr defaultRowHeight="12.75"/>
  <cols>
    <col min="1" max="1" width="16.7109375" customWidth="1"/>
    <col min="2" max="2" width="15.5703125" bestFit="1" customWidth="1"/>
    <col min="3" max="3" width="7.85546875" customWidth="1"/>
    <col min="4" max="5" width="8.140625" customWidth="1"/>
    <col min="6" max="6" width="7.85546875" customWidth="1"/>
    <col min="7" max="8" width="8.140625" customWidth="1"/>
    <col min="9" max="9" width="8" customWidth="1"/>
    <col min="10" max="10" width="8.28515625" customWidth="1"/>
    <col min="11" max="11" width="8" customWidth="1"/>
    <col min="12" max="12" width="7.7109375" customWidth="1"/>
    <col min="13" max="13" width="8.28515625" customWidth="1"/>
    <col min="14" max="14" width="8.140625" customWidth="1"/>
    <col min="15" max="15" width="7.85546875" customWidth="1"/>
    <col min="16" max="16" width="8.28515625" customWidth="1"/>
    <col min="17" max="17" width="8.140625" customWidth="1"/>
    <col min="18" max="18" width="7.7109375" customWidth="1"/>
    <col min="19" max="20" width="8.28515625" customWidth="1"/>
    <col min="21" max="21" width="7.7109375" customWidth="1"/>
    <col min="22" max="22" width="8.28515625" customWidth="1"/>
    <col min="23" max="23" width="8.140625" customWidth="1"/>
    <col min="24" max="24" width="7.85546875" customWidth="1"/>
    <col min="25" max="25" width="8.28515625" customWidth="1"/>
    <col min="26" max="26" width="8.140625" customWidth="1"/>
    <col min="27" max="27" width="7.7109375" customWidth="1"/>
    <col min="28" max="28" width="8.28515625" customWidth="1"/>
    <col min="29" max="30" width="8" customWidth="1"/>
    <col min="31" max="31" width="8.28515625" customWidth="1"/>
    <col min="32" max="32" width="8.140625" customWidth="1"/>
    <col min="33" max="33" width="8" customWidth="1"/>
    <col min="34" max="34" width="8.28515625" customWidth="1"/>
    <col min="35" max="35" width="8" customWidth="1"/>
    <col min="36" max="37" width="8.28515625" customWidth="1"/>
    <col min="38" max="38" width="8.140625" customWidth="1"/>
    <col min="39" max="39" width="8" customWidth="1"/>
    <col min="40" max="40" width="8.85546875" customWidth="1"/>
    <col min="41" max="41" width="9" customWidth="1"/>
    <col min="42" max="42" width="8.7109375" customWidth="1"/>
    <col min="43" max="43" width="11.7109375" bestFit="1" customWidth="1"/>
  </cols>
  <sheetData>
    <row r="1" spans="1:42" s="1" customFormat="1" ht="29.25">
      <c r="A1" s="20" t="s">
        <v>344</v>
      </c>
      <c r="B1" s="8"/>
      <c r="C1" s="1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2" s="1" customFormat="1" ht="3.75" customHeight="1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2" s="1" customFormat="1" ht="18">
      <c r="A3" s="104" t="s">
        <v>186</v>
      </c>
      <c r="B3" s="105"/>
      <c r="C3" s="108" t="s">
        <v>187</v>
      </c>
      <c r="D3" s="101" t="s">
        <v>2</v>
      </c>
      <c r="E3" s="102"/>
      <c r="F3" s="103"/>
      <c r="G3" s="101" t="s">
        <v>3</v>
      </c>
      <c r="H3" s="102"/>
      <c r="I3" s="103"/>
      <c r="J3" s="101" t="s">
        <v>4</v>
      </c>
      <c r="K3" s="102"/>
      <c r="L3" s="103"/>
      <c r="M3" s="101" t="s">
        <v>5</v>
      </c>
      <c r="N3" s="102"/>
      <c r="O3" s="103"/>
      <c r="P3" s="101" t="s">
        <v>6</v>
      </c>
      <c r="Q3" s="102"/>
      <c r="R3" s="103"/>
      <c r="S3" s="101" t="s">
        <v>7</v>
      </c>
      <c r="T3" s="102"/>
      <c r="U3" s="103"/>
      <c r="V3" s="101" t="s">
        <v>8</v>
      </c>
      <c r="W3" s="102"/>
      <c r="X3" s="103"/>
      <c r="Y3" s="101" t="s">
        <v>9</v>
      </c>
      <c r="Z3" s="102"/>
      <c r="AA3" s="103"/>
      <c r="AB3" s="101" t="s">
        <v>10</v>
      </c>
      <c r="AC3" s="102"/>
      <c r="AD3" s="103"/>
      <c r="AE3" s="101" t="s">
        <v>11</v>
      </c>
      <c r="AF3" s="102"/>
      <c r="AG3" s="103"/>
      <c r="AH3" s="101" t="s">
        <v>12</v>
      </c>
      <c r="AI3" s="102"/>
      <c r="AJ3" s="103"/>
      <c r="AK3" s="101" t="s">
        <v>13</v>
      </c>
      <c r="AL3" s="102"/>
      <c r="AM3" s="110"/>
      <c r="AN3" s="111" t="s">
        <v>343</v>
      </c>
      <c r="AO3" s="112"/>
      <c r="AP3" s="113"/>
    </row>
    <row r="4" spans="1:42" s="1" customFormat="1" ht="18.75" thickBot="1">
      <c r="A4" s="106"/>
      <c r="B4" s="107"/>
      <c r="C4" s="109"/>
      <c r="D4" s="21" t="s">
        <v>14</v>
      </c>
      <c r="E4" s="21" t="s">
        <v>15</v>
      </c>
      <c r="F4" s="21" t="s">
        <v>16</v>
      </c>
      <c r="G4" s="21" t="s">
        <v>14</v>
      </c>
      <c r="H4" s="21" t="s">
        <v>15</v>
      </c>
      <c r="I4" s="21" t="s">
        <v>16</v>
      </c>
      <c r="J4" s="21" t="s">
        <v>14</v>
      </c>
      <c r="K4" s="21" t="s">
        <v>15</v>
      </c>
      <c r="L4" s="21" t="s">
        <v>16</v>
      </c>
      <c r="M4" s="21" t="s">
        <v>14</v>
      </c>
      <c r="N4" s="21" t="s">
        <v>15</v>
      </c>
      <c r="O4" s="21" t="s">
        <v>16</v>
      </c>
      <c r="P4" s="21" t="s">
        <v>14</v>
      </c>
      <c r="Q4" s="21" t="s">
        <v>15</v>
      </c>
      <c r="R4" s="21" t="s">
        <v>16</v>
      </c>
      <c r="S4" s="21" t="s">
        <v>14</v>
      </c>
      <c r="T4" s="21" t="s">
        <v>15</v>
      </c>
      <c r="U4" s="21" t="s">
        <v>16</v>
      </c>
      <c r="V4" s="21" t="s">
        <v>14</v>
      </c>
      <c r="W4" s="21" t="s">
        <v>15</v>
      </c>
      <c r="X4" s="21" t="s">
        <v>16</v>
      </c>
      <c r="Y4" s="21" t="s">
        <v>14</v>
      </c>
      <c r="Z4" s="21" t="s">
        <v>15</v>
      </c>
      <c r="AA4" s="21" t="s">
        <v>16</v>
      </c>
      <c r="AB4" s="21" t="s">
        <v>14</v>
      </c>
      <c r="AC4" s="21" t="s">
        <v>15</v>
      </c>
      <c r="AD4" s="21" t="s">
        <v>16</v>
      </c>
      <c r="AE4" s="21" t="s">
        <v>14</v>
      </c>
      <c r="AF4" s="21" t="s">
        <v>15</v>
      </c>
      <c r="AG4" s="21" t="s">
        <v>16</v>
      </c>
      <c r="AH4" s="21" t="s">
        <v>14</v>
      </c>
      <c r="AI4" s="21" t="s">
        <v>15</v>
      </c>
      <c r="AJ4" s="21" t="s">
        <v>16</v>
      </c>
      <c r="AK4" s="21" t="s">
        <v>14</v>
      </c>
      <c r="AL4" s="21" t="s">
        <v>15</v>
      </c>
      <c r="AM4" s="24" t="s">
        <v>16</v>
      </c>
      <c r="AN4" s="26" t="s">
        <v>14</v>
      </c>
      <c r="AO4" s="27" t="s">
        <v>15</v>
      </c>
      <c r="AP4" s="28" t="s">
        <v>16</v>
      </c>
    </row>
    <row r="5" spans="1:42" ht="15.75" thickBot="1">
      <c r="A5" s="44" t="s">
        <v>17</v>
      </c>
      <c r="B5" s="90" t="s">
        <v>197</v>
      </c>
      <c r="C5" s="42" t="s">
        <v>198</v>
      </c>
      <c r="D5" s="6">
        <v>28</v>
      </c>
      <c r="E5" s="6">
        <v>65</v>
      </c>
      <c r="F5" s="6">
        <v>44.295666666666698</v>
      </c>
      <c r="G5" s="6">
        <v>35</v>
      </c>
      <c r="H5" s="6">
        <v>75</v>
      </c>
      <c r="I5" s="6">
        <v>46.573437499999997</v>
      </c>
      <c r="J5" s="6">
        <v>28</v>
      </c>
      <c r="K5" s="6">
        <v>70</v>
      </c>
      <c r="L5" s="6">
        <v>51.587096774193498</v>
      </c>
      <c r="M5" s="6">
        <v>35</v>
      </c>
      <c r="N5" s="6">
        <v>65</v>
      </c>
      <c r="O5" s="6">
        <v>50.129687500000003</v>
      </c>
      <c r="P5" s="6">
        <v>22</v>
      </c>
      <c r="Q5" s="6">
        <v>50</v>
      </c>
      <c r="R5" s="6">
        <v>37.058064516129001</v>
      </c>
      <c r="S5" s="6">
        <v>28</v>
      </c>
      <c r="T5" s="6">
        <v>65</v>
      </c>
      <c r="U5" s="6">
        <v>42.490666666666698</v>
      </c>
      <c r="V5" s="6">
        <v>25</v>
      </c>
      <c r="W5" s="6">
        <v>100</v>
      </c>
      <c r="X5" s="6">
        <v>52.549666666666702</v>
      </c>
      <c r="Y5" s="6">
        <v>45</v>
      </c>
      <c r="Z5" s="6">
        <v>100</v>
      </c>
      <c r="AA5" s="6">
        <v>65.942413793103398</v>
      </c>
      <c r="AB5" s="6">
        <v>38</v>
      </c>
      <c r="AC5" s="6">
        <v>60</v>
      </c>
      <c r="AD5" s="6">
        <v>47.246666666666698</v>
      </c>
      <c r="AE5" s="6">
        <v>35</v>
      </c>
      <c r="AF5" s="6">
        <v>50</v>
      </c>
      <c r="AG5" s="6">
        <v>42.655172413793103</v>
      </c>
      <c r="AH5" s="6">
        <v>28</v>
      </c>
      <c r="AI5" s="6">
        <v>50</v>
      </c>
      <c r="AJ5" s="6">
        <v>37.674482758620698</v>
      </c>
      <c r="AK5" s="6">
        <v>25</v>
      </c>
      <c r="AL5" s="6">
        <v>40</v>
      </c>
      <c r="AM5" s="25">
        <v>33.917333333333303</v>
      </c>
      <c r="AN5" s="23">
        <v>22</v>
      </c>
      <c r="AO5" s="23">
        <v>100</v>
      </c>
      <c r="AP5" s="23">
        <v>46.010029604653319</v>
      </c>
    </row>
    <row r="6" spans="1:42" ht="15.75" thickBot="1">
      <c r="A6" s="44" t="s">
        <v>19</v>
      </c>
      <c r="B6" s="91" t="s">
        <v>192</v>
      </c>
      <c r="C6" s="42" t="s">
        <v>198</v>
      </c>
      <c r="D6" s="6">
        <v>12</v>
      </c>
      <c r="E6" s="6">
        <v>65</v>
      </c>
      <c r="F6" s="6">
        <v>39.818666666666701</v>
      </c>
      <c r="G6" s="6">
        <v>30</v>
      </c>
      <c r="H6" s="6">
        <v>80</v>
      </c>
      <c r="I6" s="6">
        <v>53.475000000000001</v>
      </c>
      <c r="J6" s="6">
        <v>30</v>
      </c>
      <c r="K6" s="6">
        <v>70</v>
      </c>
      <c r="L6" s="6">
        <v>45.645161290322598</v>
      </c>
      <c r="M6" s="6">
        <v>40</v>
      </c>
      <c r="N6" s="6">
        <v>80</v>
      </c>
      <c r="O6" s="6">
        <v>55.137500000000003</v>
      </c>
      <c r="P6" s="6">
        <v>24</v>
      </c>
      <c r="Q6" s="6">
        <v>60</v>
      </c>
      <c r="R6" s="6">
        <v>37.154838709677399</v>
      </c>
      <c r="S6" s="6">
        <v>12</v>
      </c>
      <c r="T6" s="6">
        <v>35</v>
      </c>
      <c r="U6" s="6">
        <v>22.72</v>
      </c>
      <c r="V6" s="6">
        <v>10</v>
      </c>
      <c r="W6" s="6">
        <v>100</v>
      </c>
      <c r="X6" s="6">
        <v>40.312666666666701</v>
      </c>
      <c r="Y6" s="6">
        <v>30</v>
      </c>
      <c r="Z6" s="6">
        <v>75</v>
      </c>
      <c r="AA6" s="6">
        <v>53.039655172413802</v>
      </c>
      <c r="AB6" s="6">
        <v>15</v>
      </c>
      <c r="AC6" s="6">
        <v>60</v>
      </c>
      <c r="AD6" s="6">
        <v>35.840000000000003</v>
      </c>
      <c r="AE6" s="6">
        <v>15</v>
      </c>
      <c r="AF6" s="6">
        <v>35</v>
      </c>
      <c r="AG6" s="6">
        <v>22.593103448275901</v>
      </c>
      <c r="AH6" s="6">
        <v>20</v>
      </c>
      <c r="AI6" s="6">
        <v>40</v>
      </c>
      <c r="AJ6" s="6">
        <v>26.744827586206899</v>
      </c>
      <c r="AK6" s="6">
        <v>22</v>
      </c>
      <c r="AL6" s="6">
        <v>50</v>
      </c>
      <c r="AM6" s="25">
        <v>35.726666666666702</v>
      </c>
      <c r="AN6" s="23">
        <v>10</v>
      </c>
      <c r="AO6" s="23">
        <v>100</v>
      </c>
      <c r="AP6" s="23">
        <v>39.017340517241394</v>
      </c>
    </row>
    <row r="7" spans="1:42" ht="15.75" thickBot="1">
      <c r="A7" s="44" t="s">
        <v>21</v>
      </c>
      <c r="B7" s="90" t="s">
        <v>199</v>
      </c>
      <c r="C7" s="42" t="s">
        <v>198</v>
      </c>
      <c r="D7" s="6">
        <v>15</v>
      </c>
      <c r="E7" s="6">
        <v>22</v>
      </c>
      <c r="F7" s="6">
        <v>17.768333333333299</v>
      </c>
      <c r="G7" s="6">
        <v>15</v>
      </c>
      <c r="H7" s="6">
        <v>25</v>
      </c>
      <c r="I7" s="6">
        <v>18.053125000000001</v>
      </c>
      <c r="J7" s="6">
        <v>19</v>
      </c>
      <c r="K7" s="6">
        <v>24</v>
      </c>
      <c r="L7" s="6">
        <v>21.690322580645201</v>
      </c>
      <c r="M7" s="6">
        <v>20</v>
      </c>
      <c r="N7" s="6">
        <v>30</v>
      </c>
      <c r="O7" s="6">
        <v>25.28125</v>
      </c>
      <c r="P7" s="6">
        <v>20</v>
      </c>
      <c r="Q7" s="6">
        <v>36</v>
      </c>
      <c r="R7" s="6">
        <v>31.290322580645199</v>
      </c>
      <c r="S7" s="6">
        <v>28</v>
      </c>
      <c r="T7" s="6">
        <v>42</v>
      </c>
      <c r="U7" s="6">
        <v>36.162333333333301</v>
      </c>
      <c r="V7" s="6">
        <v>30</v>
      </c>
      <c r="W7" s="6">
        <v>42</v>
      </c>
      <c r="X7" s="6">
        <v>35.204333333333302</v>
      </c>
      <c r="Y7" s="6">
        <v>25</v>
      </c>
      <c r="Z7" s="6">
        <v>35</v>
      </c>
      <c r="AA7" s="6">
        <v>27.827586206896601</v>
      </c>
      <c r="AB7" s="6">
        <v>25</v>
      </c>
      <c r="AC7" s="6">
        <v>50</v>
      </c>
      <c r="AD7" s="6">
        <v>28.44</v>
      </c>
      <c r="AE7" s="6">
        <v>20</v>
      </c>
      <c r="AF7" s="6">
        <v>32</v>
      </c>
      <c r="AG7" s="6">
        <v>25.627586206896598</v>
      </c>
      <c r="AH7" s="6">
        <v>20</v>
      </c>
      <c r="AI7" s="6">
        <v>25</v>
      </c>
      <c r="AJ7" s="6">
        <v>22.517241379310299</v>
      </c>
      <c r="AK7" s="6">
        <v>20</v>
      </c>
      <c r="AL7" s="6">
        <v>27</v>
      </c>
      <c r="AM7" s="25">
        <v>22.413333333333298</v>
      </c>
      <c r="AN7" s="23">
        <v>15</v>
      </c>
      <c r="AO7" s="23">
        <v>50</v>
      </c>
      <c r="AP7" s="23">
        <v>26.022980607310597</v>
      </c>
    </row>
    <row r="8" spans="1:42" ht="15.75" thickBot="1">
      <c r="A8" s="44" t="s">
        <v>23</v>
      </c>
      <c r="B8" s="91" t="s">
        <v>200</v>
      </c>
      <c r="C8" s="42" t="s">
        <v>198</v>
      </c>
      <c r="D8" s="6">
        <v>10</v>
      </c>
      <c r="E8" s="6">
        <v>15</v>
      </c>
      <c r="F8" s="6">
        <v>11.956</v>
      </c>
      <c r="G8" s="6">
        <v>10</v>
      </c>
      <c r="H8" s="6">
        <v>16</v>
      </c>
      <c r="I8" s="6">
        <v>12.1328125</v>
      </c>
      <c r="J8" s="6">
        <v>14</v>
      </c>
      <c r="K8" s="6">
        <v>23</v>
      </c>
      <c r="L8" s="6">
        <v>16.051612903225799</v>
      </c>
      <c r="M8" s="6">
        <v>14</v>
      </c>
      <c r="N8" s="6">
        <v>20</v>
      </c>
      <c r="O8" s="6">
        <v>18.395312499999999</v>
      </c>
      <c r="P8" s="6">
        <v>18</v>
      </c>
      <c r="Q8" s="6">
        <v>22</v>
      </c>
      <c r="R8" s="6">
        <v>20.258064516129</v>
      </c>
      <c r="S8" s="6">
        <v>18</v>
      </c>
      <c r="T8" s="6">
        <v>32</v>
      </c>
      <c r="U8" s="6">
        <v>27.710999999999999</v>
      </c>
      <c r="V8" s="6">
        <v>20</v>
      </c>
      <c r="W8" s="6">
        <v>30</v>
      </c>
      <c r="X8" s="6">
        <v>27.909666666666698</v>
      </c>
      <c r="Y8" s="6">
        <v>20</v>
      </c>
      <c r="Z8" s="6">
        <v>28</v>
      </c>
      <c r="AA8" s="6">
        <v>22.822413793103401</v>
      </c>
      <c r="AB8" s="6">
        <v>20</v>
      </c>
      <c r="AC8" s="6">
        <v>26</v>
      </c>
      <c r="AD8" s="6">
        <v>22.5566666666667</v>
      </c>
      <c r="AE8" s="6">
        <v>15</v>
      </c>
      <c r="AF8" s="6">
        <v>25</v>
      </c>
      <c r="AG8" s="6">
        <v>20.737931034482799</v>
      </c>
      <c r="AH8" s="6">
        <v>15</v>
      </c>
      <c r="AI8" s="6">
        <v>25</v>
      </c>
      <c r="AJ8" s="6">
        <v>18.172758620689699</v>
      </c>
      <c r="AK8" s="6">
        <v>15</v>
      </c>
      <c r="AL8" s="6">
        <v>22</v>
      </c>
      <c r="AM8" s="25">
        <v>17.783999999999999</v>
      </c>
      <c r="AN8" s="23">
        <v>10</v>
      </c>
      <c r="AO8" s="23">
        <v>32</v>
      </c>
      <c r="AP8" s="23">
        <v>19.707353266747003</v>
      </c>
    </row>
    <row r="9" spans="1:42" ht="15.75" thickBot="1">
      <c r="A9" s="44" t="s">
        <v>25</v>
      </c>
      <c r="B9" s="90" t="s">
        <v>202</v>
      </c>
      <c r="C9" s="42" t="s">
        <v>198</v>
      </c>
      <c r="D9" s="6">
        <v>33</v>
      </c>
      <c r="E9" s="6">
        <v>40</v>
      </c>
      <c r="F9" s="6">
        <v>36.133666666666699</v>
      </c>
      <c r="G9" s="6">
        <v>35</v>
      </c>
      <c r="H9" s="6">
        <v>42</v>
      </c>
      <c r="I9" s="6">
        <v>38.082812500000003</v>
      </c>
      <c r="J9" s="6">
        <v>40</v>
      </c>
      <c r="K9" s="6">
        <v>45</v>
      </c>
      <c r="L9" s="6">
        <v>41.880645161290303</v>
      </c>
      <c r="M9" s="6">
        <v>42</v>
      </c>
      <c r="N9" s="6">
        <v>75</v>
      </c>
      <c r="O9" s="6">
        <v>60.96875</v>
      </c>
      <c r="P9" s="6">
        <v>75</v>
      </c>
      <c r="Q9" s="6">
        <v>110</v>
      </c>
      <c r="R9" s="6">
        <v>100.3161290322581</v>
      </c>
      <c r="S9" s="6">
        <v>80</v>
      </c>
      <c r="T9" s="6">
        <v>145</v>
      </c>
      <c r="U9" s="6">
        <v>109.66500000000001</v>
      </c>
      <c r="V9" s="6">
        <v>60</v>
      </c>
      <c r="W9" s="6">
        <v>80</v>
      </c>
      <c r="X9" s="6">
        <v>64.135999999999996</v>
      </c>
      <c r="Y9" s="6">
        <v>36</v>
      </c>
      <c r="Z9" s="6">
        <v>70</v>
      </c>
      <c r="AA9" s="6">
        <v>50.475862068965498</v>
      </c>
      <c r="AB9" s="6">
        <v>28</v>
      </c>
      <c r="AC9" s="6">
        <v>40</v>
      </c>
      <c r="AD9" s="6">
        <v>36.4866666666667</v>
      </c>
      <c r="AE9" s="6">
        <v>25</v>
      </c>
      <c r="AF9" s="6">
        <v>37</v>
      </c>
      <c r="AG9" s="6">
        <v>31.163793103448299</v>
      </c>
      <c r="AH9" s="6">
        <v>15</v>
      </c>
      <c r="AI9" s="6">
        <v>35</v>
      </c>
      <c r="AJ9" s="6">
        <v>24.877586206896598</v>
      </c>
      <c r="AK9" s="6">
        <v>20</v>
      </c>
      <c r="AL9" s="6">
        <v>26</v>
      </c>
      <c r="AM9" s="25">
        <v>24.79</v>
      </c>
      <c r="AN9" s="23">
        <v>15</v>
      </c>
      <c r="AO9" s="23">
        <v>145</v>
      </c>
      <c r="AP9" s="23">
        <v>51.581409283849354</v>
      </c>
    </row>
    <row r="10" spans="1:42" ht="15.75" thickBot="1">
      <c r="A10" s="44" t="s">
        <v>27</v>
      </c>
      <c r="B10" s="91" t="s">
        <v>26</v>
      </c>
      <c r="C10" s="42" t="s">
        <v>198</v>
      </c>
      <c r="D10" s="6">
        <v>18</v>
      </c>
      <c r="E10" s="6">
        <v>50</v>
      </c>
      <c r="F10" s="6">
        <v>33.7946666666667</v>
      </c>
      <c r="G10" s="6">
        <v>18</v>
      </c>
      <c r="H10" s="6">
        <v>40</v>
      </c>
      <c r="I10" s="6">
        <v>23.728124999999999</v>
      </c>
      <c r="J10" s="6">
        <v>25</v>
      </c>
      <c r="K10" s="6">
        <v>70</v>
      </c>
      <c r="L10" s="6">
        <v>48.896774193548403</v>
      </c>
      <c r="M10" s="6">
        <v>45</v>
      </c>
      <c r="N10" s="6">
        <v>70</v>
      </c>
      <c r="O10" s="6">
        <v>63.298437499999999</v>
      </c>
      <c r="P10" s="6">
        <v>50</v>
      </c>
      <c r="Q10" s="6">
        <v>70</v>
      </c>
      <c r="R10" s="6">
        <v>65.5322580645161</v>
      </c>
      <c r="S10" s="6">
        <v>60</v>
      </c>
      <c r="T10" s="6">
        <v>115</v>
      </c>
      <c r="U10" s="6">
        <v>91.211666666666702</v>
      </c>
      <c r="V10" s="6">
        <v>50</v>
      </c>
      <c r="W10" s="6">
        <v>100</v>
      </c>
      <c r="X10" s="6">
        <v>80.659000000000006</v>
      </c>
      <c r="Y10" s="6">
        <v>40</v>
      </c>
      <c r="Z10" s="6">
        <v>70</v>
      </c>
      <c r="AA10" s="6">
        <v>55.524137931034502</v>
      </c>
      <c r="AB10" s="6">
        <v>30</v>
      </c>
      <c r="AC10" s="6">
        <v>55</v>
      </c>
      <c r="AD10" s="6">
        <v>42.422413793103402</v>
      </c>
      <c r="AE10" s="6">
        <v>20</v>
      </c>
      <c r="AF10" s="6">
        <v>40</v>
      </c>
      <c r="AG10" s="6">
        <v>34.244827586206902</v>
      </c>
      <c r="AH10" s="6">
        <v>15</v>
      </c>
      <c r="AI10" s="6">
        <v>30</v>
      </c>
      <c r="AJ10" s="6">
        <v>22.137931034482801</v>
      </c>
      <c r="AK10" s="6">
        <v>20</v>
      </c>
      <c r="AL10" s="6">
        <v>60</v>
      </c>
      <c r="AM10" s="25">
        <v>30.92</v>
      </c>
      <c r="AN10" s="23">
        <v>15</v>
      </c>
      <c r="AO10" s="23">
        <v>115</v>
      </c>
      <c r="AP10" s="23">
        <v>49.364186536352122</v>
      </c>
    </row>
    <row r="11" spans="1:42" ht="15.75" thickBot="1">
      <c r="A11" s="44" t="s">
        <v>29</v>
      </c>
      <c r="B11" s="90" t="s">
        <v>28</v>
      </c>
      <c r="C11" s="42" t="s">
        <v>198</v>
      </c>
      <c r="D11" s="6">
        <v>5</v>
      </c>
      <c r="E11" s="6">
        <v>25</v>
      </c>
      <c r="F11" s="6">
        <v>10.037000000000001</v>
      </c>
      <c r="G11" s="6">
        <v>5</v>
      </c>
      <c r="H11" s="6">
        <v>18</v>
      </c>
      <c r="I11" s="6">
        <v>9.4671874999999996</v>
      </c>
      <c r="J11" s="6">
        <v>13</v>
      </c>
      <c r="K11" s="6">
        <v>36</v>
      </c>
      <c r="L11" s="6">
        <v>24.587096774193501</v>
      </c>
      <c r="M11" s="6">
        <v>28</v>
      </c>
      <c r="N11" s="6">
        <v>50</v>
      </c>
      <c r="O11" s="6">
        <v>34.53125</v>
      </c>
      <c r="P11" s="6">
        <v>30</v>
      </c>
      <c r="Q11" s="6">
        <v>50</v>
      </c>
      <c r="R11" s="6">
        <v>35.1806451612903</v>
      </c>
      <c r="S11" s="6">
        <v>35</v>
      </c>
      <c r="T11" s="6">
        <v>60</v>
      </c>
      <c r="U11" s="6">
        <v>47.7783333333333</v>
      </c>
      <c r="V11" s="6">
        <v>20</v>
      </c>
      <c r="W11" s="6">
        <v>50</v>
      </c>
      <c r="X11" s="6">
        <v>32.595999999999997</v>
      </c>
      <c r="Y11" s="6">
        <v>15</v>
      </c>
      <c r="Z11" s="6">
        <v>30</v>
      </c>
      <c r="AA11" s="6">
        <v>21.082758620689699</v>
      </c>
      <c r="AB11" s="6">
        <v>18</v>
      </c>
      <c r="AC11" s="6">
        <v>30</v>
      </c>
      <c r="AD11" s="6">
        <v>22.406666666666698</v>
      </c>
      <c r="AE11" s="6">
        <v>15</v>
      </c>
      <c r="AF11" s="6">
        <v>26</v>
      </c>
      <c r="AG11" s="6">
        <v>19.489655172413801</v>
      </c>
      <c r="AH11" s="6">
        <v>15</v>
      </c>
      <c r="AI11" s="6">
        <v>25</v>
      </c>
      <c r="AJ11" s="6">
        <v>17.972413793103399</v>
      </c>
      <c r="AK11" s="6">
        <v>12</v>
      </c>
      <c r="AL11" s="6">
        <v>22</v>
      </c>
      <c r="AM11" s="25">
        <v>17.849</v>
      </c>
      <c r="AN11" s="23">
        <v>5</v>
      </c>
      <c r="AO11" s="23">
        <v>60</v>
      </c>
      <c r="AP11" s="23">
        <v>24.414833918474226</v>
      </c>
    </row>
    <row r="12" spans="1:42" ht="15.75" thickBot="1">
      <c r="A12" s="44" t="s">
        <v>31</v>
      </c>
      <c r="B12" s="90" t="s">
        <v>30</v>
      </c>
      <c r="C12" s="42" t="s">
        <v>198</v>
      </c>
      <c r="D12" s="6">
        <v>10</v>
      </c>
      <c r="E12" s="6">
        <v>60</v>
      </c>
      <c r="F12" s="6">
        <v>23.9003333333333</v>
      </c>
      <c r="G12" s="6">
        <v>12</v>
      </c>
      <c r="H12" s="6">
        <v>65</v>
      </c>
      <c r="I12" s="6">
        <v>32.970312499999999</v>
      </c>
      <c r="J12" s="6">
        <v>35</v>
      </c>
      <c r="K12" s="6">
        <v>65</v>
      </c>
      <c r="L12" s="6">
        <v>52.058064516129001</v>
      </c>
      <c r="M12" s="6">
        <v>30</v>
      </c>
      <c r="N12" s="6">
        <v>65</v>
      </c>
      <c r="O12" s="6">
        <v>46.181249999999999</v>
      </c>
      <c r="P12" s="6">
        <v>35</v>
      </c>
      <c r="Q12" s="6">
        <v>70</v>
      </c>
      <c r="R12" s="6">
        <v>53.761290322580599</v>
      </c>
      <c r="S12" s="6">
        <v>30</v>
      </c>
      <c r="T12" s="6">
        <v>60</v>
      </c>
      <c r="U12" s="6">
        <v>44.86</v>
      </c>
      <c r="V12" s="6">
        <v>20</v>
      </c>
      <c r="W12" s="6">
        <v>60</v>
      </c>
      <c r="X12" s="6">
        <v>33.134</v>
      </c>
      <c r="Y12" s="6">
        <v>15</v>
      </c>
      <c r="Z12" s="6">
        <v>35</v>
      </c>
      <c r="AA12" s="6">
        <v>25.5586206896552</v>
      </c>
      <c r="AB12" s="6">
        <v>20</v>
      </c>
      <c r="AC12" s="6">
        <v>65</v>
      </c>
      <c r="AD12" s="6">
        <v>37.08</v>
      </c>
      <c r="AE12" s="6">
        <v>20</v>
      </c>
      <c r="AF12" s="6">
        <v>38</v>
      </c>
      <c r="AG12" s="6">
        <v>25.862068965517199</v>
      </c>
      <c r="AH12" s="6">
        <v>20</v>
      </c>
      <c r="AI12" s="6">
        <v>40</v>
      </c>
      <c r="AJ12" s="6">
        <v>30.106896551724098</v>
      </c>
      <c r="AK12" s="6">
        <v>25</v>
      </c>
      <c r="AL12" s="6">
        <v>70</v>
      </c>
      <c r="AM12" s="25">
        <v>44.825000000000003</v>
      </c>
      <c r="AN12" s="23">
        <v>10</v>
      </c>
      <c r="AO12" s="23">
        <v>70</v>
      </c>
      <c r="AP12" s="23">
        <v>37.524819739911614</v>
      </c>
    </row>
    <row r="13" spans="1:42" ht="15.75" thickBot="1">
      <c r="A13" s="44" t="s">
        <v>33</v>
      </c>
      <c r="B13" s="91" t="s">
        <v>32</v>
      </c>
      <c r="C13" s="42" t="s">
        <v>198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>
        <v>15</v>
      </c>
      <c r="AC13" s="6">
        <v>30</v>
      </c>
      <c r="AD13" s="6">
        <v>21.515454545454499</v>
      </c>
      <c r="AE13" s="6">
        <v>15</v>
      </c>
      <c r="AF13" s="6">
        <v>30</v>
      </c>
      <c r="AG13" s="6">
        <v>20.37</v>
      </c>
      <c r="AH13" s="6">
        <v>15</v>
      </c>
      <c r="AI13" s="6">
        <v>40</v>
      </c>
      <c r="AJ13" s="6">
        <v>23.987241379310301</v>
      </c>
      <c r="AK13" s="6">
        <v>20</v>
      </c>
      <c r="AL13" s="6">
        <v>50</v>
      </c>
      <c r="AM13" s="25">
        <v>30.677272727272701</v>
      </c>
      <c r="AN13" s="23">
        <v>15</v>
      </c>
      <c r="AO13" s="23">
        <v>50</v>
      </c>
      <c r="AP13" s="23">
        <v>24.137492163009377</v>
      </c>
    </row>
    <row r="14" spans="1:42" ht="15.75" thickBot="1">
      <c r="A14" s="44" t="s">
        <v>34</v>
      </c>
      <c r="B14" s="91" t="s">
        <v>201</v>
      </c>
      <c r="C14" s="42" t="s">
        <v>198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>
        <v>25</v>
      </c>
      <c r="W14" s="6">
        <v>40</v>
      </c>
      <c r="X14" s="6">
        <v>33.67</v>
      </c>
      <c r="Y14" s="6">
        <v>20</v>
      </c>
      <c r="Z14" s="6">
        <v>40</v>
      </c>
      <c r="AA14" s="6">
        <v>27.135000000000002</v>
      </c>
      <c r="AB14" s="6">
        <v>25</v>
      </c>
      <c r="AC14" s="6">
        <v>40</v>
      </c>
      <c r="AD14" s="6">
        <v>29.145</v>
      </c>
      <c r="AE14" s="6">
        <v>20</v>
      </c>
      <c r="AF14" s="6">
        <v>40</v>
      </c>
      <c r="AG14" s="6">
        <v>32.225000000000001</v>
      </c>
      <c r="AH14" s="6">
        <v>30</v>
      </c>
      <c r="AI14" s="6">
        <v>45</v>
      </c>
      <c r="AJ14" s="6">
        <v>34.6596551724138</v>
      </c>
      <c r="AK14" s="6">
        <v>35</v>
      </c>
      <c r="AL14" s="6">
        <v>50</v>
      </c>
      <c r="AM14" s="25">
        <v>40.113333333333301</v>
      </c>
      <c r="AN14" s="23">
        <v>20</v>
      </c>
      <c r="AO14" s="23">
        <v>50</v>
      </c>
      <c r="AP14" s="23">
        <v>32.824664750957851</v>
      </c>
    </row>
    <row r="15" spans="1:42" ht="15.75" thickBot="1">
      <c r="A15" s="44" t="s">
        <v>36</v>
      </c>
      <c r="B15" s="91" t="s">
        <v>203</v>
      </c>
      <c r="C15" s="42" t="s">
        <v>198</v>
      </c>
      <c r="D15" s="6">
        <v>8</v>
      </c>
      <c r="E15" s="6">
        <v>25</v>
      </c>
      <c r="F15" s="6">
        <v>15.798</v>
      </c>
      <c r="G15" s="6">
        <v>10</v>
      </c>
      <c r="H15" s="6">
        <v>20</v>
      </c>
      <c r="I15" s="6">
        <v>12.821875</v>
      </c>
      <c r="J15" s="6">
        <v>12</v>
      </c>
      <c r="K15" s="6">
        <v>30</v>
      </c>
      <c r="L15" s="6">
        <v>19.461290322580599</v>
      </c>
      <c r="M15" s="6">
        <v>15</v>
      </c>
      <c r="N15" s="6">
        <v>45</v>
      </c>
      <c r="O15" s="6">
        <v>24.78125</v>
      </c>
      <c r="P15" s="6">
        <v>15</v>
      </c>
      <c r="Q15" s="6">
        <v>30</v>
      </c>
      <c r="R15" s="6">
        <v>20.535483870967699</v>
      </c>
      <c r="S15" s="6">
        <v>15</v>
      </c>
      <c r="T15" s="6">
        <v>40</v>
      </c>
      <c r="U15" s="6">
        <v>27.5</v>
      </c>
      <c r="V15" s="6">
        <v>10</v>
      </c>
      <c r="W15" s="6">
        <v>40</v>
      </c>
      <c r="X15" s="6">
        <v>24.321000000000002</v>
      </c>
      <c r="Y15" s="6">
        <v>12</v>
      </c>
      <c r="Z15" s="6">
        <v>25</v>
      </c>
      <c r="AA15" s="6">
        <v>19.663793103448299</v>
      </c>
      <c r="AB15" s="6">
        <v>15</v>
      </c>
      <c r="AC15" s="6">
        <v>30</v>
      </c>
      <c r="AD15" s="6">
        <v>21.016666666666701</v>
      </c>
      <c r="AE15" s="6">
        <v>15</v>
      </c>
      <c r="AF15" s="6">
        <v>25</v>
      </c>
      <c r="AG15" s="6">
        <v>18.384482758620699</v>
      </c>
      <c r="AH15" s="6">
        <v>15</v>
      </c>
      <c r="AI15" s="6">
        <v>40</v>
      </c>
      <c r="AJ15" s="6">
        <v>27.920689655172399</v>
      </c>
      <c r="AK15" s="6">
        <v>30</v>
      </c>
      <c r="AL15" s="6">
        <v>60</v>
      </c>
      <c r="AM15" s="25">
        <v>37.844827586206897</v>
      </c>
      <c r="AN15" s="23">
        <v>8</v>
      </c>
      <c r="AO15" s="23">
        <v>60</v>
      </c>
      <c r="AP15" s="23">
        <v>22.504113246971944</v>
      </c>
    </row>
    <row r="16" spans="1:42" ht="15.75" thickBot="1">
      <c r="A16" s="44" t="s">
        <v>37</v>
      </c>
      <c r="B16" s="90" t="s">
        <v>161</v>
      </c>
      <c r="C16" s="42" t="s">
        <v>198</v>
      </c>
      <c r="D16" s="6">
        <v>15</v>
      </c>
      <c r="E16" s="6">
        <v>30</v>
      </c>
      <c r="F16" s="6">
        <v>23.541333333333299</v>
      </c>
      <c r="G16" s="6">
        <v>16</v>
      </c>
      <c r="H16" s="6">
        <v>30</v>
      </c>
      <c r="I16" s="6">
        <v>20.139062500000001</v>
      </c>
      <c r="J16" s="6">
        <v>20</v>
      </c>
      <c r="K16" s="6">
        <v>40</v>
      </c>
      <c r="L16" s="6">
        <v>30.6596774193548</v>
      </c>
      <c r="M16" s="6">
        <v>18</v>
      </c>
      <c r="N16" s="6">
        <v>40</v>
      </c>
      <c r="O16" s="6">
        <v>30.143750000000001</v>
      </c>
      <c r="P16" s="6">
        <v>15</v>
      </c>
      <c r="Q16" s="6">
        <v>30</v>
      </c>
      <c r="R16" s="6">
        <v>22.277419354838699</v>
      </c>
      <c r="S16" s="6">
        <v>20</v>
      </c>
      <c r="T16" s="6">
        <v>60</v>
      </c>
      <c r="U16" s="6">
        <v>35.979999999999997</v>
      </c>
      <c r="V16" s="6">
        <v>20</v>
      </c>
      <c r="W16" s="6">
        <v>40</v>
      </c>
      <c r="X16" s="6">
        <v>31.1896666666667</v>
      </c>
      <c r="Y16" s="6">
        <v>18</v>
      </c>
      <c r="Z16" s="6">
        <v>50</v>
      </c>
      <c r="AA16" s="6">
        <v>34.5424137931034</v>
      </c>
      <c r="AB16" s="6">
        <v>30</v>
      </c>
      <c r="AC16" s="6">
        <v>60</v>
      </c>
      <c r="AD16" s="6">
        <v>43.5133333333333</v>
      </c>
      <c r="AE16" s="6">
        <v>30</v>
      </c>
      <c r="AF16" s="6">
        <v>50</v>
      </c>
      <c r="AG16" s="6">
        <v>38.0571428571429</v>
      </c>
      <c r="AH16" s="6">
        <v>35</v>
      </c>
      <c r="AI16" s="6">
        <v>60</v>
      </c>
      <c r="AJ16" s="6">
        <v>43.420689655172403</v>
      </c>
      <c r="AK16" s="6">
        <v>25</v>
      </c>
      <c r="AL16" s="6">
        <v>50</v>
      </c>
      <c r="AM16" s="25">
        <v>36.383333333333297</v>
      </c>
      <c r="AN16" s="23">
        <v>15</v>
      </c>
      <c r="AO16" s="23">
        <v>60</v>
      </c>
      <c r="AP16" s="23">
        <v>32.487318520523239</v>
      </c>
    </row>
    <row r="17" spans="1:42" ht="15.75" thickBot="1">
      <c r="A17" s="44" t="s">
        <v>38</v>
      </c>
      <c r="B17" s="91" t="s">
        <v>162</v>
      </c>
      <c r="C17" s="42" t="s">
        <v>198</v>
      </c>
      <c r="D17" s="6">
        <v>25</v>
      </c>
      <c r="E17" s="6">
        <v>45</v>
      </c>
      <c r="F17" s="6">
        <v>33.8188888888889</v>
      </c>
      <c r="G17" s="6">
        <v>20</v>
      </c>
      <c r="H17" s="6">
        <v>35</v>
      </c>
      <c r="I17" s="6">
        <v>27.78125</v>
      </c>
      <c r="J17" s="6">
        <v>25</v>
      </c>
      <c r="K17" s="6">
        <v>50</v>
      </c>
      <c r="L17" s="6">
        <v>34.3204347826087</v>
      </c>
      <c r="M17" s="6">
        <v>24</v>
      </c>
      <c r="N17" s="6">
        <v>50</v>
      </c>
      <c r="O17" s="6">
        <v>36.9</v>
      </c>
      <c r="P17" s="6">
        <v>20</v>
      </c>
      <c r="Q17" s="6">
        <v>35</v>
      </c>
      <c r="R17" s="6">
        <v>25.714516129032301</v>
      </c>
      <c r="S17" s="6">
        <v>20</v>
      </c>
      <c r="T17" s="6">
        <v>40</v>
      </c>
      <c r="U17" s="6">
        <v>28.2876923076923</v>
      </c>
      <c r="V17" s="6">
        <v>20</v>
      </c>
      <c r="W17" s="6">
        <v>40</v>
      </c>
      <c r="X17" s="6">
        <v>31.855</v>
      </c>
      <c r="Y17" s="6">
        <v>25</v>
      </c>
      <c r="Z17" s="6">
        <v>50</v>
      </c>
      <c r="AA17" s="6">
        <v>34.920344827586199</v>
      </c>
      <c r="AB17" s="6">
        <v>30</v>
      </c>
      <c r="AC17" s="6">
        <v>60</v>
      </c>
      <c r="AD17" s="6">
        <v>42.4836666666667</v>
      </c>
      <c r="AE17" s="6">
        <v>30</v>
      </c>
      <c r="AF17" s="6">
        <v>42</v>
      </c>
      <c r="AG17" s="6">
        <v>34.169310344827601</v>
      </c>
      <c r="AH17" s="6">
        <v>28</v>
      </c>
      <c r="AI17" s="6">
        <v>50</v>
      </c>
      <c r="AJ17" s="6">
        <v>35.275172413793101</v>
      </c>
      <c r="AK17" s="6">
        <v>30</v>
      </c>
      <c r="AL17" s="6">
        <v>45</v>
      </c>
      <c r="AM17" s="25">
        <v>35.755294117647097</v>
      </c>
      <c r="AN17" s="23">
        <v>20</v>
      </c>
      <c r="AO17" s="23">
        <v>60</v>
      </c>
      <c r="AP17" s="23">
        <v>33.440130873228576</v>
      </c>
    </row>
    <row r="18" spans="1:42" ht="15.75" thickBot="1">
      <c r="A18" s="44" t="s">
        <v>39</v>
      </c>
      <c r="B18" s="92" t="s">
        <v>163</v>
      </c>
      <c r="C18" s="42" t="s">
        <v>198</v>
      </c>
      <c r="D18" s="6">
        <v>10</v>
      </c>
      <c r="E18" s="6">
        <v>70</v>
      </c>
      <c r="F18" s="6">
        <v>37.957666666666697</v>
      </c>
      <c r="G18" s="6">
        <v>25</v>
      </c>
      <c r="H18" s="6">
        <v>45</v>
      </c>
      <c r="I18" s="6">
        <v>33.659374999999997</v>
      </c>
      <c r="J18" s="6">
        <v>35</v>
      </c>
      <c r="K18" s="6">
        <v>64</v>
      </c>
      <c r="L18" s="6">
        <v>46.7</v>
      </c>
      <c r="M18" s="6">
        <v>40</v>
      </c>
      <c r="N18" s="6">
        <v>70</v>
      </c>
      <c r="O18" s="6">
        <v>56.25</v>
      </c>
      <c r="P18" s="6">
        <v>35</v>
      </c>
      <c r="Q18" s="6">
        <v>60</v>
      </c>
      <c r="R18" s="6">
        <v>47.406451612903197</v>
      </c>
      <c r="S18" s="6">
        <v>30</v>
      </c>
      <c r="T18" s="6">
        <v>100</v>
      </c>
      <c r="U18" s="6">
        <v>70.561000000000007</v>
      </c>
      <c r="V18" s="6">
        <v>50</v>
      </c>
      <c r="W18" s="6">
        <v>100</v>
      </c>
      <c r="X18" s="6">
        <v>80.158333333333303</v>
      </c>
      <c r="Y18" s="6">
        <v>30</v>
      </c>
      <c r="Z18" s="6">
        <v>100</v>
      </c>
      <c r="AA18" s="6">
        <v>49.8941379310345</v>
      </c>
      <c r="AB18" s="6">
        <v>30</v>
      </c>
      <c r="AC18" s="6">
        <v>80</v>
      </c>
      <c r="AD18" s="6">
        <v>61.393999999999998</v>
      </c>
      <c r="AE18" s="6">
        <v>65</v>
      </c>
      <c r="AF18" s="6">
        <v>80</v>
      </c>
      <c r="AG18" s="6">
        <v>74.7222222222222</v>
      </c>
      <c r="AH18" s="6">
        <v>50</v>
      </c>
      <c r="AI18" s="6">
        <v>140</v>
      </c>
      <c r="AJ18" s="6">
        <v>79.3333333333333</v>
      </c>
      <c r="AK18" s="6">
        <v>60</v>
      </c>
      <c r="AL18" s="6">
        <v>130</v>
      </c>
      <c r="AM18" s="25">
        <v>93.974999999999994</v>
      </c>
      <c r="AN18" s="23">
        <v>10</v>
      </c>
      <c r="AO18" s="23">
        <v>140</v>
      </c>
      <c r="AP18" s="23">
        <v>61.000960008291095</v>
      </c>
    </row>
    <row r="19" spans="1:42" ht="15.75" thickBot="1">
      <c r="A19" s="44" t="s">
        <v>40</v>
      </c>
      <c r="B19" s="91" t="s">
        <v>164</v>
      </c>
      <c r="C19" s="42" t="s">
        <v>198</v>
      </c>
      <c r="D19" s="6">
        <v>28</v>
      </c>
      <c r="E19" s="6">
        <v>60</v>
      </c>
      <c r="F19" s="6">
        <v>37.243103448275903</v>
      </c>
      <c r="G19" s="6">
        <v>30</v>
      </c>
      <c r="H19" s="6">
        <v>80</v>
      </c>
      <c r="I19" s="6">
        <v>57.497999999999998</v>
      </c>
      <c r="J19" s="6">
        <v>35</v>
      </c>
      <c r="K19" s="6">
        <v>60</v>
      </c>
      <c r="L19" s="6">
        <v>46.3</v>
      </c>
      <c r="M19" s="6"/>
      <c r="N19" s="6"/>
      <c r="O19" s="6"/>
      <c r="P19" s="6"/>
      <c r="Q19" s="6"/>
      <c r="R19" s="6"/>
      <c r="S19" s="6">
        <v>90</v>
      </c>
      <c r="T19" s="6">
        <v>140</v>
      </c>
      <c r="U19" s="6">
        <v>113.33285714285709</v>
      </c>
      <c r="V19" s="6">
        <v>50</v>
      </c>
      <c r="W19" s="6">
        <v>120</v>
      </c>
      <c r="X19" s="6">
        <v>77.59</v>
      </c>
      <c r="Y19" s="6">
        <v>60</v>
      </c>
      <c r="Z19" s="6">
        <v>110</v>
      </c>
      <c r="AA19" s="6">
        <v>86.732758620689694</v>
      </c>
      <c r="AB19" s="6">
        <v>60</v>
      </c>
      <c r="AC19" s="6">
        <v>120</v>
      </c>
      <c r="AD19" s="6">
        <v>84.716666666666697</v>
      </c>
      <c r="AE19" s="6">
        <v>30</v>
      </c>
      <c r="AF19" s="6">
        <v>90</v>
      </c>
      <c r="AG19" s="6">
        <v>55.522413793103397</v>
      </c>
      <c r="AH19" s="6">
        <v>25</v>
      </c>
      <c r="AI19" s="6">
        <v>60</v>
      </c>
      <c r="AJ19" s="6">
        <v>43.975862068965498</v>
      </c>
      <c r="AK19" s="6">
        <v>40</v>
      </c>
      <c r="AL19" s="6">
        <v>90</v>
      </c>
      <c r="AM19" s="25">
        <v>60.100666666666697</v>
      </c>
      <c r="AN19" s="23">
        <v>25</v>
      </c>
      <c r="AO19" s="23">
        <v>140</v>
      </c>
      <c r="AP19" s="23">
        <v>66.301232840722491</v>
      </c>
    </row>
    <row r="20" spans="1:42" ht="15.75" thickBot="1">
      <c r="A20" s="44" t="s">
        <v>41</v>
      </c>
      <c r="B20" s="90" t="s">
        <v>165</v>
      </c>
      <c r="C20" s="42" t="s">
        <v>198</v>
      </c>
      <c r="D20" s="6">
        <v>15</v>
      </c>
      <c r="E20" s="6">
        <v>55</v>
      </c>
      <c r="F20" s="6">
        <v>35.255666666666698</v>
      </c>
      <c r="G20" s="6">
        <v>18</v>
      </c>
      <c r="H20" s="6">
        <v>35</v>
      </c>
      <c r="I20" s="6">
        <v>24.412500000000001</v>
      </c>
      <c r="J20" s="6">
        <v>28</v>
      </c>
      <c r="K20" s="6">
        <v>80</v>
      </c>
      <c r="L20" s="6">
        <v>51.503225806451603</v>
      </c>
      <c r="M20" s="6">
        <v>50</v>
      </c>
      <c r="N20" s="6">
        <v>80</v>
      </c>
      <c r="O20" s="6">
        <v>65.364062500000003</v>
      </c>
      <c r="P20" s="6">
        <v>25</v>
      </c>
      <c r="Q20" s="6">
        <v>60</v>
      </c>
      <c r="R20" s="6">
        <v>38.108064516128998</v>
      </c>
      <c r="S20" s="6">
        <v>18</v>
      </c>
      <c r="T20" s="6">
        <v>85</v>
      </c>
      <c r="U20" s="6">
        <v>46.488333333333301</v>
      </c>
      <c r="V20" s="6">
        <v>20</v>
      </c>
      <c r="W20" s="6">
        <v>60</v>
      </c>
      <c r="X20" s="6">
        <v>38.039655172413802</v>
      </c>
      <c r="Y20" s="6">
        <v>30</v>
      </c>
      <c r="Z20" s="6">
        <v>60</v>
      </c>
      <c r="AA20" s="6">
        <v>49.841379310344799</v>
      </c>
      <c r="AB20" s="6">
        <v>40</v>
      </c>
      <c r="AC20" s="6">
        <v>80</v>
      </c>
      <c r="AD20" s="6">
        <v>60.213999999999999</v>
      </c>
      <c r="AE20" s="6">
        <v>50</v>
      </c>
      <c r="AF20" s="6">
        <v>90</v>
      </c>
      <c r="AG20" s="6">
        <v>68.041379310344794</v>
      </c>
      <c r="AH20" s="6">
        <v>50</v>
      </c>
      <c r="AI20" s="6">
        <v>80</v>
      </c>
      <c r="AJ20" s="6">
        <v>60.495357142857102</v>
      </c>
      <c r="AK20" s="6">
        <v>40</v>
      </c>
      <c r="AL20" s="6">
        <v>90</v>
      </c>
      <c r="AM20" s="25">
        <v>65.379000000000005</v>
      </c>
      <c r="AN20" s="23">
        <v>15</v>
      </c>
      <c r="AO20" s="23">
        <v>90</v>
      </c>
      <c r="AP20" s="23">
        <v>50.261885313211756</v>
      </c>
    </row>
    <row r="21" spans="1:42" ht="15.75" thickBot="1">
      <c r="A21" s="44" t="s">
        <v>42</v>
      </c>
      <c r="B21" s="90" t="s">
        <v>166</v>
      </c>
      <c r="C21" s="42" t="s">
        <v>198</v>
      </c>
      <c r="D21" s="6">
        <v>35</v>
      </c>
      <c r="E21" s="6">
        <v>62</v>
      </c>
      <c r="F21" s="6">
        <v>54.174444444444397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80</v>
      </c>
      <c r="T21" s="6">
        <v>100</v>
      </c>
      <c r="U21" s="6">
        <v>90</v>
      </c>
      <c r="V21" s="6">
        <v>30</v>
      </c>
      <c r="W21" s="6">
        <v>100</v>
      </c>
      <c r="X21" s="6">
        <v>59.558823529411796</v>
      </c>
      <c r="Y21" s="6">
        <v>35</v>
      </c>
      <c r="Z21" s="6">
        <v>70</v>
      </c>
      <c r="AA21" s="6">
        <v>53.188620689655203</v>
      </c>
      <c r="AB21" s="6">
        <v>30</v>
      </c>
      <c r="AC21" s="6">
        <v>75</v>
      </c>
      <c r="AD21" s="6">
        <v>55.279333333333298</v>
      </c>
      <c r="AE21" s="6">
        <v>30</v>
      </c>
      <c r="AF21" s="6">
        <v>50</v>
      </c>
      <c r="AG21" s="6">
        <v>35.5137931034483</v>
      </c>
      <c r="AH21" s="6">
        <v>30</v>
      </c>
      <c r="AI21" s="6">
        <v>70</v>
      </c>
      <c r="AJ21" s="6">
        <v>49.593793103448299</v>
      </c>
      <c r="AK21" s="6">
        <v>45</v>
      </c>
      <c r="AL21" s="6">
        <v>80</v>
      </c>
      <c r="AM21" s="25">
        <v>61.465517241379303</v>
      </c>
      <c r="AN21" s="23">
        <v>30</v>
      </c>
      <c r="AO21" s="23">
        <v>100</v>
      </c>
      <c r="AP21" s="23">
        <v>57.346790680640076</v>
      </c>
    </row>
    <row r="22" spans="1:42" ht="15.75" thickBot="1">
      <c r="A22" s="44" t="s">
        <v>43</v>
      </c>
      <c r="B22" s="91" t="s">
        <v>167</v>
      </c>
      <c r="C22" s="42" t="s">
        <v>198</v>
      </c>
      <c r="D22" s="6"/>
      <c r="E22" s="6"/>
      <c r="F22" s="6"/>
      <c r="G22" s="6">
        <v>50</v>
      </c>
      <c r="H22" s="6">
        <v>80</v>
      </c>
      <c r="I22" s="6">
        <v>67.483333333333306</v>
      </c>
      <c r="J22" s="6">
        <v>30</v>
      </c>
      <c r="K22" s="6">
        <v>60</v>
      </c>
      <c r="L22" s="6">
        <v>44.683870967741903</v>
      </c>
      <c r="M22" s="6">
        <v>48</v>
      </c>
      <c r="N22" s="6">
        <v>75</v>
      </c>
      <c r="O22" s="6">
        <v>61.3125</v>
      </c>
      <c r="P22" s="6">
        <v>50</v>
      </c>
      <c r="Q22" s="6">
        <v>75</v>
      </c>
      <c r="R22" s="6">
        <v>59.509655172413801</v>
      </c>
      <c r="S22" s="6">
        <v>35</v>
      </c>
      <c r="T22" s="6">
        <v>60</v>
      </c>
      <c r="U22" s="6">
        <v>49.421999999999997</v>
      </c>
      <c r="V22" s="6">
        <v>40</v>
      </c>
      <c r="W22" s="6">
        <v>60</v>
      </c>
      <c r="X22" s="6">
        <v>47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25"/>
      <c r="AN22" s="23">
        <v>30</v>
      </c>
      <c r="AO22" s="23">
        <v>80</v>
      </c>
      <c r="AP22" s="23">
        <v>54.901893245581498</v>
      </c>
    </row>
    <row r="23" spans="1:42" ht="15.75" thickBot="1">
      <c r="A23" s="44" t="s">
        <v>45</v>
      </c>
      <c r="B23" s="91" t="s">
        <v>44</v>
      </c>
      <c r="C23" s="42" t="s">
        <v>198</v>
      </c>
      <c r="D23" s="6">
        <v>15</v>
      </c>
      <c r="E23" s="6">
        <v>70</v>
      </c>
      <c r="F23" s="6">
        <v>41.811333333333302</v>
      </c>
      <c r="G23" s="6">
        <v>14</v>
      </c>
      <c r="H23" s="6">
        <v>32</v>
      </c>
      <c r="I23" s="6">
        <v>20.818750000000001</v>
      </c>
      <c r="J23" s="6">
        <v>14</v>
      </c>
      <c r="K23" s="6">
        <v>50</v>
      </c>
      <c r="L23" s="6">
        <v>28.238709677419401</v>
      </c>
      <c r="M23" s="6">
        <v>20</v>
      </c>
      <c r="N23" s="6">
        <v>45</v>
      </c>
      <c r="O23" s="6">
        <v>33.012500000000003</v>
      </c>
      <c r="P23" s="6">
        <v>30</v>
      </c>
      <c r="Q23" s="6">
        <v>50</v>
      </c>
      <c r="R23" s="6">
        <v>36.1806451612903</v>
      </c>
      <c r="S23" s="6">
        <v>30</v>
      </c>
      <c r="T23" s="6">
        <v>70</v>
      </c>
      <c r="U23" s="6">
        <v>49.1666666666667</v>
      </c>
      <c r="V23" s="6">
        <v>40</v>
      </c>
      <c r="W23" s="6">
        <v>90</v>
      </c>
      <c r="X23" s="6">
        <v>64.629310344827601</v>
      </c>
      <c r="Y23" s="6">
        <v>50</v>
      </c>
      <c r="Z23" s="6">
        <v>80</v>
      </c>
      <c r="AA23" s="6">
        <v>67.637931034482804</v>
      </c>
      <c r="AB23" s="6">
        <v>50</v>
      </c>
      <c r="AC23" s="6">
        <v>140</v>
      </c>
      <c r="AD23" s="6">
        <v>91.177999999999997</v>
      </c>
      <c r="AE23" s="6">
        <v>70</v>
      </c>
      <c r="AF23" s="6">
        <v>130</v>
      </c>
      <c r="AG23" s="6">
        <v>102.015</v>
      </c>
      <c r="AH23" s="6">
        <v>60</v>
      </c>
      <c r="AI23" s="6">
        <v>125</v>
      </c>
      <c r="AJ23" s="6">
        <v>96.212758620689698</v>
      </c>
      <c r="AK23" s="6">
        <v>60</v>
      </c>
      <c r="AL23" s="6">
        <v>110</v>
      </c>
      <c r="AM23" s="25">
        <v>87.577666666666701</v>
      </c>
      <c r="AN23" s="23">
        <v>14</v>
      </c>
      <c r="AO23" s="23">
        <v>140</v>
      </c>
      <c r="AP23" s="23">
        <v>59.873272625448045</v>
      </c>
    </row>
    <row r="24" spans="1:42" ht="15.75" thickBot="1">
      <c r="A24" s="44" t="s">
        <v>47</v>
      </c>
      <c r="B24" s="90" t="s">
        <v>46</v>
      </c>
      <c r="C24" s="42" t="s">
        <v>198</v>
      </c>
      <c r="D24" s="6">
        <v>8</v>
      </c>
      <c r="E24" s="6">
        <v>60</v>
      </c>
      <c r="F24" s="6">
        <v>22.1353333333333</v>
      </c>
      <c r="G24" s="6">
        <v>8</v>
      </c>
      <c r="H24" s="6">
        <v>30</v>
      </c>
      <c r="I24" s="6">
        <v>17.064062499999999</v>
      </c>
      <c r="J24" s="6">
        <v>24</v>
      </c>
      <c r="K24" s="6">
        <v>50</v>
      </c>
      <c r="L24" s="6">
        <v>34.202258064516101</v>
      </c>
      <c r="M24" s="6">
        <v>20</v>
      </c>
      <c r="N24" s="6">
        <v>45</v>
      </c>
      <c r="O24" s="6">
        <v>33.567187500000003</v>
      </c>
      <c r="P24" s="6">
        <v>25</v>
      </c>
      <c r="Q24" s="6">
        <v>40</v>
      </c>
      <c r="R24" s="6">
        <v>33.870967741935502</v>
      </c>
      <c r="S24" s="6">
        <v>18</v>
      </c>
      <c r="T24" s="6">
        <v>60</v>
      </c>
      <c r="U24" s="6">
        <v>36.924666666666702</v>
      </c>
      <c r="V24" s="6">
        <v>18</v>
      </c>
      <c r="W24" s="6">
        <v>50</v>
      </c>
      <c r="X24" s="6">
        <v>33.790344827586203</v>
      </c>
      <c r="Y24" s="6">
        <v>28</v>
      </c>
      <c r="Z24" s="6">
        <v>50</v>
      </c>
      <c r="AA24" s="6">
        <v>40.056896551724101</v>
      </c>
      <c r="AB24" s="6">
        <v>30</v>
      </c>
      <c r="AC24" s="6">
        <v>50</v>
      </c>
      <c r="AD24" s="6">
        <v>41.705666666666701</v>
      </c>
      <c r="AE24" s="6">
        <v>30</v>
      </c>
      <c r="AF24" s="6">
        <v>50</v>
      </c>
      <c r="AG24" s="6">
        <v>38.098275862069002</v>
      </c>
      <c r="AH24" s="6">
        <v>30</v>
      </c>
      <c r="AI24" s="6">
        <v>60</v>
      </c>
      <c r="AJ24" s="6">
        <v>38.736896551724101</v>
      </c>
      <c r="AK24" s="6">
        <v>30</v>
      </c>
      <c r="AL24" s="6">
        <v>60</v>
      </c>
      <c r="AM24" s="25">
        <v>40.186333333333302</v>
      </c>
      <c r="AN24" s="23">
        <v>8</v>
      </c>
      <c r="AO24" s="23">
        <v>60</v>
      </c>
      <c r="AP24" s="23">
        <v>34.19490746662958</v>
      </c>
    </row>
    <row r="25" spans="1:42" ht="15.75" thickBot="1">
      <c r="A25" s="44" t="s">
        <v>49</v>
      </c>
      <c r="B25" s="91" t="s">
        <v>48</v>
      </c>
      <c r="C25" s="42" t="s">
        <v>198</v>
      </c>
      <c r="D25" s="6">
        <v>30</v>
      </c>
      <c r="E25" s="6">
        <v>70</v>
      </c>
      <c r="F25" s="6">
        <v>49.493666666666698</v>
      </c>
      <c r="G25" s="6">
        <v>30</v>
      </c>
      <c r="H25" s="6">
        <v>45</v>
      </c>
      <c r="I25" s="6">
        <v>37.582812500000003</v>
      </c>
      <c r="J25" s="6">
        <v>24</v>
      </c>
      <c r="K25" s="6">
        <v>50</v>
      </c>
      <c r="L25" s="6">
        <v>33.896774193548403</v>
      </c>
      <c r="M25" s="6">
        <v>20</v>
      </c>
      <c r="N25" s="6">
        <v>50</v>
      </c>
      <c r="O25" s="6">
        <v>40.2751612903226</v>
      </c>
      <c r="P25" s="6">
        <v>35</v>
      </c>
      <c r="Q25" s="6">
        <v>70</v>
      </c>
      <c r="R25" s="6">
        <v>49.091935483870998</v>
      </c>
      <c r="S25" s="6">
        <v>35</v>
      </c>
      <c r="T25" s="6">
        <v>65</v>
      </c>
      <c r="U25" s="6">
        <v>48.2051724137931</v>
      </c>
      <c r="V25" s="6">
        <v>20</v>
      </c>
      <c r="W25" s="6">
        <v>70</v>
      </c>
      <c r="X25" s="6">
        <v>38.249000000000002</v>
      </c>
      <c r="Y25" s="6">
        <v>38</v>
      </c>
      <c r="Z25" s="6">
        <v>70</v>
      </c>
      <c r="AA25" s="6">
        <v>51.4862068965517</v>
      </c>
      <c r="AB25" s="6">
        <v>40</v>
      </c>
      <c r="AC25" s="6">
        <v>120</v>
      </c>
      <c r="AD25" s="6">
        <v>70.77</v>
      </c>
      <c r="AE25" s="6">
        <v>90</v>
      </c>
      <c r="AF25" s="6">
        <v>120</v>
      </c>
      <c r="AG25" s="6">
        <v>98.026315789473699</v>
      </c>
      <c r="AH25" s="6">
        <v>70</v>
      </c>
      <c r="AI25" s="6">
        <v>135</v>
      </c>
      <c r="AJ25" s="6">
        <v>100.322</v>
      </c>
      <c r="AK25" s="6">
        <v>40</v>
      </c>
      <c r="AL25" s="6">
        <v>90</v>
      </c>
      <c r="AM25" s="25">
        <v>64.309333333333299</v>
      </c>
      <c r="AN25" s="23">
        <v>20</v>
      </c>
      <c r="AO25" s="23">
        <v>135</v>
      </c>
      <c r="AP25" s="23">
        <v>56.809031547296712</v>
      </c>
    </row>
    <row r="26" spans="1:42" ht="15.75" thickBot="1">
      <c r="A26" s="44" t="s">
        <v>50</v>
      </c>
      <c r="B26" s="91" t="s">
        <v>168</v>
      </c>
      <c r="C26" s="42" t="s">
        <v>198</v>
      </c>
      <c r="D26" s="6">
        <v>25</v>
      </c>
      <c r="E26" s="6">
        <v>80</v>
      </c>
      <c r="F26" s="6">
        <v>47.463076923076898</v>
      </c>
      <c r="G26" s="6">
        <v>18</v>
      </c>
      <c r="H26" s="6">
        <v>34</v>
      </c>
      <c r="I26" s="6">
        <v>24.979687500000001</v>
      </c>
      <c r="J26" s="6">
        <v>18</v>
      </c>
      <c r="K26" s="6">
        <v>40</v>
      </c>
      <c r="L26" s="6">
        <v>27.4838709677419</v>
      </c>
      <c r="M26" s="6">
        <v>10</v>
      </c>
      <c r="N26" s="6">
        <v>30</v>
      </c>
      <c r="O26" s="6">
        <v>19.220312499999999</v>
      </c>
      <c r="P26" s="6">
        <v>15</v>
      </c>
      <c r="Q26" s="6">
        <v>35</v>
      </c>
      <c r="R26" s="6">
        <v>24.190322580645201</v>
      </c>
      <c r="S26" s="6">
        <v>20</v>
      </c>
      <c r="T26" s="6">
        <v>40</v>
      </c>
      <c r="U26" s="6">
        <v>27.166818181818201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25"/>
      <c r="AN26" s="23">
        <v>10</v>
      </c>
      <c r="AO26" s="23">
        <v>80</v>
      </c>
      <c r="AP26" s="23">
        <v>28.417348108880361</v>
      </c>
    </row>
    <row r="27" spans="1:42" ht="15.75" thickBot="1">
      <c r="A27" s="44" t="s">
        <v>51</v>
      </c>
      <c r="B27" s="91" t="s">
        <v>169</v>
      </c>
      <c r="C27" s="42" t="s">
        <v>198</v>
      </c>
      <c r="D27" s="6">
        <v>15</v>
      </c>
      <c r="E27" s="6">
        <v>90</v>
      </c>
      <c r="F27" s="6">
        <v>45.492333333333299</v>
      </c>
      <c r="G27" s="6">
        <v>15</v>
      </c>
      <c r="H27" s="6">
        <v>35</v>
      </c>
      <c r="I27" s="6">
        <v>24.743548387096801</v>
      </c>
      <c r="J27" s="6">
        <v>24</v>
      </c>
      <c r="K27" s="6">
        <v>50</v>
      </c>
      <c r="L27" s="6">
        <v>34.658064516129002</v>
      </c>
      <c r="M27" s="6">
        <v>20</v>
      </c>
      <c r="N27" s="6">
        <v>50</v>
      </c>
      <c r="O27" s="6">
        <v>36.4375</v>
      </c>
      <c r="P27" s="6">
        <v>20</v>
      </c>
      <c r="Q27" s="6">
        <v>42</v>
      </c>
      <c r="R27" s="6">
        <v>33.9677419354839</v>
      </c>
      <c r="S27" s="6">
        <v>20</v>
      </c>
      <c r="T27" s="6">
        <v>60</v>
      </c>
      <c r="U27" s="6">
        <v>36.1696666666667</v>
      </c>
      <c r="V27" s="6">
        <v>30</v>
      </c>
      <c r="W27" s="6">
        <v>70</v>
      </c>
      <c r="X27" s="6">
        <v>39.978260869565197</v>
      </c>
      <c r="Y27" s="6"/>
      <c r="Z27" s="6"/>
      <c r="AA27" s="6"/>
      <c r="AB27" s="6"/>
      <c r="AC27" s="6"/>
      <c r="AD27" s="6"/>
      <c r="AE27" s="6">
        <v>70</v>
      </c>
      <c r="AF27" s="6">
        <v>80</v>
      </c>
      <c r="AG27" s="6">
        <v>75</v>
      </c>
      <c r="AH27" s="6">
        <v>50</v>
      </c>
      <c r="AI27" s="6">
        <v>80</v>
      </c>
      <c r="AJ27" s="6">
        <v>72.083749999999995</v>
      </c>
      <c r="AK27" s="6">
        <v>60</v>
      </c>
      <c r="AL27" s="6">
        <v>110</v>
      </c>
      <c r="AM27" s="25">
        <v>84.630952380952394</v>
      </c>
      <c r="AN27" s="23">
        <v>15</v>
      </c>
      <c r="AO27" s="23">
        <v>110</v>
      </c>
      <c r="AP27" s="23">
        <v>48.316181808922735</v>
      </c>
    </row>
    <row r="28" spans="1:42" ht="15.75" thickBot="1">
      <c r="A28" s="44" t="s">
        <v>52</v>
      </c>
      <c r="B28" s="91" t="s">
        <v>204</v>
      </c>
      <c r="C28" s="42" t="s">
        <v>198</v>
      </c>
      <c r="D28" s="6">
        <v>26</v>
      </c>
      <c r="E28" s="6">
        <v>70</v>
      </c>
      <c r="F28" s="6">
        <v>46</v>
      </c>
      <c r="G28" s="6"/>
      <c r="H28" s="6"/>
      <c r="I28" s="6"/>
      <c r="J28" s="6">
        <v>30</v>
      </c>
      <c r="K28" s="6">
        <v>50</v>
      </c>
      <c r="L28" s="6">
        <v>38.454545454545503</v>
      </c>
      <c r="M28" s="6">
        <v>15</v>
      </c>
      <c r="N28" s="6">
        <v>50</v>
      </c>
      <c r="O28" s="6">
        <v>31.644642857142902</v>
      </c>
      <c r="P28" s="6">
        <v>25</v>
      </c>
      <c r="Q28" s="6">
        <v>50</v>
      </c>
      <c r="R28" s="6">
        <v>35.776923076923097</v>
      </c>
      <c r="S28" s="6">
        <v>35</v>
      </c>
      <c r="T28" s="6">
        <v>45</v>
      </c>
      <c r="U28" s="6">
        <v>40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>
        <v>70</v>
      </c>
      <c r="AL28" s="6">
        <v>90</v>
      </c>
      <c r="AM28" s="25">
        <v>77.082499999999996</v>
      </c>
      <c r="AN28" s="23">
        <v>15</v>
      </c>
      <c r="AO28" s="23">
        <v>90</v>
      </c>
      <c r="AP28" s="23">
        <v>44.826435231435255</v>
      </c>
    </row>
    <row r="29" spans="1:42" ht="15.75" thickBot="1">
      <c r="A29" s="44" t="s">
        <v>54</v>
      </c>
      <c r="B29" s="91" t="s">
        <v>53</v>
      </c>
      <c r="C29" s="42" t="s">
        <v>198</v>
      </c>
      <c r="D29" s="6">
        <v>25</v>
      </c>
      <c r="E29" s="6">
        <v>30</v>
      </c>
      <c r="F29" s="6">
        <v>28.386896551724099</v>
      </c>
      <c r="G29" s="6">
        <v>20</v>
      </c>
      <c r="H29" s="6">
        <v>30</v>
      </c>
      <c r="I29" s="6">
        <v>25.611875000000001</v>
      </c>
      <c r="J29" s="6">
        <v>20</v>
      </c>
      <c r="K29" s="6">
        <v>30</v>
      </c>
      <c r="L29" s="6">
        <v>23.236000000000001</v>
      </c>
      <c r="M29" s="6">
        <v>22</v>
      </c>
      <c r="N29" s="6">
        <v>30</v>
      </c>
      <c r="O29" s="6">
        <v>25.192187499999999</v>
      </c>
      <c r="P29" s="6">
        <v>22</v>
      </c>
      <c r="Q29" s="6">
        <v>35</v>
      </c>
      <c r="R29" s="6">
        <v>30.834193548387098</v>
      </c>
      <c r="S29" s="6">
        <v>18</v>
      </c>
      <c r="T29" s="6">
        <v>35</v>
      </c>
      <c r="U29" s="6">
        <v>30.161666666666701</v>
      </c>
      <c r="V29" s="6">
        <v>20</v>
      </c>
      <c r="W29" s="6">
        <v>25</v>
      </c>
      <c r="X29" s="6">
        <v>22.5</v>
      </c>
      <c r="Y29" s="6">
        <v>15</v>
      </c>
      <c r="Z29" s="6">
        <v>25</v>
      </c>
      <c r="AA29" s="6">
        <v>20.829310344827601</v>
      </c>
      <c r="AB29" s="6">
        <v>18</v>
      </c>
      <c r="AC29" s="6">
        <v>22</v>
      </c>
      <c r="AD29" s="6">
        <v>20.356666666666701</v>
      </c>
      <c r="AE29" s="6">
        <v>18</v>
      </c>
      <c r="AF29" s="6">
        <v>25</v>
      </c>
      <c r="AG29" s="6">
        <v>20.658620689655201</v>
      </c>
      <c r="AH29" s="6">
        <v>20</v>
      </c>
      <c r="AI29" s="6">
        <v>35</v>
      </c>
      <c r="AJ29" s="6">
        <v>26.274482758620699</v>
      </c>
      <c r="AK29" s="6">
        <v>28</v>
      </c>
      <c r="AL29" s="6">
        <v>40</v>
      </c>
      <c r="AM29" s="25">
        <v>33.368000000000002</v>
      </c>
      <c r="AN29" s="23">
        <v>15</v>
      </c>
      <c r="AO29" s="23">
        <v>40</v>
      </c>
      <c r="AP29" s="23">
        <v>25.617491643879006</v>
      </c>
    </row>
    <row r="30" spans="1:42" ht="15.75" thickBot="1">
      <c r="A30" s="44" t="s">
        <v>56</v>
      </c>
      <c r="B30" s="91" t="s">
        <v>55</v>
      </c>
      <c r="C30" s="42" t="s">
        <v>198</v>
      </c>
      <c r="D30" s="6">
        <v>5</v>
      </c>
      <c r="E30" s="6">
        <v>25</v>
      </c>
      <c r="F30" s="6">
        <v>12.1056666666667</v>
      </c>
      <c r="G30" s="6">
        <v>5</v>
      </c>
      <c r="H30" s="6">
        <v>35</v>
      </c>
      <c r="I30" s="6">
        <v>16.282812499999999</v>
      </c>
      <c r="J30" s="6">
        <v>20</v>
      </c>
      <c r="K30" s="6">
        <v>60</v>
      </c>
      <c r="L30" s="6">
        <v>37.751612903225798</v>
      </c>
      <c r="M30" s="6">
        <v>18</v>
      </c>
      <c r="N30" s="6">
        <v>50</v>
      </c>
      <c r="O30" s="6">
        <v>34.526562499999997</v>
      </c>
      <c r="P30" s="6">
        <v>20</v>
      </c>
      <c r="Q30" s="6">
        <v>50</v>
      </c>
      <c r="R30" s="6">
        <v>35.103225806451597</v>
      </c>
      <c r="S30" s="6">
        <v>20</v>
      </c>
      <c r="T30" s="6">
        <v>50</v>
      </c>
      <c r="U30" s="6">
        <v>35.578333333333298</v>
      </c>
      <c r="V30" s="6">
        <v>15</v>
      </c>
      <c r="W30" s="6">
        <v>40</v>
      </c>
      <c r="X30" s="6">
        <v>23.599</v>
      </c>
      <c r="Y30" s="6">
        <v>15</v>
      </c>
      <c r="Z30" s="6">
        <v>40</v>
      </c>
      <c r="AA30" s="6">
        <v>24.496551724137898</v>
      </c>
      <c r="AB30" s="6">
        <v>30</v>
      </c>
      <c r="AC30" s="6">
        <v>60</v>
      </c>
      <c r="AD30" s="6">
        <v>44.522666666666701</v>
      </c>
      <c r="AE30" s="6">
        <v>30</v>
      </c>
      <c r="AF30" s="6">
        <v>60</v>
      </c>
      <c r="AG30" s="6">
        <v>44.331034482758596</v>
      </c>
      <c r="AH30" s="6">
        <v>25</v>
      </c>
      <c r="AI30" s="6">
        <v>50</v>
      </c>
      <c r="AJ30" s="6">
        <v>35.332413793103399</v>
      </c>
      <c r="AK30" s="6">
        <v>20</v>
      </c>
      <c r="AL30" s="6">
        <v>55</v>
      </c>
      <c r="AM30" s="25">
        <v>31.093666666666699</v>
      </c>
      <c r="AN30" s="23">
        <v>5</v>
      </c>
      <c r="AO30" s="23">
        <v>60</v>
      </c>
      <c r="AP30" s="23">
        <v>31.226962253584222</v>
      </c>
    </row>
    <row r="31" spans="1:42" ht="15.75" thickBot="1">
      <c r="A31" s="44" t="s">
        <v>59</v>
      </c>
      <c r="B31" s="91" t="s">
        <v>170</v>
      </c>
      <c r="C31" s="42" t="s">
        <v>198</v>
      </c>
      <c r="D31" s="6">
        <v>15</v>
      </c>
      <c r="E31" s="6">
        <v>65</v>
      </c>
      <c r="F31" s="6">
        <v>40.040999999999997</v>
      </c>
      <c r="G31" s="6">
        <v>15</v>
      </c>
      <c r="H31" s="6">
        <v>40</v>
      </c>
      <c r="I31" s="6">
        <v>25.487500000000001</v>
      </c>
      <c r="J31" s="6">
        <v>30</v>
      </c>
      <c r="K31" s="6">
        <v>60</v>
      </c>
      <c r="L31" s="6">
        <v>39.064516129032299</v>
      </c>
      <c r="M31" s="6">
        <v>25</v>
      </c>
      <c r="N31" s="6">
        <v>60</v>
      </c>
      <c r="O31" s="6">
        <v>39.701562500000001</v>
      </c>
      <c r="P31" s="6">
        <v>30</v>
      </c>
      <c r="Q31" s="6">
        <v>60</v>
      </c>
      <c r="R31" s="6">
        <v>40.224333333333298</v>
      </c>
      <c r="S31" s="6">
        <v>40</v>
      </c>
      <c r="T31" s="6">
        <v>100</v>
      </c>
      <c r="U31" s="6">
        <v>67.512068965517201</v>
      </c>
      <c r="V31" s="6">
        <v>60</v>
      </c>
      <c r="W31" s="6">
        <v>90</v>
      </c>
      <c r="X31" s="6">
        <v>73.433793103448295</v>
      </c>
      <c r="Y31" s="6">
        <v>50</v>
      </c>
      <c r="Z31" s="6">
        <v>80</v>
      </c>
      <c r="AA31" s="6">
        <v>71</v>
      </c>
      <c r="AB31" s="6">
        <v>50</v>
      </c>
      <c r="AC31" s="6">
        <v>140</v>
      </c>
      <c r="AD31" s="6">
        <v>97.663793103448299</v>
      </c>
      <c r="AE31" s="6">
        <v>80</v>
      </c>
      <c r="AF31" s="6">
        <v>120</v>
      </c>
      <c r="AG31" s="6">
        <v>105.76137931034479</v>
      </c>
      <c r="AH31" s="6">
        <v>60</v>
      </c>
      <c r="AI31" s="6">
        <v>130</v>
      </c>
      <c r="AJ31" s="6">
        <v>91.264482758620701</v>
      </c>
      <c r="AK31" s="6">
        <v>60</v>
      </c>
      <c r="AL31" s="6">
        <v>110</v>
      </c>
      <c r="AM31" s="25">
        <v>85.733333333333306</v>
      </c>
      <c r="AN31" s="23">
        <v>15</v>
      </c>
      <c r="AO31" s="23">
        <v>140</v>
      </c>
      <c r="AP31" s="23">
        <v>64.740646878089862</v>
      </c>
    </row>
    <row r="32" spans="1:42" ht="15.75" thickBot="1">
      <c r="A32" s="44" t="s">
        <v>60</v>
      </c>
      <c r="B32" s="91" t="s">
        <v>171</v>
      </c>
      <c r="C32" s="42" t="s">
        <v>198</v>
      </c>
      <c r="D32" s="6">
        <v>25</v>
      </c>
      <c r="E32" s="6">
        <v>55</v>
      </c>
      <c r="F32" s="6">
        <v>37.419411764705899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>
        <v>45</v>
      </c>
      <c r="W32" s="6">
        <v>50</v>
      </c>
      <c r="X32" s="6">
        <v>47.5</v>
      </c>
      <c r="Y32" s="6">
        <v>35</v>
      </c>
      <c r="Z32" s="6">
        <v>60</v>
      </c>
      <c r="AA32" s="6">
        <v>51.368000000000002</v>
      </c>
      <c r="AB32" s="6">
        <v>40</v>
      </c>
      <c r="AC32" s="6">
        <v>70</v>
      </c>
      <c r="AD32" s="6">
        <v>50.886666666666699</v>
      </c>
      <c r="AE32" s="6">
        <v>40</v>
      </c>
      <c r="AF32" s="6">
        <v>50</v>
      </c>
      <c r="AG32" s="6">
        <v>44.6148275862069</v>
      </c>
      <c r="AH32" s="6">
        <v>40</v>
      </c>
      <c r="AI32" s="6">
        <v>50</v>
      </c>
      <c r="AJ32" s="6">
        <v>44.382666666666701</v>
      </c>
      <c r="AK32" s="6"/>
      <c r="AL32" s="6"/>
      <c r="AM32" s="25"/>
      <c r="AN32" s="23">
        <v>25</v>
      </c>
      <c r="AO32" s="23">
        <v>70</v>
      </c>
      <c r="AP32" s="23">
        <v>46.028595447374364</v>
      </c>
    </row>
    <row r="33" spans="1:42" ht="15.75" thickBot="1">
      <c r="A33" s="44" t="s">
        <v>62</v>
      </c>
      <c r="B33" s="91" t="s">
        <v>61</v>
      </c>
      <c r="C33" s="42" t="s">
        <v>198</v>
      </c>
      <c r="D33" s="6">
        <v>15</v>
      </c>
      <c r="E33" s="6">
        <v>50</v>
      </c>
      <c r="F33" s="6">
        <v>33.055</v>
      </c>
      <c r="G33" s="6">
        <v>25</v>
      </c>
      <c r="H33" s="6">
        <v>40</v>
      </c>
      <c r="I33" s="6">
        <v>33.735714285714302</v>
      </c>
      <c r="J33" s="6"/>
      <c r="K33" s="6"/>
      <c r="L33" s="6"/>
      <c r="M33" s="6"/>
      <c r="N33" s="6"/>
      <c r="O33" s="6"/>
      <c r="P33" s="6"/>
      <c r="Q33" s="6"/>
      <c r="R33" s="6"/>
      <c r="S33" s="6">
        <v>30</v>
      </c>
      <c r="T33" s="6">
        <v>100</v>
      </c>
      <c r="U33" s="6">
        <v>67.004347826086999</v>
      </c>
      <c r="V33" s="6">
        <v>15</v>
      </c>
      <c r="W33" s="6">
        <v>60</v>
      </c>
      <c r="X33" s="6">
        <v>27.09</v>
      </c>
      <c r="Y33" s="6">
        <v>18</v>
      </c>
      <c r="Z33" s="6">
        <v>58</v>
      </c>
      <c r="AA33" s="6">
        <v>28</v>
      </c>
      <c r="AB33" s="6">
        <v>30</v>
      </c>
      <c r="AC33" s="6">
        <v>60</v>
      </c>
      <c r="AD33" s="6">
        <v>48</v>
      </c>
      <c r="AE33" s="6">
        <v>25</v>
      </c>
      <c r="AF33" s="6">
        <v>50</v>
      </c>
      <c r="AG33" s="6">
        <v>36.295862068965498</v>
      </c>
      <c r="AH33" s="6">
        <v>30</v>
      </c>
      <c r="AI33" s="6">
        <v>56</v>
      </c>
      <c r="AJ33" s="6">
        <v>41.220344827586203</v>
      </c>
      <c r="AK33" s="6">
        <v>30</v>
      </c>
      <c r="AL33" s="6">
        <v>70</v>
      </c>
      <c r="AM33" s="25">
        <v>46.752666666666698</v>
      </c>
      <c r="AN33" s="23">
        <v>15</v>
      </c>
      <c r="AO33" s="23">
        <v>100</v>
      </c>
      <c r="AP33" s="23">
        <v>40.128215075002196</v>
      </c>
    </row>
    <row r="34" spans="1:42" ht="15.75" thickBot="1">
      <c r="A34" s="44" t="s">
        <v>63</v>
      </c>
      <c r="B34" s="91" t="s">
        <v>205</v>
      </c>
      <c r="C34" s="42" t="s">
        <v>198</v>
      </c>
      <c r="D34" s="6">
        <v>20</v>
      </c>
      <c r="E34" s="6">
        <v>35</v>
      </c>
      <c r="F34" s="6">
        <v>28.394666666666701</v>
      </c>
      <c r="G34" s="6">
        <v>20</v>
      </c>
      <c r="H34" s="6">
        <v>30</v>
      </c>
      <c r="I34" s="6">
        <v>24.814687500000002</v>
      </c>
      <c r="J34" s="6">
        <v>20</v>
      </c>
      <c r="K34" s="6">
        <v>40</v>
      </c>
      <c r="L34" s="6">
        <v>23.43</v>
      </c>
      <c r="M34" s="6">
        <v>25</v>
      </c>
      <c r="N34" s="6">
        <v>50</v>
      </c>
      <c r="O34" s="6">
        <v>35.327692307692303</v>
      </c>
      <c r="P34" s="6">
        <v>30</v>
      </c>
      <c r="Q34" s="6">
        <v>40</v>
      </c>
      <c r="R34" s="6">
        <v>35.408999999999999</v>
      </c>
      <c r="S34" s="6">
        <v>30</v>
      </c>
      <c r="T34" s="6">
        <v>50</v>
      </c>
      <c r="U34" s="6">
        <v>39.664333333333303</v>
      </c>
      <c r="V34" s="6">
        <v>30</v>
      </c>
      <c r="W34" s="6">
        <v>40</v>
      </c>
      <c r="X34" s="6">
        <v>35.433076923076896</v>
      </c>
      <c r="Y34" s="6">
        <v>10</v>
      </c>
      <c r="Z34" s="6">
        <v>40</v>
      </c>
      <c r="AA34" s="6">
        <v>31.136551724137899</v>
      </c>
      <c r="AB34" s="6">
        <v>30</v>
      </c>
      <c r="AC34" s="6">
        <v>50</v>
      </c>
      <c r="AD34" s="6">
        <v>37.116999999999997</v>
      </c>
      <c r="AE34" s="6">
        <v>30</v>
      </c>
      <c r="AF34" s="6">
        <v>40</v>
      </c>
      <c r="AG34" s="6">
        <v>35.726551724137899</v>
      </c>
      <c r="AH34" s="6">
        <v>30</v>
      </c>
      <c r="AI34" s="6">
        <v>50</v>
      </c>
      <c r="AJ34" s="6">
        <v>39.218275862069</v>
      </c>
      <c r="AK34" s="6">
        <v>30</v>
      </c>
      <c r="AL34" s="6">
        <v>50</v>
      </c>
      <c r="AM34" s="25">
        <v>44.3611111111111</v>
      </c>
      <c r="AN34" s="23">
        <v>10</v>
      </c>
      <c r="AO34" s="23">
        <v>50</v>
      </c>
      <c r="AP34" s="23">
        <v>34.16941226268542</v>
      </c>
    </row>
    <row r="35" spans="1:42" ht="15.75" thickBot="1">
      <c r="A35" s="44" t="s">
        <v>64</v>
      </c>
      <c r="B35" s="92" t="s">
        <v>206</v>
      </c>
      <c r="C35" s="42" t="s">
        <v>198</v>
      </c>
      <c r="D35" s="6">
        <v>20</v>
      </c>
      <c r="E35" s="6">
        <v>30</v>
      </c>
      <c r="F35" s="6">
        <v>28.247692307692301</v>
      </c>
      <c r="G35" s="6">
        <v>28</v>
      </c>
      <c r="H35" s="6">
        <v>32</v>
      </c>
      <c r="I35" s="6">
        <v>30</v>
      </c>
      <c r="J35" s="6">
        <v>24</v>
      </c>
      <c r="K35" s="6">
        <v>60</v>
      </c>
      <c r="L35" s="6">
        <v>41.016086956521697</v>
      </c>
      <c r="M35" s="6">
        <v>25</v>
      </c>
      <c r="N35" s="6">
        <v>60</v>
      </c>
      <c r="O35" s="6">
        <v>43.154838709677399</v>
      </c>
      <c r="P35" s="6">
        <v>15</v>
      </c>
      <c r="Q35" s="6">
        <v>40</v>
      </c>
      <c r="R35" s="6">
        <v>22.455483870967701</v>
      </c>
      <c r="S35" s="6">
        <v>5</v>
      </c>
      <c r="T35" s="6">
        <v>15</v>
      </c>
      <c r="U35" s="6">
        <v>10.0356666666667</v>
      </c>
      <c r="V35" s="6">
        <v>8</v>
      </c>
      <c r="W35" s="6">
        <v>20</v>
      </c>
      <c r="X35" s="6">
        <v>12.0428571428571</v>
      </c>
      <c r="Y35" s="6">
        <v>8</v>
      </c>
      <c r="Z35" s="6">
        <v>20</v>
      </c>
      <c r="AA35" s="6">
        <v>12.468275862069</v>
      </c>
      <c r="AB35" s="6">
        <v>10</v>
      </c>
      <c r="AC35" s="6">
        <v>50</v>
      </c>
      <c r="AD35" s="6">
        <v>19.897586206896602</v>
      </c>
      <c r="AE35" s="6">
        <v>30</v>
      </c>
      <c r="AF35" s="6">
        <v>40</v>
      </c>
      <c r="AG35" s="6">
        <v>35.2206896551724</v>
      </c>
      <c r="AH35" s="6">
        <v>20</v>
      </c>
      <c r="AI35" s="6">
        <v>40</v>
      </c>
      <c r="AJ35" s="6">
        <v>32.275862068965502</v>
      </c>
      <c r="AK35" s="6">
        <v>20</v>
      </c>
      <c r="AL35" s="6">
        <v>28</v>
      </c>
      <c r="AM35" s="25">
        <v>22.552666666666699</v>
      </c>
      <c r="AN35" s="23">
        <v>5</v>
      </c>
      <c r="AO35" s="23">
        <v>60</v>
      </c>
      <c r="AP35" s="23">
        <v>25.780642176179423</v>
      </c>
    </row>
    <row r="36" spans="1:42" ht="15.75" thickBot="1">
      <c r="A36" s="44" t="s">
        <v>66</v>
      </c>
      <c r="B36" s="90" t="s">
        <v>65</v>
      </c>
      <c r="C36" s="42" t="s">
        <v>198</v>
      </c>
      <c r="D36" s="6">
        <v>20</v>
      </c>
      <c r="E36" s="6">
        <v>60</v>
      </c>
      <c r="F36" s="6">
        <v>41.946896551724102</v>
      </c>
      <c r="G36" s="6">
        <v>25</v>
      </c>
      <c r="H36" s="6">
        <v>55</v>
      </c>
      <c r="I36" s="6">
        <v>36.645312500000003</v>
      </c>
      <c r="J36" s="6">
        <v>35</v>
      </c>
      <c r="K36" s="6">
        <v>65</v>
      </c>
      <c r="L36" s="6">
        <v>47.123548387096797</v>
      </c>
      <c r="M36" s="6">
        <v>30</v>
      </c>
      <c r="N36" s="6">
        <v>65</v>
      </c>
      <c r="O36" s="6">
        <v>54.192812500000002</v>
      </c>
      <c r="P36" s="6">
        <v>50</v>
      </c>
      <c r="Q36" s="6">
        <v>70</v>
      </c>
      <c r="R36" s="6">
        <v>59.784838709677402</v>
      </c>
      <c r="S36" s="6">
        <v>50</v>
      </c>
      <c r="T36" s="6">
        <v>65</v>
      </c>
      <c r="U36" s="6">
        <v>58.0833333333333</v>
      </c>
      <c r="V36" s="6">
        <v>30</v>
      </c>
      <c r="W36" s="6">
        <v>100</v>
      </c>
      <c r="X36" s="6">
        <v>50.0833333333333</v>
      </c>
      <c r="Y36" s="6">
        <v>30</v>
      </c>
      <c r="Z36" s="6">
        <v>50</v>
      </c>
      <c r="AA36" s="6">
        <v>44.655172413793103</v>
      </c>
      <c r="AB36" s="6">
        <v>40</v>
      </c>
      <c r="AC36" s="6">
        <v>80</v>
      </c>
      <c r="AD36" s="6">
        <v>47.222333333333303</v>
      </c>
      <c r="AE36" s="6">
        <v>40</v>
      </c>
      <c r="AF36" s="6">
        <v>50</v>
      </c>
      <c r="AG36" s="6">
        <v>44.732758620689701</v>
      </c>
      <c r="AH36" s="6">
        <v>30</v>
      </c>
      <c r="AI36" s="6">
        <v>50</v>
      </c>
      <c r="AJ36" s="6">
        <v>42.976071428571402</v>
      </c>
      <c r="AK36" s="6">
        <v>30</v>
      </c>
      <c r="AL36" s="6">
        <v>65</v>
      </c>
      <c r="AM36" s="25">
        <v>39.9166666666667</v>
      </c>
      <c r="AN36" s="23">
        <v>20</v>
      </c>
      <c r="AO36" s="23">
        <v>100</v>
      </c>
      <c r="AP36" s="23">
        <v>47.280256481518258</v>
      </c>
    </row>
    <row r="37" spans="1:42" ht="15.75" thickBot="1">
      <c r="A37" s="44" t="s">
        <v>67</v>
      </c>
      <c r="B37" s="91" t="s">
        <v>207</v>
      </c>
      <c r="C37" s="42" t="s">
        <v>198</v>
      </c>
      <c r="D37" s="6">
        <v>35</v>
      </c>
      <c r="E37" s="6">
        <v>60</v>
      </c>
      <c r="F37" s="6">
        <v>46.360333333333301</v>
      </c>
      <c r="G37" s="6">
        <v>35</v>
      </c>
      <c r="H37" s="6">
        <v>85</v>
      </c>
      <c r="I37" s="6">
        <v>48.280312500000001</v>
      </c>
      <c r="J37" s="6">
        <v>40</v>
      </c>
      <c r="K37" s="6">
        <v>100</v>
      </c>
      <c r="L37" s="6">
        <v>53.763548387096797</v>
      </c>
      <c r="M37" s="6">
        <v>50</v>
      </c>
      <c r="N37" s="6">
        <v>70</v>
      </c>
      <c r="O37" s="6">
        <v>55.650937499999998</v>
      </c>
      <c r="P37" s="6">
        <v>50</v>
      </c>
      <c r="Q37" s="6">
        <v>70</v>
      </c>
      <c r="R37" s="6">
        <v>60.026774193548398</v>
      </c>
      <c r="S37" s="6">
        <v>55</v>
      </c>
      <c r="T37" s="6">
        <v>70</v>
      </c>
      <c r="U37" s="6">
        <v>62.4166666666667</v>
      </c>
      <c r="V37" s="6">
        <v>30</v>
      </c>
      <c r="W37" s="6">
        <v>120</v>
      </c>
      <c r="X37" s="6">
        <v>66.1666666666667</v>
      </c>
      <c r="Y37" s="6">
        <v>50</v>
      </c>
      <c r="Z37" s="6">
        <v>65</v>
      </c>
      <c r="AA37" s="6">
        <v>58.620689655172399</v>
      </c>
      <c r="AB37" s="6">
        <v>50</v>
      </c>
      <c r="AC37" s="6">
        <v>80</v>
      </c>
      <c r="AD37" s="6">
        <v>56.389000000000003</v>
      </c>
      <c r="AE37" s="6">
        <v>50</v>
      </c>
      <c r="AF37" s="6">
        <v>60</v>
      </c>
      <c r="AG37" s="6">
        <v>55.172413793103402</v>
      </c>
      <c r="AH37" s="6">
        <v>35</v>
      </c>
      <c r="AI37" s="6">
        <v>60</v>
      </c>
      <c r="AJ37" s="6">
        <v>48.333214285714298</v>
      </c>
      <c r="AK37" s="6">
        <v>30</v>
      </c>
      <c r="AL37" s="6">
        <v>65</v>
      </c>
      <c r="AM37" s="25">
        <v>43.6666666666667</v>
      </c>
      <c r="AN37" s="23">
        <v>30</v>
      </c>
      <c r="AO37" s="23">
        <v>120</v>
      </c>
      <c r="AP37" s="23">
        <v>54.570601970664057</v>
      </c>
    </row>
    <row r="38" spans="1:42" ht="15.75" thickBot="1">
      <c r="A38" s="44" t="s">
        <v>68</v>
      </c>
      <c r="B38" s="92" t="s">
        <v>208</v>
      </c>
      <c r="C38" s="42" t="s">
        <v>198</v>
      </c>
      <c r="D38" s="6">
        <v>35</v>
      </c>
      <c r="E38" s="6">
        <v>60</v>
      </c>
      <c r="F38" s="6">
        <v>46.304333333333297</v>
      </c>
      <c r="G38" s="6">
        <v>40</v>
      </c>
      <c r="H38" s="6">
        <v>85</v>
      </c>
      <c r="I38" s="6">
        <v>48.566875000000003</v>
      </c>
      <c r="J38" s="6">
        <v>40</v>
      </c>
      <c r="K38" s="6">
        <v>120</v>
      </c>
      <c r="L38" s="6">
        <v>54.193548387096797</v>
      </c>
      <c r="M38" s="6">
        <v>50</v>
      </c>
      <c r="N38" s="6">
        <v>70</v>
      </c>
      <c r="O38" s="6">
        <v>55.807187499999998</v>
      </c>
      <c r="P38" s="6">
        <v>50</v>
      </c>
      <c r="Q38" s="6">
        <v>70</v>
      </c>
      <c r="R38" s="6">
        <v>60.026774193548398</v>
      </c>
      <c r="S38" s="6">
        <v>55</v>
      </c>
      <c r="T38" s="6">
        <v>70</v>
      </c>
      <c r="U38" s="6">
        <v>62.4166666666667</v>
      </c>
      <c r="V38" s="6">
        <v>40</v>
      </c>
      <c r="W38" s="6">
        <v>120</v>
      </c>
      <c r="X38" s="6">
        <v>66.5</v>
      </c>
      <c r="Y38" s="6">
        <v>50</v>
      </c>
      <c r="Z38" s="6">
        <v>65</v>
      </c>
      <c r="AA38" s="6">
        <v>58.362068965517203</v>
      </c>
      <c r="AB38" s="6">
        <v>40</v>
      </c>
      <c r="AC38" s="6">
        <v>90</v>
      </c>
      <c r="AD38" s="6">
        <v>56.389000000000003</v>
      </c>
      <c r="AE38" s="6">
        <v>50</v>
      </c>
      <c r="AF38" s="6">
        <v>60</v>
      </c>
      <c r="AG38" s="6">
        <v>55.086206896551701</v>
      </c>
      <c r="AH38" s="6">
        <v>35</v>
      </c>
      <c r="AI38" s="6">
        <v>60</v>
      </c>
      <c r="AJ38" s="6">
        <v>48.452500000000001</v>
      </c>
      <c r="AK38" s="6">
        <v>35</v>
      </c>
      <c r="AL38" s="6">
        <v>65</v>
      </c>
      <c r="AM38" s="25">
        <v>43.9166666666667</v>
      </c>
      <c r="AN38" s="23">
        <v>35</v>
      </c>
      <c r="AO38" s="23">
        <v>120</v>
      </c>
      <c r="AP38" s="23">
        <v>54.668485634115065</v>
      </c>
    </row>
    <row r="39" spans="1:42" ht="15.75" thickBot="1">
      <c r="A39" s="44" t="s">
        <v>70</v>
      </c>
      <c r="B39" s="91" t="s">
        <v>69</v>
      </c>
      <c r="C39" s="42" t="s">
        <v>198</v>
      </c>
      <c r="D39" s="6">
        <v>25</v>
      </c>
      <c r="E39" s="6">
        <v>70</v>
      </c>
      <c r="F39" s="6">
        <v>45.693666666666701</v>
      </c>
      <c r="G39" s="6">
        <v>30</v>
      </c>
      <c r="H39" s="6">
        <v>55</v>
      </c>
      <c r="I39" s="6">
        <v>39.01</v>
      </c>
      <c r="J39" s="6">
        <v>35</v>
      </c>
      <c r="K39" s="6">
        <v>65</v>
      </c>
      <c r="L39" s="6">
        <v>47.042903225806498</v>
      </c>
      <c r="M39" s="6">
        <v>40</v>
      </c>
      <c r="N39" s="6">
        <v>60</v>
      </c>
      <c r="O39" s="6">
        <v>49.349062500000002</v>
      </c>
      <c r="P39" s="6">
        <v>40</v>
      </c>
      <c r="Q39" s="6">
        <v>60</v>
      </c>
      <c r="R39" s="6">
        <v>50.026774193548398</v>
      </c>
      <c r="S39" s="6">
        <v>25</v>
      </c>
      <c r="T39" s="6">
        <v>60</v>
      </c>
      <c r="U39" s="6">
        <v>51.0833333333333</v>
      </c>
      <c r="V39" s="6">
        <v>30</v>
      </c>
      <c r="W39" s="6">
        <v>100</v>
      </c>
      <c r="X39" s="6">
        <v>50.3333333333333</v>
      </c>
      <c r="Y39" s="6">
        <v>40</v>
      </c>
      <c r="Z39" s="6">
        <v>60</v>
      </c>
      <c r="AA39" s="6">
        <v>45.714285714285701</v>
      </c>
      <c r="AB39" s="6">
        <v>40</v>
      </c>
      <c r="AC39" s="6">
        <v>80</v>
      </c>
      <c r="AD39" s="6">
        <v>46.722333333333303</v>
      </c>
      <c r="AE39" s="6">
        <v>40</v>
      </c>
      <c r="AF39" s="6">
        <v>50</v>
      </c>
      <c r="AG39" s="6">
        <v>44.741379310344797</v>
      </c>
      <c r="AH39" s="6">
        <v>30</v>
      </c>
      <c r="AI39" s="6">
        <v>50</v>
      </c>
      <c r="AJ39" s="6">
        <v>43.534482758620697</v>
      </c>
      <c r="AK39" s="6">
        <v>30</v>
      </c>
      <c r="AL39" s="6">
        <v>65</v>
      </c>
      <c r="AM39" s="25">
        <v>39.5833333333333</v>
      </c>
      <c r="AN39" s="23">
        <v>25</v>
      </c>
      <c r="AO39" s="23">
        <v>100</v>
      </c>
      <c r="AP39" s="23">
        <v>46.069573975217168</v>
      </c>
    </row>
    <row r="40" spans="1:42" ht="15.75" thickBot="1">
      <c r="A40" s="44" t="s">
        <v>72</v>
      </c>
      <c r="B40" s="92" t="s">
        <v>71</v>
      </c>
      <c r="C40" s="42" t="s">
        <v>198</v>
      </c>
      <c r="D40" s="6">
        <v>35</v>
      </c>
      <c r="E40" s="6">
        <v>70</v>
      </c>
      <c r="F40" s="6">
        <v>47.860333333333301</v>
      </c>
      <c r="G40" s="6">
        <v>35</v>
      </c>
      <c r="H40" s="6">
        <v>80</v>
      </c>
      <c r="I40" s="6">
        <v>47.76</v>
      </c>
      <c r="J40" s="6">
        <v>40</v>
      </c>
      <c r="K40" s="6">
        <v>80</v>
      </c>
      <c r="L40" s="6">
        <v>51.962580645161303</v>
      </c>
      <c r="M40" s="6">
        <v>50</v>
      </c>
      <c r="N40" s="6">
        <v>70</v>
      </c>
      <c r="O40" s="6">
        <v>55.442812500000002</v>
      </c>
      <c r="P40" s="6">
        <v>50</v>
      </c>
      <c r="Q40" s="6">
        <v>80</v>
      </c>
      <c r="R40" s="6">
        <v>60.64</v>
      </c>
      <c r="S40" s="6">
        <v>50</v>
      </c>
      <c r="T40" s="6">
        <v>70</v>
      </c>
      <c r="U40" s="6">
        <v>61.8333333333333</v>
      </c>
      <c r="V40" s="6">
        <v>40</v>
      </c>
      <c r="W40" s="6">
        <v>120</v>
      </c>
      <c r="X40" s="6">
        <v>66.5</v>
      </c>
      <c r="Y40" s="6">
        <v>50</v>
      </c>
      <c r="Z40" s="6">
        <v>65</v>
      </c>
      <c r="AA40" s="6">
        <v>58.620689655172399</v>
      </c>
      <c r="AB40" s="6">
        <v>50</v>
      </c>
      <c r="AC40" s="6">
        <v>80</v>
      </c>
      <c r="AD40" s="6">
        <v>56.389000000000003</v>
      </c>
      <c r="AE40" s="6">
        <v>50</v>
      </c>
      <c r="AF40" s="6">
        <v>60</v>
      </c>
      <c r="AG40" s="6">
        <v>55.086206896551701</v>
      </c>
      <c r="AH40" s="6">
        <v>35</v>
      </c>
      <c r="AI40" s="6">
        <v>60</v>
      </c>
      <c r="AJ40" s="6">
        <v>48.534482758620697</v>
      </c>
      <c r="AK40" s="6">
        <v>35</v>
      </c>
      <c r="AL40" s="6">
        <v>65</v>
      </c>
      <c r="AM40" s="25">
        <v>43.75</v>
      </c>
      <c r="AN40" s="23">
        <v>35</v>
      </c>
      <c r="AO40" s="23">
        <v>120</v>
      </c>
      <c r="AP40" s="23">
        <v>54.531619926847725</v>
      </c>
    </row>
    <row r="41" spans="1:42" ht="15.75" thickBot="1">
      <c r="A41" s="44" t="s">
        <v>74</v>
      </c>
      <c r="B41" s="91" t="s">
        <v>73</v>
      </c>
      <c r="C41" s="42" t="s">
        <v>198</v>
      </c>
      <c r="D41" s="6">
        <v>25</v>
      </c>
      <c r="E41" s="6">
        <v>350</v>
      </c>
      <c r="F41" s="6">
        <v>45.238333333333301</v>
      </c>
      <c r="G41" s="6">
        <v>40</v>
      </c>
      <c r="H41" s="6">
        <v>90</v>
      </c>
      <c r="I41" s="6">
        <v>48.619374999999998</v>
      </c>
      <c r="J41" s="6">
        <v>40</v>
      </c>
      <c r="K41" s="6">
        <v>90</v>
      </c>
      <c r="L41" s="6">
        <v>59.112903225806498</v>
      </c>
      <c r="M41" s="6">
        <v>50</v>
      </c>
      <c r="N41" s="6">
        <v>85</v>
      </c>
      <c r="O41" s="6">
        <v>56.614687500000002</v>
      </c>
      <c r="P41" s="6">
        <v>50</v>
      </c>
      <c r="Q41" s="6">
        <v>100</v>
      </c>
      <c r="R41" s="6">
        <v>80.699032258064506</v>
      </c>
      <c r="S41" s="6">
        <v>70</v>
      </c>
      <c r="T41" s="6">
        <v>110</v>
      </c>
      <c r="U41" s="6">
        <v>94.722333333333296</v>
      </c>
      <c r="V41" s="6">
        <v>60</v>
      </c>
      <c r="W41" s="6">
        <v>160</v>
      </c>
      <c r="X41" s="6">
        <v>86.4166666666667</v>
      </c>
      <c r="Y41" s="6">
        <v>50</v>
      </c>
      <c r="Z41" s="6">
        <v>100</v>
      </c>
      <c r="AA41" s="6">
        <v>80.689655172413794</v>
      </c>
      <c r="AB41" s="6">
        <v>50</v>
      </c>
      <c r="AC41" s="6">
        <v>100</v>
      </c>
      <c r="AD41" s="6">
        <v>69.555666666666696</v>
      </c>
      <c r="AE41" s="6">
        <v>60</v>
      </c>
      <c r="AF41" s="6">
        <v>90</v>
      </c>
      <c r="AG41" s="6">
        <v>72.931034482758605</v>
      </c>
      <c r="AH41" s="6">
        <v>25</v>
      </c>
      <c r="AI41" s="6">
        <v>65</v>
      </c>
      <c r="AJ41" s="6">
        <v>39.833448275862096</v>
      </c>
      <c r="AK41" s="6">
        <v>20</v>
      </c>
      <c r="AL41" s="6">
        <v>40</v>
      </c>
      <c r="AM41" s="25">
        <v>29.571999999999999</v>
      </c>
      <c r="AN41" s="23">
        <v>20</v>
      </c>
      <c r="AO41" s="23">
        <v>350</v>
      </c>
      <c r="AP41" s="23">
        <v>63.667094659575447</v>
      </c>
    </row>
    <row r="42" spans="1:42" ht="15.75" thickBot="1">
      <c r="A42" s="44" t="s">
        <v>75</v>
      </c>
      <c r="B42" s="91" t="s">
        <v>209</v>
      </c>
      <c r="C42" s="42" t="s">
        <v>198</v>
      </c>
      <c r="D42" s="6">
        <v>28</v>
      </c>
      <c r="E42" s="6">
        <v>50</v>
      </c>
      <c r="F42" s="6">
        <v>33.883076923076899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>
        <v>60</v>
      </c>
      <c r="W42" s="6">
        <v>90</v>
      </c>
      <c r="X42" s="6">
        <v>74.375</v>
      </c>
      <c r="Y42" s="6">
        <v>40</v>
      </c>
      <c r="Z42" s="6">
        <v>80</v>
      </c>
      <c r="AA42" s="6">
        <v>55.684642857142897</v>
      </c>
      <c r="AB42" s="6">
        <v>40</v>
      </c>
      <c r="AC42" s="6">
        <v>80</v>
      </c>
      <c r="AD42" s="6">
        <v>58.191666666666698</v>
      </c>
      <c r="AE42" s="6">
        <v>50</v>
      </c>
      <c r="AF42" s="6">
        <v>80</v>
      </c>
      <c r="AG42" s="6">
        <v>66.896551724137893</v>
      </c>
      <c r="AH42" s="6">
        <v>38</v>
      </c>
      <c r="AI42" s="6">
        <v>80</v>
      </c>
      <c r="AJ42" s="6">
        <v>56.804482758620701</v>
      </c>
      <c r="AK42" s="6">
        <v>40</v>
      </c>
      <c r="AL42" s="6">
        <v>65</v>
      </c>
      <c r="AM42" s="25">
        <v>53.0223333333333</v>
      </c>
      <c r="AN42" s="23">
        <v>28</v>
      </c>
      <c r="AO42" s="23">
        <v>90</v>
      </c>
      <c r="AP42" s="23">
        <v>56.979679180425478</v>
      </c>
    </row>
    <row r="43" spans="1:42" ht="15.75" thickBot="1">
      <c r="A43" s="44" t="s">
        <v>77</v>
      </c>
      <c r="B43" s="91" t="s">
        <v>76</v>
      </c>
      <c r="C43" s="42" t="s">
        <v>198</v>
      </c>
      <c r="D43" s="6">
        <v>120</v>
      </c>
      <c r="E43" s="6">
        <v>130</v>
      </c>
      <c r="F43" s="6">
        <v>125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>
        <v>30</v>
      </c>
      <c r="W43" s="6">
        <v>50</v>
      </c>
      <c r="X43" s="6">
        <v>42.272727272727302</v>
      </c>
      <c r="Y43" s="6">
        <v>20</v>
      </c>
      <c r="Z43" s="6">
        <v>50</v>
      </c>
      <c r="AA43" s="6">
        <v>32.649310344827597</v>
      </c>
      <c r="AB43" s="6">
        <v>20</v>
      </c>
      <c r="AC43" s="6">
        <v>45</v>
      </c>
      <c r="AD43" s="6">
        <v>31.363666666666699</v>
      </c>
      <c r="AE43" s="6">
        <v>25</v>
      </c>
      <c r="AF43" s="6">
        <v>40</v>
      </c>
      <c r="AG43" s="6">
        <v>31.367931034482801</v>
      </c>
      <c r="AH43" s="6">
        <v>25</v>
      </c>
      <c r="AI43" s="6">
        <v>35</v>
      </c>
      <c r="AJ43" s="6">
        <v>28.350344827586198</v>
      </c>
      <c r="AK43" s="6">
        <v>25</v>
      </c>
      <c r="AL43" s="6">
        <v>35</v>
      </c>
      <c r="AM43" s="25">
        <v>28.75</v>
      </c>
      <c r="AN43" s="23">
        <v>20</v>
      </c>
      <c r="AO43" s="23">
        <v>130</v>
      </c>
      <c r="AP43" s="23">
        <v>45.679140020898657</v>
      </c>
    </row>
    <row r="44" spans="1:42" ht="15.75" thickBot="1">
      <c r="A44" s="44" t="s">
        <v>79</v>
      </c>
      <c r="B44" s="91" t="s">
        <v>78</v>
      </c>
      <c r="C44" s="42" t="s">
        <v>198</v>
      </c>
      <c r="D44" s="6">
        <v>80</v>
      </c>
      <c r="E44" s="6">
        <v>200</v>
      </c>
      <c r="F44" s="6">
        <v>119.5468965517241</v>
      </c>
      <c r="G44" s="6">
        <v>80</v>
      </c>
      <c r="H44" s="6">
        <v>190</v>
      </c>
      <c r="I44" s="6">
        <v>141.3934375</v>
      </c>
      <c r="J44" s="6">
        <v>140</v>
      </c>
      <c r="K44" s="6">
        <v>180</v>
      </c>
      <c r="L44" s="6">
        <v>162.90322580645159</v>
      </c>
      <c r="M44" s="6">
        <v>140</v>
      </c>
      <c r="N44" s="6">
        <v>190</v>
      </c>
      <c r="O44" s="6">
        <v>167.1353125</v>
      </c>
      <c r="P44" s="6">
        <v>130</v>
      </c>
      <c r="Q44" s="6">
        <v>230</v>
      </c>
      <c r="R44" s="6">
        <v>167.1935483870968</v>
      </c>
      <c r="S44" s="6">
        <v>120</v>
      </c>
      <c r="T44" s="6">
        <v>200</v>
      </c>
      <c r="U44" s="6">
        <v>167.9443333333333</v>
      </c>
      <c r="V44" s="6">
        <v>140</v>
      </c>
      <c r="W44" s="6">
        <v>260</v>
      </c>
      <c r="X44" s="6">
        <v>174.83333333333329</v>
      </c>
      <c r="Y44" s="6">
        <v>160</v>
      </c>
      <c r="Z44" s="6">
        <v>300</v>
      </c>
      <c r="AA44" s="6">
        <v>223.9655172413793</v>
      </c>
      <c r="AB44" s="6">
        <v>140</v>
      </c>
      <c r="AC44" s="6">
        <v>300</v>
      </c>
      <c r="AD44" s="6">
        <v>213.16666666666671</v>
      </c>
      <c r="AE44" s="6">
        <v>90</v>
      </c>
      <c r="AF44" s="6">
        <v>180</v>
      </c>
      <c r="AG44" s="6">
        <v>155.26785714285711</v>
      </c>
      <c r="AH44" s="6">
        <v>90</v>
      </c>
      <c r="AI44" s="6">
        <v>120</v>
      </c>
      <c r="AJ44" s="6">
        <v>101.4368965517241</v>
      </c>
      <c r="AK44" s="6">
        <v>90</v>
      </c>
      <c r="AL44" s="6">
        <v>210</v>
      </c>
      <c r="AM44" s="25">
        <v>113</v>
      </c>
      <c r="AN44" s="23">
        <v>80</v>
      </c>
      <c r="AO44" s="23">
        <v>300</v>
      </c>
      <c r="AP44" s="23">
        <v>158.98225208454718</v>
      </c>
    </row>
    <row r="45" spans="1:42" ht="15.75" thickBot="1">
      <c r="A45" s="44" t="s">
        <v>138</v>
      </c>
      <c r="B45" s="91" t="s">
        <v>210</v>
      </c>
      <c r="C45" s="42" t="s">
        <v>198</v>
      </c>
      <c r="D45" s="6">
        <v>250</v>
      </c>
      <c r="E45" s="6">
        <v>500</v>
      </c>
      <c r="F45" s="6">
        <v>326.55206896551721</v>
      </c>
      <c r="G45" s="6">
        <v>200</v>
      </c>
      <c r="H45" s="6">
        <v>270</v>
      </c>
      <c r="I45" s="6">
        <v>239.45343750000001</v>
      </c>
      <c r="J45" s="6">
        <v>190</v>
      </c>
      <c r="K45" s="6">
        <v>260</v>
      </c>
      <c r="L45" s="6">
        <v>228.4138709677419</v>
      </c>
      <c r="M45" s="6">
        <v>145</v>
      </c>
      <c r="N45" s="6">
        <v>260</v>
      </c>
      <c r="O45" s="6">
        <v>233.4375</v>
      </c>
      <c r="P45" s="6">
        <v>200</v>
      </c>
      <c r="Q45" s="6">
        <v>310</v>
      </c>
      <c r="R45" s="6">
        <v>270.75258064516129</v>
      </c>
      <c r="S45" s="6">
        <v>280</v>
      </c>
      <c r="T45" s="6">
        <v>400</v>
      </c>
      <c r="U45" s="6">
        <v>347.0454545454545</v>
      </c>
      <c r="V45" s="6">
        <v>250</v>
      </c>
      <c r="W45" s="6">
        <v>280</v>
      </c>
      <c r="X45" s="6">
        <v>265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>
        <v>400</v>
      </c>
      <c r="AL45" s="6">
        <v>450</v>
      </c>
      <c r="AM45" s="25">
        <v>425</v>
      </c>
      <c r="AN45" s="23">
        <v>145</v>
      </c>
      <c r="AO45" s="23">
        <v>500</v>
      </c>
      <c r="AP45" s="23">
        <v>291.95686407798433</v>
      </c>
    </row>
    <row r="46" spans="1:42" ht="15.75" thickBot="1">
      <c r="A46" s="44" t="s">
        <v>139</v>
      </c>
      <c r="B46" s="91" t="s">
        <v>211</v>
      </c>
      <c r="C46" s="42" t="s">
        <v>198</v>
      </c>
      <c r="D46" s="6">
        <v>40</v>
      </c>
      <c r="E46" s="6">
        <v>60</v>
      </c>
      <c r="F46" s="6">
        <v>51.832666666666697</v>
      </c>
      <c r="G46" s="6">
        <v>50</v>
      </c>
      <c r="H46" s="6">
        <v>65</v>
      </c>
      <c r="I46" s="6">
        <v>52.916249999999998</v>
      </c>
      <c r="J46" s="6">
        <v>45</v>
      </c>
      <c r="K46" s="6">
        <v>65</v>
      </c>
      <c r="L46" s="6">
        <v>52.553870967741901</v>
      </c>
      <c r="M46" s="6">
        <v>45</v>
      </c>
      <c r="N46" s="6">
        <v>240</v>
      </c>
      <c r="O46" s="6">
        <v>60.234375</v>
      </c>
      <c r="P46" s="6">
        <v>45</v>
      </c>
      <c r="Q46" s="6">
        <v>70</v>
      </c>
      <c r="R46" s="6">
        <v>59.462258064516099</v>
      </c>
      <c r="S46" s="6">
        <v>50</v>
      </c>
      <c r="T46" s="6">
        <v>360</v>
      </c>
      <c r="U46" s="6">
        <v>74.0625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25"/>
      <c r="AN46" s="23">
        <v>40</v>
      </c>
      <c r="AO46" s="23">
        <v>360</v>
      </c>
      <c r="AP46" s="23">
        <v>58.510320116487442</v>
      </c>
    </row>
    <row r="47" spans="1:42" ht="15.75" thickBot="1">
      <c r="A47" s="44" t="s">
        <v>140</v>
      </c>
      <c r="B47" s="91" t="s">
        <v>181</v>
      </c>
      <c r="C47" s="42" t="s">
        <v>198</v>
      </c>
      <c r="D47" s="6">
        <v>20</v>
      </c>
      <c r="E47" s="6">
        <v>80</v>
      </c>
      <c r="F47" s="6">
        <v>40.284333333333301</v>
      </c>
      <c r="G47" s="6">
        <v>34</v>
      </c>
      <c r="H47" s="6">
        <v>70</v>
      </c>
      <c r="I47" s="6">
        <v>44.734999999999999</v>
      </c>
      <c r="J47" s="6">
        <v>80</v>
      </c>
      <c r="K47" s="6">
        <v>140</v>
      </c>
      <c r="L47" s="6">
        <v>105</v>
      </c>
      <c r="M47" s="6"/>
      <c r="N47" s="6"/>
      <c r="O47" s="6"/>
      <c r="P47" s="6"/>
      <c r="Q47" s="6"/>
      <c r="R47" s="6"/>
      <c r="S47" s="6">
        <v>90</v>
      </c>
      <c r="T47" s="6">
        <v>130</v>
      </c>
      <c r="U47" s="6">
        <v>115</v>
      </c>
      <c r="V47" s="6">
        <v>50</v>
      </c>
      <c r="W47" s="6">
        <v>100</v>
      </c>
      <c r="X47" s="6">
        <v>80.875</v>
      </c>
      <c r="Y47" s="6">
        <v>30</v>
      </c>
      <c r="Z47" s="6">
        <v>65</v>
      </c>
      <c r="AA47" s="6">
        <v>46.281724137931</v>
      </c>
      <c r="AB47" s="6">
        <v>30</v>
      </c>
      <c r="AC47" s="6">
        <v>70</v>
      </c>
      <c r="AD47" s="6">
        <v>48.3965517241379</v>
      </c>
      <c r="AE47" s="6">
        <v>25</v>
      </c>
      <c r="AF47" s="6">
        <v>50</v>
      </c>
      <c r="AG47" s="6">
        <v>34.000344827586197</v>
      </c>
      <c r="AH47" s="6">
        <v>30</v>
      </c>
      <c r="AI47" s="6">
        <v>55</v>
      </c>
      <c r="AJ47" s="6">
        <v>40.661379310344799</v>
      </c>
      <c r="AK47" s="6">
        <v>40</v>
      </c>
      <c r="AL47" s="6">
        <v>70</v>
      </c>
      <c r="AM47" s="25">
        <v>54.1666666666667</v>
      </c>
      <c r="AN47" s="23">
        <v>20</v>
      </c>
      <c r="AO47" s="23">
        <v>140</v>
      </c>
      <c r="AP47" s="23">
        <v>60.940099999999994</v>
      </c>
    </row>
    <row r="48" spans="1:42" ht="15.75" thickBot="1">
      <c r="A48" s="44" t="s">
        <v>141</v>
      </c>
      <c r="B48" s="91" t="s">
        <v>212</v>
      </c>
      <c r="C48" s="42" t="s">
        <v>198</v>
      </c>
      <c r="D48" s="6">
        <v>40</v>
      </c>
      <c r="E48" s="6">
        <v>120</v>
      </c>
      <c r="F48" s="6">
        <v>54.7589655172414</v>
      </c>
      <c r="G48" s="6">
        <v>45</v>
      </c>
      <c r="H48" s="6">
        <v>65</v>
      </c>
      <c r="I48" s="6">
        <v>53.8278125</v>
      </c>
      <c r="J48" s="6">
        <v>45</v>
      </c>
      <c r="K48" s="6">
        <v>70</v>
      </c>
      <c r="L48" s="6">
        <v>53.494516129032299</v>
      </c>
      <c r="M48" s="6">
        <v>50</v>
      </c>
      <c r="N48" s="6">
        <v>60</v>
      </c>
      <c r="O48" s="6">
        <v>55.078125</v>
      </c>
      <c r="P48" s="6">
        <v>50</v>
      </c>
      <c r="Q48" s="6">
        <v>70</v>
      </c>
      <c r="R48" s="6">
        <v>60.241935483871003</v>
      </c>
      <c r="S48" s="6">
        <v>60</v>
      </c>
      <c r="T48" s="6">
        <v>70</v>
      </c>
      <c r="U48" s="6">
        <v>62.6666666666667</v>
      </c>
      <c r="V48" s="6">
        <v>50</v>
      </c>
      <c r="W48" s="6">
        <v>70</v>
      </c>
      <c r="X48" s="6">
        <v>62.7</v>
      </c>
      <c r="Y48" s="6">
        <v>50</v>
      </c>
      <c r="Z48" s="6">
        <v>80</v>
      </c>
      <c r="AA48" s="6">
        <v>66.551724137931004</v>
      </c>
      <c r="AB48" s="6">
        <v>50</v>
      </c>
      <c r="AC48" s="6">
        <v>80</v>
      </c>
      <c r="AD48" s="6">
        <v>65</v>
      </c>
      <c r="AE48" s="6">
        <v>50</v>
      </c>
      <c r="AF48" s="6">
        <v>70</v>
      </c>
      <c r="AG48" s="6">
        <v>55.459655172413797</v>
      </c>
      <c r="AH48" s="6">
        <v>50</v>
      </c>
      <c r="AI48" s="6">
        <v>60</v>
      </c>
      <c r="AJ48" s="6">
        <v>54.971379310344801</v>
      </c>
      <c r="AK48" s="6">
        <v>50</v>
      </c>
      <c r="AL48" s="6">
        <v>70</v>
      </c>
      <c r="AM48" s="25">
        <v>56.0833333333333</v>
      </c>
      <c r="AN48" s="23">
        <v>40</v>
      </c>
      <c r="AO48" s="23">
        <v>120</v>
      </c>
      <c r="AP48" s="23">
        <v>58.402842770902858</v>
      </c>
    </row>
    <row r="49" spans="1:42" ht="15.75" thickBot="1">
      <c r="A49" s="44" t="s">
        <v>142</v>
      </c>
      <c r="B49" s="91" t="s">
        <v>172</v>
      </c>
      <c r="C49" s="42" t="s">
        <v>198</v>
      </c>
      <c r="D49" s="6">
        <v>70</v>
      </c>
      <c r="E49" s="6">
        <v>160</v>
      </c>
      <c r="F49" s="6">
        <v>107.2075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>
        <v>90</v>
      </c>
      <c r="AI49" s="6">
        <v>120</v>
      </c>
      <c r="AJ49" s="6">
        <v>105</v>
      </c>
      <c r="AK49" s="6">
        <v>60</v>
      </c>
      <c r="AL49" s="6">
        <v>160</v>
      </c>
      <c r="AM49" s="25">
        <v>104.1666666666667</v>
      </c>
      <c r="AN49" s="23">
        <v>60</v>
      </c>
      <c r="AO49" s="23">
        <v>160</v>
      </c>
      <c r="AP49" s="23">
        <v>105.45805555555556</v>
      </c>
    </row>
    <row r="50" spans="1:42" ht="15.75" thickBot="1">
      <c r="A50" s="44" t="s">
        <v>143</v>
      </c>
      <c r="B50" s="91" t="s">
        <v>173</v>
      </c>
      <c r="C50" s="42" t="s">
        <v>198</v>
      </c>
      <c r="D50" s="6">
        <v>70</v>
      </c>
      <c r="E50" s="6">
        <v>110</v>
      </c>
      <c r="F50" s="6">
        <v>91.858571428571395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>
        <v>90</v>
      </c>
      <c r="AI50" s="6">
        <v>130</v>
      </c>
      <c r="AJ50" s="6">
        <v>103</v>
      </c>
      <c r="AK50" s="6">
        <v>50</v>
      </c>
      <c r="AL50" s="6">
        <v>130</v>
      </c>
      <c r="AM50" s="25">
        <v>74.5833333333333</v>
      </c>
      <c r="AN50" s="23">
        <v>50</v>
      </c>
      <c r="AO50" s="23">
        <v>130</v>
      </c>
      <c r="AP50" s="23">
        <v>89.813968253968241</v>
      </c>
    </row>
    <row r="51" spans="1:42" ht="15.75" thickBot="1">
      <c r="A51" s="44" t="s">
        <v>144</v>
      </c>
      <c r="B51" s="91" t="s">
        <v>182</v>
      </c>
      <c r="C51" s="42" t="s">
        <v>198</v>
      </c>
      <c r="D51" s="6">
        <v>40</v>
      </c>
      <c r="E51" s="6">
        <v>100</v>
      </c>
      <c r="F51" s="6">
        <v>80.487083333333302</v>
      </c>
      <c r="G51" s="6">
        <v>60</v>
      </c>
      <c r="H51" s="6">
        <v>80</v>
      </c>
      <c r="I51" s="6">
        <v>74.7583870967742</v>
      </c>
      <c r="J51" s="6">
        <v>70</v>
      </c>
      <c r="K51" s="6">
        <v>80</v>
      </c>
      <c r="L51" s="6">
        <v>75</v>
      </c>
      <c r="M51" s="6">
        <v>70</v>
      </c>
      <c r="N51" s="6">
        <v>90</v>
      </c>
      <c r="O51" s="6">
        <v>75.390625</v>
      </c>
      <c r="P51" s="6">
        <v>70</v>
      </c>
      <c r="Q51" s="6">
        <v>100</v>
      </c>
      <c r="R51" s="6">
        <v>82.419354838709694</v>
      </c>
      <c r="S51" s="6">
        <v>80</v>
      </c>
      <c r="T51" s="6">
        <v>110</v>
      </c>
      <c r="U51" s="6">
        <v>93</v>
      </c>
      <c r="V51" s="6">
        <v>90</v>
      </c>
      <c r="W51" s="6">
        <v>110</v>
      </c>
      <c r="X51" s="6">
        <v>95.344827586206904</v>
      </c>
      <c r="Y51" s="6">
        <v>80</v>
      </c>
      <c r="Z51" s="6">
        <v>100</v>
      </c>
      <c r="AA51" s="6">
        <v>94.310344827586206</v>
      </c>
      <c r="AB51" s="6">
        <v>80</v>
      </c>
      <c r="AC51" s="6">
        <v>100</v>
      </c>
      <c r="AD51" s="6">
        <v>91.551724137931004</v>
      </c>
      <c r="AE51" s="6">
        <v>50</v>
      </c>
      <c r="AF51" s="6">
        <v>90</v>
      </c>
      <c r="AG51" s="6">
        <v>75.258620689655203</v>
      </c>
      <c r="AH51" s="6">
        <v>40</v>
      </c>
      <c r="AI51" s="6">
        <v>70</v>
      </c>
      <c r="AJ51" s="6">
        <v>62.844827586206897</v>
      </c>
      <c r="AK51" s="6">
        <v>50</v>
      </c>
      <c r="AL51" s="6">
        <v>80</v>
      </c>
      <c r="AM51" s="25">
        <v>63.6666666666667</v>
      </c>
      <c r="AN51" s="23">
        <v>40</v>
      </c>
      <c r="AO51" s="23">
        <v>110</v>
      </c>
      <c r="AP51" s="23">
        <v>80.336038480255851</v>
      </c>
    </row>
    <row r="52" spans="1:42" ht="15.75" thickBot="1">
      <c r="A52" s="44" t="s">
        <v>145</v>
      </c>
      <c r="B52" s="91" t="s">
        <v>174</v>
      </c>
      <c r="C52" s="42" t="s">
        <v>198</v>
      </c>
      <c r="D52" s="6">
        <v>35</v>
      </c>
      <c r="E52" s="6">
        <v>70</v>
      </c>
      <c r="F52" s="6">
        <v>46.415999999999997</v>
      </c>
      <c r="G52" s="6">
        <v>40</v>
      </c>
      <c r="H52" s="6">
        <v>80</v>
      </c>
      <c r="I52" s="6">
        <v>43.932187499999998</v>
      </c>
      <c r="J52" s="6">
        <v>40</v>
      </c>
      <c r="K52" s="6">
        <v>60</v>
      </c>
      <c r="L52" s="6">
        <v>46.666774193548399</v>
      </c>
      <c r="M52" s="6">
        <v>45</v>
      </c>
      <c r="N52" s="6">
        <v>200</v>
      </c>
      <c r="O52" s="6">
        <v>111.828125</v>
      </c>
      <c r="P52" s="6">
        <v>90</v>
      </c>
      <c r="Q52" s="6">
        <v>190</v>
      </c>
      <c r="R52" s="6">
        <v>107.9032258064516</v>
      </c>
      <c r="S52" s="6">
        <v>70</v>
      </c>
      <c r="T52" s="6">
        <v>110</v>
      </c>
      <c r="U52" s="6">
        <v>92.5833333333333</v>
      </c>
      <c r="V52" s="6">
        <v>40</v>
      </c>
      <c r="W52" s="6">
        <v>110</v>
      </c>
      <c r="X52" s="6">
        <v>79.827586206896598</v>
      </c>
      <c r="Y52" s="6">
        <v>55</v>
      </c>
      <c r="Z52" s="6">
        <v>80</v>
      </c>
      <c r="AA52" s="6">
        <v>66.2068965517241</v>
      </c>
      <c r="AB52" s="6">
        <v>50</v>
      </c>
      <c r="AC52" s="6">
        <v>100</v>
      </c>
      <c r="AD52" s="6">
        <v>63.6666666666667</v>
      </c>
      <c r="AE52" s="6">
        <v>50</v>
      </c>
      <c r="AF52" s="6">
        <v>60</v>
      </c>
      <c r="AG52" s="6">
        <v>55.172413793103402</v>
      </c>
      <c r="AH52" s="6">
        <v>35</v>
      </c>
      <c r="AI52" s="6">
        <v>65</v>
      </c>
      <c r="AJ52" s="6">
        <v>50.172413793103402</v>
      </c>
      <c r="AK52" s="6">
        <v>35</v>
      </c>
      <c r="AL52" s="6">
        <v>65</v>
      </c>
      <c r="AM52" s="25">
        <v>44.482758620689701</v>
      </c>
      <c r="AN52" s="23">
        <v>35</v>
      </c>
      <c r="AO52" s="23">
        <v>200</v>
      </c>
      <c r="AP52" s="23">
        <v>67.404865122126424</v>
      </c>
    </row>
    <row r="53" spans="1:42" ht="15.75" thickBot="1">
      <c r="A53" s="44" t="s">
        <v>146</v>
      </c>
      <c r="B53" s="90" t="s">
        <v>183</v>
      </c>
      <c r="C53" s="42" t="s">
        <v>198</v>
      </c>
      <c r="D53" s="6">
        <v>35</v>
      </c>
      <c r="E53" s="6">
        <v>50</v>
      </c>
      <c r="F53" s="6">
        <v>42.467777777777798</v>
      </c>
      <c r="G53" s="6">
        <v>40</v>
      </c>
      <c r="H53" s="6">
        <v>50</v>
      </c>
      <c r="I53" s="6">
        <v>42.682187499999998</v>
      </c>
      <c r="J53" s="6">
        <v>40</v>
      </c>
      <c r="K53" s="6">
        <v>60</v>
      </c>
      <c r="L53" s="6">
        <v>46.693548387096797</v>
      </c>
      <c r="M53" s="6">
        <v>50</v>
      </c>
      <c r="N53" s="6">
        <v>60</v>
      </c>
      <c r="O53" s="6">
        <v>55.025937499999998</v>
      </c>
      <c r="P53" s="6">
        <v>50</v>
      </c>
      <c r="Q53" s="6">
        <v>60</v>
      </c>
      <c r="R53" s="6">
        <v>55</v>
      </c>
      <c r="S53" s="6"/>
      <c r="T53" s="6"/>
      <c r="U53" s="6"/>
      <c r="V53" s="6"/>
      <c r="W53" s="6"/>
      <c r="X53" s="6"/>
      <c r="Y53" s="6">
        <v>40</v>
      </c>
      <c r="Z53" s="6">
        <v>50</v>
      </c>
      <c r="AA53" s="6">
        <v>45</v>
      </c>
      <c r="AB53" s="6">
        <v>30</v>
      </c>
      <c r="AC53" s="6">
        <v>70</v>
      </c>
      <c r="AD53" s="6">
        <v>47</v>
      </c>
      <c r="AE53" s="6">
        <v>30</v>
      </c>
      <c r="AF53" s="6">
        <v>50</v>
      </c>
      <c r="AG53" s="6">
        <v>39.224137931034498</v>
      </c>
      <c r="AH53" s="6">
        <v>30</v>
      </c>
      <c r="AI53" s="6">
        <v>40</v>
      </c>
      <c r="AJ53" s="6">
        <v>34.482758620689701</v>
      </c>
      <c r="AK53" s="6">
        <v>30</v>
      </c>
      <c r="AL53" s="6">
        <v>65</v>
      </c>
      <c r="AM53" s="25">
        <v>37.1666666666667</v>
      </c>
      <c r="AN53" s="23">
        <v>30</v>
      </c>
      <c r="AO53" s="23">
        <v>70</v>
      </c>
      <c r="AP53" s="23">
        <v>44.474301438326549</v>
      </c>
    </row>
    <row r="54" spans="1:42" ht="15.75" thickBot="1">
      <c r="A54" s="44" t="s">
        <v>147</v>
      </c>
      <c r="B54" s="91" t="s">
        <v>175</v>
      </c>
      <c r="C54" s="42" t="s">
        <v>198</v>
      </c>
      <c r="D54" s="6">
        <v>40</v>
      </c>
      <c r="E54" s="6">
        <v>100</v>
      </c>
      <c r="F54" s="6">
        <v>77.557586206896602</v>
      </c>
      <c r="G54" s="6">
        <v>70</v>
      </c>
      <c r="H54" s="6">
        <v>90</v>
      </c>
      <c r="I54" s="6">
        <v>76.237096774193503</v>
      </c>
      <c r="J54" s="6">
        <v>70</v>
      </c>
      <c r="K54" s="6">
        <v>90</v>
      </c>
      <c r="L54" s="6">
        <v>75.564516129032299</v>
      </c>
      <c r="M54" s="6">
        <v>70</v>
      </c>
      <c r="N54" s="6">
        <v>200</v>
      </c>
      <c r="O54" s="6">
        <v>123.2553125</v>
      </c>
      <c r="P54" s="6">
        <v>90</v>
      </c>
      <c r="Q54" s="6">
        <v>190</v>
      </c>
      <c r="R54" s="6">
        <v>110.1612903225806</v>
      </c>
      <c r="S54" s="6">
        <v>90</v>
      </c>
      <c r="T54" s="6">
        <v>120</v>
      </c>
      <c r="U54" s="6">
        <v>105.3333333333333</v>
      </c>
      <c r="V54" s="6">
        <v>90</v>
      </c>
      <c r="W54" s="6">
        <v>160</v>
      </c>
      <c r="X54" s="6">
        <v>106.89655172413789</v>
      </c>
      <c r="Y54" s="6">
        <v>100</v>
      </c>
      <c r="Z54" s="6">
        <v>110</v>
      </c>
      <c r="AA54" s="6">
        <v>105</v>
      </c>
      <c r="AB54" s="6">
        <v>90</v>
      </c>
      <c r="AC54" s="6">
        <v>110</v>
      </c>
      <c r="AD54" s="6">
        <v>101.6666666666667</v>
      </c>
      <c r="AE54" s="6">
        <v>90</v>
      </c>
      <c r="AF54" s="6">
        <v>100</v>
      </c>
      <c r="AG54" s="6">
        <v>95</v>
      </c>
      <c r="AH54" s="6">
        <v>90</v>
      </c>
      <c r="AI54" s="6">
        <v>100</v>
      </c>
      <c r="AJ54" s="6">
        <v>95</v>
      </c>
      <c r="AK54" s="6">
        <v>80</v>
      </c>
      <c r="AL54" s="6">
        <v>100</v>
      </c>
      <c r="AM54" s="25">
        <v>94.6666666666667</v>
      </c>
      <c r="AN54" s="23">
        <v>40</v>
      </c>
      <c r="AO54" s="23">
        <v>200</v>
      </c>
      <c r="AP54" s="23">
        <v>97.194918360292277</v>
      </c>
    </row>
    <row r="55" spans="1:42" ht="15.75" thickBot="1">
      <c r="A55" s="44" t="s">
        <v>148</v>
      </c>
      <c r="B55" s="90" t="s">
        <v>176</v>
      </c>
      <c r="C55" s="42" t="s">
        <v>198</v>
      </c>
      <c r="D55" s="6">
        <v>40</v>
      </c>
      <c r="E55" s="6">
        <v>120</v>
      </c>
      <c r="F55" s="6">
        <v>81.954827586206903</v>
      </c>
      <c r="G55" s="6">
        <v>70</v>
      </c>
      <c r="H55" s="6">
        <v>90</v>
      </c>
      <c r="I55" s="6">
        <v>76.354687499999997</v>
      </c>
      <c r="J55" s="6">
        <v>70</v>
      </c>
      <c r="K55" s="6">
        <v>85</v>
      </c>
      <c r="L55" s="6">
        <v>75.241935483871003</v>
      </c>
      <c r="M55" s="6">
        <v>70</v>
      </c>
      <c r="N55" s="6">
        <v>200</v>
      </c>
      <c r="O55" s="6">
        <v>123.2553125</v>
      </c>
      <c r="P55" s="6">
        <v>90</v>
      </c>
      <c r="Q55" s="6">
        <v>190</v>
      </c>
      <c r="R55" s="6">
        <v>110.1612903225806</v>
      </c>
      <c r="S55" s="6">
        <v>90</v>
      </c>
      <c r="T55" s="6">
        <v>120</v>
      </c>
      <c r="U55" s="6">
        <v>105.3333333333333</v>
      </c>
      <c r="V55" s="6">
        <v>90</v>
      </c>
      <c r="W55" s="6">
        <v>160</v>
      </c>
      <c r="X55" s="6">
        <v>106.89655172413789</v>
      </c>
      <c r="Y55" s="6">
        <v>100</v>
      </c>
      <c r="Z55" s="6">
        <v>110</v>
      </c>
      <c r="AA55" s="6">
        <v>105</v>
      </c>
      <c r="AB55" s="6">
        <v>90</v>
      </c>
      <c r="AC55" s="6">
        <v>110</v>
      </c>
      <c r="AD55" s="6">
        <v>101.6666666666667</v>
      </c>
      <c r="AE55" s="6">
        <v>90</v>
      </c>
      <c r="AF55" s="6">
        <v>100</v>
      </c>
      <c r="AG55" s="6">
        <v>95</v>
      </c>
      <c r="AH55" s="6">
        <v>90</v>
      </c>
      <c r="AI55" s="6">
        <v>100</v>
      </c>
      <c r="AJ55" s="6">
        <v>95</v>
      </c>
      <c r="AK55" s="6">
        <v>80</v>
      </c>
      <c r="AL55" s="6">
        <v>100</v>
      </c>
      <c r="AM55" s="25">
        <v>94.6666666666667</v>
      </c>
      <c r="AN55" s="23">
        <v>40</v>
      </c>
      <c r="AO55" s="23">
        <v>200</v>
      </c>
      <c r="AP55" s="23">
        <v>97.544272648621913</v>
      </c>
    </row>
    <row r="56" spans="1:42" ht="15.75" thickBot="1">
      <c r="A56" s="44" t="s">
        <v>149</v>
      </c>
      <c r="B56" s="92" t="s">
        <v>184</v>
      </c>
      <c r="C56" s="42" t="s">
        <v>198</v>
      </c>
      <c r="D56" s="6">
        <v>35</v>
      </c>
      <c r="E56" s="6">
        <v>60</v>
      </c>
      <c r="F56" s="6">
        <v>46.582333333333303</v>
      </c>
      <c r="G56" s="6">
        <v>35</v>
      </c>
      <c r="H56" s="6">
        <v>80</v>
      </c>
      <c r="I56" s="6">
        <v>45.9371875</v>
      </c>
      <c r="J56" s="6">
        <v>35</v>
      </c>
      <c r="K56" s="6">
        <v>60</v>
      </c>
      <c r="L56" s="6">
        <v>46.451612903225801</v>
      </c>
      <c r="M56" s="6">
        <v>50</v>
      </c>
      <c r="N56" s="6">
        <v>80</v>
      </c>
      <c r="O56" s="6">
        <v>55.572812499999998</v>
      </c>
      <c r="P56" s="6">
        <v>50</v>
      </c>
      <c r="Q56" s="6">
        <v>100</v>
      </c>
      <c r="R56" s="6">
        <v>62.142857142857103</v>
      </c>
      <c r="S56" s="6">
        <v>50</v>
      </c>
      <c r="T56" s="6">
        <v>120</v>
      </c>
      <c r="U56" s="6">
        <v>94.5833333333333</v>
      </c>
      <c r="V56" s="6">
        <v>50</v>
      </c>
      <c r="W56" s="6">
        <v>160</v>
      </c>
      <c r="X56" s="6">
        <v>78.362068965517196</v>
      </c>
      <c r="Y56" s="6">
        <v>60</v>
      </c>
      <c r="Z56" s="6">
        <v>80</v>
      </c>
      <c r="AA56" s="6">
        <v>66.379310344827601</v>
      </c>
      <c r="AB56" s="6">
        <v>50</v>
      </c>
      <c r="AC56" s="6">
        <v>80</v>
      </c>
      <c r="AD56" s="6">
        <v>62</v>
      </c>
      <c r="AE56" s="6">
        <v>50</v>
      </c>
      <c r="AF56" s="6">
        <v>60</v>
      </c>
      <c r="AG56" s="6">
        <v>55.086206896551701</v>
      </c>
      <c r="AH56" s="6">
        <v>35</v>
      </c>
      <c r="AI56" s="6">
        <v>60</v>
      </c>
      <c r="AJ56" s="6">
        <v>49.913793103448299</v>
      </c>
      <c r="AK56" s="6">
        <v>35</v>
      </c>
      <c r="AL56" s="6">
        <v>65</v>
      </c>
      <c r="AM56" s="25">
        <v>44.25</v>
      </c>
      <c r="AN56" s="23">
        <v>35</v>
      </c>
      <c r="AO56" s="23">
        <v>160</v>
      </c>
      <c r="AP56" s="23">
        <v>58.938459668591207</v>
      </c>
    </row>
    <row r="57" spans="1:42" ht="15.75" thickBot="1">
      <c r="A57" s="44" t="s">
        <v>150</v>
      </c>
      <c r="B57" s="91" t="s">
        <v>213</v>
      </c>
      <c r="C57" s="42" t="s">
        <v>198</v>
      </c>
      <c r="D57" s="6">
        <v>80</v>
      </c>
      <c r="E57" s="6">
        <v>150</v>
      </c>
      <c r="F57" s="6">
        <v>97.778666666666695</v>
      </c>
      <c r="G57" s="6">
        <v>70</v>
      </c>
      <c r="H57" s="6">
        <v>100</v>
      </c>
      <c r="I57" s="6">
        <v>77.005624999999995</v>
      </c>
      <c r="J57" s="6">
        <v>40</v>
      </c>
      <c r="K57" s="6">
        <v>85</v>
      </c>
      <c r="L57" s="6">
        <v>74.193548387096797</v>
      </c>
      <c r="M57" s="6">
        <v>70</v>
      </c>
      <c r="N57" s="6">
        <v>90</v>
      </c>
      <c r="O57" s="6">
        <v>75.442812500000002</v>
      </c>
      <c r="P57" s="6">
        <v>70</v>
      </c>
      <c r="Q57" s="6">
        <v>120</v>
      </c>
      <c r="R57" s="6">
        <v>82.8333333333333</v>
      </c>
      <c r="S57" s="6">
        <v>60</v>
      </c>
      <c r="T57" s="6">
        <v>110</v>
      </c>
      <c r="U57" s="6">
        <v>91.6666666666667</v>
      </c>
      <c r="V57" s="6">
        <v>70</v>
      </c>
      <c r="W57" s="6">
        <v>120</v>
      </c>
      <c r="X57" s="6">
        <v>95.178571428571402</v>
      </c>
      <c r="Y57" s="6">
        <v>60</v>
      </c>
      <c r="Z57" s="6">
        <v>100</v>
      </c>
      <c r="AA57" s="6">
        <v>93.928571428571402</v>
      </c>
      <c r="AB57" s="6">
        <v>80</v>
      </c>
      <c r="AC57" s="6">
        <v>100</v>
      </c>
      <c r="AD57" s="6">
        <v>92</v>
      </c>
      <c r="AE57" s="6">
        <v>60</v>
      </c>
      <c r="AF57" s="6">
        <v>90</v>
      </c>
      <c r="AG57" s="6">
        <v>83.620689655172399</v>
      </c>
      <c r="AH57" s="6">
        <v>50</v>
      </c>
      <c r="AI57" s="6">
        <v>100</v>
      </c>
      <c r="AJ57" s="6">
        <v>77.068965517241395</v>
      </c>
      <c r="AK57" s="6">
        <v>50</v>
      </c>
      <c r="AL57" s="6">
        <v>80</v>
      </c>
      <c r="AM57" s="25">
        <v>65.0833333333333</v>
      </c>
      <c r="AN57" s="23">
        <v>40</v>
      </c>
      <c r="AO57" s="23">
        <v>150</v>
      </c>
      <c r="AP57" s="23">
        <v>83.816731993054447</v>
      </c>
    </row>
    <row r="58" spans="1:42" ht="15.75" thickBot="1">
      <c r="A58" s="44" t="s">
        <v>151</v>
      </c>
      <c r="B58" s="90" t="s">
        <v>214</v>
      </c>
      <c r="C58" s="42" t="s">
        <v>198</v>
      </c>
      <c r="D58" s="6">
        <v>35</v>
      </c>
      <c r="E58" s="6">
        <v>130</v>
      </c>
      <c r="F58" s="6">
        <v>49.387999999999998</v>
      </c>
      <c r="G58" s="6">
        <v>40</v>
      </c>
      <c r="H58" s="6">
        <v>50</v>
      </c>
      <c r="I58" s="6">
        <v>42.76</v>
      </c>
      <c r="J58" s="6">
        <v>40</v>
      </c>
      <c r="K58" s="6">
        <v>60</v>
      </c>
      <c r="L58" s="6">
        <v>46.612903225806498</v>
      </c>
      <c r="M58" s="6">
        <v>40</v>
      </c>
      <c r="N58" s="6">
        <v>60</v>
      </c>
      <c r="O58" s="6">
        <v>54.6875</v>
      </c>
      <c r="P58" s="6">
        <v>50</v>
      </c>
      <c r="Q58" s="6">
        <v>70</v>
      </c>
      <c r="R58" s="6">
        <v>59.3965517241379</v>
      </c>
      <c r="S58" s="6">
        <v>55</v>
      </c>
      <c r="T58" s="6">
        <v>70</v>
      </c>
      <c r="U58" s="6">
        <v>62.528620689655199</v>
      </c>
      <c r="V58" s="6">
        <v>40</v>
      </c>
      <c r="W58" s="6">
        <v>100</v>
      </c>
      <c r="X58" s="6">
        <v>59.224137931034498</v>
      </c>
      <c r="Y58" s="6">
        <v>40</v>
      </c>
      <c r="Z58" s="6">
        <v>70</v>
      </c>
      <c r="AA58" s="6">
        <v>54.655172413793103</v>
      </c>
      <c r="AB58" s="6">
        <v>40</v>
      </c>
      <c r="AC58" s="6">
        <v>60</v>
      </c>
      <c r="AD58" s="6">
        <v>51.8965517241379</v>
      </c>
      <c r="AE58" s="6">
        <v>40</v>
      </c>
      <c r="AF58" s="6">
        <v>60</v>
      </c>
      <c r="AG58" s="6">
        <v>45.258620689655203</v>
      </c>
      <c r="AH58" s="6">
        <v>35</v>
      </c>
      <c r="AI58" s="6">
        <v>50</v>
      </c>
      <c r="AJ58" s="6">
        <v>44.310344827586199</v>
      </c>
      <c r="AK58" s="6">
        <v>35</v>
      </c>
      <c r="AL58" s="6">
        <v>65</v>
      </c>
      <c r="AM58" s="25">
        <v>44.0833333333333</v>
      </c>
      <c r="AN58" s="23">
        <v>35</v>
      </c>
      <c r="AO58" s="23">
        <v>130</v>
      </c>
      <c r="AP58" s="23">
        <v>51.233478046594989</v>
      </c>
    </row>
    <row r="59" spans="1:42" ht="15.75" thickBot="1">
      <c r="A59" s="44" t="s">
        <v>270</v>
      </c>
      <c r="B59" s="90" t="s">
        <v>179</v>
      </c>
      <c r="C59" s="42" t="s">
        <v>198</v>
      </c>
      <c r="D59" s="6">
        <v>90</v>
      </c>
      <c r="E59" s="6">
        <v>120</v>
      </c>
      <c r="F59" s="6">
        <v>99.678333333333299</v>
      </c>
      <c r="G59" s="6">
        <v>90</v>
      </c>
      <c r="H59" s="6">
        <v>100</v>
      </c>
      <c r="I59" s="6">
        <v>95.052187500000002</v>
      </c>
      <c r="J59" s="6">
        <v>90</v>
      </c>
      <c r="K59" s="6">
        <v>110</v>
      </c>
      <c r="L59" s="6">
        <v>95.322580645161295</v>
      </c>
      <c r="M59" s="6">
        <v>90</v>
      </c>
      <c r="N59" s="6">
        <v>100</v>
      </c>
      <c r="O59" s="6">
        <v>95</v>
      </c>
      <c r="P59" s="6">
        <v>90</v>
      </c>
      <c r="Q59" s="6">
        <v>100</v>
      </c>
      <c r="R59" s="6">
        <v>95.064516129032299</v>
      </c>
      <c r="S59" s="6">
        <v>90</v>
      </c>
      <c r="T59" s="6">
        <v>110</v>
      </c>
      <c r="U59" s="6">
        <v>97.722333333333296</v>
      </c>
      <c r="V59" s="6">
        <v>90</v>
      </c>
      <c r="W59" s="6">
        <v>100</v>
      </c>
      <c r="X59" s="6">
        <v>95</v>
      </c>
      <c r="Y59" s="6">
        <v>90</v>
      </c>
      <c r="Z59" s="6">
        <v>110</v>
      </c>
      <c r="AA59" s="6">
        <v>95.344827586206904</v>
      </c>
      <c r="AB59" s="6">
        <v>90</v>
      </c>
      <c r="AC59" s="6">
        <v>110</v>
      </c>
      <c r="AD59" s="6">
        <v>95.366666666666703</v>
      </c>
      <c r="AE59" s="6">
        <v>80</v>
      </c>
      <c r="AF59" s="6">
        <v>100</v>
      </c>
      <c r="AG59" s="6">
        <v>94.285714285714306</v>
      </c>
      <c r="AH59" s="6">
        <v>90</v>
      </c>
      <c r="AI59" s="6">
        <v>100</v>
      </c>
      <c r="AJ59" s="6">
        <v>95</v>
      </c>
      <c r="AK59" s="6">
        <v>90</v>
      </c>
      <c r="AL59" s="6">
        <v>100</v>
      </c>
      <c r="AM59" s="25">
        <v>95</v>
      </c>
      <c r="AN59" s="23">
        <v>80</v>
      </c>
      <c r="AO59" s="23">
        <v>120</v>
      </c>
      <c r="AP59" s="23">
        <v>95.653096623287354</v>
      </c>
    </row>
    <row r="60" spans="1:42" ht="15.75" thickBot="1">
      <c r="A60" s="44" t="s">
        <v>159</v>
      </c>
      <c r="B60" s="91" t="s">
        <v>180</v>
      </c>
      <c r="C60" s="42" t="s">
        <v>198</v>
      </c>
      <c r="D60" s="6">
        <v>50</v>
      </c>
      <c r="E60" s="6">
        <v>70</v>
      </c>
      <c r="F60" s="6">
        <v>63.085862068965497</v>
      </c>
      <c r="G60" s="6">
        <v>50</v>
      </c>
      <c r="H60" s="6">
        <v>70</v>
      </c>
      <c r="I60" s="6">
        <v>62.005312500000002</v>
      </c>
      <c r="J60" s="6">
        <v>55</v>
      </c>
      <c r="K60" s="6">
        <v>70</v>
      </c>
      <c r="L60" s="6">
        <v>62.338709677419402</v>
      </c>
      <c r="M60" s="6">
        <v>60</v>
      </c>
      <c r="N60" s="6">
        <v>70</v>
      </c>
      <c r="O60" s="6">
        <v>64.921875</v>
      </c>
      <c r="P60" s="6">
        <v>55</v>
      </c>
      <c r="Q60" s="6">
        <v>70</v>
      </c>
      <c r="R60" s="6">
        <v>64.3816129032258</v>
      </c>
      <c r="S60" s="6">
        <v>60</v>
      </c>
      <c r="T60" s="6">
        <v>70</v>
      </c>
      <c r="U60" s="6">
        <v>65</v>
      </c>
      <c r="V60" s="6">
        <v>60</v>
      </c>
      <c r="W60" s="6">
        <v>100</v>
      </c>
      <c r="X60" s="6">
        <v>69.6666666666667</v>
      </c>
      <c r="Y60" s="6">
        <v>70</v>
      </c>
      <c r="Z60" s="6">
        <v>90</v>
      </c>
      <c r="AA60" s="6">
        <v>75.689655172413794</v>
      </c>
      <c r="AB60" s="6">
        <v>70</v>
      </c>
      <c r="AC60" s="6">
        <v>90</v>
      </c>
      <c r="AD60" s="6">
        <v>75.1666666666667</v>
      </c>
      <c r="AE60" s="6">
        <v>70</v>
      </c>
      <c r="AF60" s="6">
        <v>100</v>
      </c>
      <c r="AG60" s="6">
        <v>75.637931034482804</v>
      </c>
      <c r="AH60" s="6">
        <v>70</v>
      </c>
      <c r="AI60" s="6">
        <v>120</v>
      </c>
      <c r="AJ60" s="6">
        <v>75.833448275862096</v>
      </c>
      <c r="AK60" s="6">
        <v>70</v>
      </c>
      <c r="AL60" s="6">
        <v>160</v>
      </c>
      <c r="AM60" s="25">
        <v>149</v>
      </c>
      <c r="AN60" s="23">
        <v>50</v>
      </c>
      <c r="AO60" s="23">
        <v>160</v>
      </c>
      <c r="AP60" s="23">
        <v>75.227311663808564</v>
      </c>
    </row>
    <row r="61" spans="1:42" ht="15.75" thickBot="1">
      <c r="A61" s="44" t="s">
        <v>160</v>
      </c>
      <c r="B61" s="91" t="s">
        <v>215</v>
      </c>
      <c r="C61" s="43" t="s">
        <v>198</v>
      </c>
      <c r="D61" s="6">
        <v>50</v>
      </c>
      <c r="E61" s="6">
        <v>70</v>
      </c>
      <c r="F61" s="6">
        <v>63.472666666666697</v>
      </c>
      <c r="G61" s="6">
        <v>50</v>
      </c>
      <c r="H61" s="6">
        <v>80</v>
      </c>
      <c r="I61" s="6">
        <v>62.317500000000003</v>
      </c>
      <c r="J61" s="6">
        <v>60</v>
      </c>
      <c r="K61" s="6">
        <v>80</v>
      </c>
      <c r="L61" s="6">
        <v>64.005483870967694</v>
      </c>
      <c r="M61" s="6">
        <v>60</v>
      </c>
      <c r="N61" s="6">
        <v>80</v>
      </c>
      <c r="O61" s="6">
        <v>65.625</v>
      </c>
      <c r="P61" s="6">
        <v>60</v>
      </c>
      <c r="Q61" s="6">
        <v>70</v>
      </c>
      <c r="R61" s="6">
        <v>65</v>
      </c>
      <c r="S61" s="6">
        <v>60</v>
      </c>
      <c r="T61" s="6">
        <v>70</v>
      </c>
      <c r="U61" s="6">
        <v>65</v>
      </c>
      <c r="V61" s="6">
        <v>60</v>
      </c>
      <c r="W61" s="6">
        <v>80</v>
      </c>
      <c r="X61" s="6">
        <v>68.214285714285694</v>
      </c>
      <c r="Y61" s="6">
        <v>70</v>
      </c>
      <c r="Z61" s="6">
        <v>80</v>
      </c>
      <c r="AA61" s="6">
        <v>75</v>
      </c>
      <c r="AB61" s="6">
        <v>70</v>
      </c>
      <c r="AC61" s="6">
        <v>80</v>
      </c>
      <c r="AD61" s="6">
        <v>75</v>
      </c>
      <c r="AE61" s="6">
        <v>70</v>
      </c>
      <c r="AF61" s="6">
        <v>80</v>
      </c>
      <c r="AG61" s="6">
        <v>74.948275862068996</v>
      </c>
      <c r="AH61" s="6">
        <v>70</v>
      </c>
      <c r="AI61" s="6">
        <v>210</v>
      </c>
      <c r="AJ61" s="6">
        <v>79.224137931034505</v>
      </c>
      <c r="AK61" s="6">
        <v>70</v>
      </c>
      <c r="AL61" s="6">
        <v>90</v>
      </c>
      <c r="AM61" s="25">
        <v>83.5833333333333</v>
      </c>
      <c r="AN61" s="23">
        <v>50</v>
      </c>
      <c r="AO61" s="23">
        <v>210</v>
      </c>
      <c r="AP61" s="23">
        <v>70.115890281529744</v>
      </c>
    </row>
    <row r="62" spans="1:42" ht="15.75" thickBot="1">
      <c r="A62" s="44" t="s">
        <v>265</v>
      </c>
      <c r="B62" s="91" t="s">
        <v>266</v>
      </c>
      <c r="C62" s="42" t="s">
        <v>198</v>
      </c>
      <c r="D62" s="6">
        <v>170</v>
      </c>
      <c r="E62" s="6">
        <v>200</v>
      </c>
      <c r="F62" s="6">
        <v>184.11133333333331</v>
      </c>
      <c r="G62" s="6">
        <v>180</v>
      </c>
      <c r="H62" s="6">
        <v>190</v>
      </c>
      <c r="I62" s="6">
        <v>184.948125</v>
      </c>
      <c r="J62" s="6">
        <v>60</v>
      </c>
      <c r="K62" s="6">
        <v>220</v>
      </c>
      <c r="L62" s="6">
        <v>195.3493548387097</v>
      </c>
      <c r="M62" s="6">
        <v>60</v>
      </c>
      <c r="N62" s="6">
        <v>220</v>
      </c>
      <c r="O62" s="6">
        <v>201.25</v>
      </c>
      <c r="P62" s="6">
        <v>60</v>
      </c>
      <c r="Q62" s="6">
        <v>210</v>
      </c>
      <c r="R62" s="6">
        <v>199.83870967741939</v>
      </c>
      <c r="S62" s="6">
        <v>60</v>
      </c>
      <c r="T62" s="6">
        <v>240</v>
      </c>
      <c r="U62" s="6">
        <v>219.33333333333329</v>
      </c>
      <c r="V62" s="6">
        <v>200</v>
      </c>
      <c r="W62" s="6">
        <v>240</v>
      </c>
      <c r="X62" s="6">
        <v>214.64285714285711</v>
      </c>
      <c r="Y62" s="6">
        <v>70</v>
      </c>
      <c r="Z62" s="6">
        <v>210</v>
      </c>
      <c r="AA62" s="6">
        <v>200.51724137931029</v>
      </c>
      <c r="AB62" s="6">
        <v>200</v>
      </c>
      <c r="AC62" s="6">
        <v>210</v>
      </c>
      <c r="AD62" s="6">
        <v>205</v>
      </c>
      <c r="AE62" s="6">
        <v>200</v>
      </c>
      <c r="AF62" s="6">
        <v>210</v>
      </c>
      <c r="AG62" s="6">
        <v>205</v>
      </c>
      <c r="AH62" s="6">
        <v>200</v>
      </c>
      <c r="AI62" s="6">
        <v>210</v>
      </c>
      <c r="AJ62" s="6">
        <v>205</v>
      </c>
      <c r="AK62" s="6">
        <v>200</v>
      </c>
      <c r="AL62" s="6">
        <v>210</v>
      </c>
      <c r="AM62" s="25">
        <v>205</v>
      </c>
      <c r="AN62" s="23">
        <v>60</v>
      </c>
      <c r="AO62" s="23">
        <v>240</v>
      </c>
      <c r="AP62" s="23">
        <v>201.66591289208023</v>
      </c>
    </row>
    <row r="63" spans="1:42" ht="15.75" thickBot="1">
      <c r="A63" s="44" t="s">
        <v>81</v>
      </c>
      <c r="B63" s="91" t="s">
        <v>80</v>
      </c>
      <c r="C63" s="42" t="s">
        <v>198</v>
      </c>
      <c r="D63" s="6">
        <v>100</v>
      </c>
      <c r="E63" s="6">
        <v>150</v>
      </c>
      <c r="F63" s="6">
        <v>118.542</v>
      </c>
      <c r="G63" s="6">
        <v>110</v>
      </c>
      <c r="H63" s="6">
        <v>210</v>
      </c>
      <c r="I63" s="6">
        <v>150.4559375</v>
      </c>
      <c r="J63" s="6">
        <v>70</v>
      </c>
      <c r="K63" s="6">
        <v>210</v>
      </c>
      <c r="L63" s="6">
        <v>93.709677419354804</v>
      </c>
      <c r="M63" s="6">
        <v>70</v>
      </c>
      <c r="N63" s="6">
        <v>110</v>
      </c>
      <c r="O63" s="6">
        <v>85.15625</v>
      </c>
      <c r="P63" s="6">
        <v>80</v>
      </c>
      <c r="Q63" s="6">
        <v>110</v>
      </c>
      <c r="R63" s="6">
        <v>99.300967741935494</v>
      </c>
      <c r="S63" s="6">
        <v>90</v>
      </c>
      <c r="T63" s="6">
        <v>130</v>
      </c>
      <c r="U63" s="6">
        <v>101</v>
      </c>
      <c r="V63" s="6">
        <v>100</v>
      </c>
      <c r="W63" s="6">
        <v>160</v>
      </c>
      <c r="X63" s="6">
        <v>134.83333333333329</v>
      </c>
      <c r="Y63" s="6">
        <v>80</v>
      </c>
      <c r="Z63" s="6">
        <v>110</v>
      </c>
      <c r="AA63" s="6">
        <v>91.724137931034505</v>
      </c>
      <c r="AB63" s="6">
        <v>80</v>
      </c>
      <c r="AC63" s="6">
        <v>100</v>
      </c>
      <c r="AD63" s="6">
        <v>89.3333333333333</v>
      </c>
      <c r="AE63" s="6">
        <v>75</v>
      </c>
      <c r="AF63" s="6">
        <v>100</v>
      </c>
      <c r="AG63" s="6">
        <v>87.5</v>
      </c>
      <c r="AH63" s="6">
        <v>90</v>
      </c>
      <c r="AI63" s="6">
        <v>110</v>
      </c>
      <c r="AJ63" s="6">
        <v>99.137931034482804</v>
      </c>
      <c r="AK63" s="6">
        <v>85</v>
      </c>
      <c r="AL63" s="6">
        <v>110</v>
      </c>
      <c r="AM63" s="25">
        <v>99.75</v>
      </c>
      <c r="AN63" s="23">
        <v>70</v>
      </c>
      <c r="AO63" s="23">
        <v>210</v>
      </c>
      <c r="AP63" s="23">
        <v>104.20363069112284</v>
      </c>
    </row>
    <row r="64" spans="1:42" ht="15.75" thickBot="1">
      <c r="A64" s="44" t="s">
        <v>83</v>
      </c>
      <c r="B64" s="91" t="s">
        <v>82</v>
      </c>
      <c r="C64" s="42" t="s">
        <v>216</v>
      </c>
      <c r="D64" s="6">
        <v>60</v>
      </c>
      <c r="E64" s="6">
        <v>130</v>
      </c>
      <c r="F64" s="6">
        <v>83.650666666666694</v>
      </c>
      <c r="G64" s="6">
        <v>60</v>
      </c>
      <c r="H64" s="6">
        <v>110</v>
      </c>
      <c r="I64" s="6">
        <v>86.627812500000005</v>
      </c>
      <c r="J64" s="6">
        <v>70</v>
      </c>
      <c r="K64" s="6">
        <v>100</v>
      </c>
      <c r="L64" s="6">
        <v>76.612903225806505</v>
      </c>
      <c r="M64" s="6">
        <v>60</v>
      </c>
      <c r="N64" s="6">
        <v>80</v>
      </c>
      <c r="O64" s="6">
        <v>72.8125</v>
      </c>
      <c r="P64" s="6">
        <v>60</v>
      </c>
      <c r="Q64" s="6">
        <v>80</v>
      </c>
      <c r="R64" s="6">
        <v>64.973225806451595</v>
      </c>
      <c r="S64" s="6">
        <v>50</v>
      </c>
      <c r="T64" s="6">
        <v>80</v>
      </c>
      <c r="U64" s="6">
        <v>63.5</v>
      </c>
      <c r="V64" s="6">
        <v>50</v>
      </c>
      <c r="W64" s="6">
        <v>130</v>
      </c>
      <c r="X64" s="6">
        <v>75.5</v>
      </c>
      <c r="Y64" s="6">
        <v>70</v>
      </c>
      <c r="Z64" s="6">
        <v>100</v>
      </c>
      <c r="AA64" s="6">
        <v>77.586206896551701</v>
      </c>
      <c r="AB64" s="6">
        <v>60</v>
      </c>
      <c r="AC64" s="6">
        <v>80</v>
      </c>
      <c r="AD64" s="6">
        <v>73.3333333333333</v>
      </c>
      <c r="AE64" s="6">
        <v>60</v>
      </c>
      <c r="AF64" s="6">
        <v>100</v>
      </c>
      <c r="AG64" s="6">
        <v>70.775862068965495</v>
      </c>
      <c r="AH64" s="6">
        <v>60</v>
      </c>
      <c r="AI64" s="6">
        <v>80</v>
      </c>
      <c r="AJ64" s="6">
        <v>70</v>
      </c>
      <c r="AK64" s="6">
        <v>70</v>
      </c>
      <c r="AL64" s="6">
        <v>100</v>
      </c>
      <c r="AM64" s="25">
        <v>81</v>
      </c>
      <c r="AN64" s="23">
        <v>50</v>
      </c>
      <c r="AO64" s="23">
        <v>130</v>
      </c>
      <c r="AP64" s="23">
        <v>74.697709208147941</v>
      </c>
    </row>
    <row r="65" spans="1:42" ht="15.75" thickBot="1">
      <c r="A65" s="44" t="s">
        <v>85</v>
      </c>
      <c r="B65" s="91" t="s">
        <v>84</v>
      </c>
      <c r="C65" s="42" t="s">
        <v>217</v>
      </c>
      <c r="D65" s="6">
        <v>280</v>
      </c>
      <c r="E65" s="6">
        <v>600</v>
      </c>
      <c r="F65" s="6">
        <v>543.94399999999996</v>
      </c>
      <c r="G65" s="6">
        <v>500</v>
      </c>
      <c r="H65" s="6">
        <v>600</v>
      </c>
      <c r="I65" s="6">
        <v>573.958125</v>
      </c>
      <c r="J65" s="6">
        <v>400</v>
      </c>
      <c r="K65" s="6">
        <v>650</v>
      </c>
      <c r="L65" s="6">
        <v>566.5322580645161</v>
      </c>
      <c r="M65" s="6">
        <v>400</v>
      </c>
      <c r="N65" s="6">
        <v>600</v>
      </c>
      <c r="O65" s="6">
        <v>504.6875</v>
      </c>
      <c r="P65" s="6">
        <v>400</v>
      </c>
      <c r="Q65" s="6">
        <v>600</v>
      </c>
      <c r="R65" s="6">
        <v>430.64516129032262</v>
      </c>
      <c r="S65" s="6">
        <v>400</v>
      </c>
      <c r="T65" s="6">
        <v>600</v>
      </c>
      <c r="U65" s="6">
        <v>439.16666666666669</v>
      </c>
      <c r="V65" s="6">
        <v>400</v>
      </c>
      <c r="W65" s="6">
        <v>550</v>
      </c>
      <c r="X65" s="6">
        <v>430.27766666666668</v>
      </c>
      <c r="Y65" s="6">
        <v>400</v>
      </c>
      <c r="Z65" s="6">
        <v>500</v>
      </c>
      <c r="AA65" s="6">
        <v>426.72413793103448</v>
      </c>
      <c r="AB65" s="6">
        <v>400</v>
      </c>
      <c r="AC65" s="6">
        <v>500</v>
      </c>
      <c r="AD65" s="6">
        <v>426.20689655172413</v>
      </c>
      <c r="AE65" s="6">
        <v>400</v>
      </c>
      <c r="AF65" s="6">
        <v>450</v>
      </c>
      <c r="AG65" s="6">
        <v>425</v>
      </c>
      <c r="AH65" s="6">
        <v>400</v>
      </c>
      <c r="AI65" s="6">
        <v>500</v>
      </c>
      <c r="AJ65" s="6">
        <v>425.86206896551721</v>
      </c>
      <c r="AK65" s="6">
        <v>400</v>
      </c>
      <c r="AL65" s="6">
        <v>500</v>
      </c>
      <c r="AM65" s="25">
        <v>431.16666666666669</v>
      </c>
      <c r="AN65" s="23">
        <v>280</v>
      </c>
      <c r="AO65" s="23">
        <v>650</v>
      </c>
      <c r="AP65" s="23">
        <v>468.68092898359299</v>
      </c>
    </row>
    <row r="66" spans="1:42" ht="15.75" thickBot="1">
      <c r="A66" s="44" t="s">
        <v>87</v>
      </c>
      <c r="B66" s="90" t="s">
        <v>86</v>
      </c>
      <c r="C66" s="42" t="s">
        <v>198</v>
      </c>
      <c r="D66" s="6">
        <v>240</v>
      </c>
      <c r="E66" s="6">
        <v>310</v>
      </c>
      <c r="F66" s="6">
        <v>278.709</v>
      </c>
      <c r="G66" s="6">
        <v>240</v>
      </c>
      <c r="H66" s="6">
        <v>310</v>
      </c>
      <c r="I66" s="6">
        <v>266.1459375</v>
      </c>
      <c r="J66" s="6">
        <v>180</v>
      </c>
      <c r="K66" s="6">
        <v>250</v>
      </c>
      <c r="L66" s="6">
        <v>213.79032258064521</v>
      </c>
      <c r="M66" s="6">
        <v>170</v>
      </c>
      <c r="N66" s="6">
        <v>220</v>
      </c>
      <c r="O66" s="6">
        <v>202.2915625</v>
      </c>
      <c r="P66" s="6">
        <v>200</v>
      </c>
      <c r="Q66" s="6">
        <v>240</v>
      </c>
      <c r="R66" s="6">
        <v>208.2258064516129</v>
      </c>
      <c r="S66" s="6">
        <v>220</v>
      </c>
      <c r="T66" s="6">
        <v>500</v>
      </c>
      <c r="U66" s="6">
        <v>295.98214285714289</v>
      </c>
      <c r="V66" s="6">
        <v>200</v>
      </c>
      <c r="W66" s="6">
        <v>350</v>
      </c>
      <c r="X66" s="6">
        <v>311.12068965517238</v>
      </c>
      <c r="Y66" s="6">
        <v>230</v>
      </c>
      <c r="Z66" s="6">
        <v>310</v>
      </c>
      <c r="AA66" s="6">
        <v>263.44827586206901</v>
      </c>
      <c r="AB66" s="6">
        <v>150</v>
      </c>
      <c r="AC66" s="6">
        <v>260</v>
      </c>
      <c r="AD66" s="6">
        <v>192.33333333333329</v>
      </c>
      <c r="AE66" s="6">
        <v>90</v>
      </c>
      <c r="AF66" s="6">
        <v>210</v>
      </c>
      <c r="AG66" s="6">
        <v>175</v>
      </c>
      <c r="AH66" s="6">
        <v>170</v>
      </c>
      <c r="AI66" s="6">
        <v>210</v>
      </c>
      <c r="AJ66" s="6">
        <v>187.7586206896552</v>
      </c>
      <c r="AK66" s="6">
        <v>170</v>
      </c>
      <c r="AL66" s="6">
        <v>210</v>
      </c>
      <c r="AM66" s="25">
        <v>193</v>
      </c>
      <c r="AN66" s="23">
        <v>90</v>
      </c>
      <c r="AO66" s="23">
        <v>500</v>
      </c>
      <c r="AP66" s="23">
        <v>232.31714095246923</v>
      </c>
    </row>
    <row r="67" spans="1:42" ht="15.75" thickBot="1">
      <c r="A67" s="44" t="s">
        <v>88</v>
      </c>
      <c r="B67" s="90" t="s">
        <v>193</v>
      </c>
      <c r="C67" s="42" t="s">
        <v>198</v>
      </c>
      <c r="D67" s="6">
        <v>70</v>
      </c>
      <c r="E67" s="6">
        <v>210</v>
      </c>
      <c r="F67" s="6">
        <v>114.92896551724139</v>
      </c>
      <c r="G67" s="6">
        <v>50</v>
      </c>
      <c r="H67" s="6">
        <v>120</v>
      </c>
      <c r="I67" s="6">
        <v>79.765625</v>
      </c>
      <c r="J67" s="6">
        <v>40</v>
      </c>
      <c r="K67" s="6">
        <v>90</v>
      </c>
      <c r="L67" s="6">
        <v>67.112903225806505</v>
      </c>
      <c r="M67" s="6">
        <v>60</v>
      </c>
      <c r="N67" s="6">
        <v>120</v>
      </c>
      <c r="O67" s="6">
        <v>85.703125</v>
      </c>
      <c r="P67" s="6">
        <v>90</v>
      </c>
      <c r="Q67" s="6">
        <v>120</v>
      </c>
      <c r="R67" s="6">
        <v>107.1428571428571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>
        <v>150</v>
      </c>
      <c r="AL67" s="6">
        <v>170</v>
      </c>
      <c r="AM67" s="25">
        <v>156.11111111111109</v>
      </c>
      <c r="AN67" s="23">
        <v>40</v>
      </c>
      <c r="AO67" s="23">
        <v>210</v>
      </c>
      <c r="AP67" s="23">
        <v>101.79409783283602</v>
      </c>
    </row>
    <row r="68" spans="1:42" ht="15.75" thickBot="1">
      <c r="A68" s="44" t="s">
        <v>89</v>
      </c>
      <c r="B68" s="91" t="s">
        <v>218</v>
      </c>
      <c r="C68" s="42" t="s">
        <v>198</v>
      </c>
      <c r="D68" s="6">
        <v>140</v>
      </c>
      <c r="E68" s="6">
        <v>180</v>
      </c>
      <c r="F68" s="6">
        <v>165.4313333333333</v>
      </c>
      <c r="G68" s="6">
        <v>160</v>
      </c>
      <c r="H68" s="6">
        <v>190</v>
      </c>
      <c r="I68" s="6">
        <v>174.4</v>
      </c>
      <c r="J68" s="6">
        <v>160</v>
      </c>
      <c r="K68" s="6">
        <v>175</v>
      </c>
      <c r="L68" s="6">
        <v>165.4411764705882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>
        <v>140</v>
      </c>
      <c r="AC68" s="6">
        <v>160</v>
      </c>
      <c r="AD68" s="6">
        <v>145.5555555555556</v>
      </c>
      <c r="AE68" s="6">
        <v>90</v>
      </c>
      <c r="AF68" s="6">
        <v>170</v>
      </c>
      <c r="AG68" s="6">
        <v>106.2068965517241</v>
      </c>
      <c r="AH68" s="6">
        <v>80</v>
      </c>
      <c r="AI68" s="6">
        <v>110</v>
      </c>
      <c r="AJ68" s="6">
        <v>95.057586206896602</v>
      </c>
      <c r="AK68" s="6">
        <v>90</v>
      </c>
      <c r="AL68" s="6">
        <v>210</v>
      </c>
      <c r="AM68" s="25">
        <v>117.6666666666667</v>
      </c>
      <c r="AN68" s="23">
        <v>80</v>
      </c>
      <c r="AO68" s="23">
        <v>210</v>
      </c>
      <c r="AP68" s="23">
        <v>138.53703068353778</v>
      </c>
    </row>
    <row r="69" spans="1:42" ht="15.75" thickBot="1">
      <c r="A69" s="44" t="s">
        <v>90</v>
      </c>
      <c r="B69" s="90" t="s">
        <v>219</v>
      </c>
      <c r="C69" s="42" t="s">
        <v>198</v>
      </c>
      <c r="D69" s="6">
        <v>60</v>
      </c>
      <c r="E69" s="6">
        <v>120</v>
      </c>
      <c r="F69" s="6">
        <v>88.264666666666699</v>
      </c>
      <c r="G69" s="6">
        <v>90</v>
      </c>
      <c r="H69" s="6">
        <v>120</v>
      </c>
      <c r="I69" s="6">
        <v>111</v>
      </c>
      <c r="J69" s="6"/>
      <c r="K69" s="6"/>
      <c r="L69" s="6"/>
      <c r="M69" s="6"/>
      <c r="N69" s="6"/>
      <c r="O69" s="6"/>
      <c r="P69" s="6">
        <v>80</v>
      </c>
      <c r="Q69" s="6">
        <v>90</v>
      </c>
      <c r="R69" s="6">
        <v>85</v>
      </c>
      <c r="S69" s="6">
        <v>60</v>
      </c>
      <c r="T69" s="6">
        <v>110</v>
      </c>
      <c r="U69" s="6">
        <v>88.75</v>
      </c>
      <c r="V69" s="6">
        <v>60</v>
      </c>
      <c r="W69" s="6">
        <v>90</v>
      </c>
      <c r="X69" s="6">
        <v>73.5</v>
      </c>
      <c r="Y69" s="6">
        <v>50</v>
      </c>
      <c r="Z69" s="6">
        <v>80</v>
      </c>
      <c r="AA69" s="6">
        <v>59.198275862069003</v>
      </c>
      <c r="AB69" s="6">
        <v>50</v>
      </c>
      <c r="AC69" s="6">
        <v>100</v>
      </c>
      <c r="AD69" s="6">
        <v>71</v>
      </c>
      <c r="AE69" s="6">
        <v>60</v>
      </c>
      <c r="AF69" s="6">
        <v>100</v>
      </c>
      <c r="AG69" s="6">
        <v>78.333448275862096</v>
      </c>
      <c r="AH69" s="6">
        <v>60</v>
      </c>
      <c r="AI69" s="6">
        <v>90</v>
      </c>
      <c r="AJ69" s="6">
        <v>73.433793103448295</v>
      </c>
      <c r="AK69" s="6">
        <v>70</v>
      </c>
      <c r="AL69" s="6">
        <v>130</v>
      </c>
      <c r="AM69" s="25">
        <v>95.948275862068996</v>
      </c>
      <c r="AN69" s="23">
        <v>50</v>
      </c>
      <c r="AO69" s="23">
        <v>130</v>
      </c>
      <c r="AP69" s="23">
        <v>82.442845977011501</v>
      </c>
    </row>
    <row r="70" spans="1:42" ht="15.75" thickBot="1">
      <c r="A70" s="44" t="s">
        <v>91</v>
      </c>
      <c r="B70" s="91" t="s">
        <v>220</v>
      </c>
      <c r="C70" s="42" t="s">
        <v>198</v>
      </c>
      <c r="D70" s="6">
        <v>16</v>
      </c>
      <c r="E70" s="6">
        <v>30</v>
      </c>
      <c r="F70" s="6">
        <v>20.860333333333301</v>
      </c>
      <c r="G70" s="6">
        <v>15</v>
      </c>
      <c r="H70" s="6">
        <v>25</v>
      </c>
      <c r="I70" s="6">
        <v>19.874838709677402</v>
      </c>
      <c r="J70" s="6">
        <v>20</v>
      </c>
      <c r="K70" s="6">
        <v>50</v>
      </c>
      <c r="L70" s="6">
        <v>27.151785714285701</v>
      </c>
      <c r="M70" s="6">
        <v>40</v>
      </c>
      <c r="N70" s="6">
        <v>80</v>
      </c>
      <c r="O70" s="6">
        <v>61.527916666666698</v>
      </c>
      <c r="P70" s="6">
        <v>40</v>
      </c>
      <c r="Q70" s="6">
        <v>70</v>
      </c>
      <c r="R70" s="6">
        <v>54.155172413793103</v>
      </c>
      <c r="S70" s="6">
        <v>40</v>
      </c>
      <c r="T70" s="6">
        <v>100</v>
      </c>
      <c r="U70" s="6">
        <v>62.9166666666667</v>
      </c>
      <c r="V70" s="6">
        <v>50</v>
      </c>
      <c r="W70" s="6">
        <v>90</v>
      </c>
      <c r="X70" s="6">
        <v>59</v>
      </c>
      <c r="Y70" s="6">
        <v>50</v>
      </c>
      <c r="Z70" s="6">
        <v>70</v>
      </c>
      <c r="AA70" s="6">
        <v>64.224137931034505</v>
      </c>
      <c r="AB70" s="6">
        <v>50</v>
      </c>
      <c r="AC70" s="6">
        <v>70</v>
      </c>
      <c r="AD70" s="6">
        <v>61.551724137930997</v>
      </c>
      <c r="AE70" s="6">
        <v>45</v>
      </c>
      <c r="AF70" s="6">
        <v>60</v>
      </c>
      <c r="AG70" s="6">
        <v>54.732142857142897</v>
      </c>
      <c r="AH70" s="6">
        <v>25</v>
      </c>
      <c r="AI70" s="6">
        <v>60</v>
      </c>
      <c r="AJ70" s="6">
        <v>42.597586206896601</v>
      </c>
      <c r="AK70" s="6">
        <v>20</v>
      </c>
      <c r="AL70" s="6">
        <v>35</v>
      </c>
      <c r="AM70" s="25">
        <v>29.888999999999999</v>
      </c>
      <c r="AN70" s="23">
        <v>15</v>
      </c>
      <c r="AO70" s="23">
        <v>100</v>
      </c>
      <c r="AP70" s="23">
        <v>46.54010871978565</v>
      </c>
    </row>
    <row r="71" spans="1:42" ht="15.75" thickBot="1">
      <c r="A71" s="44" t="s">
        <v>93</v>
      </c>
      <c r="B71" s="90" t="s">
        <v>92</v>
      </c>
      <c r="C71" s="42" t="s">
        <v>198</v>
      </c>
      <c r="D71" s="6">
        <v>60</v>
      </c>
      <c r="E71" s="6">
        <v>100</v>
      </c>
      <c r="F71" s="6">
        <v>85.820333333333295</v>
      </c>
      <c r="G71" s="6">
        <v>80</v>
      </c>
      <c r="H71" s="6">
        <v>120</v>
      </c>
      <c r="I71" s="6">
        <v>96.614687500000002</v>
      </c>
      <c r="J71" s="6">
        <v>90</v>
      </c>
      <c r="K71" s="6">
        <v>110</v>
      </c>
      <c r="L71" s="6">
        <v>95.376451612903196</v>
      </c>
      <c r="M71" s="6">
        <v>80</v>
      </c>
      <c r="N71" s="6">
        <v>100</v>
      </c>
      <c r="O71" s="6">
        <v>94.375</v>
      </c>
      <c r="P71" s="6">
        <v>80</v>
      </c>
      <c r="Q71" s="6">
        <v>110</v>
      </c>
      <c r="R71" s="6">
        <v>95.370370370370395</v>
      </c>
      <c r="S71" s="6">
        <v>80</v>
      </c>
      <c r="T71" s="6">
        <v>130</v>
      </c>
      <c r="U71" s="6">
        <v>99.137931034482804</v>
      </c>
      <c r="V71" s="6">
        <v>30</v>
      </c>
      <c r="W71" s="6">
        <v>100</v>
      </c>
      <c r="X71" s="6">
        <v>80</v>
      </c>
      <c r="Y71" s="6">
        <v>50</v>
      </c>
      <c r="Z71" s="6">
        <v>100</v>
      </c>
      <c r="AA71" s="6">
        <v>91.551724137931004</v>
      </c>
      <c r="AB71" s="6">
        <v>60</v>
      </c>
      <c r="AC71" s="6">
        <v>100</v>
      </c>
      <c r="AD71" s="6">
        <v>93.620689655172399</v>
      </c>
      <c r="AE71" s="6">
        <v>70</v>
      </c>
      <c r="AF71" s="6">
        <v>110</v>
      </c>
      <c r="AG71" s="6">
        <v>85.689655172413794</v>
      </c>
      <c r="AH71" s="6">
        <v>90</v>
      </c>
      <c r="AI71" s="6">
        <v>100</v>
      </c>
      <c r="AJ71" s="6">
        <v>95</v>
      </c>
      <c r="AK71" s="6">
        <v>90</v>
      </c>
      <c r="AL71" s="6">
        <v>110</v>
      </c>
      <c r="AM71" s="25">
        <v>98.5</v>
      </c>
      <c r="AN71" s="23">
        <v>30</v>
      </c>
      <c r="AO71" s="23">
        <v>130</v>
      </c>
      <c r="AP71" s="23">
        <v>92.58807023471725</v>
      </c>
    </row>
    <row r="72" spans="1:42" ht="15.75" thickBot="1">
      <c r="A72" s="44" t="s">
        <v>94</v>
      </c>
      <c r="B72" s="92" t="s">
        <v>221</v>
      </c>
      <c r="C72" s="42" t="s">
        <v>198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>
        <v>35</v>
      </c>
      <c r="T72" s="6">
        <v>40</v>
      </c>
      <c r="U72" s="6">
        <v>37.5</v>
      </c>
      <c r="V72" s="6">
        <v>40</v>
      </c>
      <c r="W72" s="6">
        <v>50</v>
      </c>
      <c r="X72" s="6">
        <v>45</v>
      </c>
      <c r="Y72" s="6">
        <v>50</v>
      </c>
      <c r="Z72" s="6">
        <v>60</v>
      </c>
      <c r="AA72" s="6">
        <v>55</v>
      </c>
      <c r="AB72" s="6"/>
      <c r="AC72" s="6"/>
      <c r="AD72" s="6"/>
      <c r="AE72" s="6"/>
      <c r="AF72" s="6"/>
      <c r="AG72" s="6"/>
      <c r="AH72" s="6">
        <v>50</v>
      </c>
      <c r="AI72" s="6">
        <v>80</v>
      </c>
      <c r="AJ72" s="6">
        <v>64.078947368421098</v>
      </c>
      <c r="AK72" s="6">
        <v>60</v>
      </c>
      <c r="AL72" s="6">
        <v>80</v>
      </c>
      <c r="AM72" s="25">
        <v>67.592592592592595</v>
      </c>
      <c r="AN72" s="23">
        <v>35</v>
      </c>
      <c r="AO72" s="23">
        <v>80</v>
      </c>
      <c r="AP72" s="23">
        <v>53.834307992202739</v>
      </c>
    </row>
    <row r="73" spans="1:42" ht="15.75" thickBot="1">
      <c r="A73" s="44" t="s">
        <v>271</v>
      </c>
      <c r="B73" s="92" t="s">
        <v>222</v>
      </c>
      <c r="C73" s="42" t="s">
        <v>223</v>
      </c>
      <c r="D73" s="6">
        <v>60</v>
      </c>
      <c r="E73" s="6">
        <v>100</v>
      </c>
      <c r="F73" s="6">
        <v>87.264666666666699</v>
      </c>
      <c r="G73" s="6">
        <v>80</v>
      </c>
      <c r="H73" s="6">
        <v>100</v>
      </c>
      <c r="I73" s="6">
        <v>94.0625</v>
      </c>
      <c r="J73" s="6">
        <v>80</v>
      </c>
      <c r="K73" s="6">
        <v>100</v>
      </c>
      <c r="L73" s="6">
        <v>91.505483870967694</v>
      </c>
      <c r="M73" s="6">
        <v>80</v>
      </c>
      <c r="N73" s="6">
        <v>100</v>
      </c>
      <c r="O73" s="6">
        <v>90.625</v>
      </c>
      <c r="P73" s="6">
        <v>80</v>
      </c>
      <c r="Q73" s="6">
        <v>110</v>
      </c>
      <c r="R73" s="6">
        <v>89.193548387096797</v>
      </c>
      <c r="S73" s="6">
        <v>70</v>
      </c>
      <c r="T73" s="6">
        <v>110</v>
      </c>
      <c r="U73" s="6">
        <v>92</v>
      </c>
      <c r="V73" s="6">
        <v>80</v>
      </c>
      <c r="W73" s="6">
        <v>100</v>
      </c>
      <c r="X73" s="6">
        <v>86.3333333333333</v>
      </c>
      <c r="Y73" s="6">
        <v>80</v>
      </c>
      <c r="Z73" s="6">
        <v>110</v>
      </c>
      <c r="AA73" s="6">
        <v>85.689655172413794</v>
      </c>
      <c r="AB73" s="6">
        <v>80</v>
      </c>
      <c r="AC73" s="6">
        <v>100</v>
      </c>
      <c r="AD73" s="6">
        <v>85.3333333333333</v>
      </c>
      <c r="AE73" s="6">
        <v>80</v>
      </c>
      <c r="AF73" s="6">
        <v>100</v>
      </c>
      <c r="AG73" s="6">
        <v>86.379310344827601</v>
      </c>
      <c r="AH73" s="6">
        <v>50</v>
      </c>
      <c r="AI73" s="6">
        <v>100</v>
      </c>
      <c r="AJ73" s="6">
        <v>81.2068965517241</v>
      </c>
      <c r="AK73" s="6">
        <v>50</v>
      </c>
      <c r="AL73" s="6">
        <v>160</v>
      </c>
      <c r="AM73" s="25">
        <v>95</v>
      </c>
      <c r="AN73" s="23">
        <v>50</v>
      </c>
      <c r="AO73" s="23">
        <v>160</v>
      </c>
      <c r="AP73" s="23">
        <v>88.716143971696951</v>
      </c>
    </row>
    <row r="74" spans="1:42" ht="15.75" thickBot="1">
      <c r="A74" s="44" t="s">
        <v>96</v>
      </c>
      <c r="B74" s="92" t="s">
        <v>95</v>
      </c>
      <c r="C74" s="42" t="s">
        <v>198</v>
      </c>
      <c r="D74" s="6">
        <v>18</v>
      </c>
      <c r="E74" s="6">
        <v>60</v>
      </c>
      <c r="F74" s="6">
        <v>33.396000000000001</v>
      </c>
      <c r="G74" s="6">
        <v>18</v>
      </c>
      <c r="H74" s="6">
        <v>70</v>
      </c>
      <c r="I74" s="6">
        <v>41.205624999999998</v>
      </c>
      <c r="J74" s="6">
        <v>40</v>
      </c>
      <c r="K74" s="6">
        <v>70</v>
      </c>
      <c r="L74" s="6">
        <v>56.9145161290323</v>
      </c>
      <c r="M74" s="6">
        <v>20</v>
      </c>
      <c r="N74" s="6">
        <v>70</v>
      </c>
      <c r="O74" s="6">
        <v>47.5</v>
      </c>
      <c r="P74" s="6">
        <v>30</v>
      </c>
      <c r="Q74" s="6">
        <v>55</v>
      </c>
      <c r="R74" s="6">
        <v>38.120967741935502</v>
      </c>
      <c r="S74" s="6">
        <v>30</v>
      </c>
      <c r="T74" s="6">
        <v>70</v>
      </c>
      <c r="U74" s="6">
        <v>47.12</v>
      </c>
      <c r="V74" s="6">
        <v>40</v>
      </c>
      <c r="W74" s="6">
        <v>100</v>
      </c>
      <c r="X74" s="6">
        <v>79.366666666666703</v>
      </c>
      <c r="Y74" s="6">
        <v>60</v>
      </c>
      <c r="Z74" s="6">
        <v>100</v>
      </c>
      <c r="AA74" s="6">
        <v>79.063103448275896</v>
      </c>
      <c r="AB74" s="6">
        <v>45</v>
      </c>
      <c r="AC74" s="6">
        <v>100</v>
      </c>
      <c r="AD74" s="6">
        <v>82.6</v>
      </c>
      <c r="AE74" s="6">
        <v>40</v>
      </c>
      <c r="AF74" s="6">
        <v>90</v>
      </c>
      <c r="AG74" s="6">
        <v>79.6875</v>
      </c>
      <c r="AH74" s="6">
        <v>40</v>
      </c>
      <c r="AI74" s="6">
        <v>100</v>
      </c>
      <c r="AJ74" s="6">
        <v>57.931379310344802</v>
      </c>
      <c r="AK74" s="6">
        <v>50</v>
      </c>
      <c r="AL74" s="6">
        <v>100</v>
      </c>
      <c r="AM74" s="25">
        <v>69.5833333333333</v>
      </c>
      <c r="AN74" s="23">
        <v>18</v>
      </c>
      <c r="AO74" s="23">
        <v>100</v>
      </c>
      <c r="AP74" s="23">
        <v>59.374090969132375</v>
      </c>
    </row>
    <row r="75" spans="1:42" ht="15.75" thickBot="1">
      <c r="A75" s="44" t="s">
        <v>97</v>
      </c>
      <c r="B75" s="92" t="s">
        <v>177</v>
      </c>
      <c r="C75" s="42" t="s">
        <v>198</v>
      </c>
      <c r="D75" s="6">
        <v>30</v>
      </c>
      <c r="E75" s="6">
        <v>60</v>
      </c>
      <c r="F75" s="6">
        <v>41.646333333333303</v>
      </c>
      <c r="G75" s="6">
        <v>18</v>
      </c>
      <c r="H75" s="6">
        <v>40</v>
      </c>
      <c r="I75" s="6">
        <v>29.798749999999998</v>
      </c>
      <c r="J75" s="6">
        <v>18</v>
      </c>
      <c r="K75" s="6">
        <v>35</v>
      </c>
      <c r="L75" s="6">
        <v>25.508064516129</v>
      </c>
      <c r="M75" s="6">
        <v>15</v>
      </c>
      <c r="N75" s="6">
        <v>30</v>
      </c>
      <c r="O75" s="6">
        <v>21.427812500000002</v>
      </c>
      <c r="P75" s="6">
        <v>18</v>
      </c>
      <c r="Q75" s="6">
        <v>30</v>
      </c>
      <c r="R75" s="6">
        <v>22.365384615384599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60</v>
      </c>
      <c r="AF75" s="6">
        <v>100</v>
      </c>
      <c r="AG75" s="6">
        <v>76.547619047618994</v>
      </c>
      <c r="AH75" s="6">
        <v>60</v>
      </c>
      <c r="AI75" s="6">
        <v>90</v>
      </c>
      <c r="AJ75" s="6">
        <v>74.712758620689698</v>
      </c>
      <c r="AK75" s="6">
        <v>40</v>
      </c>
      <c r="AL75" s="6">
        <v>80</v>
      </c>
      <c r="AM75" s="25">
        <v>59.6666666666667</v>
      </c>
      <c r="AN75" s="23">
        <v>15</v>
      </c>
      <c r="AO75" s="23">
        <v>100</v>
      </c>
      <c r="AP75" s="23">
        <v>43.959173662477788</v>
      </c>
    </row>
    <row r="76" spans="1:42" ht="15.75" thickBot="1">
      <c r="A76" s="44" t="s">
        <v>98</v>
      </c>
      <c r="B76" s="92" t="s">
        <v>224</v>
      </c>
      <c r="C76" s="42" t="s">
        <v>198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>
        <v>20</v>
      </c>
      <c r="T76" s="6">
        <v>40</v>
      </c>
      <c r="U76" s="6">
        <v>30.52</v>
      </c>
      <c r="V76" s="6">
        <v>30</v>
      </c>
      <c r="W76" s="6">
        <v>40</v>
      </c>
      <c r="X76" s="6">
        <v>34.545454545454497</v>
      </c>
      <c r="Y76" s="6">
        <v>20</v>
      </c>
      <c r="Z76" s="6">
        <v>40</v>
      </c>
      <c r="AA76" s="6">
        <v>32.5</v>
      </c>
      <c r="AB76" s="6">
        <v>25</v>
      </c>
      <c r="AC76" s="6">
        <v>40</v>
      </c>
      <c r="AD76" s="6">
        <v>32.5</v>
      </c>
      <c r="AE76" s="6">
        <v>30</v>
      </c>
      <c r="AF76" s="6">
        <v>40</v>
      </c>
      <c r="AG76" s="6">
        <v>33.461538461538503</v>
      </c>
      <c r="AH76" s="6">
        <v>30</v>
      </c>
      <c r="AI76" s="6">
        <v>40</v>
      </c>
      <c r="AJ76" s="6">
        <v>34.5</v>
      </c>
      <c r="AK76" s="6"/>
      <c r="AL76" s="6"/>
      <c r="AM76" s="25"/>
      <c r="AN76" s="23">
        <v>20</v>
      </c>
      <c r="AO76" s="23">
        <v>40</v>
      </c>
      <c r="AP76" s="23">
        <v>33.00449883449884</v>
      </c>
    </row>
    <row r="77" spans="1:42" ht="15.75" thickBot="1">
      <c r="A77" s="44" t="s">
        <v>102</v>
      </c>
      <c r="B77" s="92" t="s">
        <v>101</v>
      </c>
      <c r="C77" s="42" t="s">
        <v>198</v>
      </c>
      <c r="D77" s="6"/>
      <c r="E77" s="6"/>
      <c r="F77" s="6"/>
      <c r="G77" s="6"/>
      <c r="H77" s="6"/>
      <c r="I77" s="6"/>
      <c r="J77" s="6">
        <v>20</v>
      </c>
      <c r="K77" s="6">
        <v>65</v>
      </c>
      <c r="L77" s="6">
        <v>37.8333333333333</v>
      </c>
      <c r="M77" s="6">
        <v>15</v>
      </c>
      <c r="N77" s="6">
        <v>35</v>
      </c>
      <c r="O77" s="6">
        <v>23.369687500000001</v>
      </c>
      <c r="P77" s="6">
        <v>20</v>
      </c>
      <c r="Q77" s="6">
        <v>35</v>
      </c>
      <c r="R77" s="6">
        <v>28.322580645161299</v>
      </c>
      <c r="S77" s="6">
        <v>20</v>
      </c>
      <c r="T77" s="6">
        <v>240</v>
      </c>
      <c r="U77" s="6">
        <v>51.35</v>
      </c>
      <c r="V77" s="6">
        <v>160</v>
      </c>
      <c r="W77" s="6">
        <v>260</v>
      </c>
      <c r="X77" s="6">
        <v>214.25275862068969</v>
      </c>
      <c r="Y77" s="6">
        <v>150</v>
      </c>
      <c r="Z77" s="6">
        <v>210</v>
      </c>
      <c r="AA77" s="6">
        <v>159.65517241379311</v>
      </c>
      <c r="AB77" s="6">
        <v>150</v>
      </c>
      <c r="AC77" s="6">
        <v>200</v>
      </c>
      <c r="AD77" s="6">
        <v>184.33333333333329</v>
      </c>
      <c r="AE77" s="6">
        <v>160</v>
      </c>
      <c r="AF77" s="6">
        <v>200</v>
      </c>
      <c r="AG77" s="6">
        <v>183.9655172413793</v>
      </c>
      <c r="AH77" s="6">
        <v>170</v>
      </c>
      <c r="AI77" s="6">
        <v>210</v>
      </c>
      <c r="AJ77" s="6">
        <v>184.65517241379311</v>
      </c>
      <c r="AK77" s="6">
        <v>170</v>
      </c>
      <c r="AL77" s="6">
        <v>180</v>
      </c>
      <c r="AM77" s="25">
        <v>175</v>
      </c>
      <c r="AN77" s="23">
        <v>15</v>
      </c>
      <c r="AO77" s="23">
        <v>260</v>
      </c>
      <c r="AP77" s="23">
        <v>124.27375555014831</v>
      </c>
    </row>
    <row r="78" spans="1:42" ht="15.75" thickBot="1">
      <c r="A78" s="44" t="s">
        <v>104</v>
      </c>
      <c r="B78" s="92" t="s">
        <v>103</v>
      </c>
      <c r="C78" s="42" t="s">
        <v>198</v>
      </c>
      <c r="D78" s="6">
        <v>40</v>
      </c>
      <c r="E78" s="6">
        <v>60</v>
      </c>
      <c r="F78" s="6">
        <v>48.180333333333301</v>
      </c>
      <c r="G78" s="6">
        <v>35</v>
      </c>
      <c r="H78" s="6">
        <v>75</v>
      </c>
      <c r="I78" s="6">
        <v>61.064999999999998</v>
      </c>
      <c r="J78" s="6">
        <v>45</v>
      </c>
      <c r="K78" s="6">
        <v>75</v>
      </c>
      <c r="L78" s="6">
        <v>61.524999999999999</v>
      </c>
      <c r="M78" s="6">
        <v>55</v>
      </c>
      <c r="N78" s="6">
        <v>75</v>
      </c>
      <c r="O78" s="6">
        <v>62.34375</v>
      </c>
      <c r="P78" s="6">
        <v>50</v>
      </c>
      <c r="Q78" s="6">
        <v>80</v>
      </c>
      <c r="R78" s="6">
        <v>63.271999999999998</v>
      </c>
      <c r="S78" s="6">
        <v>60</v>
      </c>
      <c r="T78" s="6">
        <v>110</v>
      </c>
      <c r="U78" s="6">
        <v>77.6666666666667</v>
      </c>
      <c r="V78" s="6">
        <v>60</v>
      </c>
      <c r="W78" s="6">
        <v>90</v>
      </c>
      <c r="X78" s="6">
        <v>71.25</v>
      </c>
      <c r="Y78" s="6">
        <v>60</v>
      </c>
      <c r="Z78" s="6">
        <v>90</v>
      </c>
      <c r="AA78" s="6">
        <v>75.948275862068996</v>
      </c>
      <c r="AB78" s="6">
        <v>50</v>
      </c>
      <c r="AC78" s="6">
        <v>70</v>
      </c>
      <c r="AD78" s="6">
        <v>63.6666666666667</v>
      </c>
      <c r="AE78" s="6">
        <v>50</v>
      </c>
      <c r="AF78" s="6">
        <v>80</v>
      </c>
      <c r="AG78" s="6">
        <v>61.964285714285701</v>
      </c>
      <c r="AH78" s="6">
        <v>45</v>
      </c>
      <c r="AI78" s="6">
        <v>70</v>
      </c>
      <c r="AJ78" s="6">
        <v>56.752758620689697</v>
      </c>
      <c r="AK78" s="6">
        <v>50</v>
      </c>
      <c r="AL78" s="6">
        <v>60</v>
      </c>
      <c r="AM78" s="25">
        <v>56.0833333333333</v>
      </c>
      <c r="AN78" s="23">
        <v>35</v>
      </c>
      <c r="AO78" s="23">
        <v>110</v>
      </c>
      <c r="AP78" s="23">
        <v>63.309839183087043</v>
      </c>
    </row>
    <row r="79" spans="1:42" ht="15.75" thickBot="1">
      <c r="A79" s="44" t="s">
        <v>106</v>
      </c>
      <c r="B79" s="92" t="s">
        <v>105</v>
      </c>
      <c r="C79" s="42" t="s">
        <v>198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>
        <v>25</v>
      </c>
      <c r="Q79" s="6">
        <v>40</v>
      </c>
      <c r="R79" s="6">
        <v>29.954545454545499</v>
      </c>
      <c r="S79" s="6">
        <v>20</v>
      </c>
      <c r="T79" s="6">
        <v>55</v>
      </c>
      <c r="U79" s="6">
        <v>38.9</v>
      </c>
      <c r="V79" s="6">
        <v>40</v>
      </c>
      <c r="W79" s="6">
        <v>60</v>
      </c>
      <c r="X79" s="6">
        <v>47.5</v>
      </c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25"/>
      <c r="AN79" s="23">
        <v>20</v>
      </c>
      <c r="AO79" s="23">
        <v>60</v>
      </c>
      <c r="AP79" s="23">
        <v>38.784848484848503</v>
      </c>
    </row>
    <row r="80" spans="1:42" ht="15.75" thickBot="1">
      <c r="A80" s="44" t="s">
        <v>108</v>
      </c>
      <c r="B80" s="92" t="s">
        <v>107</v>
      </c>
      <c r="C80" s="42" t="s">
        <v>198</v>
      </c>
      <c r="D80" s="6"/>
      <c r="E80" s="6"/>
      <c r="F80" s="6"/>
      <c r="G80" s="6"/>
      <c r="H80" s="6"/>
      <c r="I80" s="6"/>
      <c r="J80" s="6">
        <v>30</v>
      </c>
      <c r="K80" s="6">
        <v>32</v>
      </c>
      <c r="L80" s="6">
        <v>31</v>
      </c>
      <c r="M80" s="6">
        <v>18</v>
      </c>
      <c r="N80" s="6">
        <v>30</v>
      </c>
      <c r="O80" s="6">
        <v>23.126551724137901</v>
      </c>
      <c r="P80" s="6">
        <v>20</v>
      </c>
      <c r="Q80" s="6">
        <v>30</v>
      </c>
      <c r="R80" s="6">
        <v>23.042580645161301</v>
      </c>
      <c r="S80" s="6">
        <v>20</v>
      </c>
      <c r="T80" s="6">
        <v>30</v>
      </c>
      <c r="U80" s="6">
        <v>22.95</v>
      </c>
      <c r="V80" s="6">
        <v>20</v>
      </c>
      <c r="W80" s="6">
        <v>50</v>
      </c>
      <c r="X80" s="6">
        <v>30.505666666666698</v>
      </c>
      <c r="Y80" s="6">
        <v>20</v>
      </c>
      <c r="Z80" s="6">
        <v>40</v>
      </c>
      <c r="AA80" s="6">
        <v>28.971379310344801</v>
      </c>
      <c r="AB80" s="6">
        <v>20</v>
      </c>
      <c r="AC80" s="6">
        <v>35</v>
      </c>
      <c r="AD80" s="6">
        <v>25.2723333333333</v>
      </c>
      <c r="AE80" s="6">
        <v>25</v>
      </c>
      <c r="AF80" s="6">
        <v>40</v>
      </c>
      <c r="AG80" s="6">
        <v>32.434642857142897</v>
      </c>
      <c r="AH80" s="6">
        <v>30</v>
      </c>
      <c r="AI80" s="6">
        <v>60</v>
      </c>
      <c r="AJ80" s="6">
        <v>39.462962962962997</v>
      </c>
      <c r="AK80" s="6">
        <v>50</v>
      </c>
      <c r="AL80" s="6">
        <v>60</v>
      </c>
      <c r="AM80" s="25">
        <v>55</v>
      </c>
      <c r="AN80" s="23">
        <v>18</v>
      </c>
      <c r="AO80" s="23">
        <v>60</v>
      </c>
      <c r="AP80" s="23">
        <v>31.176611749974988</v>
      </c>
    </row>
    <row r="81" spans="1:42" ht="15.75" thickBot="1">
      <c r="A81" s="44" t="s">
        <v>134</v>
      </c>
      <c r="B81" s="92" t="s">
        <v>226</v>
      </c>
      <c r="C81" s="42" t="s">
        <v>198</v>
      </c>
      <c r="D81" s="6"/>
      <c r="E81" s="6"/>
      <c r="F81" s="6"/>
      <c r="G81" s="6">
        <v>60</v>
      </c>
      <c r="H81" s="6">
        <v>180</v>
      </c>
      <c r="I81" s="6">
        <v>118.2954545454545</v>
      </c>
      <c r="J81" s="6">
        <v>70</v>
      </c>
      <c r="K81" s="6">
        <v>100</v>
      </c>
      <c r="L81" s="6">
        <v>82.403846153846203</v>
      </c>
      <c r="M81" s="6">
        <v>80</v>
      </c>
      <c r="N81" s="6">
        <v>90</v>
      </c>
      <c r="O81" s="6">
        <v>85</v>
      </c>
      <c r="P81" s="6">
        <v>60</v>
      </c>
      <c r="Q81" s="6">
        <v>65</v>
      </c>
      <c r="R81" s="6">
        <v>62.5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>
        <v>45</v>
      </c>
      <c r="AI81" s="6">
        <v>60</v>
      </c>
      <c r="AJ81" s="6">
        <v>52.5</v>
      </c>
      <c r="AK81" s="6"/>
      <c r="AL81" s="6"/>
      <c r="AM81" s="25"/>
      <c r="AN81" s="23">
        <v>45</v>
      </c>
      <c r="AO81" s="23">
        <v>180</v>
      </c>
      <c r="AP81" s="23">
        <v>80.139860139860133</v>
      </c>
    </row>
    <row r="82" spans="1:42" ht="15.75" thickBot="1">
      <c r="A82" s="44" t="s">
        <v>152</v>
      </c>
      <c r="B82" s="92" t="s">
        <v>227</v>
      </c>
      <c r="C82" s="42" t="s">
        <v>198</v>
      </c>
      <c r="D82" s="6">
        <v>20</v>
      </c>
      <c r="E82" s="6">
        <v>25</v>
      </c>
      <c r="F82" s="6">
        <v>22.33</v>
      </c>
      <c r="G82" s="6">
        <v>15</v>
      </c>
      <c r="H82" s="6">
        <v>22</v>
      </c>
      <c r="I82" s="6">
        <v>18.8333333333333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25"/>
      <c r="AN82" s="23">
        <v>15</v>
      </c>
      <c r="AO82" s="23">
        <v>25</v>
      </c>
      <c r="AP82" s="23">
        <v>20.581666666666649</v>
      </c>
    </row>
    <row r="83" spans="1:42" ht="15.75" thickBot="1">
      <c r="A83" s="44" t="s">
        <v>153</v>
      </c>
      <c r="B83" s="92" t="s">
        <v>228</v>
      </c>
      <c r="C83" s="42" t="s">
        <v>223</v>
      </c>
      <c r="D83" s="6">
        <v>40</v>
      </c>
      <c r="E83" s="6">
        <v>50</v>
      </c>
      <c r="F83" s="6">
        <v>43.4375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>
        <v>50</v>
      </c>
      <c r="AI83" s="6">
        <v>60</v>
      </c>
      <c r="AJ83" s="6">
        <v>56.67</v>
      </c>
      <c r="AK83" s="6"/>
      <c r="AL83" s="6"/>
      <c r="AM83" s="25"/>
      <c r="AN83" s="23">
        <v>40</v>
      </c>
      <c r="AO83" s="23">
        <v>60</v>
      </c>
      <c r="AP83" s="23">
        <v>50.053750000000001</v>
      </c>
    </row>
    <row r="84" spans="1:42" ht="15.75" thickBot="1">
      <c r="A84" s="44" t="s">
        <v>154</v>
      </c>
      <c r="B84" s="92" t="s">
        <v>225</v>
      </c>
      <c r="C84" s="42" t="s">
        <v>198</v>
      </c>
      <c r="D84" s="6">
        <v>40</v>
      </c>
      <c r="E84" s="6">
        <v>85</v>
      </c>
      <c r="F84" s="6">
        <v>53.076923076923102</v>
      </c>
      <c r="G84" s="6">
        <v>50</v>
      </c>
      <c r="H84" s="6">
        <v>60</v>
      </c>
      <c r="I84" s="6">
        <v>55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50</v>
      </c>
      <c r="AF84" s="6">
        <v>60</v>
      </c>
      <c r="AG84" s="6">
        <v>55</v>
      </c>
      <c r="AH84" s="6">
        <v>55</v>
      </c>
      <c r="AI84" s="6">
        <v>70</v>
      </c>
      <c r="AJ84" s="6">
        <v>61.25</v>
      </c>
      <c r="AK84" s="6"/>
      <c r="AL84" s="6"/>
      <c r="AM84" s="25"/>
      <c r="AN84" s="23">
        <v>40</v>
      </c>
      <c r="AO84" s="23">
        <v>85</v>
      </c>
      <c r="AP84" s="23">
        <v>56.081730769230774</v>
      </c>
    </row>
    <row r="85" spans="1:42" ht="15.75" thickBot="1">
      <c r="A85" s="44" t="s">
        <v>194</v>
      </c>
      <c r="B85" s="92" t="s">
        <v>237</v>
      </c>
      <c r="C85" s="42" t="s">
        <v>198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>
        <v>250</v>
      </c>
      <c r="AC85" s="6">
        <v>260</v>
      </c>
      <c r="AD85" s="6">
        <v>255</v>
      </c>
      <c r="AE85" s="6"/>
      <c r="AF85" s="6"/>
      <c r="AG85" s="6"/>
      <c r="AH85" s="6"/>
      <c r="AI85" s="6"/>
      <c r="AJ85" s="6">
        <v>0</v>
      </c>
      <c r="AK85" s="6"/>
      <c r="AL85" s="6"/>
      <c r="AM85" s="25"/>
      <c r="AN85" s="23">
        <v>250</v>
      </c>
      <c r="AO85" s="23">
        <v>260</v>
      </c>
      <c r="AP85" s="23">
        <v>127.5</v>
      </c>
    </row>
    <row r="86" spans="1:42" ht="15.75" thickBot="1">
      <c r="A86" s="44" t="s">
        <v>110</v>
      </c>
      <c r="B86" s="92" t="s">
        <v>229</v>
      </c>
      <c r="C86" s="42" t="s">
        <v>198</v>
      </c>
      <c r="D86" s="6">
        <v>60</v>
      </c>
      <c r="E86" s="6">
        <v>90</v>
      </c>
      <c r="F86" s="6">
        <v>76.314999999999998</v>
      </c>
      <c r="G86" s="6">
        <v>70</v>
      </c>
      <c r="H86" s="6">
        <v>110</v>
      </c>
      <c r="I86" s="6">
        <v>78.5546875</v>
      </c>
      <c r="J86" s="6">
        <v>90</v>
      </c>
      <c r="K86" s="6">
        <v>110</v>
      </c>
      <c r="L86" s="6">
        <v>95.852258064516107</v>
      </c>
      <c r="M86" s="6">
        <v>80</v>
      </c>
      <c r="N86" s="6">
        <v>110</v>
      </c>
      <c r="O86" s="6">
        <v>93.3125</v>
      </c>
      <c r="P86" s="6">
        <v>80</v>
      </c>
      <c r="Q86" s="6">
        <v>150</v>
      </c>
      <c r="R86" s="6">
        <v>107.4274193548387</v>
      </c>
      <c r="S86" s="6">
        <v>70</v>
      </c>
      <c r="T86" s="6">
        <v>110</v>
      </c>
      <c r="U86" s="6">
        <v>86.856666666666698</v>
      </c>
      <c r="V86" s="6">
        <v>55</v>
      </c>
      <c r="W86" s="6">
        <v>80</v>
      </c>
      <c r="X86" s="6">
        <v>67.1666666666667</v>
      </c>
      <c r="Y86" s="6">
        <v>45</v>
      </c>
      <c r="Z86" s="6">
        <v>80</v>
      </c>
      <c r="AA86" s="6">
        <v>62.446551724137898</v>
      </c>
      <c r="AB86" s="6">
        <v>45</v>
      </c>
      <c r="AC86" s="6">
        <v>60</v>
      </c>
      <c r="AD86" s="6">
        <v>54.733333333333299</v>
      </c>
      <c r="AE86" s="6">
        <v>40</v>
      </c>
      <c r="AF86" s="6">
        <v>60</v>
      </c>
      <c r="AG86" s="6">
        <v>46</v>
      </c>
      <c r="AH86" s="6">
        <v>40</v>
      </c>
      <c r="AI86" s="6">
        <v>80</v>
      </c>
      <c r="AJ86" s="6">
        <v>54.905172413793103</v>
      </c>
      <c r="AK86" s="6">
        <v>50</v>
      </c>
      <c r="AL86" s="6">
        <v>70</v>
      </c>
      <c r="AM86" s="25">
        <v>55.811</v>
      </c>
      <c r="AN86" s="23">
        <v>40</v>
      </c>
      <c r="AO86" s="23">
        <v>150</v>
      </c>
      <c r="AP86" s="23">
        <v>73.281771310329376</v>
      </c>
    </row>
    <row r="87" spans="1:42" ht="15.75" thickBot="1">
      <c r="A87" s="44" t="s">
        <v>111</v>
      </c>
      <c r="B87" s="92" t="s">
        <v>230</v>
      </c>
      <c r="C87" s="42" t="s">
        <v>198</v>
      </c>
      <c r="D87" s="6">
        <v>190</v>
      </c>
      <c r="E87" s="6">
        <v>200</v>
      </c>
      <c r="F87" s="6">
        <v>195.81533333333331</v>
      </c>
      <c r="G87" s="6">
        <v>180</v>
      </c>
      <c r="H87" s="6">
        <v>230</v>
      </c>
      <c r="I87" s="6">
        <v>202.3959375</v>
      </c>
      <c r="J87" s="6">
        <v>190</v>
      </c>
      <c r="K87" s="6">
        <v>230</v>
      </c>
      <c r="L87" s="6">
        <v>205.8603225806452</v>
      </c>
      <c r="M87" s="6">
        <v>200</v>
      </c>
      <c r="N87" s="6">
        <v>210</v>
      </c>
      <c r="O87" s="6">
        <v>205</v>
      </c>
      <c r="P87" s="6">
        <v>200</v>
      </c>
      <c r="Q87" s="6">
        <v>230</v>
      </c>
      <c r="R87" s="6">
        <v>211.02161290322579</v>
      </c>
      <c r="S87" s="6">
        <v>170</v>
      </c>
      <c r="T87" s="6">
        <v>280</v>
      </c>
      <c r="U87" s="6">
        <v>239.77799999999999</v>
      </c>
      <c r="V87" s="6">
        <v>270</v>
      </c>
      <c r="W87" s="6">
        <v>280</v>
      </c>
      <c r="X87" s="6">
        <v>275</v>
      </c>
      <c r="Y87" s="6">
        <v>270</v>
      </c>
      <c r="Z87" s="6">
        <v>280</v>
      </c>
      <c r="AA87" s="6">
        <v>275</v>
      </c>
      <c r="AB87" s="6">
        <v>270</v>
      </c>
      <c r="AC87" s="6">
        <v>280</v>
      </c>
      <c r="AD87" s="6">
        <v>275.0556666666667</v>
      </c>
      <c r="AE87" s="6">
        <v>270</v>
      </c>
      <c r="AF87" s="6">
        <v>280</v>
      </c>
      <c r="AG87" s="6">
        <v>275.05758620689659</v>
      </c>
      <c r="AH87" s="6">
        <v>270</v>
      </c>
      <c r="AI87" s="6">
        <v>280</v>
      </c>
      <c r="AJ87" s="6">
        <v>275</v>
      </c>
      <c r="AK87" s="6">
        <v>270</v>
      </c>
      <c r="AL87" s="6">
        <v>280</v>
      </c>
      <c r="AM87" s="25">
        <v>275</v>
      </c>
      <c r="AN87" s="23">
        <v>170</v>
      </c>
      <c r="AO87" s="23">
        <v>280</v>
      </c>
      <c r="AP87" s="23">
        <v>242.49870493256392</v>
      </c>
    </row>
    <row r="88" spans="1:42" ht="15.75" thickBot="1">
      <c r="A88" s="44" t="s">
        <v>112</v>
      </c>
      <c r="B88" s="92" t="s">
        <v>231</v>
      </c>
      <c r="C88" s="42" t="s">
        <v>198</v>
      </c>
      <c r="D88" s="6">
        <v>35</v>
      </c>
      <c r="E88" s="6">
        <v>70</v>
      </c>
      <c r="F88" s="6">
        <v>49.212666666666699</v>
      </c>
      <c r="G88" s="6">
        <v>30</v>
      </c>
      <c r="H88" s="6">
        <v>45</v>
      </c>
      <c r="I88" s="6">
        <v>39.556874999999998</v>
      </c>
      <c r="J88" s="6">
        <v>35</v>
      </c>
      <c r="K88" s="6">
        <v>70</v>
      </c>
      <c r="L88" s="6">
        <v>50.185483870967701</v>
      </c>
      <c r="M88" s="6">
        <v>38</v>
      </c>
      <c r="N88" s="6">
        <v>70</v>
      </c>
      <c r="O88" s="6">
        <v>51.7661290322581</v>
      </c>
      <c r="P88" s="6">
        <v>25</v>
      </c>
      <c r="Q88" s="6">
        <v>50</v>
      </c>
      <c r="R88" s="6">
        <v>38.438709677419403</v>
      </c>
      <c r="S88" s="6">
        <v>30</v>
      </c>
      <c r="T88" s="6">
        <v>50</v>
      </c>
      <c r="U88" s="6">
        <v>41.116666666666703</v>
      </c>
      <c r="V88" s="6">
        <v>30</v>
      </c>
      <c r="W88" s="6">
        <v>100</v>
      </c>
      <c r="X88" s="6">
        <v>49.6383333333333</v>
      </c>
      <c r="Y88" s="6">
        <v>30</v>
      </c>
      <c r="Z88" s="6">
        <v>80</v>
      </c>
      <c r="AA88" s="6">
        <v>39.827586206896598</v>
      </c>
      <c r="AB88" s="6">
        <v>20</v>
      </c>
      <c r="AC88" s="6">
        <v>280</v>
      </c>
      <c r="AD88" s="6">
        <v>48.7</v>
      </c>
      <c r="AE88" s="6">
        <v>30</v>
      </c>
      <c r="AF88" s="6">
        <v>70</v>
      </c>
      <c r="AG88" s="6">
        <v>48.982758620689701</v>
      </c>
      <c r="AH88" s="6">
        <v>35</v>
      </c>
      <c r="AI88" s="6">
        <v>90</v>
      </c>
      <c r="AJ88" s="6">
        <v>58.308275862069003</v>
      </c>
      <c r="AK88" s="6">
        <v>40</v>
      </c>
      <c r="AL88" s="6">
        <v>90</v>
      </c>
      <c r="AM88" s="25">
        <v>66.173333333333304</v>
      </c>
      <c r="AN88" s="23">
        <v>20</v>
      </c>
      <c r="AO88" s="23">
        <v>280</v>
      </c>
      <c r="AP88" s="23">
        <v>48.492234855858378</v>
      </c>
    </row>
    <row r="89" spans="1:42" ht="15.75" thickBot="1">
      <c r="A89" s="44" t="s">
        <v>113</v>
      </c>
      <c r="B89" s="92" t="s">
        <v>232</v>
      </c>
      <c r="C89" s="42" t="s">
        <v>198</v>
      </c>
      <c r="D89" s="6">
        <v>40</v>
      </c>
      <c r="E89" s="6">
        <v>100</v>
      </c>
      <c r="F89" s="6">
        <v>76.206551724137896</v>
      </c>
      <c r="G89" s="6">
        <v>30</v>
      </c>
      <c r="H89" s="6">
        <v>50</v>
      </c>
      <c r="I89" s="6">
        <v>38.869687499999998</v>
      </c>
      <c r="J89" s="6">
        <v>35</v>
      </c>
      <c r="K89" s="6">
        <v>100</v>
      </c>
      <c r="L89" s="6">
        <v>64.890322580645204</v>
      </c>
      <c r="M89" s="6">
        <v>50</v>
      </c>
      <c r="N89" s="6">
        <v>100</v>
      </c>
      <c r="O89" s="6">
        <v>74.0390625</v>
      </c>
      <c r="P89" s="6">
        <v>40</v>
      </c>
      <c r="Q89" s="6">
        <v>70</v>
      </c>
      <c r="R89" s="6">
        <v>59.725806451612897</v>
      </c>
      <c r="S89" s="6">
        <v>70</v>
      </c>
      <c r="T89" s="6">
        <v>140</v>
      </c>
      <c r="U89" s="6">
        <v>96.355000000000004</v>
      </c>
      <c r="V89" s="6">
        <v>40</v>
      </c>
      <c r="W89" s="6">
        <v>120</v>
      </c>
      <c r="X89" s="6">
        <v>86.963999999999999</v>
      </c>
      <c r="Y89" s="6">
        <v>40</v>
      </c>
      <c r="Z89" s="6">
        <v>80</v>
      </c>
      <c r="AA89" s="6">
        <v>52.468965517241401</v>
      </c>
      <c r="AB89" s="6">
        <v>40</v>
      </c>
      <c r="AC89" s="6">
        <v>80</v>
      </c>
      <c r="AD89" s="6">
        <v>56.25</v>
      </c>
      <c r="AE89" s="6">
        <v>30</v>
      </c>
      <c r="AF89" s="6">
        <v>60</v>
      </c>
      <c r="AG89" s="6">
        <v>45.406896551724103</v>
      </c>
      <c r="AH89" s="6">
        <v>35</v>
      </c>
      <c r="AI89" s="6">
        <v>60</v>
      </c>
      <c r="AJ89" s="6">
        <v>43.67</v>
      </c>
      <c r="AK89" s="6">
        <v>40</v>
      </c>
      <c r="AL89" s="6">
        <v>160</v>
      </c>
      <c r="AM89" s="25">
        <v>99</v>
      </c>
      <c r="AN89" s="23">
        <v>30</v>
      </c>
      <c r="AO89" s="23">
        <v>160</v>
      </c>
      <c r="AP89" s="23">
        <v>66.153857735446806</v>
      </c>
    </row>
    <row r="90" spans="1:42" ht="15.75" thickBot="1">
      <c r="A90" s="44" t="s">
        <v>115</v>
      </c>
      <c r="B90" s="92" t="s">
        <v>233</v>
      </c>
      <c r="C90" s="42" t="s">
        <v>198</v>
      </c>
      <c r="D90" s="6">
        <v>35</v>
      </c>
      <c r="E90" s="6">
        <v>60</v>
      </c>
      <c r="F90" s="6">
        <v>46.832000000000001</v>
      </c>
      <c r="G90" s="6">
        <v>40</v>
      </c>
      <c r="H90" s="6">
        <v>95</v>
      </c>
      <c r="I90" s="6">
        <v>49.530312500000001</v>
      </c>
      <c r="J90" s="6">
        <v>40</v>
      </c>
      <c r="K90" s="6">
        <v>100</v>
      </c>
      <c r="L90" s="6">
        <v>61.747419354838698</v>
      </c>
      <c r="M90" s="6">
        <v>50</v>
      </c>
      <c r="N90" s="6">
        <v>70</v>
      </c>
      <c r="O90" s="6">
        <v>55.546875</v>
      </c>
      <c r="P90" s="6">
        <v>50</v>
      </c>
      <c r="Q90" s="6">
        <v>100</v>
      </c>
      <c r="R90" s="6">
        <v>84.166774193548406</v>
      </c>
      <c r="S90" s="6">
        <v>80</v>
      </c>
      <c r="T90" s="6">
        <v>110</v>
      </c>
      <c r="U90" s="6">
        <v>99.1666666666667</v>
      </c>
      <c r="V90" s="6">
        <v>70</v>
      </c>
      <c r="W90" s="6">
        <v>160</v>
      </c>
      <c r="X90" s="6">
        <v>104.3333333333333</v>
      </c>
      <c r="Y90" s="6">
        <v>70</v>
      </c>
      <c r="Z90" s="6">
        <v>100</v>
      </c>
      <c r="AA90" s="6">
        <v>91.034482758620697</v>
      </c>
      <c r="AB90" s="6">
        <v>70</v>
      </c>
      <c r="AC90" s="6">
        <v>110</v>
      </c>
      <c r="AD90" s="6">
        <v>92.111333333333306</v>
      </c>
      <c r="AE90" s="6">
        <v>90</v>
      </c>
      <c r="AF90" s="6">
        <v>110</v>
      </c>
      <c r="AG90" s="6">
        <v>96.781724137930993</v>
      </c>
      <c r="AH90" s="6">
        <v>90</v>
      </c>
      <c r="AI90" s="6">
        <v>100</v>
      </c>
      <c r="AJ90" s="6">
        <v>94.985517241379299</v>
      </c>
      <c r="AK90" s="6">
        <v>90</v>
      </c>
      <c r="AL90" s="6">
        <v>160</v>
      </c>
      <c r="AM90" s="25">
        <v>99</v>
      </c>
      <c r="AN90" s="23">
        <v>35</v>
      </c>
      <c r="AO90" s="23">
        <v>160</v>
      </c>
      <c r="AP90" s="23">
        <v>81.269703209970956</v>
      </c>
    </row>
    <row r="91" spans="1:42" ht="15.75" thickBot="1">
      <c r="A91" s="44" t="s">
        <v>117</v>
      </c>
      <c r="B91" s="92" t="s">
        <v>116</v>
      </c>
      <c r="C91" s="42" t="s">
        <v>198</v>
      </c>
      <c r="D91" s="6">
        <v>30</v>
      </c>
      <c r="E91" s="6">
        <v>100</v>
      </c>
      <c r="F91" s="6">
        <v>53.246551724137902</v>
      </c>
      <c r="G91" s="6">
        <v>30</v>
      </c>
      <c r="H91" s="6">
        <v>95</v>
      </c>
      <c r="I91" s="6">
        <v>49.27</v>
      </c>
      <c r="J91" s="6">
        <v>70</v>
      </c>
      <c r="K91" s="6">
        <v>500</v>
      </c>
      <c r="L91" s="6">
        <v>234.1396774193548</v>
      </c>
      <c r="M91" s="6">
        <v>40</v>
      </c>
      <c r="N91" s="6">
        <v>250</v>
      </c>
      <c r="O91" s="6">
        <v>82.291562499999998</v>
      </c>
      <c r="P91" s="6">
        <v>50</v>
      </c>
      <c r="Q91" s="6">
        <v>140</v>
      </c>
      <c r="R91" s="6">
        <v>85.269032258064499</v>
      </c>
      <c r="S91" s="6">
        <v>90</v>
      </c>
      <c r="T91" s="6">
        <v>220</v>
      </c>
      <c r="U91" s="6">
        <v>135.88900000000001</v>
      </c>
      <c r="V91" s="6">
        <v>40</v>
      </c>
      <c r="W91" s="6">
        <v>190</v>
      </c>
      <c r="X91" s="6">
        <v>97.6666666666667</v>
      </c>
      <c r="Y91" s="6">
        <v>50</v>
      </c>
      <c r="Z91" s="6">
        <v>100</v>
      </c>
      <c r="AA91" s="6">
        <v>87.758620689655203</v>
      </c>
      <c r="AB91" s="6">
        <v>50</v>
      </c>
      <c r="AC91" s="6">
        <v>150</v>
      </c>
      <c r="AD91" s="6">
        <v>84.511333333333297</v>
      </c>
      <c r="AE91" s="6">
        <v>70</v>
      </c>
      <c r="AF91" s="6">
        <v>110</v>
      </c>
      <c r="AG91" s="6">
        <v>95.689655172413794</v>
      </c>
      <c r="AH91" s="6">
        <v>30</v>
      </c>
      <c r="AI91" s="6">
        <v>100</v>
      </c>
      <c r="AJ91" s="6">
        <v>59.281724137931</v>
      </c>
      <c r="AK91" s="6">
        <v>30</v>
      </c>
      <c r="AL91" s="6">
        <v>200</v>
      </c>
      <c r="AM91" s="25">
        <v>68.4166666666667</v>
      </c>
      <c r="AN91" s="23">
        <v>30</v>
      </c>
      <c r="AO91" s="23">
        <v>500</v>
      </c>
      <c r="AP91" s="23">
        <v>94.452540880685319</v>
      </c>
    </row>
    <row r="92" spans="1:42" ht="15.75" thickBot="1">
      <c r="A92" s="44" t="s">
        <v>155</v>
      </c>
      <c r="B92" s="92" t="s">
        <v>234</v>
      </c>
      <c r="C92" s="42" t="s">
        <v>198</v>
      </c>
      <c r="D92" s="6">
        <v>130</v>
      </c>
      <c r="E92" s="6">
        <v>150</v>
      </c>
      <c r="F92" s="6">
        <v>136.83699999999999</v>
      </c>
      <c r="G92" s="6">
        <v>130</v>
      </c>
      <c r="H92" s="6">
        <v>145</v>
      </c>
      <c r="I92" s="6">
        <v>135.58656250000001</v>
      </c>
      <c r="J92" s="6">
        <v>130</v>
      </c>
      <c r="K92" s="6">
        <v>160</v>
      </c>
      <c r="L92" s="6">
        <v>138.44999999999999</v>
      </c>
      <c r="M92" s="6">
        <v>140</v>
      </c>
      <c r="N92" s="6">
        <v>200</v>
      </c>
      <c r="O92" s="6">
        <v>165.6328125</v>
      </c>
      <c r="P92" s="6">
        <v>160</v>
      </c>
      <c r="Q92" s="6">
        <v>190</v>
      </c>
      <c r="R92" s="6">
        <v>172.12903225806451</v>
      </c>
      <c r="S92" s="6">
        <v>160</v>
      </c>
      <c r="T92" s="6">
        <v>190</v>
      </c>
      <c r="U92" s="6">
        <v>177.4</v>
      </c>
      <c r="V92" s="6">
        <v>170</v>
      </c>
      <c r="W92" s="6">
        <v>195</v>
      </c>
      <c r="X92" s="6">
        <v>181.95833333333329</v>
      </c>
      <c r="Y92" s="6">
        <v>165</v>
      </c>
      <c r="Z92" s="6">
        <v>240</v>
      </c>
      <c r="AA92" s="6">
        <v>193.7844827586207</v>
      </c>
      <c r="AB92" s="6">
        <v>160</v>
      </c>
      <c r="AC92" s="6">
        <v>275</v>
      </c>
      <c r="AD92" s="6">
        <v>246.2166666666667</v>
      </c>
      <c r="AE92" s="6">
        <v>250</v>
      </c>
      <c r="AF92" s="6">
        <v>260</v>
      </c>
      <c r="AG92" s="6">
        <v>254.94827586206901</v>
      </c>
      <c r="AH92" s="6">
        <v>230</v>
      </c>
      <c r="AI92" s="6">
        <v>260</v>
      </c>
      <c r="AJ92" s="6">
        <v>244</v>
      </c>
      <c r="AK92" s="6">
        <v>240</v>
      </c>
      <c r="AL92" s="6">
        <v>300</v>
      </c>
      <c r="AM92" s="25">
        <v>261.54166666666669</v>
      </c>
      <c r="AN92" s="23">
        <v>130</v>
      </c>
      <c r="AO92" s="23">
        <v>300</v>
      </c>
      <c r="AP92" s="23">
        <v>192.37373604545175</v>
      </c>
    </row>
    <row r="93" spans="1:42" ht="15.75" thickBot="1">
      <c r="A93" s="44" t="s">
        <v>156</v>
      </c>
      <c r="B93" s="92" t="s">
        <v>235</v>
      </c>
      <c r="C93" s="42" t="s">
        <v>198</v>
      </c>
      <c r="D93" s="6">
        <v>70</v>
      </c>
      <c r="E93" s="6">
        <v>100</v>
      </c>
      <c r="F93" s="6">
        <v>76.981999999999999</v>
      </c>
      <c r="G93" s="6">
        <v>70</v>
      </c>
      <c r="H93" s="6">
        <v>140</v>
      </c>
      <c r="I93" s="6">
        <v>80.333225806451594</v>
      </c>
      <c r="J93" s="6">
        <v>90</v>
      </c>
      <c r="K93" s="6">
        <v>110</v>
      </c>
      <c r="L93" s="6">
        <v>95.481290322580605</v>
      </c>
      <c r="M93" s="6">
        <v>95</v>
      </c>
      <c r="N93" s="6">
        <v>150</v>
      </c>
      <c r="O93" s="6">
        <v>133.8646875</v>
      </c>
      <c r="P93" s="6">
        <v>130</v>
      </c>
      <c r="Q93" s="6">
        <v>150</v>
      </c>
      <c r="R93" s="6">
        <v>141.5564516129032</v>
      </c>
      <c r="S93" s="6">
        <v>130</v>
      </c>
      <c r="T93" s="6">
        <v>200</v>
      </c>
      <c r="U93" s="6">
        <v>155.88066666666671</v>
      </c>
      <c r="V93" s="6">
        <v>160</v>
      </c>
      <c r="W93" s="6">
        <v>195</v>
      </c>
      <c r="X93" s="6">
        <v>178.68566666666669</v>
      </c>
      <c r="Y93" s="6">
        <v>160</v>
      </c>
      <c r="Z93" s="6">
        <v>210</v>
      </c>
      <c r="AA93" s="6">
        <v>178.58620689655169</v>
      </c>
      <c r="AB93" s="6">
        <v>150</v>
      </c>
      <c r="AC93" s="6">
        <v>260</v>
      </c>
      <c r="AD93" s="6">
        <v>228.4026666666667</v>
      </c>
      <c r="AE93" s="6">
        <v>240</v>
      </c>
      <c r="AF93" s="6">
        <v>250</v>
      </c>
      <c r="AG93" s="6">
        <v>244.82793103448279</v>
      </c>
      <c r="AH93" s="6">
        <v>220</v>
      </c>
      <c r="AI93" s="6">
        <v>250</v>
      </c>
      <c r="AJ93" s="6">
        <v>233.25</v>
      </c>
      <c r="AK93" s="6">
        <v>130</v>
      </c>
      <c r="AL93" s="6">
        <v>240</v>
      </c>
      <c r="AM93" s="25">
        <v>195.5693333333333</v>
      </c>
      <c r="AN93" s="23">
        <v>70</v>
      </c>
      <c r="AO93" s="23">
        <v>260</v>
      </c>
      <c r="AP93" s="23">
        <v>161.9516772088586</v>
      </c>
    </row>
    <row r="94" spans="1:42" ht="15.75" thickBot="1">
      <c r="A94" s="44" t="s">
        <v>157</v>
      </c>
      <c r="B94" s="92" t="s">
        <v>236</v>
      </c>
      <c r="C94" s="42" t="s">
        <v>198</v>
      </c>
      <c r="D94" s="6">
        <v>30</v>
      </c>
      <c r="E94" s="6">
        <v>90</v>
      </c>
      <c r="F94" s="6">
        <v>66.583928571428601</v>
      </c>
      <c r="G94" s="6">
        <v>30</v>
      </c>
      <c r="H94" s="6">
        <v>50</v>
      </c>
      <c r="I94" s="6">
        <v>36.666249999999998</v>
      </c>
      <c r="J94" s="6">
        <v>30</v>
      </c>
      <c r="K94" s="6">
        <v>65</v>
      </c>
      <c r="L94" s="6">
        <v>52.661290322580598</v>
      </c>
      <c r="M94" s="6">
        <v>50</v>
      </c>
      <c r="N94" s="6">
        <v>65</v>
      </c>
      <c r="O94" s="6">
        <v>55.416562499999998</v>
      </c>
      <c r="P94" s="6">
        <v>70</v>
      </c>
      <c r="Q94" s="6">
        <v>100</v>
      </c>
      <c r="R94" s="6">
        <v>92.419354838709694</v>
      </c>
      <c r="S94" s="6">
        <v>80</v>
      </c>
      <c r="T94" s="6">
        <v>110</v>
      </c>
      <c r="U94" s="6">
        <v>100.3333333333333</v>
      </c>
      <c r="V94" s="6">
        <v>80</v>
      </c>
      <c r="W94" s="6">
        <v>110</v>
      </c>
      <c r="X94" s="6">
        <v>97.611000000000004</v>
      </c>
      <c r="Y94" s="6">
        <v>80</v>
      </c>
      <c r="Z94" s="6">
        <v>100</v>
      </c>
      <c r="AA94" s="6">
        <v>94.285714285714306</v>
      </c>
      <c r="AB94" s="6">
        <v>90</v>
      </c>
      <c r="AC94" s="6">
        <v>100</v>
      </c>
      <c r="AD94" s="6">
        <v>95</v>
      </c>
      <c r="AE94" s="6">
        <v>90</v>
      </c>
      <c r="AF94" s="6">
        <v>100</v>
      </c>
      <c r="AG94" s="6">
        <v>95</v>
      </c>
      <c r="AH94" s="6">
        <v>90</v>
      </c>
      <c r="AI94" s="6">
        <v>100</v>
      </c>
      <c r="AJ94" s="6">
        <v>95</v>
      </c>
      <c r="AK94" s="6">
        <v>90</v>
      </c>
      <c r="AL94" s="6">
        <v>100</v>
      </c>
      <c r="AM94" s="25">
        <v>95</v>
      </c>
      <c r="AN94" s="23">
        <v>30</v>
      </c>
      <c r="AO94" s="23">
        <v>110</v>
      </c>
      <c r="AP94" s="23">
        <v>81.331452820980545</v>
      </c>
    </row>
    <row r="95" spans="1:42" ht="15.75" thickBot="1">
      <c r="A95" s="44" t="s">
        <v>158</v>
      </c>
      <c r="B95" s="92" t="s">
        <v>185</v>
      </c>
      <c r="C95" s="42" t="s">
        <v>198</v>
      </c>
      <c r="D95" s="6">
        <v>30</v>
      </c>
      <c r="E95" s="6">
        <v>80</v>
      </c>
      <c r="F95" s="6">
        <v>38.416071428571399</v>
      </c>
      <c r="G95" s="6">
        <v>25</v>
      </c>
      <c r="H95" s="6">
        <v>50</v>
      </c>
      <c r="I95" s="6">
        <v>36.588437499999998</v>
      </c>
      <c r="J95" s="6">
        <v>30</v>
      </c>
      <c r="K95" s="6">
        <v>65</v>
      </c>
      <c r="L95" s="6">
        <v>49.677419354838698</v>
      </c>
      <c r="M95" s="6">
        <v>50</v>
      </c>
      <c r="N95" s="6">
        <v>65</v>
      </c>
      <c r="O95" s="6">
        <v>55.416562499999998</v>
      </c>
      <c r="P95" s="6">
        <v>50</v>
      </c>
      <c r="Q95" s="6">
        <v>80</v>
      </c>
      <c r="R95" s="6">
        <v>59.3055555555556</v>
      </c>
      <c r="S95" s="6">
        <v>60</v>
      </c>
      <c r="T95" s="6">
        <v>110</v>
      </c>
      <c r="U95" s="6">
        <v>92.5833333333333</v>
      </c>
      <c r="V95" s="6">
        <v>60</v>
      </c>
      <c r="W95" s="6">
        <v>110</v>
      </c>
      <c r="X95" s="6">
        <v>96.0833333333333</v>
      </c>
      <c r="Y95" s="6">
        <v>50</v>
      </c>
      <c r="Z95" s="6">
        <v>100</v>
      </c>
      <c r="AA95" s="6">
        <v>69.553571428571402</v>
      </c>
      <c r="AB95" s="6">
        <v>60</v>
      </c>
      <c r="AC95" s="6">
        <v>100</v>
      </c>
      <c r="AD95" s="6">
        <v>89.6666666666667</v>
      </c>
      <c r="AE95" s="6">
        <v>90</v>
      </c>
      <c r="AF95" s="6">
        <v>100</v>
      </c>
      <c r="AG95" s="6">
        <v>95</v>
      </c>
      <c r="AH95" s="6">
        <v>80</v>
      </c>
      <c r="AI95" s="6">
        <v>100</v>
      </c>
      <c r="AJ95" s="6">
        <v>94.310344827586206</v>
      </c>
      <c r="AK95" s="6">
        <v>90</v>
      </c>
      <c r="AL95" s="6">
        <v>100</v>
      </c>
      <c r="AM95" s="25">
        <v>95</v>
      </c>
      <c r="AN95" s="23">
        <v>25</v>
      </c>
      <c r="AO95" s="23">
        <v>110</v>
      </c>
      <c r="AP95" s="23">
        <v>72.633441327371386</v>
      </c>
    </row>
    <row r="96" spans="1:42" ht="15">
      <c r="A96" s="44" t="s">
        <v>135</v>
      </c>
      <c r="B96" s="92" t="s">
        <v>178</v>
      </c>
      <c r="C96" s="42" t="s">
        <v>198</v>
      </c>
      <c r="D96" s="6">
        <v>210</v>
      </c>
      <c r="E96" s="6">
        <v>240</v>
      </c>
      <c r="F96" s="6">
        <v>216.46799999999999</v>
      </c>
      <c r="G96" s="6">
        <v>210</v>
      </c>
      <c r="H96" s="6">
        <v>240</v>
      </c>
      <c r="I96" s="6">
        <v>215.79468750000001</v>
      </c>
      <c r="J96" s="6">
        <v>210</v>
      </c>
      <c r="K96" s="6">
        <v>235</v>
      </c>
      <c r="L96" s="6">
        <v>215.56451612903231</v>
      </c>
      <c r="M96" s="6">
        <v>210</v>
      </c>
      <c r="N96" s="6">
        <v>235</v>
      </c>
      <c r="O96" s="6">
        <v>221.875</v>
      </c>
      <c r="P96" s="6">
        <v>220</v>
      </c>
      <c r="Q96" s="6">
        <v>240</v>
      </c>
      <c r="R96" s="6">
        <v>234.54838709677421</v>
      </c>
      <c r="S96" s="6">
        <v>235</v>
      </c>
      <c r="T96" s="6">
        <v>350</v>
      </c>
      <c r="U96" s="6">
        <v>270.33333333333331</v>
      </c>
      <c r="V96" s="6">
        <v>240</v>
      </c>
      <c r="W96" s="6">
        <v>280</v>
      </c>
      <c r="X96" s="6">
        <v>255.2776666666667</v>
      </c>
      <c r="Y96" s="6">
        <v>250</v>
      </c>
      <c r="Z96" s="6">
        <v>260</v>
      </c>
      <c r="AA96" s="6">
        <v>255</v>
      </c>
      <c r="AB96" s="6">
        <v>250</v>
      </c>
      <c r="AC96" s="6">
        <v>260</v>
      </c>
      <c r="AD96" s="6">
        <v>255</v>
      </c>
      <c r="AE96" s="6">
        <v>240</v>
      </c>
      <c r="AF96" s="6">
        <v>260</v>
      </c>
      <c r="AG96" s="6">
        <v>251.55172413793099</v>
      </c>
      <c r="AH96" s="6">
        <v>230</v>
      </c>
      <c r="AI96" s="6">
        <v>250</v>
      </c>
      <c r="AJ96" s="6">
        <v>236.0344827586207</v>
      </c>
      <c r="AK96" s="6">
        <v>230</v>
      </c>
      <c r="AL96" s="6">
        <v>240</v>
      </c>
      <c r="AM96" s="25">
        <v>235</v>
      </c>
      <c r="AN96" s="23">
        <v>210</v>
      </c>
      <c r="AO96" s="23">
        <v>350</v>
      </c>
      <c r="AP96" s="23">
        <v>238.53731646852984</v>
      </c>
    </row>
  </sheetData>
  <mergeCells count="15">
    <mergeCell ref="AK3:AM3"/>
    <mergeCell ref="AN3:AP3"/>
    <mergeCell ref="Y3:AA3"/>
    <mergeCell ref="AB3:AD3"/>
    <mergeCell ref="AE3:AG3"/>
    <mergeCell ref="AH3:AJ3"/>
    <mergeCell ref="M3:O3"/>
    <mergeCell ref="P3:R3"/>
    <mergeCell ref="S3:U3"/>
    <mergeCell ref="V3:X3"/>
    <mergeCell ref="A3:B4"/>
    <mergeCell ref="D3:F3"/>
    <mergeCell ref="G3:I3"/>
    <mergeCell ref="J3:L3"/>
    <mergeCell ref="C3:C4"/>
  </mergeCells>
  <phoneticPr fontId="14" type="noConversion"/>
  <printOptions horizontalCentered="1"/>
  <pageMargins left="0.2" right="0.2" top="0.5" bottom="0.5" header="0.2" footer="0.2"/>
  <pageSetup paperSize="9" scale="88" orientation="landscape" horizontalDpi="300" verticalDpi="300" r:id="rId1"/>
  <headerFooter alignWithMargins="0">
    <oddFooter>&amp;CPage 'Price' &amp;P of &amp;N</oddFooter>
  </headerFooter>
  <colBreaks count="2" manualBreakCount="2">
    <brk id="18" max="1048575" man="1"/>
    <brk id="3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showGridLines="0" showZeros="0" topLeftCell="A58" workbookViewId="0">
      <selection activeCell="B85" sqref="B85"/>
    </sheetView>
  </sheetViews>
  <sheetFormatPr defaultRowHeight="12.75"/>
  <cols>
    <col min="1" max="1" width="16.7109375" customWidth="1"/>
    <col min="2" max="2" width="18.7109375" customWidth="1"/>
    <col min="3" max="3" width="14" bestFit="1" customWidth="1"/>
    <col min="4" max="12" width="14" customWidth="1"/>
    <col min="13" max="14" width="14" bestFit="1" customWidth="1"/>
    <col min="15" max="15" width="15.5703125" customWidth="1"/>
  </cols>
  <sheetData>
    <row r="1" spans="1:15" s="1" customFormat="1" ht="24.75">
      <c r="A1" s="20" t="s">
        <v>345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/>
    </row>
    <row r="2" spans="1:15" s="1" customFormat="1" ht="18.75" thickBot="1">
      <c r="I2" s="7" t="s">
        <v>346</v>
      </c>
      <c r="O2" s="7" t="s">
        <v>346</v>
      </c>
    </row>
    <row r="3" spans="1:15" s="2" customFormat="1" ht="18">
      <c r="A3" s="114" t="s">
        <v>1</v>
      </c>
      <c r="B3" s="115"/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119</v>
      </c>
      <c r="N3" s="12" t="s">
        <v>120</v>
      </c>
      <c r="O3" s="14" t="s">
        <v>121</v>
      </c>
    </row>
    <row r="4" spans="1:15" ht="15">
      <c r="A4" s="45" t="s">
        <v>17</v>
      </c>
      <c r="B4" s="46" t="s">
        <v>197</v>
      </c>
      <c r="C4" s="5">
        <v>213899</v>
      </c>
      <c r="D4" s="5">
        <v>149875</v>
      </c>
      <c r="E4" s="5">
        <v>43340</v>
      </c>
      <c r="F4" s="5">
        <v>165385</v>
      </c>
      <c r="G4" s="5">
        <v>166955</v>
      </c>
      <c r="H4" s="5">
        <v>51775</v>
      </c>
      <c r="I4" s="5">
        <v>46375</v>
      </c>
      <c r="J4" s="5">
        <v>162150</v>
      </c>
      <c r="K4" s="5">
        <v>64875</v>
      </c>
      <c r="L4" s="5">
        <v>81750</v>
      </c>
      <c r="M4" s="5">
        <v>128700</v>
      </c>
      <c r="N4" s="5">
        <v>116875</v>
      </c>
      <c r="O4" s="13">
        <v>1391954</v>
      </c>
    </row>
    <row r="5" spans="1:15" ht="15">
      <c r="A5" s="45" t="s">
        <v>19</v>
      </c>
      <c r="B5" s="46" t="s">
        <v>192</v>
      </c>
      <c r="C5" s="5">
        <v>1297284</v>
      </c>
      <c r="D5" s="5">
        <v>1736610</v>
      </c>
      <c r="E5" s="5">
        <v>1147340</v>
      </c>
      <c r="F5" s="5">
        <v>1051555</v>
      </c>
      <c r="G5" s="5">
        <v>1059565</v>
      </c>
      <c r="H5" s="5">
        <v>1885000</v>
      </c>
      <c r="I5" s="5">
        <v>1162935</v>
      </c>
      <c r="J5" s="5">
        <v>1121532</v>
      </c>
      <c r="K5" s="5">
        <v>2274153</v>
      </c>
      <c r="L5" s="5">
        <v>2085800</v>
      </c>
      <c r="M5" s="5">
        <v>2771195</v>
      </c>
      <c r="N5" s="5">
        <v>3496375</v>
      </c>
      <c r="O5" s="13">
        <v>21089344</v>
      </c>
    </row>
    <row r="6" spans="1:15" ht="15">
      <c r="A6" s="45" t="s">
        <v>21</v>
      </c>
      <c r="B6" s="46" t="s">
        <v>199</v>
      </c>
      <c r="C6" s="5">
        <v>1769740</v>
      </c>
      <c r="D6" s="5">
        <v>2222190</v>
      </c>
      <c r="E6" s="5">
        <v>3041378</v>
      </c>
      <c r="F6" s="5">
        <v>3920073</v>
      </c>
      <c r="G6" s="5">
        <v>4223060</v>
      </c>
      <c r="H6" s="5">
        <v>3321640</v>
      </c>
      <c r="I6" s="5">
        <v>2455470</v>
      </c>
      <c r="J6" s="5">
        <v>2579350</v>
      </c>
      <c r="K6" s="5">
        <v>4670850</v>
      </c>
      <c r="L6" s="5">
        <v>5855280</v>
      </c>
      <c r="M6" s="5">
        <v>4083718</v>
      </c>
      <c r="N6" s="5">
        <v>3188230</v>
      </c>
      <c r="O6" s="13">
        <v>41330979</v>
      </c>
    </row>
    <row r="7" spans="1:15" ht="15">
      <c r="A7" s="45" t="s">
        <v>23</v>
      </c>
      <c r="B7" s="46" t="s">
        <v>200</v>
      </c>
      <c r="C7" s="5">
        <v>119260</v>
      </c>
      <c r="D7" s="5">
        <v>21000</v>
      </c>
      <c r="E7" s="5">
        <v>21000</v>
      </c>
      <c r="F7" s="5">
        <v>2000</v>
      </c>
      <c r="G7" s="5">
        <v>627770</v>
      </c>
      <c r="H7" s="5">
        <v>314750</v>
      </c>
      <c r="I7" s="5">
        <v>86150</v>
      </c>
      <c r="J7" s="5">
        <v>108600</v>
      </c>
      <c r="K7" s="5">
        <v>106650</v>
      </c>
      <c r="L7" s="5">
        <v>42000</v>
      </c>
      <c r="M7" s="5">
        <v>0</v>
      </c>
      <c r="N7" s="5">
        <v>17550</v>
      </c>
      <c r="O7" s="13">
        <v>1466730</v>
      </c>
    </row>
    <row r="8" spans="1:15" ht="15">
      <c r="A8" s="45" t="s">
        <v>25</v>
      </c>
      <c r="B8" s="46" t="s">
        <v>202</v>
      </c>
      <c r="C8" s="5">
        <v>1671904</v>
      </c>
      <c r="D8" s="5">
        <v>1806044</v>
      </c>
      <c r="E8" s="5">
        <v>2175110</v>
      </c>
      <c r="F8" s="5">
        <v>1967340</v>
      </c>
      <c r="G8" s="5">
        <v>1647670</v>
      </c>
      <c r="H8" s="5">
        <v>1492442</v>
      </c>
      <c r="I8" s="5">
        <v>1523192</v>
      </c>
      <c r="J8" s="5">
        <v>1729108</v>
      </c>
      <c r="K8" s="5">
        <v>2371514</v>
      </c>
      <c r="L8" s="5">
        <v>2177192</v>
      </c>
      <c r="M8" s="5">
        <v>2315256</v>
      </c>
      <c r="N8" s="5">
        <v>2410298</v>
      </c>
      <c r="O8" s="13">
        <v>23287070</v>
      </c>
    </row>
    <row r="9" spans="1:15" ht="15">
      <c r="A9" s="45" t="s">
        <v>27</v>
      </c>
      <c r="B9" s="46" t="s">
        <v>26</v>
      </c>
      <c r="C9" s="5">
        <v>158180</v>
      </c>
      <c r="D9" s="5">
        <v>178255</v>
      </c>
      <c r="E9" s="5">
        <v>163565</v>
      </c>
      <c r="F9" s="5">
        <v>136510</v>
      </c>
      <c r="G9" s="5">
        <v>158830</v>
      </c>
      <c r="H9" s="5">
        <v>97740</v>
      </c>
      <c r="I9" s="5">
        <v>107145</v>
      </c>
      <c r="J9" s="5">
        <v>139725</v>
      </c>
      <c r="K9" s="5">
        <v>161100</v>
      </c>
      <c r="L9" s="5">
        <v>327025</v>
      </c>
      <c r="M9" s="5">
        <v>558860</v>
      </c>
      <c r="N9" s="5">
        <v>400875</v>
      </c>
      <c r="O9" s="13">
        <v>2587810</v>
      </c>
    </row>
    <row r="10" spans="1:15" ht="15">
      <c r="A10" s="45" t="s">
        <v>29</v>
      </c>
      <c r="B10" s="46" t="s">
        <v>28</v>
      </c>
      <c r="C10" s="5">
        <v>540440</v>
      </c>
      <c r="D10" s="5">
        <v>528340</v>
      </c>
      <c r="E10" s="5">
        <v>767095</v>
      </c>
      <c r="F10" s="5">
        <v>1266550</v>
      </c>
      <c r="G10" s="5">
        <v>1207170</v>
      </c>
      <c r="H10" s="5">
        <v>1088775</v>
      </c>
      <c r="I10" s="5">
        <v>566880</v>
      </c>
      <c r="J10" s="5">
        <v>846870</v>
      </c>
      <c r="K10" s="5">
        <v>1032390</v>
      </c>
      <c r="L10" s="5">
        <v>1041880</v>
      </c>
      <c r="M10" s="5">
        <v>1363670</v>
      </c>
      <c r="N10" s="5">
        <v>1414690</v>
      </c>
      <c r="O10" s="13">
        <v>11664750</v>
      </c>
    </row>
    <row r="11" spans="1:15" ht="15">
      <c r="A11" s="45" t="s">
        <v>31</v>
      </c>
      <c r="B11" s="46" t="s">
        <v>30</v>
      </c>
      <c r="C11" s="5">
        <v>1283150</v>
      </c>
      <c r="D11" s="5">
        <v>941860</v>
      </c>
      <c r="E11" s="5">
        <v>643650</v>
      </c>
      <c r="F11" s="5">
        <v>1239220</v>
      </c>
      <c r="G11" s="5">
        <v>1300220</v>
      </c>
      <c r="H11" s="5">
        <v>1857810</v>
      </c>
      <c r="I11" s="5">
        <v>1995635</v>
      </c>
      <c r="J11" s="5">
        <v>2168320</v>
      </c>
      <c r="K11" s="5">
        <v>1438380</v>
      </c>
      <c r="L11" s="5">
        <v>1330670</v>
      </c>
      <c r="M11" s="5">
        <v>1756160</v>
      </c>
      <c r="N11" s="5">
        <v>1257715</v>
      </c>
      <c r="O11" s="13">
        <v>17212790</v>
      </c>
    </row>
    <row r="12" spans="1:15" ht="15">
      <c r="A12" s="45" t="s">
        <v>33</v>
      </c>
      <c r="B12" s="46" t="s">
        <v>32</v>
      </c>
      <c r="C12" s="5">
        <v>3500</v>
      </c>
      <c r="D12" s="5">
        <v>2000</v>
      </c>
      <c r="E12" s="5">
        <v>0</v>
      </c>
      <c r="F12" s="5">
        <v>900</v>
      </c>
      <c r="G12" s="5">
        <v>0</v>
      </c>
      <c r="H12" s="5">
        <v>0</v>
      </c>
      <c r="I12" s="5">
        <v>6000</v>
      </c>
      <c r="J12" s="5">
        <v>26700</v>
      </c>
      <c r="K12" s="5">
        <v>787640</v>
      </c>
      <c r="L12" s="5">
        <v>892550</v>
      </c>
      <c r="M12" s="5">
        <v>490380</v>
      </c>
      <c r="N12" s="5">
        <v>28200</v>
      </c>
      <c r="O12" s="13">
        <v>2237870</v>
      </c>
    </row>
    <row r="13" spans="1:15" ht="15">
      <c r="A13" s="45" t="s">
        <v>34</v>
      </c>
      <c r="B13" s="46" t="s">
        <v>201</v>
      </c>
      <c r="C13" s="5">
        <v>4605</v>
      </c>
      <c r="D13" s="5">
        <v>1210</v>
      </c>
      <c r="E13" s="5">
        <v>1330</v>
      </c>
      <c r="F13" s="5">
        <v>1340</v>
      </c>
      <c r="G13" s="5">
        <v>1350</v>
      </c>
      <c r="H13" s="5">
        <v>980</v>
      </c>
      <c r="I13" s="5">
        <v>1120</v>
      </c>
      <c r="J13" s="5">
        <v>1530</v>
      </c>
      <c r="K13" s="5">
        <v>2080</v>
      </c>
      <c r="L13" s="5">
        <v>1750</v>
      </c>
      <c r="M13" s="5">
        <v>6860</v>
      </c>
      <c r="N13" s="5">
        <v>3450</v>
      </c>
      <c r="O13" s="13">
        <v>27605</v>
      </c>
    </row>
    <row r="14" spans="1:15" ht="15">
      <c r="A14" s="45" t="s">
        <v>146</v>
      </c>
      <c r="B14" s="46" t="s">
        <v>183</v>
      </c>
      <c r="C14" s="5">
        <v>1670</v>
      </c>
      <c r="D14" s="5">
        <v>1230</v>
      </c>
      <c r="E14" s="5">
        <v>1360</v>
      </c>
      <c r="F14" s="5">
        <v>1220</v>
      </c>
      <c r="G14" s="5">
        <v>610</v>
      </c>
      <c r="H14" s="5">
        <v>0</v>
      </c>
      <c r="I14" s="5">
        <v>100</v>
      </c>
      <c r="J14" s="5">
        <v>50</v>
      </c>
      <c r="K14" s="5">
        <v>2140</v>
      </c>
      <c r="L14" s="5">
        <v>850</v>
      </c>
      <c r="M14" s="5">
        <v>300</v>
      </c>
      <c r="N14" s="5">
        <v>830</v>
      </c>
      <c r="O14" s="13">
        <v>10360</v>
      </c>
    </row>
    <row r="15" spans="1:15" ht="15">
      <c r="A15" s="45" t="s">
        <v>36</v>
      </c>
      <c r="B15" s="46" t="s">
        <v>203</v>
      </c>
      <c r="C15" s="5">
        <v>385195</v>
      </c>
      <c r="D15" s="5">
        <v>482305</v>
      </c>
      <c r="E15" s="5">
        <v>338975</v>
      </c>
      <c r="F15" s="5">
        <v>497550</v>
      </c>
      <c r="G15" s="5">
        <v>623905</v>
      </c>
      <c r="H15" s="5">
        <v>563795</v>
      </c>
      <c r="I15" s="5">
        <v>353415</v>
      </c>
      <c r="J15" s="5">
        <v>378080</v>
      </c>
      <c r="K15" s="5">
        <v>341460</v>
      </c>
      <c r="L15" s="5">
        <v>402400</v>
      </c>
      <c r="M15" s="5">
        <v>259725</v>
      </c>
      <c r="N15" s="5">
        <v>262965</v>
      </c>
      <c r="O15" s="13">
        <v>4889770</v>
      </c>
    </row>
    <row r="16" spans="1:15" ht="15">
      <c r="A16" s="45" t="s">
        <v>37</v>
      </c>
      <c r="B16" s="46" t="s">
        <v>161</v>
      </c>
      <c r="C16" s="5">
        <v>249150</v>
      </c>
      <c r="D16" s="5">
        <v>394360</v>
      </c>
      <c r="E16" s="5">
        <v>227600</v>
      </c>
      <c r="F16" s="5">
        <v>215925</v>
      </c>
      <c r="G16" s="5">
        <v>293600</v>
      </c>
      <c r="H16" s="5">
        <v>252250</v>
      </c>
      <c r="I16" s="5">
        <v>155850</v>
      </c>
      <c r="J16" s="5">
        <v>137300</v>
      </c>
      <c r="K16" s="5">
        <v>193175</v>
      </c>
      <c r="L16" s="5">
        <v>216300</v>
      </c>
      <c r="M16" s="5">
        <v>181100</v>
      </c>
      <c r="N16" s="5">
        <v>299935</v>
      </c>
      <c r="O16" s="13">
        <v>2816545</v>
      </c>
    </row>
    <row r="17" spans="1:15" ht="15">
      <c r="A17" s="45" t="s">
        <v>38</v>
      </c>
      <c r="B17" s="46" t="s">
        <v>162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2000</v>
      </c>
      <c r="K17" s="5">
        <v>0</v>
      </c>
      <c r="L17" s="5">
        <v>0</v>
      </c>
      <c r="M17" s="5">
        <v>0</v>
      </c>
      <c r="N17" s="5">
        <v>0</v>
      </c>
      <c r="O17" s="13">
        <v>2000</v>
      </c>
    </row>
    <row r="18" spans="1:15" ht="15">
      <c r="A18" s="45" t="s">
        <v>39</v>
      </c>
      <c r="B18" s="46" t="s">
        <v>163</v>
      </c>
      <c r="C18" s="5">
        <v>515610</v>
      </c>
      <c r="D18" s="5">
        <v>397095</v>
      </c>
      <c r="E18" s="5">
        <v>449825</v>
      </c>
      <c r="F18" s="5">
        <v>466510</v>
      </c>
      <c r="G18" s="5">
        <v>586250</v>
      </c>
      <c r="H18" s="5">
        <v>330800</v>
      </c>
      <c r="I18" s="5">
        <v>90475</v>
      </c>
      <c r="J18" s="5">
        <v>231550</v>
      </c>
      <c r="K18" s="5">
        <v>203500</v>
      </c>
      <c r="L18" s="5">
        <v>43000</v>
      </c>
      <c r="M18" s="5">
        <v>35000</v>
      </c>
      <c r="N18" s="5">
        <v>322255</v>
      </c>
      <c r="O18" s="13">
        <v>3671870</v>
      </c>
    </row>
    <row r="19" spans="1:15" ht="15">
      <c r="A19" s="45" t="s">
        <v>40</v>
      </c>
      <c r="B19" s="46" t="s">
        <v>164</v>
      </c>
      <c r="C19" s="5">
        <v>182760</v>
      </c>
      <c r="D19" s="5">
        <v>23750</v>
      </c>
      <c r="E19" s="5">
        <v>0</v>
      </c>
      <c r="F19" s="5">
        <v>0</v>
      </c>
      <c r="G19" s="5">
        <v>0</v>
      </c>
      <c r="H19" s="5">
        <v>500</v>
      </c>
      <c r="I19" s="5">
        <v>53940</v>
      </c>
      <c r="J19" s="5">
        <v>109075</v>
      </c>
      <c r="K19" s="5">
        <v>212500</v>
      </c>
      <c r="L19" s="5">
        <v>551820</v>
      </c>
      <c r="M19" s="5">
        <v>513615</v>
      </c>
      <c r="N19" s="5">
        <v>310235</v>
      </c>
      <c r="O19" s="13">
        <v>1958195</v>
      </c>
    </row>
    <row r="20" spans="1:15" ht="15">
      <c r="A20" s="45" t="s">
        <v>41</v>
      </c>
      <c r="B20" s="46" t="s">
        <v>165</v>
      </c>
      <c r="C20" s="5">
        <v>317600</v>
      </c>
      <c r="D20" s="5">
        <v>462350</v>
      </c>
      <c r="E20" s="5">
        <v>176950</v>
      </c>
      <c r="F20" s="5">
        <v>130125</v>
      </c>
      <c r="G20" s="5">
        <v>484075</v>
      </c>
      <c r="H20" s="5">
        <v>428775</v>
      </c>
      <c r="I20" s="5">
        <v>174875</v>
      </c>
      <c r="J20" s="5">
        <v>238500</v>
      </c>
      <c r="K20" s="5">
        <v>180450</v>
      </c>
      <c r="L20" s="5">
        <v>68325</v>
      </c>
      <c r="M20" s="5">
        <v>193650</v>
      </c>
      <c r="N20" s="5">
        <v>281150</v>
      </c>
      <c r="O20" s="13">
        <v>3136825</v>
      </c>
    </row>
    <row r="21" spans="1:15" ht="15">
      <c r="A21" s="45" t="s">
        <v>42</v>
      </c>
      <c r="B21" s="46" t="s">
        <v>166</v>
      </c>
      <c r="C21" s="5">
        <v>20000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2500</v>
      </c>
      <c r="J21" s="5">
        <v>14000</v>
      </c>
      <c r="K21" s="5">
        <v>360650</v>
      </c>
      <c r="L21" s="5">
        <v>468250</v>
      </c>
      <c r="M21" s="5">
        <v>362850</v>
      </c>
      <c r="N21" s="5">
        <v>240100</v>
      </c>
      <c r="O21" s="13">
        <v>1468350</v>
      </c>
    </row>
    <row r="22" spans="1:15" ht="15">
      <c r="A22" s="45" t="s">
        <v>43</v>
      </c>
      <c r="B22" s="46" t="s">
        <v>167</v>
      </c>
      <c r="C22" s="5">
        <v>0</v>
      </c>
      <c r="D22" s="5">
        <v>0</v>
      </c>
      <c r="E22" s="5">
        <v>12200</v>
      </c>
      <c r="F22" s="5">
        <v>18850</v>
      </c>
      <c r="G22" s="5">
        <v>5315</v>
      </c>
      <c r="H22" s="5">
        <v>49100</v>
      </c>
      <c r="I22" s="5">
        <v>2000</v>
      </c>
      <c r="J22" s="5">
        <v>0</v>
      </c>
      <c r="K22" s="5">
        <v>0</v>
      </c>
      <c r="L22" s="5">
        <v>1000</v>
      </c>
      <c r="M22" s="5">
        <v>0</v>
      </c>
      <c r="N22" s="5">
        <v>0</v>
      </c>
      <c r="O22" s="13">
        <v>88465</v>
      </c>
    </row>
    <row r="23" spans="1:15" ht="15">
      <c r="A23" s="45" t="s">
        <v>45</v>
      </c>
      <c r="B23" s="46" t="s">
        <v>44</v>
      </c>
      <c r="C23" s="5">
        <v>390800</v>
      </c>
      <c r="D23" s="5">
        <v>586280</v>
      </c>
      <c r="E23" s="5">
        <v>612465</v>
      </c>
      <c r="F23" s="5">
        <v>722215</v>
      </c>
      <c r="G23" s="5">
        <v>515160</v>
      </c>
      <c r="H23" s="5">
        <v>257570</v>
      </c>
      <c r="I23" s="5">
        <v>50650</v>
      </c>
      <c r="J23" s="5">
        <v>124000</v>
      </c>
      <c r="K23" s="5">
        <v>212600</v>
      </c>
      <c r="L23" s="5">
        <v>113680</v>
      </c>
      <c r="M23" s="5">
        <v>115400</v>
      </c>
      <c r="N23" s="5">
        <v>414400</v>
      </c>
      <c r="O23" s="13">
        <v>4115220</v>
      </c>
    </row>
    <row r="24" spans="1:15" ht="15">
      <c r="A24" s="45" t="s">
        <v>47</v>
      </c>
      <c r="B24" s="46" t="s">
        <v>46</v>
      </c>
      <c r="C24" s="5">
        <v>363950</v>
      </c>
      <c r="D24" s="5">
        <v>494600</v>
      </c>
      <c r="E24" s="5">
        <v>502795</v>
      </c>
      <c r="F24" s="5">
        <v>523090</v>
      </c>
      <c r="G24" s="5">
        <v>318010</v>
      </c>
      <c r="H24" s="5">
        <v>188800</v>
      </c>
      <c r="I24" s="5">
        <v>41400</v>
      </c>
      <c r="J24" s="5">
        <v>24300</v>
      </c>
      <c r="K24" s="5">
        <v>30700</v>
      </c>
      <c r="L24" s="5">
        <v>12000</v>
      </c>
      <c r="M24" s="5">
        <v>15000</v>
      </c>
      <c r="N24" s="5">
        <v>124000</v>
      </c>
      <c r="O24" s="13">
        <v>2638645</v>
      </c>
    </row>
    <row r="25" spans="1:15" ht="15">
      <c r="A25" s="45" t="s">
        <v>49</v>
      </c>
      <c r="B25" s="46" t="s">
        <v>48</v>
      </c>
      <c r="C25" s="5">
        <v>177050</v>
      </c>
      <c r="D25" s="5">
        <v>293210</v>
      </c>
      <c r="E25" s="5">
        <v>428740</v>
      </c>
      <c r="F25" s="5">
        <v>385910</v>
      </c>
      <c r="G25" s="5">
        <v>244580</v>
      </c>
      <c r="H25" s="5">
        <v>229830</v>
      </c>
      <c r="I25" s="5">
        <v>152350</v>
      </c>
      <c r="J25" s="5">
        <v>81800</v>
      </c>
      <c r="K25" s="5">
        <v>22500</v>
      </c>
      <c r="L25" s="5">
        <v>14000</v>
      </c>
      <c r="M25" s="5">
        <v>31900</v>
      </c>
      <c r="N25" s="5">
        <v>185420</v>
      </c>
      <c r="O25" s="13">
        <v>2247290</v>
      </c>
    </row>
    <row r="26" spans="1:15" ht="15">
      <c r="A26" s="45" t="s">
        <v>50</v>
      </c>
      <c r="B26" s="46" t="s">
        <v>168</v>
      </c>
      <c r="C26" s="5">
        <v>4500</v>
      </c>
      <c r="D26" s="5">
        <v>28000</v>
      </c>
      <c r="E26" s="5">
        <v>115500</v>
      </c>
      <c r="F26" s="5">
        <v>144180</v>
      </c>
      <c r="G26" s="5">
        <v>40000</v>
      </c>
      <c r="H26" s="5">
        <v>4000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13">
        <v>336180</v>
      </c>
    </row>
    <row r="27" spans="1:15" ht="15">
      <c r="A27" s="45" t="s">
        <v>51</v>
      </c>
      <c r="B27" s="46" t="s">
        <v>169</v>
      </c>
      <c r="C27" s="5">
        <v>260050</v>
      </c>
      <c r="D27" s="5">
        <v>761860</v>
      </c>
      <c r="E27" s="5">
        <v>412270</v>
      </c>
      <c r="F27" s="5">
        <v>677830</v>
      </c>
      <c r="G27" s="5">
        <v>519440</v>
      </c>
      <c r="H27" s="5">
        <v>181150</v>
      </c>
      <c r="I27" s="5">
        <v>18700</v>
      </c>
      <c r="J27" s="5">
        <v>100</v>
      </c>
      <c r="K27" s="5">
        <v>0</v>
      </c>
      <c r="L27" s="5">
        <v>0</v>
      </c>
      <c r="M27" s="5">
        <v>0</v>
      </c>
      <c r="N27" s="5">
        <v>22500</v>
      </c>
      <c r="O27" s="13">
        <v>2853900</v>
      </c>
    </row>
    <row r="28" spans="1:15" ht="15">
      <c r="A28" s="45" t="s">
        <v>52</v>
      </c>
      <c r="B28" s="46" t="s">
        <v>204</v>
      </c>
      <c r="C28" s="5">
        <v>0</v>
      </c>
      <c r="D28" s="5">
        <v>0</v>
      </c>
      <c r="E28" s="5">
        <v>0</v>
      </c>
      <c r="F28" s="5">
        <v>3000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13">
        <v>3000</v>
      </c>
    </row>
    <row r="29" spans="1:15" ht="15">
      <c r="A29" s="45" t="s">
        <v>54</v>
      </c>
      <c r="B29" s="46" t="s">
        <v>53</v>
      </c>
      <c r="C29" s="5">
        <v>70009</v>
      </c>
      <c r="D29" s="5">
        <v>137000</v>
      </c>
      <c r="E29" s="5">
        <v>162500</v>
      </c>
      <c r="F29" s="5">
        <v>179400</v>
      </c>
      <c r="G29" s="5">
        <v>26000</v>
      </c>
      <c r="H29" s="5">
        <v>0</v>
      </c>
      <c r="I29" s="5">
        <v>0</v>
      </c>
      <c r="J29" s="5">
        <v>10000</v>
      </c>
      <c r="K29" s="5">
        <v>67500</v>
      </c>
      <c r="L29" s="5">
        <v>33500</v>
      </c>
      <c r="M29" s="5">
        <v>79000</v>
      </c>
      <c r="N29" s="5">
        <v>118500</v>
      </c>
      <c r="O29" s="13">
        <v>883409</v>
      </c>
    </row>
    <row r="30" spans="1:15" ht="15">
      <c r="A30" s="45" t="s">
        <v>56</v>
      </c>
      <c r="B30" s="46" t="s">
        <v>55</v>
      </c>
      <c r="C30" s="5">
        <v>723120</v>
      </c>
      <c r="D30" s="5">
        <v>359040</v>
      </c>
      <c r="E30" s="5">
        <v>214680</v>
      </c>
      <c r="F30" s="5">
        <v>238500</v>
      </c>
      <c r="G30" s="5">
        <v>368130</v>
      </c>
      <c r="H30" s="5">
        <v>360260</v>
      </c>
      <c r="I30" s="5">
        <v>183060</v>
      </c>
      <c r="J30" s="5">
        <v>419890</v>
      </c>
      <c r="K30" s="5">
        <v>274450</v>
      </c>
      <c r="L30" s="5">
        <v>274350</v>
      </c>
      <c r="M30" s="5">
        <v>391510</v>
      </c>
      <c r="N30" s="5">
        <v>397700</v>
      </c>
      <c r="O30" s="13">
        <v>4204690</v>
      </c>
    </row>
    <row r="31" spans="1:15" ht="15">
      <c r="A31" s="45" t="s">
        <v>58</v>
      </c>
      <c r="B31" s="46" t="s">
        <v>57</v>
      </c>
      <c r="C31" s="5">
        <v>950</v>
      </c>
      <c r="D31" s="5">
        <v>650</v>
      </c>
      <c r="E31" s="5">
        <v>950</v>
      </c>
      <c r="F31" s="5">
        <v>1130</v>
      </c>
      <c r="G31" s="5">
        <v>490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13">
        <v>4170</v>
      </c>
    </row>
    <row r="32" spans="1:15" ht="15">
      <c r="A32" s="45" t="s">
        <v>59</v>
      </c>
      <c r="B32" s="46" t="s">
        <v>170</v>
      </c>
      <c r="C32" s="5">
        <v>303950</v>
      </c>
      <c r="D32" s="5">
        <v>557450</v>
      </c>
      <c r="E32" s="5">
        <v>451900</v>
      </c>
      <c r="F32" s="5">
        <v>469650</v>
      </c>
      <c r="G32" s="5">
        <v>304620</v>
      </c>
      <c r="H32" s="5">
        <v>111850</v>
      </c>
      <c r="I32" s="5">
        <v>23100</v>
      </c>
      <c r="J32" s="5">
        <v>27250</v>
      </c>
      <c r="K32" s="5">
        <v>42000</v>
      </c>
      <c r="L32" s="5">
        <v>76320</v>
      </c>
      <c r="M32" s="5">
        <v>144480</v>
      </c>
      <c r="N32" s="5">
        <v>353000</v>
      </c>
      <c r="O32" s="13">
        <v>2865570</v>
      </c>
    </row>
    <row r="33" spans="1:15" ht="15">
      <c r="A33" s="45" t="s">
        <v>60</v>
      </c>
      <c r="B33" s="46" t="s">
        <v>171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10900</v>
      </c>
      <c r="J33" s="5">
        <v>101350</v>
      </c>
      <c r="K33" s="5">
        <v>58800</v>
      </c>
      <c r="L33" s="5">
        <v>0</v>
      </c>
      <c r="M33" s="5">
        <v>0</v>
      </c>
      <c r="N33" s="5">
        <v>0</v>
      </c>
      <c r="O33" s="13">
        <v>171050</v>
      </c>
    </row>
    <row r="34" spans="1:15" ht="15">
      <c r="A34" s="45" t="s">
        <v>62</v>
      </c>
      <c r="B34" s="46" t="s">
        <v>61</v>
      </c>
      <c r="C34" s="5">
        <v>39400</v>
      </c>
      <c r="D34" s="5">
        <v>22000</v>
      </c>
      <c r="E34" s="5">
        <v>2000</v>
      </c>
      <c r="F34" s="5">
        <v>0</v>
      </c>
      <c r="G34" s="5">
        <v>0</v>
      </c>
      <c r="H34" s="5">
        <v>35700</v>
      </c>
      <c r="I34" s="5">
        <v>108810</v>
      </c>
      <c r="J34" s="5">
        <v>132240</v>
      </c>
      <c r="K34" s="5">
        <v>11600</v>
      </c>
      <c r="L34" s="5">
        <v>18200</v>
      </c>
      <c r="M34" s="5">
        <v>92100</v>
      </c>
      <c r="N34" s="5">
        <v>127350</v>
      </c>
      <c r="O34" s="13">
        <v>589400</v>
      </c>
    </row>
    <row r="35" spans="1:15" ht="15">
      <c r="A35" s="45" t="s">
        <v>63</v>
      </c>
      <c r="B35" s="46" t="s">
        <v>205</v>
      </c>
      <c r="C35" s="5">
        <v>2250</v>
      </c>
      <c r="D35" s="5">
        <v>0</v>
      </c>
      <c r="E35" s="5">
        <v>2000</v>
      </c>
      <c r="F35" s="5">
        <v>4500</v>
      </c>
      <c r="G35" s="5">
        <v>5500</v>
      </c>
      <c r="H35" s="5">
        <v>3500</v>
      </c>
      <c r="I35" s="5">
        <v>25300</v>
      </c>
      <c r="J35" s="5">
        <v>83150</v>
      </c>
      <c r="K35" s="5">
        <v>101175</v>
      </c>
      <c r="L35" s="5">
        <v>9650</v>
      </c>
      <c r="M35" s="5">
        <v>3000</v>
      </c>
      <c r="N35" s="5">
        <v>6100</v>
      </c>
      <c r="O35" s="13">
        <v>246125</v>
      </c>
    </row>
    <row r="36" spans="1:15" ht="15">
      <c r="A36" s="45" t="s">
        <v>64</v>
      </c>
      <c r="B36" s="46" t="s">
        <v>206</v>
      </c>
      <c r="C36" s="5">
        <v>2000</v>
      </c>
      <c r="D36" s="5">
        <v>12000</v>
      </c>
      <c r="E36" s="5">
        <v>54730</v>
      </c>
      <c r="F36" s="5">
        <v>327460</v>
      </c>
      <c r="G36" s="5">
        <v>639520</v>
      </c>
      <c r="H36" s="5">
        <v>675845</v>
      </c>
      <c r="I36" s="5">
        <v>81055</v>
      </c>
      <c r="J36" s="5">
        <v>46560</v>
      </c>
      <c r="K36" s="5">
        <v>20530</v>
      </c>
      <c r="L36" s="5">
        <v>14500</v>
      </c>
      <c r="M36" s="5">
        <v>7500</v>
      </c>
      <c r="N36" s="5">
        <v>2000</v>
      </c>
      <c r="O36" s="13">
        <v>1883700</v>
      </c>
    </row>
    <row r="37" spans="1:15" ht="15">
      <c r="A37" s="45" t="s">
        <v>66</v>
      </c>
      <c r="B37" s="46" t="s">
        <v>65</v>
      </c>
      <c r="C37" s="5">
        <v>149920</v>
      </c>
      <c r="D37" s="5">
        <v>104500</v>
      </c>
      <c r="E37" s="5">
        <v>65370</v>
      </c>
      <c r="F37" s="5">
        <v>86450</v>
      </c>
      <c r="G37" s="5">
        <v>100180</v>
      </c>
      <c r="H37" s="5">
        <v>87900</v>
      </c>
      <c r="I37" s="5">
        <v>79300</v>
      </c>
      <c r="J37" s="5">
        <v>118100</v>
      </c>
      <c r="K37" s="5">
        <v>128000</v>
      </c>
      <c r="L37" s="5">
        <v>113000</v>
      </c>
      <c r="M37" s="5">
        <v>120200</v>
      </c>
      <c r="N37" s="5">
        <v>106300</v>
      </c>
      <c r="O37" s="13">
        <v>1259220</v>
      </c>
    </row>
    <row r="38" spans="1:15" ht="15">
      <c r="A38" s="45" t="s">
        <v>67</v>
      </c>
      <c r="B38" s="46" t="s">
        <v>207</v>
      </c>
      <c r="C38" s="5">
        <v>125020</v>
      </c>
      <c r="D38" s="5">
        <v>89100</v>
      </c>
      <c r="E38" s="5">
        <v>62500</v>
      </c>
      <c r="F38" s="5">
        <v>62400</v>
      </c>
      <c r="G38" s="5">
        <v>40400</v>
      </c>
      <c r="H38" s="5">
        <v>36300</v>
      </c>
      <c r="I38" s="5">
        <v>28800</v>
      </c>
      <c r="J38" s="5">
        <v>42600</v>
      </c>
      <c r="K38" s="5">
        <v>66500</v>
      </c>
      <c r="L38" s="5">
        <v>65700</v>
      </c>
      <c r="M38" s="5">
        <v>68800</v>
      </c>
      <c r="N38" s="5">
        <v>68600</v>
      </c>
      <c r="O38" s="13">
        <v>756720</v>
      </c>
    </row>
    <row r="39" spans="1:15" ht="15">
      <c r="A39" s="45" t="s">
        <v>68</v>
      </c>
      <c r="B39" s="46" t="s">
        <v>208</v>
      </c>
      <c r="C39" s="5">
        <v>117020</v>
      </c>
      <c r="D39" s="5">
        <v>84300</v>
      </c>
      <c r="E39" s="5">
        <v>66400</v>
      </c>
      <c r="F39" s="5">
        <v>55200</v>
      </c>
      <c r="G39" s="5">
        <v>35400</v>
      </c>
      <c r="H39" s="5">
        <v>31900</v>
      </c>
      <c r="I39" s="5">
        <v>27900</v>
      </c>
      <c r="J39" s="5">
        <v>42700</v>
      </c>
      <c r="K39" s="5">
        <v>63900</v>
      </c>
      <c r="L39" s="5">
        <v>62000</v>
      </c>
      <c r="M39" s="5">
        <v>66400</v>
      </c>
      <c r="N39" s="5">
        <v>68700</v>
      </c>
      <c r="O39" s="13">
        <v>721820</v>
      </c>
    </row>
    <row r="40" spans="1:15" ht="15">
      <c r="A40" s="45" t="s">
        <v>70</v>
      </c>
      <c r="B40" s="46" t="s">
        <v>69</v>
      </c>
      <c r="C40" s="5">
        <v>61430</v>
      </c>
      <c r="D40" s="5">
        <v>150300</v>
      </c>
      <c r="E40" s="5">
        <v>5100</v>
      </c>
      <c r="F40" s="5">
        <v>3500</v>
      </c>
      <c r="G40" s="5">
        <v>40300</v>
      </c>
      <c r="H40" s="5">
        <v>76500</v>
      </c>
      <c r="I40" s="5">
        <v>30600</v>
      </c>
      <c r="J40" s="5">
        <v>31700</v>
      </c>
      <c r="K40" s="5">
        <v>19000</v>
      </c>
      <c r="L40" s="5">
        <v>8100</v>
      </c>
      <c r="M40" s="5">
        <v>13400</v>
      </c>
      <c r="N40" s="5">
        <v>12600</v>
      </c>
      <c r="O40" s="13">
        <v>452530</v>
      </c>
    </row>
    <row r="41" spans="1:15" ht="15">
      <c r="A41" s="45" t="s">
        <v>72</v>
      </c>
      <c r="B41" s="46" t="s">
        <v>71</v>
      </c>
      <c r="C41" s="5">
        <v>99750</v>
      </c>
      <c r="D41" s="5">
        <v>76350</v>
      </c>
      <c r="E41" s="5">
        <v>64300</v>
      </c>
      <c r="F41" s="5">
        <v>55300</v>
      </c>
      <c r="G41" s="5">
        <v>36400</v>
      </c>
      <c r="H41" s="5">
        <v>33100</v>
      </c>
      <c r="I41" s="5">
        <v>25050</v>
      </c>
      <c r="J41" s="5">
        <v>34900</v>
      </c>
      <c r="K41" s="5">
        <v>64300</v>
      </c>
      <c r="L41" s="5">
        <v>55100</v>
      </c>
      <c r="M41" s="5">
        <v>58400</v>
      </c>
      <c r="N41" s="5">
        <v>67100</v>
      </c>
      <c r="O41" s="13">
        <v>670050</v>
      </c>
    </row>
    <row r="42" spans="1:15" ht="15">
      <c r="A42" s="45" t="s">
        <v>74</v>
      </c>
      <c r="B42" s="46" t="s">
        <v>73</v>
      </c>
      <c r="C42" s="5">
        <v>153110</v>
      </c>
      <c r="D42" s="5">
        <v>83200</v>
      </c>
      <c r="E42" s="5">
        <v>38650</v>
      </c>
      <c r="F42" s="5">
        <v>35600</v>
      </c>
      <c r="G42" s="5">
        <v>59300</v>
      </c>
      <c r="H42" s="5">
        <v>42600</v>
      </c>
      <c r="I42" s="5">
        <v>54450</v>
      </c>
      <c r="J42" s="5">
        <v>116350</v>
      </c>
      <c r="K42" s="5">
        <v>136250</v>
      </c>
      <c r="L42" s="5">
        <v>148100</v>
      </c>
      <c r="M42" s="5">
        <v>237650</v>
      </c>
      <c r="N42" s="5">
        <v>371555</v>
      </c>
      <c r="O42" s="13">
        <v>1476815</v>
      </c>
    </row>
    <row r="43" spans="1:15" ht="15">
      <c r="A43" s="45" t="s">
        <v>75</v>
      </c>
      <c r="B43" s="46" t="s">
        <v>209</v>
      </c>
      <c r="C43" s="5">
        <v>2500</v>
      </c>
      <c r="D43" s="5">
        <v>1000</v>
      </c>
      <c r="E43" s="5">
        <v>0</v>
      </c>
      <c r="F43" s="5">
        <v>1000</v>
      </c>
      <c r="G43" s="5">
        <v>0</v>
      </c>
      <c r="H43" s="5">
        <v>0</v>
      </c>
      <c r="I43" s="5">
        <v>4500</v>
      </c>
      <c r="J43" s="5">
        <v>13750</v>
      </c>
      <c r="K43" s="5">
        <v>24850</v>
      </c>
      <c r="L43" s="5">
        <v>28750</v>
      </c>
      <c r="M43" s="5">
        <v>17800</v>
      </c>
      <c r="N43" s="5">
        <v>6200</v>
      </c>
      <c r="O43" s="13">
        <v>100350</v>
      </c>
    </row>
    <row r="44" spans="1:15" ht="15">
      <c r="A44" s="45" t="s">
        <v>77</v>
      </c>
      <c r="B44" s="46" t="s">
        <v>76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29000</v>
      </c>
      <c r="J44" s="5">
        <v>194200</v>
      </c>
      <c r="K44" s="5">
        <v>1281570</v>
      </c>
      <c r="L44" s="5">
        <v>142500</v>
      </c>
      <c r="M44" s="5">
        <v>64900</v>
      </c>
      <c r="N44" s="5">
        <v>10500</v>
      </c>
      <c r="O44" s="13">
        <v>1722670</v>
      </c>
    </row>
    <row r="45" spans="1:15" ht="15">
      <c r="A45" s="45" t="s">
        <v>79</v>
      </c>
      <c r="B45" s="46" t="s">
        <v>78</v>
      </c>
      <c r="C45" s="5">
        <v>198500</v>
      </c>
      <c r="D45" s="5">
        <v>227300</v>
      </c>
      <c r="E45" s="5">
        <v>231600</v>
      </c>
      <c r="F45" s="5">
        <v>244000</v>
      </c>
      <c r="G45" s="5">
        <v>303000</v>
      </c>
      <c r="H45" s="5">
        <v>259000</v>
      </c>
      <c r="I45" s="5">
        <v>232500</v>
      </c>
      <c r="J45" s="5">
        <v>150000</v>
      </c>
      <c r="K45" s="5">
        <v>171800</v>
      </c>
      <c r="L45" s="5">
        <v>137000</v>
      </c>
      <c r="M45" s="5">
        <v>136500</v>
      </c>
      <c r="N45" s="5">
        <v>109600</v>
      </c>
      <c r="O45" s="13">
        <v>2400800</v>
      </c>
    </row>
    <row r="46" spans="1:15" ht="15">
      <c r="A46" s="45" t="s">
        <v>138</v>
      </c>
      <c r="B46" s="46" t="s">
        <v>210</v>
      </c>
      <c r="C46" s="5">
        <v>3960</v>
      </c>
      <c r="D46" s="5">
        <v>6400</v>
      </c>
      <c r="E46" s="5">
        <v>15700</v>
      </c>
      <c r="F46" s="5">
        <v>7350</v>
      </c>
      <c r="G46" s="5">
        <v>7050</v>
      </c>
      <c r="H46" s="5">
        <v>720</v>
      </c>
      <c r="I46" s="5">
        <v>30</v>
      </c>
      <c r="J46" s="5">
        <v>0</v>
      </c>
      <c r="K46" s="5">
        <v>0</v>
      </c>
      <c r="L46" s="5">
        <v>0</v>
      </c>
      <c r="M46" s="5">
        <v>0</v>
      </c>
      <c r="N46" s="5">
        <v>50</v>
      </c>
      <c r="O46" s="13">
        <v>41260</v>
      </c>
    </row>
    <row r="47" spans="1:15" ht="15">
      <c r="A47" s="45" t="s">
        <v>139</v>
      </c>
      <c r="B47" s="46" t="s">
        <v>211</v>
      </c>
      <c r="C47" s="5">
        <v>4000</v>
      </c>
      <c r="D47" s="5">
        <v>0</v>
      </c>
      <c r="E47" s="5">
        <v>1200</v>
      </c>
      <c r="F47" s="5">
        <v>6830</v>
      </c>
      <c r="G47" s="5">
        <v>2800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13">
        <v>14830</v>
      </c>
    </row>
    <row r="48" spans="1:15" ht="15">
      <c r="A48" s="45" t="s">
        <v>140</v>
      </c>
      <c r="B48" s="46" t="s">
        <v>181</v>
      </c>
      <c r="C48" s="5">
        <v>102220</v>
      </c>
      <c r="D48" s="5">
        <v>11760</v>
      </c>
      <c r="E48" s="5">
        <v>2440</v>
      </c>
      <c r="F48" s="5">
        <v>2230</v>
      </c>
      <c r="G48" s="5">
        <v>1730</v>
      </c>
      <c r="H48" s="5">
        <v>1440</v>
      </c>
      <c r="I48" s="5">
        <v>3060</v>
      </c>
      <c r="J48" s="5">
        <v>18050</v>
      </c>
      <c r="K48" s="5">
        <v>31690</v>
      </c>
      <c r="L48" s="5">
        <v>54250</v>
      </c>
      <c r="M48" s="5">
        <v>76195</v>
      </c>
      <c r="N48" s="5">
        <v>17400</v>
      </c>
      <c r="O48" s="13">
        <v>322465</v>
      </c>
    </row>
    <row r="49" spans="1:15" ht="15">
      <c r="A49" s="45" t="s">
        <v>141</v>
      </c>
      <c r="B49" s="46" t="s">
        <v>212</v>
      </c>
      <c r="C49" s="5">
        <v>60635</v>
      </c>
      <c r="D49" s="5">
        <v>1240</v>
      </c>
      <c r="E49" s="5">
        <v>1310</v>
      </c>
      <c r="F49" s="5">
        <v>1210</v>
      </c>
      <c r="G49" s="5">
        <v>1350</v>
      </c>
      <c r="H49" s="5">
        <v>1110</v>
      </c>
      <c r="I49" s="5">
        <v>1070</v>
      </c>
      <c r="J49" s="5">
        <v>1510</v>
      </c>
      <c r="K49" s="5">
        <v>1380</v>
      </c>
      <c r="L49" s="5">
        <v>1210</v>
      </c>
      <c r="M49" s="5">
        <v>1250</v>
      </c>
      <c r="N49" s="5">
        <v>1400</v>
      </c>
      <c r="O49" s="13">
        <v>74675</v>
      </c>
    </row>
    <row r="50" spans="1:15" ht="15">
      <c r="A50" s="45" t="s">
        <v>143</v>
      </c>
      <c r="B50" s="46" t="s">
        <v>173</v>
      </c>
      <c r="C50" s="5">
        <v>2000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16000</v>
      </c>
      <c r="N50" s="5">
        <v>105600</v>
      </c>
      <c r="O50" s="13">
        <v>123600</v>
      </c>
    </row>
    <row r="51" spans="1:15" ht="15">
      <c r="A51" s="45" t="s">
        <v>144</v>
      </c>
      <c r="B51" s="46" t="s">
        <v>182</v>
      </c>
      <c r="C51" s="5">
        <v>870</v>
      </c>
      <c r="D51" s="5">
        <v>1240</v>
      </c>
      <c r="E51" s="5">
        <v>1300</v>
      </c>
      <c r="F51" s="5">
        <v>1270</v>
      </c>
      <c r="G51" s="5">
        <v>1410</v>
      </c>
      <c r="H51" s="5">
        <v>1190</v>
      </c>
      <c r="I51" s="5">
        <v>2840</v>
      </c>
      <c r="J51" s="5">
        <v>1350</v>
      </c>
      <c r="K51" s="5">
        <v>1440</v>
      </c>
      <c r="L51" s="5">
        <v>1230</v>
      </c>
      <c r="M51" s="5">
        <v>2950</v>
      </c>
      <c r="N51" s="5">
        <v>1400</v>
      </c>
      <c r="O51" s="13">
        <v>18490</v>
      </c>
    </row>
    <row r="52" spans="1:15" ht="15">
      <c r="A52" s="45" t="s">
        <v>145</v>
      </c>
      <c r="B52" s="46" t="s">
        <v>174</v>
      </c>
      <c r="C52" s="5">
        <v>36630</v>
      </c>
      <c r="D52" s="5">
        <v>1710</v>
      </c>
      <c r="E52" s="5">
        <v>1430</v>
      </c>
      <c r="F52" s="5">
        <v>1280</v>
      </c>
      <c r="G52" s="5">
        <v>1860</v>
      </c>
      <c r="H52" s="5">
        <v>1510</v>
      </c>
      <c r="I52" s="5">
        <v>1780</v>
      </c>
      <c r="J52" s="5">
        <v>4850</v>
      </c>
      <c r="K52" s="5">
        <v>5650</v>
      </c>
      <c r="L52" s="5">
        <v>5040</v>
      </c>
      <c r="M52" s="5">
        <v>4000</v>
      </c>
      <c r="N52" s="5">
        <v>3180</v>
      </c>
      <c r="O52" s="13">
        <v>68920</v>
      </c>
    </row>
    <row r="53" spans="1:15" ht="15">
      <c r="A53" s="45" t="s">
        <v>147</v>
      </c>
      <c r="B53" s="46" t="s">
        <v>175</v>
      </c>
      <c r="C53" s="5">
        <v>920</v>
      </c>
      <c r="D53" s="5">
        <v>700</v>
      </c>
      <c r="E53" s="5">
        <v>720</v>
      </c>
      <c r="F53" s="5">
        <v>810</v>
      </c>
      <c r="G53" s="5">
        <v>850</v>
      </c>
      <c r="H53" s="5">
        <v>790</v>
      </c>
      <c r="I53" s="5">
        <v>620</v>
      </c>
      <c r="J53" s="5">
        <v>750</v>
      </c>
      <c r="K53" s="5">
        <v>760</v>
      </c>
      <c r="L53" s="5">
        <v>720</v>
      </c>
      <c r="M53" s="5">
        <v>750</v>
      </c>
      <c r="N53" s="5">
        <v>840</v>
      </c>
      <c r="O53" s="13">
        <v>9230</v>
      </c>
    </row>
    <row r="54" spans="1:15" ht="15">
      <c r="A54" s="45" t="s">
        <v>148</v>
      </c>
      <c r="B54" s="46" t="s">
        <v>176</v>
      </c>
      <c r="C54" s="5">
        <v>2691</v>
      </c>
      <c r="D54" s="5">
        <v>620</v>
      </c>
      <c r="E54" s="5">
        <v>720</v>
      </c>
      <c r="F54" s="5">
        <v>810</v>
      </c>
      <c r="G54" s="5">
        <v>825</v>
      </c>
      <c r="H54" s="5">
        <v>740</v>
      </c>
      <c r="I54" s="5">
        <v>640</v>
      </c>
      <c r="J54" s="5">
        <v>775</v>
      </c>
      <c r="K54" s="5">
        <v>720</v>
      </c>
      <c r="L54" s="5">
        <v>720</v>
      </c>
      <c r="M54" s="5">
        <v>750</v>
      </c>
      <c r="N54" s="5">
        <v>830</v>
      </c>
      <c r="O54" s="13">
        <v>10841</v>
      </c>
    </row>
    <row r="55" spans="1:15" ht="15">
      <c r="A55" s="45" t="s">
        <v>149</v>
      </c>
      <c r="B55" s="46" t="s">
        <v>184</v>
      </c>
      <c r="C55" s="5">
        <v>35030</v>
      </c>
      <c r="D55" s="5">
        <v>3690</v>
      </c>
      <c r="E55" s="5">
        <v>2500</v>
      </c>
      <c r="F55" s="5">
        <v>2450</v>
      </c>
      <c r="G55" s="5">
        <v>2050</v>
      </c>
      <c r="H55" s="5">
        <v>1500</v>
      </c>
      <c r="I55" s="5">
        <v>2870</v>
      </c>
      <c r="J55" s="5">
        <v>5780</v>
      </c>
      <c r="K55" s="5">
        <v>7530</v>
      </c>
      <c r="L55" s="5">
        <v>6050</v>
      </c>
      <c r="M55" s="5">
        <v>6870</v>
      </c>
      <c r="N55" s="5">
        <v>5150</v>
      </c>
      <c r="O55" s="13">
        <v>81470</v>
      </c>
    </row>
    <row r="56" spans="1:15" ht="15">
      <c r="A56" s="45" t="s">
        <v>150</v>
      </c>
      <c r="B56" s="46" t="s">
        <v>213</v>
      </c>
      <c r="C56" s="5">
        <v>1040</v>
      </c>
      <c r="D56" s="5">
        <v>1610</v>
      </c>
      <c r="E56" s="5">
        <v>2020</v>
      </c>
      <c r="F56" s="5">
        <v>2080</v>
      </c>
      <c r="G56" s="5">
        <v>1920</v>
      </c>
      <c r="H56" s="5">
        <v>1450</v>
      </c>
      <c r="I56" s="5">
        <v>1400</v>
      </c>
      <c r="J56" s="5">
        <v>1980</v>
      </c>
      <c r="K56" s="5">
        <v>2000</v>
      </c>
      <c r="L56" s="5">
        <v>1860</v>
      </c>
      <c r="M56" s="5">
        <v>1910</v>
      </c>
      <c r="N56" s="5">
        <v>1890</v>
      </c>
      <c r="O56" s="13">
        <v>21160</v>
      </c>
    </row>
    <row r="57" spans="1:15" ht="15">
      <c r="A57" s="45" t="s">
        <v>151</v>
      </c>
      <c r="B57" s="46" t="s">
        <v>214</v>
      </c>
      <c r="C57" s="5">
        <v>11950</v>
      </c>
      <c r="D57" s="5">
        <v>3370</v>
      </c>
      <c r="E57" s="5">
        <v>2600</v>
      </c>
      <c r="F57" s="5">
        <v>3350</v>
      </c>
      <c r="G57" s="5">
        <v>2190</v>
      </c>
      <c r="H57" s="5">
        <v>1940</v>
      </c>
      <c r="I57" s="5">
        <v>6450</v>
      </c>
      <c r="J57" s="5">
        <v>13300</v>
      </c>
      <c r="K57" s="5">
        <v>20300</v>
      </c>
      <c r="L57" s="5">
        <v>19350</v>
      </c>
      <c r="M57" s="5">
        <v>23000</v>
      </c>
      <c r="N57" s="5">
        <v>15400</v>
      </c>
      <c r="O57" s="13">
        <v>123200</v>
      </c>
    </row>
    <row r="58" spans="1:15" ht="15">
      <c r="A58" s="45" t="s">
        <v>263</v>
      </c>
      <c r="B58" s="46" t="s">
        <v>264</v>
      </c>
      <c r="C58" s="5">
        <v>10000</v>
      </c>
      <c r="D58" s="5">
        <v>0</v>
      </c>
      <c r="E58" s="5">
        <v>2250</v>
      </c>
      <c r="F58" s="5">
        <v>2000</v>
      </c>
      <c r="G58" s="5">
        <v>3000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13">
        <v>17250</v>
      </c>
    </row>
    <row r="59" spans="1:15" ht="15">
      <c r="A59" s="45" t="s">
        <v>270</v>
      </c>
      <c r="B59" s="46" t="s">
        <v>179</v>
      </c>
      <c r="C59" s="5">
        <v>0</v>
      </c>
      <c r="D59" s="5">
        <v>0</v>
      </c>
      <c r="E59" s="5">
        <v>17000</v>
      </c>
      <c r="F59" s="5">
        <v>30500</v>
      </c>
      <c r="G59" s="5">
        <v>0</v>
      </c>
      <c r="H59" s="5">
        <v>12000</v>
      </c>
      <c r="I59" s="5">
        <v>3000</v>
      </c>
      <c r="J59" s="5">
        <v>13000</v>
      </c>
      <c r="K59" s="5">
        <v>16000</v>
      </c>
      <c r="L59" s="5">
        <v>0</v>
      </c>
      <c r="M59" s="5">
        <v>16000</v>
      </c>
      <c r="N59" s="5">
        <v>49000</v>
      </c>
      <c r="O59" s="13">
        <v>156500</v>
      </c>
    </row>
    <row r="60" spans="1:15" ht="15">
      <c r="A60" s="45" t="s">
        <v>159</v>
      </c>
      <c r="B60" s="46" t="s">
        <v>180</v>
      </c>
      <c r="C60" s="5">
        <v>0</v>
      </c>
      <c r="D60" s="5">
        <v>0</v>
      </c>
      <c r="E60" s="5">
        <v>1200</v>
      </c>
      <c r="F60" s="5">
        <v>900</v>
      </c>
      <c r="G60" s="5">
        <v>9000</v>
      </c>
      <c r="H60" s="5">
        <v>720</v>
      </c>
      <c r="I60" s="5">
        <v>0</v>
      </c>
      <c r="J60" s="5">
        <v>0</v>
      </c>
      <c r="K60" s="5">
        <v>1000</v>
      </c>
      <c r="L60" s="5">
        <v>0</v>
      </c>
      <c r="M60" s="5">
        <v>0</v>
      </c>
      <c r="N60" s="5">
        <v>0</v>
      </c>
      <c r="O60" s="13">
        <v>12820</v>
      </c>
    </row>
    <row r="61" spans="1:15" ht="15">
      <c r="A61" s="45" t="s">
        <v>160</v>
      </c>
      <c r="B61" s="46" t="s">
        <v>215</v>
      </c>
      <c r="C61" s="5">
        <v>5850</v>
      </c>
      <c r="D61" s="5">
        <v>9300</v>
      </c>
      <c r="E61" s="5">
        <v>9250</v>
      </c>
      <c r="F61" s="5">
        <v>8400</v>
      </c>
      <c r="G61" s="5">
        <v>7900</v>
      </c>
      <c r="H61" s="5">
        <v>6700</v>
      </c>
      <c r="I61" s="5">
        <v>6230</v>
      </c>
      <c r="J61" s="5">
        <v>9900</v>
      </c>
      <c r="K61" s="5">
        <v>7800</v>
      </c>
      <c r="L61" s="5">
        <v>8200</v>
      </c>
      <c r="M61" s="5">
        <v>8900</v>
      </c>
      <c r="N61" s="5">
        <v>9600</v>
      </c>
      <c r="O61" s="13">
        <v>98030</v>
      </c>
    </row>
    <row r="62" spans="1:15" ht="15">
      <c r="A62" s="45" t="s">
        <v>81</v>
      </c>
      <c r="B62" s="46" t="s">
        <v>80</v>
      </c>
      <c r="C62" s="5">
        <v>220830</v>
      </c>
      <c r="D62" s="5">
        <v>28050</v>
      </c>
      <c r="E62" s="5">
        <v>49990</v>
      </c>
      <c r="F62" s="5">
        <v>93530</v>
      </c>
      <c r="G62" s="5">
        <v>146810</v>
      </c>
      <c r="H62" s="5">
        <v>53875</v>
      </c>
      <c r="I62" s="5">
        <v>60200</v>
      </c>
      <c r="J62" s="5">
        <v>35460</v>
      </c>
      <c r="K62" s="5">
        <v>21740</v>
      </c>
      <c r="L62" s="5">
        <v>70010</v>
      </c>
      <c r="M62" s="5">
        <v>92400</v>
      </c>
      <c r="N62" s="5">
        <v>62100</v>
      </c>
      <c r="O62" s="13">
        <v>934995</v>
      </c>
    </row>
    <row r="63" spans="1:15" ht="15">
      <c r="A63" s="45" t="s">
        <v>83</v>
      </c>
      <c r="B63" s="46" t="s">
        <v>82</v>
      </c>
      <c r="C63" s="5">
        <v>68520</v>
      </c>
      <c r="D63" s="5">
        <v>91350</v>
      </c>
      <c r="E63" s="5">
        <v>133710</v>
      </c>
      <c r="F63" s="5">
        <v>141090</v>
      </c>
      <c r="G63" s="5">
        <v>160150</v>
      </c>
      <c r="H63" s="5">
        <v>135270</v>
      </c>
      <c r="I63" s="5">
        <v>119980</v>
      </c>
      <c r="J63" s="5">
        <v>81670</v>
      </c>
      <c r="K63" s="5">
        <v>59360</v>
      </c>
      <c r="L63" s="5">
        <v>59000</v>
      </c>
      <c r="M63" s="5">
        <v>109360</v>
      </c>
      <c r="N63" s="5">
        <v>123700</v>
      </c>
      <c r="O63" s="13">
        <v>1283160</v>
      </c>
    </row>
    <row r="64" spans="1:15" ht="15">
      <c r="A64" s="45" t="s">
        <v>85</v>
      </c>
      <c r="B64" s="46" t="s">
        <v>84</v>
      </c>
      <c r="C64" s="5">
        <v>171145</v>
      </c>
      <c r="D64" s="5">
        <v>231880</v>
      </c>
      <c r="E64" s="5">
        <v>258000</v>
      </c>
      <c r="F64" s="5">
        <v>289810</v>
      </c>
      <c r="G64" s="5">
        <v>227585</v>
      </c>
      <c r="H64" s="5">
        <v>193375</v>
      </c>
      <c r="I64" s="5">
        <v>78325</v>
      </c>
      <c r="J64" s="5">
        <v>114655</v>
      </c>
      <c r="K64" s="5">
        <v>171075</v>
      </c>
      <c r="L64" s="5">
        <v>113500</v>
      </c>
      <c r="M64" s="5">
        <v>191425</v>
      </c>
      <c r="N64" s="5">
        <v>200525</v>
      </c>
      <c r="O64" s="13">
        <v>2241300</v>
      </c>
    </row>
    <row r="65" spans="1:15" ht="15">
      <c r="A65" s="45" t="s">
        <v>87</v>
      </c>
      <c r="B65" s="46" t="s">
        <v>86</v>
      </c>
      <c r="C65" s="5">
        <v>5575</v>
      </c>
      <c r="D65" s="5">
        <v>6580</v>
      </c>
      <c r="E65" s="5">
        <v>20252</v>
      </c>
      <c r="F65" s="5">
        <v>14890</v>
      </c>
      <c r="G65" s="5">
        <v>12975</v>
      </c>
      <c r="H65" s="5">
        <v>3145</v>
      </c>
      <c r="I65" s="5">
        <v>3130</v>
      </c>
      <c r="J65" s="5">
        <v>5150</v>
      </c>
      <c r="K65" s="5">
        <v>4550</v>
      </c>
      <c r="L65" s="5">
        <v>4850</v>
      </c>
      <c r="M65" s="5">
        <v>10360</v>
      </c>
      <c r="N65" s="5">
        <v>10720</v>
      </c>
      <c r="O65" s="13">
        <v>102177</v>
      </c>
    </row>
    <row r="66" spans="1:15" ht="15">
      <c r="A66" s="45" t="s">
        <v>88</v>
      </c>
      <c r="B66" s="46" t="s">
        <v>193</v>
      </c>
      <c r="C66" s="5">
        <v>22690</v>
      </c>
      <c r="D66" s="5">
        <v>294270</v>
      </c>
      <c r="E66" s="5">
        <v>968450</v>
      </c>
      <c r="F66" s="5">
        <v>455040</v>
      </c>
      <c r="G66" s="5">
        <v>3580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545</v>
      </c>
      <c r="O66" s="13">
        <v>1744575</v>
      </c>
    </row>
    <row r="67" spans="1:15" ht="15">
      <c r="A67" s="45" t="s">
        <v>89</v>
      </c>
      <c r="B67" s="46" t="s">
        <v>218</v>
      </c>
      <c r="C67" s="5">
        <v>32710</v>
      </c>
      <c r="D67" s="5">
        <v>2870</v>
      </c>
      <c r="E67" s="5">
        <v>355</v>
      </c>
      <c r="F67" s="5">
        <v>500</v>
      </c>
      <c r="G67" s="5">
        <v>0</v>
      </c>
      <c r="H67" s="5">
        <v>0</v>
      </c>
      <c r="I67" s="5">
        <v>0</v>
      </c>
      <c r="J67" s="5">
        <v>0</v>
      </c>
      <c r="K67" s="5">
        <v>3410</v>
      </c>
      <c r="L67" s="5">
        <v>24330</v>
      </c>
      <c r="M67" s="5">
        <v>98480</v>
      </c>
      <c r="N67" s="5">
        <v>54580</v>
      </c>
      <c r="O67" s="13">
        <v>217235</v>
      </c>
    </row>
    <row r="68" spans="1:15" ht="15">
      <c r="A68" s="45" t="s">
        <v>90</v>
      </c>
      <c r="B68" s="46" t="s">
        <v>219</v>
      </c>
      <c r="C68" s="5">
        <v>29750</v>
      </c>
      <c r="D68" s="5">
        <v>0</v>
      </c>
      <c r="E68" s="5">
        <v>0</v>
      </c>
      <c r="F68" s="5">
        <v>0</v>
      </c>
      <c r="G68" s="5">
        <v>2020</v>
      </c>
      <c r="H68" s="5">
        <v>1440</v>
      </c>
      <c r="I68" s="5">
        <v>242700</v>
      </c>
      <c r="J68" s="5">
        <v>1323900</v>
      </c>
      <c r="K68" s="5">
        <v>1756800</v>
      </c>
      <c r="L68" s="5">
        <v>1082840</v>
      </c>
      <c r="M68" s="5">
        <v>411800</v>
      </c>
      <c r="N68" s="5">
        <v>52470</v>
      </c>
      <c r="O68" s="13">
        <v>4903720</v>
      </c>
    </row>
    <row r="69" spans="1:15" ht="15">
      <c r="A69" s="45" t="s">
        <v>91</v>
      </c>
      <c r="B69" s="46" t="s">
        <v>220</v>
      </c>
      <c r="C69" s="5">
        <v>1070600</v>
      </c>
      <c r="D69" s="5">
        <v>1058510</v>
      </c>
      <c r="E69" s="5">
        <v>176510</v>
      </c>
      <c r="F69" s="5">
        <v>14700</v>
      </c>
      <c r="G69" s="5">
        <v>23540</v>
      </c>
      <c r="H69" s="5">
        <v>14100</v>
      </c>
      <c r="I69" s="5">
        <v>12890</v>
      </c>
      <c r="J69" s="5">
        <v>9360</v>
      </c>
      <c r="K69" s="5">
        <v>8700</v>
      </c>
      <c r="L69" s="5">
        <v>13400</v>
      </c>
      <c r="M69" s="5">
        <v>42900</v>
      </c>
      <c r="N69" s="5">
        <v>604650</v>
      </c>
      <c r="O69" s="13">
        <v>3049860</v>
      </c>
    </row>
    <row r="70" spans="1:15" ht="15">
      <c r="A70" s="45" t="s">
        <v>93</v>
      </c>
      <c r="B70" s="46" t="s">
        <v>92</v>
      </c>
      <c r="C70" s="5">
        <v>7020</v>
      </c>
      <c r="D70" s="5">
        <v>9080</v>
      </c>
      <c r="E70" s="5">
        <v>4980</v>
      </c>
      <c r="F70" s="5">
        <v>4970</v>
      </c>
      <c r="G70" s="5">
        <v>6840</v>
      </c>
      <c r="H70" s="5">
        <v>42110</v>
      </c>
      <c r="I70" s="5">
        <v>148900</v>
      </c>
      <c r="J70" s="5">
        <v>9700</v>
      </c>
      <c r="K70" s="5">
        <v>2010</v>
      </c>
      <c r="L70" s="5">
        <v>18750</v>
      </c>
      <c r="M70" s="5">
        <v>1810</v>
      </c>
      <c r="N70" s="5">
        <v>1090</v>
      </c>
      <c r="O70" s="13">
        <v>257260</v>
      </c>
    </row>
    <row r="71" spans="1:15" ht="15">
      <c r="A71" s="45" t="s">
        <v>94</v>
      </c>
      <c r="B71" s="46" t="s">
        <v>221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50</v>
      </c>
      <c r="K71" s="5">
        <v>18540</v>
      </c>
      <c r="L71" s="5">
        <v>60670</v>
      </c>
      <c r="M71" s="5">
        <v>31160</v>
      </c>
      <c r="N71" s="5">
        <v>2350</v>
      </c>
      <c r="O71" s="13">
        <v>112770</v>
      </c>
    </row>
    <row r="72" spans="1:15" ht="15">
      <c r="A72" s="45" t="s">
        <v>271</v>
      </c>
      <c r="B72" s="46" t="s">
        <v>222</v>
      </c>
      <c r="C72" s="5">
        <v>5995</v>
      </c>
      <c r="D72" s="5">
        <v>6385</v>
      </c>
      <c r="E72" s="5">
        <v>9030</v>
      </c>
      <c r="F72" s="5">
        <v>11840</v>
      </c>
      <c r="G72" s="5">
        <v>8405</v>
      </c>
      <c r="H72" s="5">
        <v>3410</v>
      </c>
      <c r="I72" s="5">
        <v>2270</v>
      </c>
      <c r="J72" s="5">
        <v>3190</v>
      </c>
      <c r="K72" s="5">
        <v>2560</v>
      </c>
      <c r="L72" s="5">
        <v>2520</v>
      </c>
      <c r="M72" s="5">
        <v>8915</v>
      </c>
      <c r="N72" s="5">
        <v>6160</v>
      </c>
      <c r="O72" s="13">
        <v>70680</v>
      </c>
    </row>
    <row r="73" spans="1:15" ht="15">
      <c r="A73" s="45" t="s">
        <v>96</v>
      </c>
      <c r="B73" s="46" t="s">
        <v>95</v>
      </c>
      <c r="C73" s="5">
        <v>618780</v>
      </c>
      <c r="D73" s="5">
        <v>722175</v>
      </c>
      <c r="E73" s="5">
        <v>383215</v>
      </c>
      <c r="F73" s="5">
        <v>834170</v>
      </c>
      <c r="G73" s="5">
        <v>1001950</v>
      </c>
      <c r="H73" s="5">
        <v>842175</v>
      </c>
      <c r="I73" s="5">
        <v>227400</v>
      </c>
      <c r="J73" s="5">
        <v>148315</v>
      </c>
      <c r="K73" s="5">
        <v>97250</v>
      </c>
      <c r="L73" s="5">
        <v>96000</v>
      </c>
      <c r="M73" s="5">
        <v>126400</v>
      </c>
      <c r="N73" s="5">
        <v>397365</v>
      </c>
      <c r="O73" s="13">
        <v>5495195</v>
      </c>
    </row>
    <row r="74" spans="1:15" ht="15">
      <c r="A74" s="45" t="s">
        <v>97</v>
      </c>
      <c r="B74" s="46" t="s">
        <v>177</v>
      </c>
      <c r="C74" s="5">
        <v>158360</v>
      </c>
      <c r="D74" s="5">
        <v>196200</v>
      </c>
      <c r="E74" s="5">
        <v>139250</v>
      </c>
      <c r="F74" s="5">
        <v>248750</v>
      </c>
      <c r="G74" s="5">
        <v>16700</v>
      </c>
      <c r="H74" s="5">
        <v>0</v>
      </c>
      <c r="I74" s="5">
        <v>0</v>
      </c>
      <c r="J74" s="5">
        <v>0</v>
      </c>
      <c r="K74" s="5">
        <v>8000</v>
      </c>
      <c r="L74" s="5">
        <v>21200</v>
      </c>
      <c r="M74" s="5">
        <v>23500</v>
      </c>
      <c r="N74" s="5">
        <v>88600</v>
      </c>
      <c r="O74" s="13">
        <v>900560</v>
      </c>
    </row>
    <row r="75" spans="1:15" ht="15">
      <c r="A75" s="45" t="s">
        <v>98</v>
      </c>
      <c r="B75" s="46" t="s">
        <v>224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5000</v>
      </c>
      <c r="I75" s="5">
        <v>0</v>
      </c>
      <c r="J75" s="5">
        <v>6080</v>
      </c>
      <c r="K75" s="5">
        <v>2700</v>
      </c>
      <c r="L75" s="5">
        <v>3500</v>
      </c>
      <c r="M75" s="5">
        <v>4000</v>
      </c>
      <c r="N75" s="5">
        <v>0</v>
      </c>
      <c r="O75" s="13">
        <v>21280</v>
      </c>
    </row>
    <row r="76" spans="1:15" ht="15">
      <c r="A76" s="45" t="s">
        <v>100</v>
      </c>
      <c r="B76" s="46" t="s">
        <v>99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14000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13">
        <v>14000</v>
      </c>
    </row>
    <row r="77" spans="1:15" ht="15">
      <c r="A77" s="45" t="s">
        <v>102</v>
      </c>
      <c r="B77" s="46" t="s">
        <v>101</v>
      </c>
      <c r="C77" s="5">
        <v>50</v>
      </c>
      <c r="D77" s="5">
        <v>0</v>
      </c>
      <c r="E77" s="5">
        <v>290</v>
      </c>
      <c r="F77" s="5">
        <v>29440</v>
      </c>
      <c r="G77" s="5">
        <v>8900</v>
      </c>
      <c r="H77" s="5">
        <v>140</v>
      </c>
      <c r="I77" s="5">
        <v>390</v>
      </c>
      <c r="J77" s="5">
        <v>890</v>
      </c>
      <c r="K77" s="5">
        <v>350</v>
      </c>
      <c r="L77" s="5">
        <v>530</v>
      </c>
      <c r="M77" s="5">
        <v>2440</v>
      </c>
      <c r="N77" s="5">
        <v>150</v>
      </c>
      <c r="O77" s="13">
        <v>43570</v>
      </c>
    </row>
    <row r="78" spans="1:15" ht="15">
      <c r="A78" s="45" t="s">
        <v>104</v>
      </c>
      <c r="B78" s="46" t="s">
        <v>103</v>
      </c>
      <c r="C78" s="5">
        <v>241150</v>
      </c>
      <c r="D78" s="5">
        <v>200760</v>
      </c>
      <c r="E78" s="5">
        <v>64270</v>
      </c>
      <c r="F78" s="5">
        <v>35575</v>
      </c>
      <c r="G78" s="5">
        <v>35077</v>
      </c>
      <c r="H78" s="5">
        <v>10420</v>
      </c>
      <c r="I78" s="5">
        <v>13560</v>
      </c>
      <c r="J78" s="5">
        <v>19450</v>
      </c>
      <c r="K78" s="5">
        <v>21995</v>
      </c>
      <c r="L78" s="5">
        <v>18740</v>
      </c>
      <c r="M78" s="5">
        <v>114560</v>
      </c>
      <c r="N78" s="5">
        <v>143850</v>
      </c>
      <c r="O78" s="13">
        <v>919407</v>
      </c>
    </row>
    <row r="79" spans="1:15" ht="15">
      <c r="A79" s="45" t="s">
        <v>106</v>
      </c>
      <c r="B79" s="46" t="s">
        <v>105</v>
      </c>
      <c r="C79" s="5">
        <v>0</v>
      </c>
      <c r="D79" s="5">
        <v>0</v>
      </c>
      <c r="E79" s="5">
        <v>0</v>
      </c>
      <c r="F79" s="5">
        <v>100</v>
      </c>
      <c r="G79" s="5">
        <v>34500</v>
      </c>
      <c r="H79" s="5">
        <v>29225</v>
      </c>
      <c r="I79" s="5">
        <v>2750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13">
        <v>66575</v>
      </c>
    </row>
    <row r="80" spans="1:15" ht="15">
      <c r="A80" s="45" t="s">
        <v>108</v>
      </c>
      <c r="B80" s="46" t="s">
        <v>107</v>
      </c>
      <c r="C80" s="5">
        <v>0</v>
      </c>
      <c r="D80" s="5">
        <v>0</v>
      </c>
      <c r="E80" s="5">
        <v>0</v>
      </c>
      <c r="F80" s="5">
        <v>0</v>
      </c>
      <c r="G80" s="5">
        <v>1660</v>
      </c>
      <c r="H80" s="5">
        <v>1050</v>
      </c>
      <c r="I80" s="5">
        <v>5695</v>
      </c>
      <c r="J80" s="5">
        <v>2985</v>
      </c>
      <c r="K80" s="5">
        <v>6830</v>
      </c>
      <c r="L80" s="5">
        <v>1880</v>
      </c>
      <c r="M80" s="5">
        <v>5100</v>
      </c>
      <c r="N80" s="5">
        <v>2550</v>
      </c>
      <c r="O80" s="13">
        <v>27750</v>
      </c>
    </row>
    <row r="81" spans="1:15" ht="15">
      <c r="A81" s="45" t="s">
        <v>134</v>
      </c>
      <c r="B81" s="46" t="s">
        <v>226</v>
      </c>
      <c r="C81" s="5">
        <v>0</v>
      </c>
      <c r="D81" s="5">
        <v>14680</v>
      </c>
      <c r="E81" s="5">
        <v>9140</v>
      </c>
      <c r="F81" s="5">
        <v>0</v>
      </c>
      <c r="G81" s="5">
        <v>0</v>
      </c>
      <c r="H81" s="5">
        <v>0</v>
      </c>
      <c r="I81" s="5">
        <v>100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13">
        <v>23920</v>
      </c>
    </row>
    <row r="82" spans="1:15" ht="15">
      <c r="A82" s="45" t="s">
        <v>152</v>
      </c>
      <c r="B82" s="46" t="s">
        <v>227</v>
      </c>
      <c r="C82" s="5">
        <v>0</v>
      </c>
      <c r="D82" s="5">
        <v>0</v>
      </c>
      <c r="E82" s="5">
        <v>0</v>
      </c>
      <c r="F82" s="5">
        <v>100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13">
        <v>100</v>
      </c>
    </row>
    <row r="83" spans="1:15" ht="15">
      <c r="A83" s="45" t="s">
        <v>153</v>
      </c>
      <c r="B83" s="46" t="s">
        <v>228</v>
      </c>
      <c r="C83" s="5">
        <v>0</v>
      </c>
      <c r="D83" s="5">
        <v>50</v>
      </c>
      <c r="E83" s="5">
        <v>200</v>
      </c>
      <c r="F83" s="5">
        <v>50</v>
      </c>
      <c r="G83" s="5">
        <v>250</v>
      </c>
      <c r="H83" s="5">
        <v>0</v>
      </c>
      <c r="I83" s="5">
        <v>0</v>
      </c>
      <c r="J83" s="5">
        <v>0</v>
      </c>
      <c r="K83" s="5">
        <v>0</v>
      </c>
      <c r="L83" s="5">
        <v>550</v>
      </c>
      <c r="M83" s="5">
        <v>1700</v>
      </c>
      <c r="N83" s="5">
        <v>1950</v>
      </c>
      <c r="O83" s="13">
        <v>4750</v>
      </c>
    </row>
    <row r="84" spans="1:15" ht="15">
      <c r="A84" s="45" t="s">
        <v>154</v>
      </c>
      <c r="B84" s="46" t="s">
        <v>225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128000</v>
      </c>
      <c r="M84" s="5">
        <v>177000</v>
      </c>
      <c r="N84" s="5">
        <v>10000</v>
      </c>
      <c r="O84" s="13">
        <v>315000</v>
      </c>
    </row>
    <row r="85" spans="1:15" ht="15">
      <c r="A85" s="45" t="s">
        <v>110</v>
      </c>
      <c r="B85" s="46" t="s">
        <v>229</v>
      </c>
      <c r="C85" s="5">
        <v>51210</v>
      </c>
      <c r="D85" s="5">
        <v>71470</v>
      </c>
      <c r="E85" s="5">
        <v>172380</v>
      </c>
      <c r="F85" s="5">
        <v>86850</v>
      </c>
      <c r="G85" s="5">
        <v>126560</v>
      </c>
      <c r="H85" s="5">
        <v>286110</v>
      </c>
      <c r="I85" s="5">
        <v>210940</v>
      </c>
      <c r="J85" s="5">
        <v>395780</v>
      </c>
      <c r="K85" s="5">
        <v>317970</v>
      </c>
      <c r="L85" s="5">
        <v>177650</v>
      </c>
      <c r="M85" s="5">
        <v>260710</v>
      </c>
      <c r="N85" s="5">
        <v>196260</v>
      </c>
      <c r="O85" s="13">
        <v>2353890</v>
      </c>
    </row>
    <row r="86" spans="1:15" ht="15">
      <c r="A86" s="45" t="s">
        <v>111</v>
      </c>
      <c r="B86" s="46" t="s">
        <v>230</v>
      </c>
      <c r="C86" s="5">
        <v>0</v>
      </c>
      <c r="D86" s="5">
        <v>800</v>
      </c>
      <c r="E86" s="5">
        <v>880</v>
      </c>
      <c r="F86" s="5">
        <v>0</v>
      </c>
      <c r="G86" s="5">
        <v>0</v>
      </c>
      <c r="H86" s="5">
        <v>0</v>
      </c>
      <c r="I86" s="5">
        <v>1000</v>
      </c>
      <c r="J86" s="5">
        <v>600</v>
      </c>
      <c r="K86" s="5">
        <v>2000</v>
      </c>
      <c r="L86" s="5">
        <v>0</v>
      </c>
      <c r="M86" s="5">
        <v>1400</v>
      </c>
      <c r="N86" s="5">
        <v>0</v>
      </c>
      <c r="O86" s="13">
        <v>6680</v>
      </c>
    </row>
    <row r="87" spans="1:15" ht="15">
      <c r="A87" s="45" t="s">
        <v>112</v>
      </c>
      <c r="B87" s="46" t="s">
        <v>231</v>
      </c>
      <c r="C87" s="5">
        <v>311860</v>
      </c>
      <c r="D87" s="5">
        <v>361090</v>
      </c>
      <c r="E87" s="5">
        <v>132270</v>
      </c>
      <c r="F87" s="5">
        <v>139660</v>
      </c>
      <c r="G87" s="5">
        <v>99270</v>
      </c>
      <c r="H87" s="5">
        <v>92750</v>
      </c>
      <c r="I87" s="5">
        <v>206080</v>
      </c>
      <c r="J87" s="5">
        <v>308750</v>
      </c>
      <c r="K87" s="5">
        <v>377150</v>
      </c>
      <c r="L87" s="5">
        <v>438030</v>
      </c>
      <c r="M87" s="5">
        <v>564650</v>
      </c>
      <c r="N87" s="5">
        <v>570000</v>
      </c>
      <c r="O87" s="13">
        <v>3601560</v>
      </c>
    </row>
    <row r="88" spans="1:15" ht="15">
      <c r="A88" s="45" t="s">
        <v>113</v>
      </c>
      <c r="B88" s="46" t="s">
        <v>232</v>
      </c>
      <c r="C88" s="5">
        <v>69250</v>
      </c>
      <c r="D88" s="5">
        <v>278750</v>
      </c>
      <c r="E88" s="5">
        <v>72125</v>
      </c>
      <c r="F88" s="5">
        <v>79050</v>
      </c>
      <c r="G88" s="5">
        <v>46225</v>
      </c>
      <c r="H88" s="5">
        <v>11500</v>
      </c>
      <c r="I88" s="5">
        <v>50000</v>
      </c>
      <c r="J88" s="5">
        <v>136925</v>
      </c>
      <c r="K88" s="5">
        <v>98250</v>
      </c>
      <c r="L88" s="5">
        <v>158775</v>
      </c>
      <c r="M88" s="5">
        <v>171600</v>
      </c>
      <c r="N88" s="5">
        <v>94700</v>
      </c>
      <c r="O88" s="13">
        <v>1267150</v>
      </c>
    </row>
    <row r="89" spans="1:15" ht="15">
      <c r="A89" s="45" t="s">
        <v>115</v>
      </c>
      <c r="B89" s="46" t="s">
        <v>233</v>
      </c>
      <c r="C89" s="5">
        <v>16230</v>
      </c>
      <c r="D89" s="5">
        <v>8761</v>
      </c>
      <c r="E89" s="5">
        <v>8500</v>
      </c>
      <c r="F89" s="5">
        <v>6900</v>
      </c>
      <c r="G89" s="5">
        <v>10850</v>
      </c>
      <c r="H89" s="5">
        <v>8750</v>
      </c>
      <c r="I89" s="5">
        <v>9750</v>
      </c>
      <c r="J89" s="5">
        <v>9300</v>
      </c>
      <c r="K89" s="5">
        <v>19700</v>
      </c>
      <c r="L89" s="5">
        <v>55000</v>
      </c>
      <c r="M89" s="5">
        <v>38050</v>
      </c>
      <c r="N89" s="5">
        <v>41050</v>
      </c>
      <c r="O89" s="13">
        <v>232841</v>
      </c>
    </row>
    <row r="90" spans="1:15" ht="15">
      <c r="A90" s="45" t="s">
        <v>117</v>
      </c>
      <c r="B90" s="46" t="s">
        <v>116</v>
      </c>
      <c r="C90" s="5">
        <v>27420</v>
      </c>
      <c r="D90" s="5">
        <v>43500</v>
      </c>
      <c r="E90" s="5">
        <v>29230</v>
      </c>
      <c r="F90" s="5">
        <v>31900</v>
      </c>
      <c r="G90" s="5">
        <v>28700</v>
      </c>
      <c r="H90" s="5">
        <v>26700</v>
      </c>
      <c r="I90" s="5">
        <v>9630</v>
      </c>
      <c r="J90" s="5">
        <v>20350</v>
      </c>
      <c r="K90" s="5">
        <v>58800</v>
      </c>
      <c r="L90" s="5">
        <v>70600</v>
      </c>
      <c r="M90" s="5">
        <v>29230</v>
      </c>
      <c r="N90" s="5">
        <v>36150</v>
      </c>
      <c r="O90" s="13">
        <v>412210</v>
      </c>
    </row>
    <row r="91" spans="1:15" ht="15">
      <c r="A91" s="45" t="s">
        <v>155</v>
      </c>
      <c r="B91" s="46" t="s">
        <v>234</v>
      </c>
      <c r="C91" s="5">
        <v>82500</v>
      </c>
      <c r="D91" s="5">
        <v>64000</v>
      </c>
      <c r="E91" s="5">
        <v>71000</v>
      </c>
      <c r="F91" s="5">
        <v>94200</v>
      </c>
      <c r="G91" s="5">
        <v>150000</v>
      </c>
      <c r="H91" s="5">
        <v>46000</v>
      </c>
      <c r="I91" s="5">
        <v>44900</v>
      </c>
      <c r="J91" s="5">
        <v>46000</v>
      </c>
      <c r="K91" s="5">
        <v>132440</v>
      </c>
      <c r="L91" s="5">
        <v>132600</v>
      </c>
      <c r="M91" s="5">
        <v>36240</v>
      </c>
      <c r="N91" s="5">
        <v>58000</v>
      </c>
      <c r="O91" s="13">
        <v>957880</v>
      </c>
    </row>
    <row r="92" spans="1:15" ht="15">
      <c r="A92" s="45" t="s">
        <v>156</v>
      </c>
      <c r="B92" s="46" t="s">
        <v>235</v>
      </c>
      <c r="C92" s="5">
        <v>43005</v>
      </c>
      <c r="D92" s="5">
        <v>87500</v>
      </c>
      <c r="E92" s="5">
        <v>42700</v>
      </c>
      <c r="F92" s="5">
        <v>24550</v>
      </c>
      <c r="G92" s="5">
        <v>16000</v>
      </c>
      <c r="H92" s="5">
        <v>3000</v>
      </c>
      <c r="I92" s="5">
        <v>7000</v>
      </c>
      <c r="J92" s="5">
        <v>24250</v>
      </c>
      <c r="K92" s="5">
        <v>73450</v>
      </c>
      <c r="L92" s="5">
        <v>0</v>
      </c>
      <c r="M92" s="5">
        <v>13400</v>
      </c>
      <c r="N92" s="5">
        <v>93500</v>
      </c>
      <c r="O92" s="13">
        <v>428355</v>
      </c>
    </row>
    <row r="93" spans="1:15" s="53" customFormat="1" ht="15">
      <c r="A93" s="56" t="s">
        <v>158</v>
      </c>
      <c r="B93" s="57" t="s">
        <v>185</v>
      </c>
      <c r="C93" s="65">
        <v>270</v>
      </c>
      <c r="D93" s="65">
        <v>440</v>
      </c>
      <c r="E93" s="65">
        <v>610</v>
      </c>
      <c r="F93" s="65">
        <v>1040</v>
      </c>
      <c r="G93" s="65">
        <v>820</v>
      </c>
      <c r="H93" s="65">
        <v>700</v>
      </c>
      <c r="I93" s="65">
        <v>540</v>
      </c>
      <c r="J93" s="65">
        <v>710</v>
      </c>
      <c r="K93" s="65">
        <v>1540</v>
      </c>
      <c r="L93" s="65">
        <v>1720</v>
      </c>
      <c r="M93" s="65">
        <v>750</v>
      </c>
      <c r="N93" s="65">
        <v>860</v>
      </c>
      <c r="O93" s="13">
        <v>10000</v>
      </c>
    </row>
    <row r="94" spans="1:15" ht="15">
      <c r="A94" s="45" t="s">
        <v>135</v>
      </c>
      <c r="B94" s="46" t="s">
        <v>178</v>
      </c>
      <c r="C94" s="5">
        <v>261800</v>
      </c>
      <c r="D94" s="5">
        <v>190500</v>
      </c>
      <c r="E94" s="5">
        <v>289000</v>
      </c>
      <c r="F94" s="5">
        <v>293000</v>
      </c>
      <c r="G94" s="5">
        <v>305500</v>
      </c>
      <c r="H94" s="5">
        <v>138000</v>
      </c>
      <c r="I94" s="5">
        <v>226500</v>
      </c>
      <c r="J94" s="5">
        <v>239000</v>
      </c>
      <c r="K94" s="5">
        <v>282000</v>
      </c>
      <c r="L94" s="5">
        <v>330000</v>
      </c>
      <c r="M94" s="5">
        <v>389000</v>
      </c>
      <c r="N94" s="5">
        <v>303000</v>
      </c>
      <c r="O94" s="13">
        <v>3247300</v>
      </c>
    </row>
    <row r="95" spans="1:15" ht="15">
      <c r="A95" s="45" t="s">
        <v>123</v>
      </c>
      <c r="B95" s="46" t="s">
        <v>122</v>
      </c>
      <c r="C95" s="5">
        <v>3700</v>
      </c>
      <c r="D95" s="5">
        <v>37451</v>
      </c>
      <c r="E95" s="5">
        <v>37800</v>
      </c>
      <c r="F95" s="5">
        <v>41375</v>
      </c>
      <c r="G95" s="5">
        <v>34650</v>
      </c>
      <c r="H95" s="5">
        <v>43150</v>
      </c>
      <c r="I95" s="5">
        <v>92850</v>
      </c>
      <c r="J95" s="5">
        <v>56000</v>
      </c>
      <c r="K95" s="5">
        <v>92850</v>
      </c>
      <c r="L95" s="5">
        <v>70450</v>
      </c>
      <c r="M95" s="5">
        <v>50320</v>
      </c>
      <c r="N95" s="5">
        <v>83600</v>
      </c>
      <c r="O95" s="13">
        <v>644196</v>
      </c>
    </row>
    <row r="96" spans="1:15" ht="15">
      <c r="A96" s="64"/>
      <c r="B96" s="46"/>
      <c r="C96" s="81">
        <v>15777442</v>
      </c>
      <c r="D96" s="81">
        <v>17465356</v>
      </c>
      <c r="E96" s="81">
        <v>15840945</v>
      </c>
      <c r="F96" s="81">
        <v>18345918</v>
      </c>
      <c r="G96" s="81">
        <v>18536227</v>
      </c>
      <c r="H96" s="81">
        <v>16375142</v>
      </c>
      <c r="I96" s="81">
        <v>11812952</v>
      </c>
      <c r="J96" s="81">
        <v>14859145</v>
      </c>
      <c r="K96" s="81">
        <v>20939822</v>
      </c>
      <c r="L96" s="81">
        <v>20168017</v>
      </c>
      <c r="M96" s="81">
        <v>19852214</v>
      </c>
      <c r="N96" s="81">
        <v>20076068</v>
      </c>
      <c r="O96" s="13">
        <v>210049248</v>
      </c>
    </row>
    <row r="107" spans="4:4" ht="15">
      <c r="D107" s="66"/>
    </row>
  </sheetData>
  <mergeCells count="1">
    <mergeCell ref="A3:B3"/>
  </mergeCells>
  <phoneticPr fontId="14" type="noConversion"/>
  <pageMargins left="0.2" right="0.2" top="0.31" bottom="0.34" header="0.2" footer="0.19"/>
  <pageSetup paperSize="9" orientation="landscape" horizontalDpi="300" verticalDpi="300" r:id="rId1"/>
  <headerFooter alignWithMargins="0">
    <oddFooter>&amp;CMonthwise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Y102"/>
  <sheetViews>
    <sheetView showGridLines="0" showZeros="0" view="pageBreakPreview" zoomScaleSheetLayoutView="100" workbookViewId="0">
      <pane xSplit="1" ySplit="4" topLeftCell="H11" activePane="bottomRight" state="frozen"/>
      <selection activeCell="B1" sqref="B1"/>
      <selection pane="topRight" activeCell="C1" sqref="C1"/>
      <selection pane="bottomLeft" activeCell="B5" sqref="B5"/>
      <selection pane="bottomRight" activeCell="A63" sqref="A63:XFD63"/>
    </sheetView>
  </sheetViews>
  <sheetFormatPr defaultRowHeight="12.75"/>
  <cols>
    <col min="1" max="1" width="16.7109375" customWidth="1"/>
    <col min="2" max="2" width="18.7109375" bestFit="1" customWidth="1"/>
    <col min="3" max="3" width="9.5703125" customWidth="1"/>
    <col min="4" max="4" width="10.42578125" customWidth="1"/>
    <col min="5" max="5" width="10.140625" customWidth="1"/>
    <col min="6" max="6" width="10.42578125" customWidth="1"/>
    <col min="7" max="7" width="9.140625" customWidth="1"/>
    <col min="8" max="8" width="9.85546875" style="53" customWidth="1"/>
    <col min="9" max="10" width="10.42578125" customWidth="1"/>
    <col min="11" max="11" width="9.5703125" customWidth="1"/>
    <col min="12" max="12" width="8.85546875" customWidth="1"/>
    <col min="13" max="13" width="10.5703125" style="53" customWidth="1"/>
    <col min="14" max="14" width="10" customWidth="1"/>
    <col min="15" max="15" width="9.28515625" customWidth="1"/>
    <col min="16" max="16" width="8.42578125" customWidth="1"/>
    <col min="17" max="17" width="10.28515625" customWidth="1"/>
    <col min="18" max="18" width="15.28515625" customWidth="1"/>
    <col min="19" max="19" width="8.7109375" customWidth="1"/>
    <col min="20" max="20" width="9.85546875" customWidth="1"/>
    <col min="21" max="21" width="11.28515625" customWidth="1"/>
    <col min="22" max="22" width="9.5703125" customWidth="1"/>
    <col min="23" max="23" width="9.140625" customWidth="1"/>
    <col min="24" max="24" width="12.42578125" style="53" customWidth="1"/>
    <col min="25" max="25" width="7.42578125" customWidth="1"/>
  </cols>
  <sheetData>
    <row r="1" spans="1:25" s="1" customFormat="1" ht="24.75">
      <c r="A1" s="20" t="s">
        <v>347</v>
      </c>
      <c r="B1" s="8"/>
      <c r="C1" s="8"/>
      <c r="D1" s="8"/>
      <c r="E1" s="8"/>
      <c r="H1" s="50"/>
      <c r="M1" s="50"/>
      <c r="X1" s="50"/>
    </row>
    <row r="2" spans="1:25" s="1" customFormat="1" ht="18">
      <c r="H2" s="50"/>
      <c r="M2" s="50"/>
      <c r="P2" s="7" t="s">
        <v>346</v>
      </c>
      <c r="X2" s="7" t="s">
        <v>346</v>
      </c>
    </row>
    <row r="3" spans="1:25" s="1" customFormat="1" ht="18">
      <c r="A3" s="116" t="s">
        <v>126</v>
      </c>
      <c r="B3" s="116"/>
      <c r="C3" s="47" t="s">
        <v>127</v>
      </c>
      <c r="D3" s="47" t="s">
        <v>238</v>
      </c>
      <c r="E3" s="47" t="s">
        <v>128</v>
      </c>
      <c r="F3" s="47" t="s">
        <v>239</v>
      </c>
      <c r="G3" s="47" t="s">
        <v>195</v>
      </c>
      <c r="H3" s="51" t="s">
        <v>129</v>
      </c>
      <c r="I3" s="47" t="s">
        <v>240</v>
      </c>
      <c r="J3" s="47" t="s">
        <v>130</v>
      </c>
      <c r="K3" s="47" t="s">
        <v>241</v>
      </c>
      <c r="L3" s="47" t="s">
        <v>337</v>
      </c>
      <c r="M3" s="51" t="s">
        <v>242</v>
      </c>
      <c r="N3" s="51" t="s">
        <v>243</v>
      </c>
      <c r="O3" s="51" t="s">
        <v>244</v>
      </c>
      <c r="P3" s="51" t="s">
        <v>338</v>
      </c>
      <c r="Q3" s="51" t="s">
        <v>131</v>
      </c>
      <c r="R3" s="51" t="s">
        <v>339</v>
      </c>
      <c r="S3" s="51" t="s">
        <v>274</v>
      </c>
      <c r="T3" s="51" t="s">
        <v>245</v>
      </c>
      <c r="U3" s="51" t="s">
        <v>132</v>
      </c>
      <c r="V3" s="51" t="s">
        <v>272</v>
      </c>
      <c r="W3" s="51" t="s">
        <v>122</v>
      </c>
      <c r="X3" s="51" t="s">
        <v>121</v>
      </c>
      <c r="Y3" s="51" t="s">
        <v>125</v>
      </c>
    </row>
    <row r="4" spans="1:25" s="1" customFormat="1" ht="18">
      <c r="A4" s="29" t="s">
        <v>133</v>
      </c>
      <c r="B4" s="29" t="s">
        <v>133</v>
      </c>
      <c r="C4" s="48" t="s">
        <v>246</v>
      </c>
      <c r="D4" s="48" t="s">
        <v>247</v>
      </c>
      <c r="E4" s="48" t="s">
        <v>248</v>
      </c>
      <c r="F4" s="48" t="s">
        <v>249</v>
      </c>
      <c r="G4" s="48" t="s">
        <v>250</v>
      </c>
      <c r="H4" s="52" t="s">
        <v>251</v>
      </c>
      <c r="I4" s="48" t="s">
        <v>252</v>
      </c>
      <c r="J4" s="48" t="s">
        <v>253</v>
      </c>
      <c r="K4" s="48" t="s">
        <v>254</v>
      </c>
      <c r="L4" s="48" t="s">
        <v>340</v>
      </c>
      <c r="M4" s="52" t="s">
        <v>255</v>
      </c>
      <c r="N4" s="52" t="s">
        <v>256</v>
      </c>
      <c r="O4" s="52" t="s">
        <v>257</v>
      </c>
      <c r="P4" s="52" t="s">
        <v>341</v>
      </c>
      <c r="Q4" s="52" t="s">
        <v>258</v>
      </c>
      <c r="R4" s="52" t="s">
        <v>342</v>
      </c>
      <c r="S4" s="52" t="s">
        <v>275</v>
      </c>
      <c r="T4" s="52" t="s">
        <v>259</v>
      </c>
      <c r="U4" s="52" t="s">
        <v>260</v>
      </c>
      <c r="V4" s="52" t="s">
        <v>273</v>
      </c>
      <c r="W4" s="52" t="s">
        <v>123</v>
      </c>
      <c r="X4" s="67" t="s">
        <v>261</v>
      </c>
      <c r="Y4" s="67" t="s">
        <v>267</v>
      </c>
    </row>
    <row r="5" spans="1:25" ht="15">
      <c r="A5" s="54" t="s">
        <v>17</v>
      </c>
      <c r="B5" s="46" t="s">
        <v>197</v>
      </c>
      <c r="C5" s="60"/>
      <c r="D5" s="60"/>
      <c r="E5" s="60"/>
      <c r="F5" s="62"/>
      <c r="G5" s="62"/>
      <c r="H5" s="63"/>
      <c r="I5" s="62"/>
      <c r="J5" s="62"/>
      <c r="K5" s="62">
        <v>8640</v>
      </c>
      <c r="L5" s="62"/>
      <c r="M5" s="63"/>
      <c r="N5" s="62"/>
      <c r="O5" s="62">
        <v>55250</v>
      </c>
      <c r="P5" s="62"/>
      <c r="Q5" s="62">
        <v>3000</v>
      </c>
      <c r="R5" s="62"/>
      <c r="S5" s="62"/>
      <c r="T5" s="62"/>
      <c r="U5" s="62">
        <v>1291039</v>
      </c>
      <c r="V5" s="62"/>
      <c r="W5" s="62">
        <v>34025</v>
      </c>
      <c r="X5" s="63">
        <v>1391954</v>
      </c>
      <c r="Y5" s="55">
        <v>0.66267983020819954</v>
      </c>
    </row>
    <row r="6" spans="1:25" ht="15">
      <c r="A6" s="54" t="s">
        <v>19</v>
      </c>
      <c r="B6" s="46" t="s">
        <v>192</v>
      </c>
      <c r="C6" s="60">
        <v>526225</v>
      </c>
      <c r="D6" s="60">
        <v>174150</v>
      </c>
      <c r="E6" s="60">
        <v>693640</v>
      </c>
      <c r="F6" s="62">
        <v>3202902</v>
      </c>
      <c r="G6" s="62">
        <v>9250</v>
      </c>
      <c r="H6" s="63">
        <v>39500</v>
      </c>
      <c r="I6" s="62">
        <v>1813905</v>
      </c>
      <c r="J6" s="62">
        <v>4782805</v>
      </c>
      <c r="K6" s="62">
        <v>226450</v>
      </c>
      <c r="L6" s="62"/>
      <c r="M6" s="63">
        <v>245800</v>
      </c>
      <c r="N6" s="62">
        <v>98175</v>
      </c>
      <c r="O6" s="62">
        <v>318600</v>
      </c>
      <c r="P6" s="62">
        <v>372075</v>
      </c>
      <c r="Q6" s="62">
        <v>6002800</v>
      </c>
      <c r="R6" s="62">
        <v>76275</v>
      </c>
      <c r="S6" s="62">
        <v>19000</v>
      </c>
      <c r="T6" s="62"/>
      <c r="U6" s="62">
        <v>2384357</v>
      </c>
      <c r="V6" s="62"/>
      <c r="W6" s="62">
        <v>103435</v>
      </c>
      <c r="X6" s="63">
        <v>21089344</v>
      </c>
      <c r="Y6" s="55">
        <v>10.040190193873009</v>
      </c>
    </row>
    <row r="7" spans="1:25" ht="15">
      <c r="A7" s="54" t="s">
        <v>21</v>
      </c>
      <c r="B7" s="46" t="s">
        <v>199</v>
      </c>
      <c r="C7" s="60"/>
      <c r="D7" s="60">
        <v>281648</v>
      </c>
      <c r="E7" s="60">
        <v>27750</v>
      </c>
      <c r="F7" s="62">
        <v>133910</v>
      </c>
      <c r="G7" s="62">
        <v>1657390</v>
      </c>
      <c r="H7" s="63"/>
      <c r="I7" s="62">
        <v>3577880</v>
      </c>
      <c r="J7" s="62">
        <v>10578321</v>
      </c>
      <c r="K7" s="62">
        <v>32150</v>
      </c>
      <c r="L7" s="62"/>
      <c r="M7" s="63">
        <v>498110</v>
      </c>
      <c r="N7" s="62">
        <v>1223330</v>
      </c>
      <c r="O7" s="62">
        <v>151950</v>
      </c>
      <c r="P7" s="62"/>
      <c r="Q7" s="62">
        <v>8500</v>
      </c>
      <c r="R7" s="62">
        <v>2180080</v>
      </c>
      <c r="S7" s="62"/>
      <c r="T7" s="62"/>
      <c r="U7" s="62">
        <v>20846000</v>
      </c>
      <c r="V7" s="62"/>
      <c r="W7" s="62">
        <v>133960</v>
      </c>
      <c r="X7" s="63">
        <v>41330979</v>
      </c>
      <c r="Y7" s="55">
        <v>19.676804079774662</v>
      </c>
    </row>
    <row r="8" spans="1:25" ht="15">
      <c r="A8" s="54" t="s">
        <v>23</v>
      </c>
      <c r="B8" s="46" t="s">
        <v>200</v>
      </c>
      <c r="C8" s="60"/>
      <c r="D8" s="60">
        <v>24850</v>
      </c>
      <c r="E8" s="60"/>
      <c r="F8" s="62"/>
      <c r="G8" s="62">
        <v>15250</v>
      </c>
      <c r="H8" s="63"/>
      <c r="I8" s="62">
        <v>85090</v>
      </c>
      <c r="J8" s="62">
        <v>30540</v>
      </c>
      <c r="K8" s="62"/>
      <c r="L8" s="62"/>
      <c r="M8" s="63">
        <v>56000</v>
      </c>
      <c r="N8" s="62">
        <v>21760</v>
      </c>
      <c r="O8" s="62">
        <v>17000</v>
      </c>
      <c r="P8" s="62"/>
      <c r="Q8" s="62"/>
      <c r="R8" s="62">
        <v>22800</v>
      </c>
      <c r="S8" s="62"/>
      <c r="T8" s="62"/>
      <c r="U8" s="62">
        <v>1193440</v>
      </c>
      <c r="V8" s="62"/>
      <c r="W8" s="62">
        <v>0</v>
      </c>
      <c r="X8" s="63">
        <v>1466730</v>
      </c>
      <c r="Y8" s="55">
        <v>0.698279100718323</v>
      </c>
    </row>
    <row r="9" spans="1:25" ht="15">
      <c r="A9" s="54" t="s">
        <v>25</v>
      </c>
      <c r="B9" s="46" t="s">
        <v>202</v>
      </c>
      <c r="C9" s="60"/>
      <c r="D9" s="60"/>
      <c r="E9" s="60">
        <v>2442</v>
      </c>
      <c r="F9" s="62">
        <v>15176</v>
      </c>
      <c r="G9" s="62"/>
      <c r="H9" s="63"/>
      <c r="I9" s="62"/>
      <c r="J9" s="62">
        <v>12542</v>
      </c>
      <c r="K9" s="62"/>
      <c r="L9" s="62"/>
      <c r="M9" s="63">
        <v>1000</v>
      </c>
      <c r="N9" s="62">
        <v>2192</v>
      </c>
      <c r="O9" s="62">
        <v>53000</v>
      </c>
      <c r="P9" s="62"/>
      <c r="Q9" s="62"/>
      <c r="R9" s="62"/>
      <c r="S9" s="62"/>
      <c r="T9" s="62"/>
      <c r="U9" s="62">
        <v>23018934</v>
      </c>
      <c r="V9" s="62">
        <v>181784</v>
      </c>
      <c r="W9" s="62">
        <v>0</v>
      </c>
      <c r="X9" s="63">
        <v>23287070</v>
      </c>
      <c r="Y9" s="55">
        <v>11.086481014204821</v>
      </c>
    </row>
    <row r="10" spans="1:25" ht="15">
      <c r="A10" s="54" t="s">
        <v>27</v>
      </c>
      <c r="B10" s="46" t="s">
        <v>26</v>
      </c>
      <c r="C10" s="60"/>
      <c r="D10" s="60">
        <v>1439620</v>
      </c>
      <c r="E10" s="60">
        <v>943885</v>
      </c>
      <c r="F10" s="62">
        <v>13650</v>
      </c>
      <c r="G10" s="62"/>
      <c r="H10" s="63"/>
      <c r="I10" s="62">
        <v>110760</v>
      </c>
      <c r="J10" s="62">
        <v>3150</v>
      </c>
      <c r="K10" s="62">
        <v>7510</v>
      </c>
      <c r="L10" s="62"/>
      <c r="M10" s="63">
        <v>60135</v>
      </c>
      <c r="N10" s="62"/>
      <c r="O10" s="62">
        <v>5000</v>
      </c>
      <c r="P10" s="62"/>
      <c r="Q10" s="62"/>
      <c r="R10" s="62"/>
      <c r="S10" s="62"/>
      <c r="T10" s="62"/>
      <c r="U10" s="62"/>
      <c r="V10" s="62"/>
      <c r="W10" s="62">
        <v>4100</v>
      </c>
      <c r="X10" s="63">
        <v>2587810</v>
      </c>
      <c r="Y10" s="55">
        <v>1.2320015542259879</v>
      </c>
    </row>
    <row r="11" spans="1:25" ht="15">
      <c r="A11" s="54" t="s">
        <v>29</v>
      </c>
      <c r="B11" s="46" t="s">
        <v>28</v>
      </c>
      <c r="C11" s="60">
        <v>22400</v>
      </c>
      <c r="D11" s="60">
        <v>1197450</v>
      </c>
      <c r="E11" s="60">
        <v>2146590</v>
      </c>
      <c r="F11" s="62">
        <v>2248830</v>
      </c>
      <c r="G11" s="62">
        <v>223720</v>
      </c>
      <c r="H11" s="63">
        <v>29800</v>
      </c>
      <c r="I11" s="62">
        <v>204830</v>
      </c>
      <c r="J11" s="62">
        <v>586795</v>
      </c>
      <c r="K11" s="62">
        <v>431230</v>
      </c>
      <c r="L11" s="62"/>
      <c r="M11" s="63">
        <v>3463355</v>
      </c>
      <c r="N11" s="62">
        <v>37720</v>
      </c>
      <c r="O11" s="62">
        <v>218550</v>
      </c>
      <c r="P11" s="62">
        <v>4000</v>
      </c>
      <c r="Q11" s="62">
        <v>8640</v>
      </c>
      <c r="R11" s="62">
        <v>129610</v>
      </c>
      <c r="S11" s="62">
        <v>28000</v>
      </c>
      <c r="T11" s="62"/>
      <c r="U11" s="62">
        <v>587820</v>
      </c>
      <c r="V11" s="62"/>
      <c r="W11" s="62">
        <v>95410</v>
      </c>
      <c r="X11" s="63">
        <v>11664750</v>
      </c>
      <c r="Y11" s="55">
        <v>5.5533405194576089</v>
      </c>
    </row>
    <row r="12" spans="1:25" s="53" customFormat="1" ht="15">
      <c r="A12" s="59" t="s">
        <v>31</v>
      </c>
      <c r="B12" s="57" t="s">
        <v>30</v>
      </c>
      <c r="C12" s="61"/>
      <c r="D12" s="61">
        <v>863630</v>
      </c>
      <c r="E12" s="61">
        <v>133100</v>
      </c>
      <c r="F12" s="63">
        <v>5819115</v>
      </c>
      <c r="G12" s="63">
        <v>744110</v>
      </c>
      <c r="H12" s="63">
        <v>10000</v>
      </c>
      <c r="I12" s="62">
        <v>957555</v>
      </c>
      <c r="J12" s="62">
        <v>2674370</v>
      </c>
      <c r="K12" s="62">
        <v>526190</v>
      </c>
      <c r="L12" s="62"/>
      <c r="M12" s="63">
        <v>5383190</v>
      </c>
      <c r="N12" s="62">
        <v>31410</v>
      </c>
      <c r="O12" s="62"/>
      <c r="P12" s="62"/>
      <c r="Q12" s="62"/>
      <c r="R12" s="62">
        <v>50720</v>
      </c>
      <c r="S12" s="62"/>
      <c r="T12" s="62"/>
      <c r="U12" s="62"/>
      <c r="V12" s="62"/>
      <c r="W12" s="62">
        <v>19400</v>
      </c>
      <c r="X12" s="63">
        <v>17212790</v>
      </c>
      <c r="Y12" s="55">
        <v>8.1946449053700015</v>
      </c>
    </row>
    <row r="13" spans="1:25" s="53" customFormat="1" ht="15">
      <c r="A13" s="59" t="s">
        <v>33</v>
      </c>
      <c r="B13" s="57" t="s">
        <v>32</v>
      </c>
      <c r="C13" s="61">
        <v>149500</v>
      </c>
      <c r="D13" s="61"/>
      <c r="E13" s="61">
        <v>1006810</v>
      </c>
      <c r="F13" s="63"/>
      <c r="G13" s="63"/>
      <c r="H13" s="63"/>
      <c r="I13" s="62"/>
      <c r="J13" s="62"/>
      <c r="K13" s="62"/>
      <c r="L13" s="62"/>
      <c r="M13" s="63"/>
      <c r="N13" s="62"/>
      <c r="O13" s="62">
        <v>875750</v>
      </c>
      <c r="P13" s="62">
        <v>22760</v>
      </c>
      <c r="Q13" s="62">
        <v>59400</v>
      </c>
      <c r="R13" s="62"/>
      <c r="S13" s="62"/>
      <c r="T13" s="62"/>
      <c r="U13" s="62">
        <v>122650</v>
      </c>
      <c r="V13" s="62"/>
      <c r="W13" s="62">
        <v>1000</v>
      </c>
      <c r="X13" s="63">
        <v>2237870</v>
      </c>
      <c r="Y13" s="55">
        <v>1.0654025288393321</v>
      </c>
    </row>
    <row r="14" spans="1:25" s="53" customFormat="1" ht="15">
      <c r="A14" s="59" t="s">
        <v>34</v>
      </c>
      <c r="B14" s="57" t="s">
        <v>201</v>
      </c>
      <c r="C14" s="61"/>
      <c r="D14" s="61">
        <v>19605</v>
      </c>
      <c r="E14" s="61">
        <v>4000</v>
      </c>
      <c r="F14" s="63">
        <v>50</v>
      </c>
      <c r="G14" s="63"/>
      <c r="H14" s="63"/>
      <c r="I14" s="62">
        <v>3750</v>
      </c>
      <c r="J14" s="62"/>
      <c r="K14" s="62">
        <v>150</v>
      </c>
      <c r="L14" s="62"/>
      <c r="M14" s="63"/>
      <c r="N14" s="62"/>
      <c r="O14" s="62"/>
      <c r="P14" s="62"/>
      <c r="Q14" s="62"/>
      <c r="R14" s="62"/>
      <c r="S14" s="62"/>
      <c r="T14" s="62"/>
      <c r="U14" s="62"/>
      <c r="V14" s="62"/>
      <c r="W14" s="62">
        <v>50</v>
      </c>
      <c r="X14" s="63">
        <v>27605</v>
      </c>
      <c r="Y14" s="55">
        <v>1.3142156071894149E-2</v>
      </c>
    </row>
    <row r="15" spans="1:25" s="53" customFormat="1" ht="15">
      <c r="A15" s="59" t="s">
        <v>36</v>
      </c>
      <c r="B15" s="57" t="s">
        <v>203</v>
      </c>
      <c r="C15" s="61">
        <v>9000</v>
      </c>
      <c r="D15" s="61">
        <v>12795</v>
      </c>
      <c r="E15" s="61">
        <v>589175</v>
      </c>
      <c r="F15" s="63">
        <v>549545</v>
      </c>
      <c r="G15" s="63">
        <v>10825</v>
      </c>
      <c r="H15" s="63"/>
      <c r="I15" s="62">
        <v>32250</v>
      </c>
      <c r="J15" s="62">
        <v>343505</v>
      </c>
      <c r="K15" s="62">
        <v>24550</v>
      </c>
      <c r="L15" s="62"/>
      <c r="M15" s="63">
        <v>2836015</v>
      </c>
      <c r="N15" s="62">
        <v>375375</v>
      </c>
      <c r="O15" s="62">
        <v>32500</v>
      </c>
      <c r="P15" s="62"/>
      <c r="Q15" s="62">
        <v>4000</v>
      </c>
      <c r="R15" s="62">
        <v>18000</v>
      </c>
      <c r="S15" s="62"/>
      <c r="T15" s="62"/>
      <c r="U15" s="62">
        <v>51735</v>
      </c>
      <c r="V15" s="62"/>
      <c r="W15" s="62">
        <v>500</v>
      </c>
      <c r="X15" s="63">
        <v>4889770</v>
      </c>
      <c r="Y15" s="55">
        <v>2.3279159752097756</v>
      </c>
    </row>
    <row r="16" spans="1:25" ht="15">
      <c r="A16" s="54" t="s">
        <v>37</v>
      </c>
      <c r="B16" s="46" t="s">
        <v>161</v>
      </c>
      <c r="C16" s="60">
        <v>12450</v>
      </c>
      <c r="D16" s="60">
        <v>500</v>
      </c>
      <c r="E16" s="60">
        <v>557575</v>
      </c>
      <c r="F16" s="62">
        <v>1240500</v>
      </c>
      <c r="G16" s="62"/>
      <c r="H16" s="63">
        <v>7200</v>
      </c>
      <c r="I16" s="62">
        <v>4400</v>
      </c>
      <c r="J16" s="62">
        <v>71285</v>
      </c>
      <c r="K16" s="62">
        <v>13500</v>
      </c>
      <c r="L16" s="62"/>
      <c r="M16" s="63">
        <v>168700</v>
      </c>
      <c r="N16" s="62">
        <v>39000</v>
      </c>
      <c r="O16" s="62">
        <v>62500</v>
      </c>
      <c r="P16" s="62">
        <v>335</v>
      </c>
      <c r="Q16" s="62">
        <v>373000</v>
      </c>
      <c r="R16" s="62">
        <v>6000</v>
      </c>
      <c r="S16" s="62"/>
      <c r="T16" s="62"/>
      <c r="U16" s="62">
        <v>259600</v>
      </c>
      <c r="V16" s="62"/>
      <c r="W16" s="62">
        <v>0</v>
      </c>
      <c r="X16" s="63">
        <v>2816545</v>
      </c>
      <c r="Y16" s="55">
        <v>1.3408974451553379</v>
      </c>
    </row>
    <row r="17" spans="1:25" ht="15">
      <c r="A17" s="54" t="s">
        <v>38</v>
      </c>
      <c r="B17" s="46" t="s">
        <v>162</v>
      </c>
      <c r="C17" s="60"/>
      <c r="D17" s="60"/>
      <c r="E17" s="60"/>
      <c r="F17" s="62"/>
      <c r="G17" s="62"/>
      <c r="H17" s="63"/>
      <c r="I17" s="62"/>
      <c r="J17" s="62"/>
      <c r="K17" s="62"/>
      <c r="L17" s="62"/>
      <c r="M17" s="63"/>
      <c r="N17" s="62"/>
      <c r="O17" s="62"/>
      <c r="P17" s="62"/>
      <c r="Q17" s="62"/>
      <c r="R17" s="62"/>
      <c r="S17" s="62"/>
      <c r="T17" s="62"/>
      <c r="U17" s="62">
        <v>2000</v>
      </c>
      <c r="V17" s="62"/>
      <c r="W17" s="62">
        <v>0</v>
      </c>
      <c r="X17" s="63">
        <v>2000</v>
      </c>
      <c r="Y17" s="55">
        <v>9.5215765780794421E-4</v>
      </c>
    </row>
    <row r="18" spans="1:25" ht="15">
      <c r="A18" s="54" t="s">
        <v>39</v>
      </c>
      <c r="B18" s="46" t="s">
        <v>163</v>
      </c>
      <c r="C18" s="60">
        <v>23450</v>
      </c>
      <c r="D18" s="60">
        <v>95550</v>
      </c>
      <c r="E18" s="60">
        <v>851835</v>
      </c>
      <c r="F18" s="62">
        <v>613115</v>
      </c>
      <c r="G18" s="62"/>
      <c r="H18" s="63"/>
      <c r="I18" s="62">
        <v>70550</v>
      </c>
      <c r="J18" s="62">
        <v>510955</v>
      </c>
      <c r="K18" s="62">
        <v>5900</v>
      </c>
      <c r="L18" s="62"/>
      <c r="M18" s="63">
        <v>33125</v>
      </c>
      <c r="N18" s="62">
        <v>185500</v>
      </c>
      <c r="O18" s="62">
        <v>183940</v>
      </c>
      <c r="P18" s="62">
        <v>3000</v>
      </c>
      <c r="Q18" s="62">
        <v>830650</v>
      </c>
      <c r="R18" s="62">
        <v>2000</v>
      </c>
      <c r="S18" s="62"/>
      <c r="T18" s="62"/>
      <c r="U18" s="62">
        <v>254800</v>
      </c>
      <c r="V18" s="62"/>
      <c r="W18" s="62">
        <v>7500</v>
      </c>
      <c r="X18" s="63">
        <v>3671870</v>
      </c>
      <c r="Y18" s="55">
        <v>1.748099569487628</v>
      </c>
    </row>
    <row r="19" spans="1:25" ht="15">
      <c r="A19" s="54" t="s">
        <v>40</v>
      </c>
      <c r="B19" s="46" t="s">
        <v>164</v>
      </c>
      <c r="C19" s="60">
        <v>6500</v>
      </c>
      <c r="D19" s="60">
        <v>1000</v>
      </c>
      <c r="E19" s="60">
        <v>615990</v>
      </c>
      <c r="F19" s="62">
        <v>110050</v>
      </c>
      <c r="G19" s="62">
        <v>5000</v>
      </c>
      <c r="H19" s="63"/>
      <c r="I19" s="62">
        <v>2750</v>
      </c>
      <c r="J19" s="62">
        <v>376320</v>
      </c>
      <c r="K19" s="62">
        <v>124200</v>
      </c>
      <c r="L19" s="62"/>
      <c r="M19" s="63">
        <v>153265</v>
      </c>
      <c r="N19" s="62">
        <v>87750</v>
      </c>
      <c r="O19" s="62">
        <v>18150</v>
      </c>
      <c r="P19" s="62"/>
      <c r="Q19" s="62">
        <v>17500</v>
      </c>
      <c r="R19" s="62"/>
      <c r="S19" s="62">
        <v>11600</v>
      </c>
      <c r="T19" s="62"/>
      <c r="U19" s="62">
        <v>391720</v>
      </c>
      <c r="V19" s="62"/>
      <c r="W19" s="62">
        <v>36400</v>
      </c>
      <c r="X19" s="63">
        <v>1958195</v>
      </c>
      <c r="Y19" s="55">
        <v>0.93225518236561367</v>
      </c>
    </row>
    <row r="20" spans="1:25" ht="15">
      <c r="A20" s="54" t="s">
        <v>41</v>
      </c>
      <c r="B20" s="46" t="s">
        <v>165</v>
      </c>
      <c r="C20" s="60">
        <v>3000</v>
      </c>
      <c r="D20" s="60">
        <v>250</v>
      </c>
      <c r="E20" s="60">
        <v>271300</v>
      </c>
      <c r="F20" s="62">
        <v>2115825</v>
      </c>
      <c r="G20" s="62"/>
      <c r="H20" s="63">
        <v>2000</v>
      </c>
      <c r="I20" s="62">
        <v>25350</v>
      </c>
      <c r="J20" s="62">
        <v>233200</v>
      </c>
      <c r="K20" s="62">
        <v>10500</v>
      </c>
      <c r="L20" s="62"/>
      <c r="M20" s="63">
        <v>135400</v>
      </c>
      <c r="N20" s="62">
        <v>113100</v>
      </c>
      <c r="O20" s="62">
        <v>2000</v>
      </c>
      <c r="P20" s="62"/>
      <c r="Q20" s="62">
        <v>72000</v>
      </c>
      <c r="R20" s="62"/>
      <c r="S20" s="62">
        <v>3400</v>
      </c>
      <c r="T20" s="62"/>
      <c r="U20" s="62">
        <v>142000</v>
      </c>
      <c r="V20" s="62"/>
      <c r="W20" s="62">
        <v>7500</v>
      </c>
      <c r="X20" s="63">
        <v>3136825</v>
      </c>
      <c r="Y20" s="55">
        <v>1.4933759724767022</v>
      </c>
    </row>
    <row r="21" spans="1:25" ht="15">
      <c r="A21" s="54" t="s">
        <v>42</v>
      </c>
      <c r="B21" s="46" t="s">
        <v>166</v>
      </c>
      <c r="C21" s="60">
        <v>3000</v>
      </c>
      <c r="D21" s="60"/>
      <c r="E21" s="60">
        <v>140750</v>
      </c>
      <c r="F21" s="62">
        <v>38500</v>
      </c>
      <c r="G21" s="62"/>
      <c r="H21" s="63"/>
      <c r="I21" s="62"/>
      <c r="J21" s="62"/>
      <c r="K21" s="62"/>
      <c r="L21" s="62"/>
      <c r="M21" s="63"/>
      <c r="N21" s="62"/>
      <c r="O21" s="62">
        <v>33500</v>
      </c>
      <c r="P21" s="62"/>
      <c r="Q21" s="62">
        <v>494500</v>
      </c>
      <c r="R21" s="62"/>
      <c r="S21" s="62">
        <v>15300</v>
      </c>
      <c r="T21" s="62"/>
      <c r="U21" s="62">
        <v>715700</v>
      </c>
      <c r="V21" s="62"/>
      <c r="W21" s="62">
        <v>27100</v>
      </c>
      <c r="X21" s="63">
        <v>1468350</v>
      </c>
      <c r="Y21" s="55">
        <v>0.69905034842114744</v>
      </c>
    </row>
    <row r="22" spans="1:25" ht="15">
      <c r="A22" s="54" t="s">
        <v>43</v>
      </c>
      <c r="B22" s="46" t="s">
        <v>167</v>
      </c>
      <c r="C22" s="60"/>
      <c r="D22" s="60">
        <v>1950</v>
      </c>
      <c r="E22" s="60">
        <v>1000</v>
      </c>
      <c r="F22" s="62">
        <v>40900</v>
      </c>
      <c r="G22" s="62"/>
      <c r="H22" s="63"/>
      <c r="I22" s="62">
        <v>34115</v>
      </c>
      <c r="J22" s="62">
        <v>1000</v>
      </c>
      <c r="K22" s="62"/>
      <c r="L22" s="62"/>
      <c r="M22" s="63">
        <v>3500</v>
      </c>
      <c r="N22" s="62">
        <v>2000</v>
      </c>
      <c r="O22" s="62"/>
      <c r="P22" s="62"/>
      <c r="Q22" s="62"/>
      <c r="R22" s="62">
        <v>2000</v>
      </c>
      <c r="S22" s="62"/>
      <c r="T22" s="62"/>
      <c r="U22" s="62"/>
      <c r="V22" s="62"/>
      <c r="W22" s="62">
        <v>2000</v>
      </c>
      <c r="X22" s="63">
        <v>88465</v>
      </c>
      <c r="Y22" s="55">
        <v>4.2116313598989895E-2</v>
      </c>
    </row>
    <row r="23" spans="1:25" ht="15">
      <c r="A23" s="54" t="s">
        <v>45</v>
      </c>
      <c r="B23" s="46" t="s">
        <v>44</v>
      </c>
      <c r="C23" s="60">
        <v>4100</v>
      </c>
      <c r="D23" s="60">
        <v>3000</v>
      </c>
      <c r="E23" s="60">
        <v>209365</v>
      </c>
      <c r="F23" s="62">
        <v>2175385</v>
      </c>
      <c r="G23" s="62">
        <v>1000</v>
      </c>
      <c r="H23" s="63"/>
      <c r="I23" s="62">
        <v>9800</v>
      </c>
      <c r="J23" s="62">
        <v>551540</v>
      </c>
      <c r="K23" s="62">
        <v>4500</v>
      </c>
      <c r="L23" s="62"/>
      <c r="M23" s="63">
        <v>79750</v>
      </c>
      <c r="N23" s="62"/>
      <c r="O23" s="62">
        <v>82550</v>
      </c>
      <c r="P23" s="62">
        <v>2000</v>
      </c>
      <c r="Q23" s="62">
        <v>30000</v>
      </c>
      <c r="R23" s="62">
        <v>6000</v>
      </c>
      <c r="S23" s="62">
        <v>7000</v>
      </c>
      <c r="T23" s="62"/>
      <c r="U23" s="62">
        <v>930230</v>
      </c>
      <c r="V23" s="62"/>
      <c r="W23" s="62">
        <v>19000</v>
      </c>
      <c r="X23" s="63">
        <v>4115220</v>
      </c>
      <c r="Y23" s="55">
        <v>1.959169118282204</v>
      </c>
    </row>
    <row r="24" spans="1:25" ht="15">
      <c r="A24" s="54" t="s">
        <v>47</v>
      </c>
      <c r="B24" s="46" t="s">
        <v>46</v>
      </c>
      <c r="C24" s="60">
        <v>2000</v>
      </c>
      <c r="D24" s="60">
        <v>1455</v>
      </c>
      <c r="E24" s="60">
        <v>158200</v>
      </c>
      <c r="F24" s="62">
        <v>1687080</v>
      </c>
      <c r="G24" s="62">
        <v>1000</v>
      </c>
      <c r="H24" s="63"/>
      <c r="I24" s="62">
        <v>5140</v>
      </c>
      <c r="J24" s="62">
        <v>220220</v>
      </c>
      <c r="K24" s="62">
        <v>4000</v>
      </c>
      <c r="L24" s="62"/>
      <c r="M24" s="63">
        <v>45150</v>
      </c>
      <c r="N24" s="62">
        <v>5500</v>
      </c>
      <c r="O24" s="62">
        <v>34750</v>
      </c>
      <c r="P24" s="62"/>
      <c r="Q24" s="62">
        <v>16500</v>
      </c>
      <c r="R24" s="62">
        <v>1000</v>
      </c>
      <c r="S24" s="62">
        <v>7000</v>
      </c>
      <c r="T24" s="62"/>
      <c r="U24" s="62">
        <v>436450</v>
      </c>
      <c r="V24" s="62"/>
      <c r="W24" s="62">
        <v>13200</v>
      </c>
      <c r="X24" s="63">
        <v>2638645</v>
      </c>
      <c r="Y24" s="55">
        <v>1.2562030214933213</v>
      </c>
    </row>
    <row r="25" spans="1:25" ht="15">
      <c r="A25" s="54" t="s">
        <v>49</v>
      </c>
      <c r="B25" s="46" t="s">
        <v>48</v>
      </c>
      <c r="C25" s="60">
        <v>5000</v>
      </c>
      <c r="D25" s="60"/>
      <c r="E25" s="60">
        <v>13000</v>
      </c>
      <c r="F25" s="62">
        <v>6000</v>
      </c>
      <c r="G25" s="62"/>
      <c r="H25" s="63"/>
      <c r="I25" s="62"/>
      <c r="J25" s="62">
        <v>500</v>
      </c>
      <c r="K25" s="62"/>
      <c r="L25" s="62"/>
      <c r="M25" s="63"/>
      <c r="N25" s="62"/>
      <c r="O25" s="62">
        <v>35250</v>
      </c>
      <c r="P25" s="62">
        <v>5000</v>
      </c>
      <c r="Q25" s="62">
        <v>1545660</v>
      </c>
      <c r="R25" s="62">
        <v>2000</v>
      </c>
      <c r="S25" s="62">
        <v>42050</v>
      </c>
      <c r="T25" s="62"/>
      <c r="U25" s="62">
        <v>559610</v>
      </c>
      <c r="V25" s="62"/>
      <c r="W25" s="62">
        <v>33220</v>
      </c>
      <c r="X25" s="63">
        <v>2247290</v>
      </c>
      <c r="Y25" s="55">
        <v>1.0698871914076074</v>
      </c>
    </row>
    <row r="26" spans="1:25" ht="15">
      <c r="A26" s="54" t="s">
        <v>50</v>
      </c>
      <c r="B26" s="46" t="s">
        <v>168</v>
      </c>
      <c r="C26" s="60"/>
      <c r="D26" s="60"/>
      <c r="E26" s="60">
        <v>208630</v>
      </c>
      <c r="F26" s="62">
        <v>65700</v>
      </c>
      <c r="G26" s="62"/>
      <c r="H26" s="63"/>
      <c r="I26" s="62">
        <v>750</v>
      </c>
      <c r="J26" s="62">
        <v>8000</v>
      </c>
      <c r="K26" s="62">
        <v>1200</v>
      </c>
      <c r="L26" s="62"/>
      <c r="M26" s="63"/>
      <c r="N26" s="62">
        <v>45400</v>
      </c>
      <c r="O26" s="62">
        <v>2000</v>
      </c>
      <c r="P26" s="62"/>
      <c r="Q26" s="62"/>
      <c r="R26" s="62"/>
      <c r="S26" s="62"/>
      <c r="T26" s="62"/>
      <c r="U26" s="62">
        <v>3500</v>
      </c>
      <c r="V26" s="62"/>
      <c r="W26" s="62">
        <v>1000</v>
      </c>
      <c r="X26" s="63">
        <v>336180</v>
      </c>
      <c r="Y26" s="55">
        <v>0.16004818070093735</v>
      </c>
    </row>
    <row r="27" spans="1:25" ht="15">
      <c r="A27" s="54" t="s">
        <v>51</v>
      </c>
      <c r="B27" s="46" t="s">
        <v>169</v>
      </c>
      <c r="C27" s="60">
        <v>2000</v>
      </c>
      <c r="D27" s="60">
        <v>133600</v>
      </c>
      <c r="E27" s="60">
        <v>93250</v>
      </c>
      <c r="F27" s="62">
        <v>2000880</v>
      </c>
      <c r="G27" s="62"/>
      <c r="H27" s="63"/>
      <c r="I27" s="62">
        <v>5600</v>
      </c>
      <c r="J27" s="62">
        <v>360120</v>
      </c>
      <c r="K27" s="62">
        <v>2800</v>
      </c>
      <c r="L27" s="62"/>
      <c r="M27" s="63">
        <v>233400</v>
      </c>
      <c r="N27" s="62">
        <v>5000</v>
      </c>
      <c r="O27" s="62">
        <v>7250</v>
      </c>
      <c r="P27" s="62"/>
      <c r="Q27" s="62">
        <v>6000</v>
      </c>
      <c r="R27" s="62">
        <v>2000</v>
      </c>
      <c r="S27" s="62"/>
      <c r="T27" s="62"/>
      <c r="U27" s="62">
        <v>2000</v>
      </c>
      <c r="V27" s="62"/>
      <c r="W27" s="62">
        <v>0</v>
      </c>
      <c r="X27" s="63">
        <v>2853900</v>
      </c>
      <c r="Y27" s="55">
        <v>1.3586813698090461</v>
      </c>
    </row>
    <row r="28" spans="1:25" ht="15">
      <c r="A28" s="54" t="s">
        <v>52</v>
      </c>
      <c r="B28" s="46" t="s">
        <v>204</v>
      </c>
      <c r="C28" s="60"/>
      <c r="D28" s="60"/>
      <c r="E28" s="60"/>
      <c r="F28" s="62"/>
      <c r="G28" s="62"/>
      <c r="H28" s="63"/>
      <c r="I28" s="62"/>
      <c r="J28" s="62"/>
      <c r="K28" s="62"/>
      <c r="L28" s="62"/>
      <c r="M28" s="63"/>
      <c r="N28" s="62"/>
      <c r="O28" s="62"/>
      <c r="P28" s="62"/>
      <c r="Q28" s="62">
        <v>3000</v>
      </c>
      <c r="R28" s="62"/>
      <c r="S28" s="62"/>
      <c r="T28" s="62"/>
      <c r="U28" s="62"/>
      <c r="V28" s="62"/>
      <c r="W28" s="62">
        <v>0</v>
      </c>
      <c r="X28" s="63">
        <v>3000</v>
      </c>
      <c r="Y28" s="55">
        <v>1.4282364867119163E-3</v>
      </c>
    </row>
    <row r="29" spans="1:25" ht="15">
      <c r="A29" s="54" t="s">
        <v>54</v>
      </c>
      <c r="B29" s="46" t="s">
        <v>53</v>
      </c>
      <c r="C29" s="60">
        <v>48500</v>
      </c>
      <c r="D29" s="60">
        <v>1100</v>
      </c>
      <c r="E29" s="60">
        <v>26700</v>
      </c>
      <c r="F29" s="62">
        <v>2500</v>
      </c>
      <c r="G29" s="62">
        <v>400</v>
      </c>
      <c r="H29" s="63">
        <v>2000</v>
      </c>
      <c r="I29" s="62">
        <v>200</v>
      </c>
      <c r="J29" s="62">
        <v>85000</v>
      </c>
      <c r="K29" s="62"/>
      <c r="L29" s="62"/>
      <c r="M29" s="63">
        <v>51000</v>
      </c>
      <c r="N29" s="62"/>
      <c r="O29" s="62">
        <v>88500</v>
      </c>
      <c r="P29" s="62"/>
      <c r="Q29" s="62">
        <v>75000</v>
      </c>
      <c r="R29" s="62"/>
      <c r="S29" s="62">
        <v>72009</v>
      </c>
      <c r="T29" s="62"/>
      <c r="U29" s="62">
        <v>283000</v>
      </c>
      <c r="V29" s="62"/>
      <c r="W29" s="62">
        <v>147500</v>
      </c>
      <c r="X29" s="63">
        <v>883409</v>
      </c>
      <c r="Y29" s="55">
        <v>0.42057232216322904</v>
      </c>
    </row>
    <row r="30" spans="1:25" ht="15">
      <c r="A30" s="54" t="s">
        <v>56</v>
      </c>
      <c r="B30" s="46" t="s">
        <v>55</v>
      </c>
      <c r="C30" s="60">
        <v>222000</v>
      </c>
      <c r="D30" s="60">
        <v>1216040</v>
      </c>
      <c r="E30" s="60">
        <v>510500</v>
      </c>
      <c r="F30" s="62">
        <v>749660</v>
      </c>
      <c r="G30" s="62">
        <v>3150</v>
      </c>
      <c r="H30" s="63">
        <v>2500</v>
      </c>
      <c r="I30" s="62">
        <v>118560</v>
      </c>
      <c r="J30" s="62">
        <v>452880</v>
      </c>
      <c r="K30" s="62">
        <v>194700</v>
      </c>
      <c r="L30" s="62"/>
      <c r="M30" s="63">
        <v>537010</v>
      </c>
      <c r="N30" s="62">
        <v>22490</v>
      </c>
      <c r="O30" s="62">
        <v>52500</v>
      </c>
      <c r="P30" s="62">
        <v>3000</v>
      </c>
      <c r="Q30" s="62">
        <v>6000</v>
      </c>
      <c r="R30" s="62">
        <v>18500</v>
      </c>
      <c r="S30" s="62">
        <v>2000</v>
      </c>
      <c r="T30" s="62"/>
      <c r="U30" s="62">
        <v>60500</v>
      </c>
      <c r="V30" s="62"/>
      <c r="W30" s="62">
        <v>32700</v>
      </c>
      <c r="X30" s="63">
        <v>4204690</v>
      </c>
      <c r="Y30" s="55">
        <v>2.0017638911042424</v>
      </c>
    </row>
    <row r="31" spans="1:25" ht="15">
      <c r="A31" s="54" t="s">
        <v>58</v>
      </c>
      <c r="B31" s="46" t="s">
        <v>57</v>
      </c>
      <c r="C31" s="60"/>
      <c r="D31" s="60">
        <v>4170</v>
      </c>
      <c r="E31" s="60"/>
      <c r="F31" s="62"/>
      <c r="G31" s="62"/>
      <c r="H31" s="63"/>
      <c r="I31" s="62"/>
      <c r="J31" s="62"/>
      <c r="K31" s="62"/>
      <c r="L31" s="62"/>
      <c r="M31" s="63"/>
      <c r="N31" s="62"/>
      <c r="O31" s="62"/>
      <c r="P31" s="62"/>
      <c r="Q31" s="62"/>
      <c r="R31" s="62"/>
      <c r="S31" s="62"/>
      <c r="T31" s="62"/>
      <c r="U31" s="62"/>
      <c r="V31" s="62"/>
      <c r="W31" s="62">
        <v>0</v>
      </c>
      <c r="X31" s="63">
        <v>4170</v>
      </c>
      <c r="Y31" s="55">
        <v>1.9852487165295633E-3</v>
      </c>
    </row>
    <row r="32" spans="1:25" ht="15">
      <c r="A32" s="54" t="s">
        <v>59</v>
      </c>
      <c r="B32" s="46" t="s">
        <v>170</v>
      </c>
      <c r="C32" s="60">
        <v>2000</v>
      </c>
      <c r="D32" s="60"/>
      <c r="E32" s="60">
        <v>569900</v>
      </c>
      <c r="F32" s="62">
        <v>1162500</v>
      </c>
      <c r="G32" s="62"/>
      <c r="H32" s="63">
        <v>4000</v>
      </c>
      <c r="I32" s="62">
        <v>3000</v>
      </c>
      <c r="J32" s="62">
        <v>63370</v>
      </c>
      <c r="K32" s="62">
        <v>4000</v>
      </c>
      <c r="L32" s="62"/>
      <c r="M32" s="63">
        <v>46500</v>
      </c>
      <c r="N32" s="62">
        <v>42000</v>
      </c>
      <c r="O32" s="62">
        <v>98000</v>
      </c>
      <c r="P32" s="62"/>
      <c r="Q32" s="62">
        <v>59000</v>
      </c>
      <c r="R32" s="62"/>
      <c r="S32" s="62">
        <v>12000</v>
      </c>
      <c r="T32" s="62"/>
      <c r="U32" s="62">
        <v>779150</v>
      </c>
      <c r="V32" s="62"/>
      <c r="W32" s="62">
        <v>20150</v>
      </c>
      <c r="X32" s="63">
        <v>2865570</v>
      </c>
      <c r="Y32" s="55">
        <v>1.3642372097423554</v>
      </c>
    </row>
    <row r="33" spans="1:25" ht="15">
      <c r="A33" s="54" t="s">
        <v>60</v>
      </c>
      <c r="B33" s="46" t="s">
        <v>171</v>
      </c>
      <c r="C33" s="60">
        <v>3000</v>
      </c>
      <c r="D33" s="60">
        <v>4500</v>
      </c>
      <c r="E33" s="60">
        <v>1500</v>
      </c>
      <c r="F33" s="62">
        <v>38200</v>
      </c>
      <c r="G33" s="62">
        <v>5250</v>
      </c>
      <c r="H33" s="63">
        <v>6750</v>
      </c>
      <c r="I33" s="62">
        <v>2350</v>
      </c>
      <c r="J33" s="62">
        <v>3100</v>
      </c>
      <c r="K33" s="62"/>
      <c r="L33" s="62"/>
      <c r="M33" s="63">
        <v>1400</v>
      </c>
      <c r="N33" s="62">
        <v>42150</v>
      </c>
      <c r="O33" s="62"/>
      <c r="P33" s="62"/>
      <c r="Q33" s="62">
        <v>3000</v>
      </c>
      <c r="R33" s="62"/>
      <c r="S33" s="62"/>
      <c r="T33" s="62">
        <v>9250</v>
      </c>
      <c r="U33" s="62">
        <v>32100</v>
      </c>
      <c r="V33" s="62"/>
      <c r="W33" s="62">
        <v>18500</v>
      </c>
      <c r="X33" s="63">
        <v>171050</v>
      </c>
      <c r="Y33" s="55">
        <v>8.1433283684024416E-2</v>
      </c>
    </row>
    <row r="34" spans="1:25" ht="15">
      <c r="A34" s="54" t="s">
        <v>62</v>
      </c>
      <c r="B34" s="46" t="s">
        <v>61</v>
      </c>
      <c r="C34" s="60"/>
      <c r="D34" s="60">
        <v>4500</v>
      </c>
      <c r="E34" s="60">
        <v>31600</v>
      </c>
      <c r="F34" s="62">
        <v>276550</v>
      </c>
      <c r="G34" s="62">
        <v>3000</v>
      </c>
      <c r="H34" s="63"/>
      <c r="I34" s="62">
        <v>29700</v>
      </c>
      <c r="J34" s="62">
        <v>26300</v>
      </c>
      <c r="K34" s="62">
        <v>5450</v>
      </c>
      <c r="L34" s="62"/>
      <c r="M34" s="63">
        <v>132600</v>
      </c>
      <c r="N34" s="62"/>
      <c r="O34" s="62"/>
      <c r="P34" s="62"/>
      <c r="Q34" s="62">
        <v>2400</v>
      </c>
      <c r="R34" s="62"/>
      <c r="S34" s="62"/>
      <c r="T34" s="62"/>
      <c r="U34" s="62">
        <v>58200</v>
      </c>
      <c r="V34" s="62"/>
      <c r="W34" s="62">
        <v>19100</v>
      </c>
      <c r="X34" s="63">
        <v>589400</v>
      </c>
      <c r="Y34" s="55">
        <v>0.28060086175600113</v>
      </c>
    </row>
    <row r="35" spans="1:25" ht="15">
      <c r="A35" s="54" t="s">
        <v>63</v>
      </c>
      <c r="B35" s="46" t="s">
        <v>205</v>
      </c>
      <c r="C35" s="60"/>
      <c r="D35" s="60">
        <v>500</v>
      </c>
      <c r="E35" s="60">
        <v>47375</v>
      </c>
      <c r="F35" s="62">
        <v>75550</v>
      </c>
      <c r="G35" s="62"/>
      <c r="H35" s="63">
        <v>1400</v>
      </c>
      <c r="I35" s="62">
        <v>3075</v>
      </c>
      <c r="J35" s="62">
        <v>25750</v>
      </c>
      <c r="K35" s="62"/>
      <c r="L35" s="62"/>
      <c r="M35" s="63">
        <v>17600</v>
      </c>
      <c r="N35" s="62">
        <v>6000</v>
      </c>
      <c r="O35" s="62">
        <v>5000</v>
      </c>
      <c r="P35" s="62"/>
      <c r="Q35" s="62">
        <v>12300</v>
      </c>
      <c r="R35" s="62">
        <v>13250</v>
      </c>
      <c r="S35" s="62"/>
      <c r="T35" s="62"/>
      <c r="U35" s="62">
        <v>6500</v>
      </c>
      <c r="V35" s="62"/>
      <c r="W35" s="62">
        <v>31825</v>
      </c>
      <c r="X35" s="63">
        <v>246125</v>
      </c>
      <c r="Y35" s="55">
        <v>0.11717490176399012</v>
      </c>
    </row>
    <row r="36" spans="1:25" ht="15">
      <c r="A36" s="54" t="s">
        <v>64</v>
      </c>
      <c r="B36" s="46" t="s">
        <v>206</v>
      </c>
      <c r="C36" s="60"/>
      <c r="D36" s="60">
        <v>1050</v>
      </c>
      <c r="E36" s="60">
        <v>3000</v>
      </c>
      <c r="F36" s="62">
        <v>46400</v>
      </c>
      <c r="G36" s="62"/>
      <c r="H36" s="63"/>
      <c r="I36" s="62">
        <v>1475775</v>
      </c>
      <c r="J36" s="62">
        <v>6550</v>
      </c>
      <c r="K36" s="62">
        <v>9400</v>
      </c>
      <c r="L36" s="62"/>
      <c r="M36" s="63">
        <v>279025</v>
      </c>
      <c r="N36" s="62"/>
      <c r="O36" s="62"/>
      <c r="P36" s="62"/>
      <c r="Q36" s="62">
        <v>3000</v>
      </c>
      <c r="R36" s="62"/>
      <c r="S36" s="62"/>
      <c r="T36" s="62"/>
      <c r="U36" s="62">
        <v>55500</v>
      </c>
      <c r="V36" s="62"/>
      <c r="W36" s="62">
        <v>4000</v>
      </c>
      <c r="X36" s="63">
        <v>1883700</v>
      </c>
      <c r="Y36" s="55">
        <v>0.89678969000641218</v>
      </c>
    </row>
    <row r="37" spans="1:25" s="53" customFormat="1" ht="15">
      <c r="A37" s="59" t="s">
        <v>66</v>
      </c>
      <c r="B37" s="57" t="s">
        <v>65</v>
      </c>
      <c r="C37" s="61"/>
      <c r="D37" s="61">
        <v>1106500</v>
      </c>
      <c r="E37" s="61">
        <v>3500</v>
      </c>
      <c r="F37" s="63">
        <v>4000</v>
      </c>
      <c r="G37" s="63">
        <v>22600</v>
      </c>
      <c r="H37" s="63"/>
      <c r="I37" s="62">
        <v>85970</v>
      </c>
      <c r="J37" s="62">
        <v>1150</v>
      </c>
      <c r="K37" s="62">
        <v>28400</v>
      </c>
      <c r="L37" s="62"/>
      <c r="M37" s="63">
        <v>2000</v>
      </c>
      <c r="N37" s="62"/>
      <c r="O37" s="62"/>
      <c r="P37" s="62"/>
      <c r="Q37" s="62"/>
      <c r="R37" s="62"/>
      <c r="S37" s="62"/>
      <c r="T37" s="62"/>
      <c r="U37" s="62"/>
      <c r="V37" s="62"/>
      <c r="W37" s="62">
        <v>5100</v>
      </c>
      <c r="X37" s="63">
        <v>1259220</v>
      </c>
      <c r="Y37" s="55">
        <v>0.59948798293245975</v>
      </c>
    </row>
    <row r="38" spans="1:25" s="53" customFormat="1" ht="15">
      <c r="A38" s="59" t="s">
        <v>67</v>
      </c>
      <c r="B38" s="57" t="s">
        <v>207</v>
      </c>
      <c r="C38" s="61"/>
      <c r="D38" s="61">
        <v>699300</v>
      </c>
      <c r="E38" s="61"/>
      <c r="F38" s="63"/>
      <c r="G38" s="63"/>
      <c r="H38" s="63"/>
      <c r="I38" s="62">
        <v>53170</v>
      </c>
      <c r="J38" s="62"/>
      <c r="K38" s="62">
        <v>3150</v>
      </c>
      <c r="L38" s="62"/>
      <c r="M38" s="63"/>
      <c r="N38" s="62"/>
      <c r="O38" s="62"/>
      <c r="P38" s="62"/>
      <c r="Q38" s="62"/>
      <c r="R38" s="62"/>
      <c r="S38" s="62"/>
      <c r="T38" s="62"/>
      <c r="U38" s="62"/>
      <c r="V38" s="62"/>
      <c r="W38" s="62">
        <v>1100</v>
      </c>
      <c r="X38" s="63">
        <v>756720</v>
      </c>
      <c r="Y38" s="55">
        <v>0.36025837140821376</v>
      </c>
    </row>
    <row r="39" spans="1:25" s="53" customFormat="1" ht="15">
      <c r="A39" s="59" t="s">
        <v>68</v>
      </c>
      <c r="B39" s="57" t="s">
        <v>208</v>
      </c>
      <c r="C39" s="61"/>
      <c r="D39" s="61">
        <v>665900</v>
      </c>
      <c r="E39" s="61"/>
      <c r="F39" s="63"/>
      <c r="G39" s="63"/>
      <c r="H39" s="63"/>
      <c r="I39" s="62">
        <v>51770</v>
      </c>
      <c r="J39" s="62"/>
      <c r="K39" s="62">
        <v>3050</v>
      </c>
      <c r="L39" s="62"/>
      <c r="M39" s="63"/>
      <c r="N39" s="62"/>
      <c r="O39" s="62"/>
      <c r="P39" s="62"/>
      <c r="Q39" s="62"/>
      <c r="R39" s="62"/>
      <c r="S39" s="62"/>
      <c r="T39" s="62"/>
      <c r="U39" s="62"/>
      <c r="V39" s="62"/>
      <c r="W39" s="62">
        <v>1100</v>
      </c>
      <c r="X39" s="63">
        <v>721820</v>
      </c>
      <c r="Y39" s="55">
        <v>0.34364322027946514</v>
      </c>
    </row>
    <row r="40" spans="1:25" s="53" customFormat="1" ht="15">
      <c r="A40" s="59" t="s">
        <v>70</v>
      </c>
      <c r="B40" s="57" t="s">
        <v>69</v>
      </c>
      <c r="C40" s="61"/>
      <c r="D40" s="61">
        <v>278850</v>
      </c>
      <c r="E40" s="61"/>
      <c r="F40" s="63"/>
      <c r="G40" s="63"/>
      <c r="H40" s="63"/>
      <c r="I40" s="62">
        <v>156980</v>
      </c>
      <c r="J40" s="62"/>
      <c r="K40" s="62">
        <v>16100</v>
      </c>
      <c r="L40" s="62"/>
      <c r="M40" s="63"/>
      <c r="N40" s="62"/>
      <c r="O40" s="62"/>
      <c r="P40" s="62"/>
      <c r="Q40" s="62"/>
      <c r="R40" s="62"/>
      <c r="S40" s="62"/>
      <c r="T40" s="62"/>
      <c r="U40" s="62"/>
      <c r="V40" s="62"/>
      <c r="W40" s="62">
        <v>600</v>
      </c>
      <c r="X40" s="63">
        <v>452530</v>
      </c>
      <c r="Y40" s="55">
        <v>0.21543995244391448</v>
      </c>
    </row>
    <row r="41" spans="1:25" s="53" customFormat="1" ht="15">
      <c r="A41" s="59" t="s">
        <v>72</v>
      </c>
      <c r="B41" s="57" t="s">
        <v>71</v>
      </c>
      <c r="C41" s="61"/>
      <c r="D41" s="61">
        <v>620600</v>
      </c>
      <c r="E41" s="61"/>
      <c r="F41" s="63"/>
      <c r="G41" s="63"/>
      <c r="H41" s="63"/>
      <c r="I41" s="62">
        <v>45500</v>
      </c>
      <c r="J41" s="62"/>
      <c r="K41" s="62">
        <v>2850</v>
      </c>
      <c r="L41" s="62"/>
      <c r="M41" s="63"/>
      <c r="N41" s="62"/>
      <c r="O41" s="62"/>
      <c r="P41" s="62"/>
      <c r="Q41" s="62"/>
      <c r="R41" s="62"/>
      <c r="S41" s="62"/>
      <c r="T41" s="62"/>
      <c r="U41" s="62"/>
      <c r="V41" s="62"/>
      <c r="W41" s="62">
        <v>1100</v>
      </c>
      <c r="X41" s="63">
        <v>670050</v>
      </c>
      <c r="Y41" s="55">
        <v>0.31899661930710649</v>
      </c>
    </row>
    <row r="42" spans="1:25" s="53" customFormat="1" ht="15">
      <c r="A42" s="59" t="s">
        <v>74</v>
      </c>
      <c r="B42" s="57" t="s">
        <v>73</v>
      </c>
      <c r="C42" s="61"/>
      <c r="D42" s="61">
        <v>637300</v>
      </c>
      <c r="E42" s="61">
        <v>8100</v>
      </c>
      <c r="F42" s="63">
        <v>576105</v>
      </c>
      <c r="G42" s="63">
        <v>13000</v>
      </c>
      <c r="H42" s="63"/>
      <c r="I42" s="62">
        <v>65560</v>
      </c>
      <c r="J42" s="62">
        <v>26900</v>
      </c>
      <c r="K42" s="62">
        <v>64050</v>
      </c>
      <c r="L42" s="62"/>
      <c r="M42" s="63">
        <v>45800</v>
      </c>
      <c r="N42" s="62">
        <v>13400</v>
      </c>
      <c r="O42" s="62">
        <v>3000</v>
      </c>
      <c r="P42" s="62"/>
      <c r="Q42" s="62">
        <v>11000</v>
      </c>
      <c r="R42" s="62"/>
      <c r="S42" s="62"/>
      <c r="T42" s="62"/>
      <c r="U42" s="62">
        <v>9000</v>
      </c>
      <c r="V42" s="62"/>
      <c r="W42" s="62">
        <v>3600</v>
      </c>
      <c r="X42" s="63">
        <v>1476815</v>
      </c>
      <c r="Y42" s="55">
        <v>0.70308035570781957</v>
      </c>
    </row>
    <row r="43" spans="1:25" ht="15">
      <c r="A43" s="54" t="s">
        <v>75</v>
      </c>
      <c r="B43" s="46" t="s">
        <v>209</v>
      </c>
      <c r="C43" s="60"/>
      <c r="D43" s="60">
        <v>3000</v>
      </c>
      <c r="E43" s="60"/>
      <c r="F43" s="62">
        <v>8250</v>
      </c>
      <c r="G43" s="62"/>
      <c r="H43" s="63"/>
      <c r="I43" s="62">
        <v>1000</v>
      </c>
      <c r="J43" s="62">
        <v>37050</v>
      </c>
      <c r="K43" s="62">
        <v>10800</v>
      </c>
      <c r="L43" s="62"/>
      <c r="M43" s="63">
        <v>4700</v>
      </c>
      <c r="N43" s="62"/>
      <c r="O43" s="62"/>
      <c r="P43" s="62"/>
      <c r="Q43" s="62">
        <v>3000</v>
      </c>
      <c r="R43" s="62"/>
      <c r="S43" s="62"/>
      <c r="T43" s="62"/>
      <c r="U43" s="62"/>
      <c r="V43" s="62"/>
      <c r="W43" s="62">
        <v>32550</v>
      </c>
      <c r="X43" s="63">
        <v>100350</v>
      </c>
      <c r="Y43" s="55">
        <v>4.77745104805136E-2</v>
      </c>
    </row>
    <row r="44" spans="1:25" ht="15">
      <c r="A44" s="54" t="s">
        <v>77</v>
      </c>
      <c r="B44" s="46" t="s">
        <v>76</v>
      </c>
      <c r="C44" s="60">
        <v>3000</v>
      </c>
      <c r="D44" s="60"/>
      <c r="E44" s="60">
        <v>46300</v>
      </c>
      <c r="F44" s="62">
        <v>86620</v>
      </c>
      <c r="G44" s="62"/>
      <c r="H44" s="63">
        <v>5000</v>
      </c>
      <c r="I44" s="62">
        <v>800</v>
      </c>
      <c r="J44" s="62">
        <v>2000</v>
      </c>
      <c r="K44" s="62"/>
      <c r="L44" s="62">
        <v>4700</v>
      </c>
      <c r="M44" s="63">
        <v>28550</v>
      </c>
      <c r="N44" s="62"/>
      <c r="O44" s="62">
        <v>10000</v>
      </c>
      <c r="P44" s="62"/>
      <c r="Q44" s="62">
        <v>1378300</v>
      </c>
      <c r="R44" s="62">
        <v>10200</v>
      </c>
      <c r="S44" s="62">
        <v>14000</v>
      </c>
      <c r="T44" s="62">
        <v>4000</v>
      </c>
      <c r="U44" s="62">
        <v>25000</v>
      </c>
      <c r="V44" s="62"/>
      <c r="W44" s="62">
        <v>104200</v>
      </c>
      <c r="X44" s="63">
        <v>1722670</v>
      </c>
      <c r="Y44" s="55">
        <v>0.82012671618800559</v>
      </c>
    </row>
    <row r="45" spans="1:25" ht="15">
      <c r="A45" s="54" t="s">
        <v>79</v>
      </c>
      <c r="B45" s="46" t="s">
        <v>78</v>
      </c>
      <c r="C45" s="60"/>
      <c r="D45" s="60">
        <v>6500</v>
      </c>
      <c r="E45" s="60"/>
      <c r="F45" s="62">
        <v>1000</v>
      </c>
      <c r="G45" s="62"/>
      <c r="H45" s="63"/>
      <c r="I45" s="62">
        <v>1121400</v>
      </c>
      <c r="J45" s="62"/>
      <c r="K45" s="62">
        <v>1258500</v>
      </c>
      <c r="L45" s="62"/>
      <c r="M45" s="63">
        <v>4400</v>
      </c>
      <c r="N45" s="62"/>
      <c r="O45" s="62"/>
      <c r="P45" s="62"/>
      <c r="Q45" s="62"/>
      <c r="R45" s="62"/>
      <c r="S45" s="62"/>
      <c r="T45" s="62"/>
      <c r="U45" s="62">
        <v>2000</v>
      </c>
      <c r="V45" s="62"/>
      <c r="W45" s="62">
        <v>7000</v>
      </c>
      <c r="X45" s="63">
        <v>2400800</v>
      </c>
      <c r="Y45" s="55">
        <v>1.1429700524326563</v>
      </c>
    </row>
    <row r="46" spans="1:25" ht="15">
      <c r="A46" s="54" t="s">
        <v>138</v>
      </c>
      <c r="B46" s="46" t="s">
        <v>210</v>
      </c>
      <c r="C46" s="60"/>
      <c r="D46" s="60">
        <v>20410</v>
      </c>
      <c r="E46" s="60"/>
      <c r="F46" s="62"/>
      <c r="G46" s="62"/>
      <c r="H46" s="63"/>
      <c r="I46" s="62">
        <v>19800</v>
      </c>
      <c r="J46" s="62"/>
      <c r="K46" s="62">
        <v>950</v>
      </c>
      <c r="L46" s="62"/>
      <c r="M46" s="63"/>
      <c r="N46" s="62"/>
      <c r="O46" s="62"/>
      <c r="P46" s="62"/>
      <c r="Q46" s="62"/>
      <c r="R46" s="62"/>
      <c r="S46" s="62"/>
      <c r="T46" s="62"/>
      <c r="U46" s="62"/>
      <c r="V46" s="62"/>
      <c r="W46" s="62">
        <v>100</v>
      </c>
      <c r="X46" s="63">
        <v>41260</v>
      </c>
      <c r="Y46" s="55">
        <v>1.9643012480577888E-2</v>
      </c>
    </row>
    <row r="47" spans="1:25" ht="15">
      <c r="A47" s="54" t="s">
        <v>139</v>
      </c>
      <c r="B47" s="46" t="s">
        <v>211</v>
      </c>
      <c r="C47" s="60"/>
      <c r="D47" s="60"/>
      <c r="E47" s="60">
        <v>5000</v>
      </c>
      <c r="F47" s="62">
        <v>3000</v>
      </c>
      <c r="G47" s="62"/>
      <c r="H47" s="63"/>
      <c r="I47" s="62"/>
      <c r="J47" s="62"/>
      <c r="K47" s="62"/>
      <c r="L47" s="62"/>
      <c r="M47" s="63"/>
      <c r="N47" s="62"/>
      <c r="O47" s="62"/>
      <c r="P47" s="62"/>
      <c r="Q47" s="62"/>
      <c r="R47" s="62">
        <v>300</v>
      </c>
      <c r="S47" s="62"/>
      <c r="T47" s="62"/>
      <c r="U47" s="62">
        <v>2000</v>
      </c>
      <c r="V47" s="62"/>
      <c r="W47" s="62">
        <v>4530</v>
      </c>
      <c r="X47" s="63">
        <v>14830</v>
      </c>
      <c r="Y47" s="55">
        <v>7.0602490326459053E-3</v>
      </c>
    </row>
    <row r="48" spans="1:25" ht="15">
      <c r="A48" s="54" t="s">
        <v>140</v>
      </c>
      <c r="B48" s="46" t="s">
        <v>181</v>
      </c>
      <c r="C48" s="60"/>
      <c r="D48" s="60">
        <v>170410</v>
      </c>
      <c r="E48" s="60">
        <v>73885</v>
      </c>
      <c r="F48" s="62"/>
      <c r="G48" s="62"/>
      <c r="H48" s="63"/>
      <c r="I48" s="62">
        <v>56570</v>
      </c>
      <c r="J48" s="62">
        <v>1050</v>
      </c>
      <c r="K48" s="62">
        <v>18450</v>
      </c>
      <c r="L48" s="62"/>
      <c r="M48" s="63">
        <v>2000</v>
      </c>
      <c r="N48" s="62"/>
      <c r="O48" s="62"/>
      <c r="P48" s="62"/>
      <c r="Q48" s="62"/>
      <c r="R48" s="62"/>
      <c r="S48" s="62"/>
      <c r="T48" s="62"/>
      <c r="U48" s="62"/>
      <c r="V48" s="62"/>
      <c r="W48" s="62">
        <v>100</v>
      </c>
      <c r="X48" s="63">
        <v>322465</v>
      </c>
      <c r="Y48" s="55">
        <v>0.15351875956251937</v>
      </c>
    </row>
    <row r="49" spans="1:25" ht="15">
      <c r="A49" s="54" t="s">
        <v>141</v>
      </c>
      <c r="B49" s="46" t="s">
        <v>212</v>
      </c>
      <c r="C49" s="60"/>
      <c r="D49" s="60">
        <v>74625</v>
      </c>
      <c r="E49" s="60"/>
      <c r="F49" s="62"/>
      <c r="G49" s="62"/>
      <c r="H49" s="63"/>
      <c r="I49" s="62"/>
      <c r="J49" s="62"/>
      <c r="K49" s="62"/>
      <c r="L49" s="62"/>
      <c r="M49" s="63"/>
      <c r="N49" s="62"/>
      <c r="O49" s="62"/>
      <c r="P49" s="62"/>
      <c r="Q49" s="62"/>
      <c r="R49" s="62"/>
      <c r="S49" s="62"/>
      <c r="T49" s="62"/>
      <c r="U49" s="62"/>
      <c r="V49" s="62"/>
      <c r="W49" s="62">
        <v>50</v>
      </c>
      <c r="X49" s="63">
        <v>74675</v>
      </c>
      <c r="Y49" s="55">
        <v>3.5551186548404112E-2</v>
      </c>
    </row>
    <row r="50" spans="1:25" ht="15">
      <c r="A50" s="54" t="s">
        <v>143</v>
      </c>
      <c r="B50" s="46" t="s">
        <v>173</v>
      </c>
      <c r="C50" s="60"/>
      <c r="D50" s="60"/>
      <c r="E50" s="60">
        <v>3000</v>
      </c>
      <c r="F50" s="62">
        <v>116850</v>
      </c>
      <c r="G50" s="62">
        <v>1000</v>
      </c>
      <c r="H50" s="63"/>
      <c r="I50" s="62"/>
      <c r="J50" s="62">
        <v>2250</v>
      </c>
      <c r="K50" s="62"/>
      <c r="L50" s="62"/>
      <c r="M50" s="63">
        <v>500</v>
      </c>
      <c r="N50" s="62"/>
      <c r="O50" s="62"/>
      <c r="P50" s="62"/>
      <c r="Q50" s="62"/>
      <c r="R50" s="62"/>
      <c r="S50" s="62"/>
      <c r="T50" s="62"/>
      <c r="U50" s="62"/>
      <c r="V50" s="62"/>
      <c r="W50" s="62">
        <v>0</v>
      </c>
      <c r="X50" s="63">
        <v>123600</v>
      </c>
      <c r="Y50" s="55">
        <v>5.8843343252530947E-2</v>
      </c>
    </row>
    <row r="51" spans="1:25" ht="15">
      <c r="A51" s="54" t="s">
        <v>144</v>
      </c>
      <c r="B51" s="46" t="s">
        <v>182</v>
      </c>
      <c r="C51" s="60"/>
      <c r="D51" s="60">
        <v>18440</v>
      </c>
      <c r="E51" s="60"/>
      <c r="F51" s="62"/>
      <c r="G51" s="62"/>
      <c r="H51" s="63"/>
      <c r="I51" s="62"/>
      <c r="J51" s="62"/>
      <c r="K51" s="62"/>
      <c r="L51" s="62"/>
      <c r="M51" s="63"/>
      <c r="N51" s="62"/>
      <c r="O51" s="62"/>
      <c r="P51" s="62"/>
      <c r="Q51" s="62"/>
      <c r="R51" s="62"/>
      <c r="S51" s="62"/>
      <c r="T51" s="62"/>
      <c r="U51" s="62"/>
      <c r="V51" s="62"/>
      <c r="W51" s="62">
        <v>50</v>
      </c>
      <c r="X51" s="63">
        <v>18490</v>
      </c>
      <c r="Y51" s="55">
        <v>8.8026975464344428E-3</v>
      </c>
    </row>
    <row r="52" spans="1:25" ht="15">
      <c r="A52" s="54" t="s">
        <v>145</v>
      </c>
      <c r="B52" s="46" t="s">
        <v>174</v>
      </c>
      <c r="C52" s="60"/>
      <c r="D52" s="60">
        <v>63270</v>
      </c>
      <c r="E52" s="60"/>
      <c r="F52" s="62"/>
      <c r="G52" s="62"/>
      <c r="H52" s="63"/>
      <c r="I52" s="62">
        <v>5200</v>
      </c>
      <c r="J52" s="62"/>
      <c r="K52" s="62">
        <v>350</v>
      </c>
      <c r="L52" s="62"/>
      <c r="M52" s="63"/>
      <c r="N52" s="62"/>
      <c r="O52" s="62"/>
      <c r="P52" s="62"/>
      <c r="Q52" s="62"/>
      <c r="R52" s="62"/>
      <c r="S52" s="62"/>
      <c r="T52" s="62"/>
      <c r="U52" s="62"/>
      <c r="V52" s="62"/>
      <c r="W52" s="62">
        <v>100</v>
      </c>
      <c r="X52" s="63">
        <v>68920</v>
      </c>
      <c r="Y52" s="55">
        <v>3.2811352888061758E-2</v>
      </c>
    </row>
    <row r="53" spans="1:25" ht="15">
      <c r="A53" s="54" t="s">
        <v>146</v>
      </c>
      <c r="B53" s="46" t="s">
        <v>183</v>
      </c>
      <c r="C53" s="60"/>
      <c r="D53" s="60">
        <v>9800</v>
      </c>
      <c r="E53" s="60"/>
      <c r="F53" s="62"/>
      <c r="G53" s="62"/>
      <c r="H53" s="63"/>
      <c r="I53" s="62">
        <v>560</v>
      </c>
      <c r="J53" s="62"/>
      <c r="K53" s="62"/>
      <c r="L53" s="62"/>
      <c r="M53" s="63"/>
      <c r="N53" s="62"/>
      <c r="O53" s="62"/>
      <c r="P53" s="62"/>
      <c r="Q53" s="62"/>
      <c r="R53" s="62"/>
      <c r="S53" s="62"/>
      <c r="T53" s="62"/>
      <c r="U53" s="62"/>
      <c r="V53" s="62"/>
      <c r="W53" s="62">
        <v>0</v>
      </c>
      <c r="X53" s="63">
        <v>10360</v>
      </c>
      <c r="Y53" s="55">
        <v>4.9321766674451512E-3</v>
      </c>
    </row>
    <row r="54" spans="1:25" ht="15">
      <c r="A54" s="54" t="s">
        <v>147</v>
      </c>
      <c r="B54" s="46" t="s">
        <v>175</v>
      </c>
      <c r="C54" s="60"/>
      <c r="D54" s="60">
        <v>9200</v>
      </c>
      <c r="E54" s="60"/>
      <c r="F54" s="62"/>
      <c r="G54" s="62"/>
      <c r="H54" s="63"/>
      <c r="I54" s="62"/>
      <c r="J54" s="62"/>
      <c r="K54" s="62"/>
      <c r="L54" s="62"/>
      <c r="M54" s="63"/>
      <c r="N54" s="62"/>
      <c r="O54" s="62"/>
      <c r="P54" s="62"/>
      <c r="Q54" s="62"/>
      <c r="R54" s="62"/>
      <c r="S54" s="62"/>
      <c r="T54" s="62"/>
      <c r="U54" s="62"/>
      <c r="V54" s="62"/>
      <c r="W54" s="62">
        <v>30</v>
      </c>
      <c r="X54" s="63">
        <v>9230</v>
      </c>
      <c r="Y54" s="55">
        <v>4.3942075907836622E-3</v>
      </c>
    </row>
    <row r="55" spans="1:25" ht="15">
      <c r="A55" s="54" t="s">
        <v>148</v>
      </c>
      <c r="B55" s="46" t="s">
        <v>176</v>
      </c>
      <c r="C55" s="60"/>
      <c r="D55" s="60">
        <v>10811</v>
      </c>
      <c r="E55" s="60"/>
      <c r="F55" s="62"/>
      <c r="G55" s="62"/>
      <c r="H55" s="63"/>
      <c r="I55" s="62"/>
      <c r="J55" s="62"/>
      <c r="K55" s="62"/>
      <c r="L55" s="62"/>
      <c r="M55" s="63"/>
      <c r="N55" s="62"/>
      <c r="O55" s="62"/>
      <c r="P55" s="62"/>
      <c r="Q55" s="62"/>
      <c r="R55" s="62"/>
      <c r="S55" s="62"/>
      <c r="T55" s="62"/>
      <c r="U55" s="62"/>
      <c r="V55" s="62"/>
      <c r="W55" s="62">
        <v>30</v>
      </c>
      <c r="X55" s="63">
        <v>10841</v>
      </c>
      <c r="Y55" s="55">
        <v>5.1611705841479614E-3</v>
      </c>
    </row>
    <row r="56" spans="1:25" ht="15">
      <c r="A56" s="54" t="s">
        <v>149</v>
      </c>
      <c r="B56" s="46" t="s">
        <v>184</v>
      </c>
      <c r="C56" s="60"/>
      <c r="D56" s="60">
        <v>73580</v>
      </c>
      <c r="E56" s="60"/>
      <c r="F56" s="62"/>
      <c r="G56" s="62"/>
      <c r="H56" s="63"/>
      <c r="I56" s="62">
        <v>7240</v>
      </c>
      <c r="J56" s="62"/>
      <c r="K56" s="62">
        <v>550</v>
      </c>
      <c r="L56" s="62"/>
      <c r="M56" s="63"/>
      <c r="N56" s="62"/>
      <c r="O56" s="62"/>
      <c r="P56" s="62"/>
      <c r="Q56" s="62"/>
      <c r="R56" s="62"/>
      <c r="S56" s="62"/>
      <c r="T56" s="62"/>
      <c r="U56" s="62"/>
      <c r="V56" s="62"/>
      <c r="W56" s="62">
        <v>100</v>
      </c>
      <c r="X56" s="63">
        <v>81470</v>
      </c>
      <c r="Y56" s="55">
        <v>3.8786142190806609E-2</v>
      </c>
    </row>
    <row r="57" spans="1:25" ht="15">
      <c r="A57" s="54" t="s">
        <v>150</v>
      </c>
      <c r="B57" s="46" t="s">
        <v>213</v>
      </c>
      <c r="C57" s="60"/>
      <c r="D57" s="60">
        <v>21060</v>
      </c>
      <c r="E57" s="60"/>
      <c r="F57" s="62"/>
      <c r="G57" s="62"/>
      <c r="H57" s="63"/>
      <c r="I57" s="62">
        <v>50</v>
      </c>
      <c r="J57" s="62"/>
      <c r="K57" s="62"/>
      <c r="L57" s="62"/>
      <c r="M57" s="63"/>
      <c r="N57" s="62"/>
      <c r="O57" s="62"/>
      <c r="P57" s="62"/>
      <c r="Q57" s="62"/>
      <c r="R57" s="62"/>
      <c r="S57" s="62"/>
      <c r="T57" s="62"/>
      <c r="U57" s="62"/>
      <c r="V57" s="62"/>
      <c r="W57" s="62">
        <v>50</v>
      </c>
      <c r="X57" s="63">
        <v>21160</v>
      </c>
      <c r="Y57" s="55">
        <v>1.0073828019608048E-2</v>
      </c>
    </row>
    <row r="58" spans="1:25" ht="15">
      <c r="A58" s="54" t="s">
        <v>151</v>
      </c>
      <c r="B58" s="46" t="s">
        <v>214</v>
      </c>
      <c r="C58" s="60"/>
      <c r="D58" s="60">
        <v>83300</v>
      </c>
      <c r="E58" s="60"/>
      <c r="F58" s="62"/>
      <c r="G58" s="62"/>
      <c r="H58" s="63"/>
      <c r="I58" s="62">
        <v>37400</v>
      </c>
      <c r="J58" s="62"/>
      <c r="K58" s="62">
        <v>1400</v>
      </c>
      <c r="L58" s="62"/>
      <c r="M58" s="63">
        <v>1000</v>
      </c>
      <c r="N58" s="62"/>
      <c r="O58" s="62"/>
      <c r="P58" s="62"/>
      <c r="Q58" s="62"/>
      <c r="R58" s="62"/>
      <c r="S58" s="62"/>
      <c r="T58" s="62"/>
      <c r="U58" s="62"/>
      <c r="V58" s="62"/>
      <c r="W58" s="62">
        <v>100</v>
      </c>
      <c r="X58" s="63">
        <v>123200</v>
      </c>
      <c r="Y58" s="55">
        <v>5.8652911720969356E-2</v>
      </c>
    </row>
    <row r="59" spans="1:25" ht="15">
      <c r="A59" s="54" t="s">
        <v>263</v>
      </c>
      <c r="B59" s="46" t="s">
        <v>264</v>
      </c>
      <c r="C59" s="60"/>
      <c r="D59" s="60"/>
      <c r="E59" s="60">
        <v>10000</v>
      </c>
      <c r="F59" s="62">
        <v>2000</v>
      </c>
      <c r="G59" s="62"/>
      <c r="H59" s="63"/>
      <c r="I59" s="62">
        <v>2250</v>
      </c>
      <c r="J59" s="62">
        <v>2000</v>
      </c>
      <c r="K59" s="62"/>
      <c r="L59" s="62"/>
      <c r="M59" s="63"/>
      <c r="N59" s="62">
        <v>1000</v>
      </c>
      <c r="O59" s="62"/>
      <c r="P59" s="62"/>
      <c r="Q59" s="62"/>
      <c r="R59" s="62"/>
      <c r="S59" s="62"/>
      <c r="T59" s="62"/>
      <c r="U59" s="62"/>
      <c r="V59" s="62"/>
      <c r="W59" s="62">
        <v>0</v>
      </c>
      <c r="X59" s="63">
        <v>17250</v>
      </c>
      <c r="Y59" s="55">
        <v>8.2123597985935184E-3</v>
      </c>
    </row>
    <row r="60" spans="1:25" ht="15">
      <c r="A60" s="54" t="s">
        <v>270</v>
      </c>
      <c r="B60" s="46" t="s">
        <v>179</v>
      </c>
      <c r="C60" s="60"/>
      <c r="D60" s="60"/>
      <c r="E60" s="60"/>
      <c r="F60" s="62"/>
      <c r="G60" s="62"/>
      <c r="H60" s="63"/>
      <c r="I60" s="62"/>
      <c r="J60" s="62"/>
      <c r="K60" s="62"/>
      <c r="L60" s="62"/>
      <c r="M60" s="63"/>
      <c r="N60" s="62"/>
      <c r="O60" s="62">
        <v>20000</v>
      </c>
      <c r="P60" s="62"/>
      <c r="Q60" s="62"/>
      <c r="R60" s="62"/>
      <c r="S60" s="62"/>
      <c r="T60" s="62"/>
      <c r="U60" s="62">
        <v>13000</v>
      </c>
      <c r="V60" s="62"/>
      <c r="W60" s="62">
        <v>123500</v>
      </c>
      <c r="X60" s="63">
        <v>156500</v>
      </c>
      <c r="Y60" s="55">
        <v>7.4506336723471622E-2</v>
      </c>
    </row>
    <row r="61" spans="1:25" ht="15">
      <c r="A61" s="54" t="s">
        <v>159</v>
      </c>
      <c r="B61" s="46" t="s">
        <v>180</v>
      </c>
      <c r="C61" s="60"/>
      <c r="D61" s="60"/>
      <c r="E61" s="60"/>
      <c r="F61" s="62">
        <v>720</v>
      </c>
      <c r="G61" s="62"/>
      <c r="H61" s="63"/>
      <c r="I61" s="62"/>
      <c r="J61" s="62"/>
      <c r="K61" s="62"/>
      <c r="L61" s="62"/>
      <c r="M61" s="63">
        <v>1200</v>
      </c>
      <c r="N61" s="62"/>
      <c r="O61" s="62"/>
      <c r="P61" s="62"/>
      <c r="Q61" s="62">
        <v>9900</v>
      </c>
      <c r="R61" s="62"/>
      <c r="S61" s="62"/>
      <c r="T61" s="62"/>
      <c r="U61" s="62"/>
      <c r="V61" s="62"/>
      <c r="W61" s="62">
        <v>1000</v>
      </c>
      <c r="X61" s="63">
        <v>12820</v>
      </c>
      <c r="Y61" s="55">
        <v>6.103330586548922E-3</v>
      </c>
    </row>
    <row r="62" spans="1:25" ht="15">
      <c r="A62" s="54" t="s">
        <v>160</v>
      </c>
      <c r="B62" s="46" t="s">
        <v>215</v>
      </c>
      <c r="C62" s="60"/>
      <c r="D62" s="60">
        <v>1000</v>
      </c>
      <c r="E62" s="60"/>
      <c r="F62" s="62"/>
      <c r="G62" s="62"/>
      <c r="H62" s="63"/>
      <c r="I62" s="62">
        <v>90480</v>
      </c>
      <c r="J62" s="62"/>
      <c r="K62" s="62">
        <v>6250</v>
      </c>
      <c r="L62" s="62"/>
      <c r="M62" s="63"/>
      <c r="N62" s="62"/>
      <c r="O62" s="62"/>
      <c r="P62" s="62"/>
      <c r="Q62" s="62"/>
      <c r="R62" s="62"/>
      <c r="S62" s="62"/>
      <c r="T62" s="62"/>
      <c r="U62" s="62"/>
      <c r="V62" s="62"/>
      <c r="W62" s="62">
        <v>300</v>
      </c>
      <c r="X62" s="63">
        <v>98030</v>
      </c>
      <c r="Y62" s="55">
        <v>4.6670007597456382E-2</v>
      </c>
    </row>
    <row r="63" spans="1:25" s="125" customFormat="1" ht="15">
      <c r="A63" s="120" t="s">
        <v>81</v>
      </c>
      <c r="B63" s="121" t="s">
        <v>80</v>
      </c>
      <c r="C63" s="122"/>
      <c r="D63" s="122"/>
      <c r="E63" s="122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>
        <v>27750</v>
      </c>
      <c r="V63" s="123">
        <v>907245</v>
      </c>
      <c r="W63" s="123">
        <v>0</v>
      </c>
      <c r="X63" s="123">
        <v>934995</v>
      </c>
      <c r="Y63" s="124">
        <v>0.44513132463106936</v>
      </c>
    </row>
    <row r="64" spans="1:25" s="53" customFormat="1" ht="15">
      <c r="A64" s="59" t="s">
        <v>83</v>
      </c>
      <c r="B64" s="57" t="s">
        <v>82</v>
      </c>
      <c r="C64" s="61"/>
      <c r="D64" s="61"/>
      <c r="E64" s="61">
        <v>3000</v>
      </c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>
        <v>1263060</v>
      </c>
      <c r="V64" s="63"/>
      <c r="W64" s="63">
        <v>17100</v>
      </c>
      <c r="X64" s="63">
        <v>1283160</v>
      </c>
      <c r="Y64" s="58">
        <v>0.61088531009642089</v>
      </c>
    </row>
    <row r="65" spans="1:25" ht="15">
      <c r="A65" s="54" t="s">
        <v>85</v>
      </c>
      <c r="B65" s="46" t="s">
        <v>84</v>
      </c>
      <c r="C65" s="60"/>
      <c r="D65" s="60"/>
      <c r="E65" s="60"/>
      <c r="F65" s="62">
        <v>4750</v>
      </c>
      <c r="G65" s="62"/>
      <c r="H65" s="63"/>
      <c r="I65" s="62"/>
      <c r="J65" s="62"/>
      <c r="K65" s="62">
        <v>2250</v>
      </c>
      <c r="L65" s="62"/>
      <c r="M65" s="63">
        <v>2450</v>
      </c>
      <c r="N65" s="62">
        <v>900</v>
      </c>
      <c r="O65" s="62"/>
      <c r="P65" s="62"/>
      <c r="Q65" s="62">
        <v>2700</v>
      </c>
      <c r="R65" s="62"/>
      <c r="S65" s="62"/>
      <c r="T65" s="62"/>
      <c r="U65" s="62">
        <v>2227850</v>
      </c>
      <c r="V65" s="62"/>
      <c r="W65" s="62">
        <v>400</v>
      </c>
      <c r="X65" s="63">
        <v>2241300</v>
      </c>
      <c r="Y65" s="55">
        <v>1.0670354792224728</v>
      </c>
    </row>
    <row r="66" spans="1:25" s="53" customFormat="1" ht="15">
      <c r="A66" s="59" t="s">
        <v>87</v>
      </c>
      <c r="B66" s="57" t="s">
        <v>86</v>
      </c>
      <c r="C66" s="61"/>
      <c r="D66" s="61"/>
      <c r="E66" s="61"/>
      <c r="F66" s="63"/>
      <c r="G66" s="63"/>
      <c r="H66" s="63"/>
      <c r="I66" s="62"/>
      <c r="J66" s="62"/>
      <c r="K66" s="62"/>
      <c r="L66" s="62"/>
      <c r="M66" s="63"/>
      <c r="N66" s="62"/>
      <c r="O66" s="62"/>
      <c r="P66" s="62"/>
      <c r="Q66" s="62"/>
      <c r="R66" s="62"/>
      <c r="S66" s="62"/>
      <c r="T66" s="62"/>
      <c r="U66" s="62">
        <v>101427</v>
      </c>
      <c r="V66" s="62"/>
      <c r="W66" s="62">
        <v>750</v>
      </c>
      <c r="X66" s="63">
        <v>102177</v>
      </c>
      <c r="Y66" s="55">
        <v>4.864430650092115E-2</v>
      </c>
    </row>
    <row r="67" spans="1:25" s="53" customFormat="1" ht="15">
      <c r="A67" s="59" t="s">
        <v>88</v>
      </c>
      <c r="B67" s="57" t="s">
        <v>193</v>
      </c>
      <c r="C67" s="61"/>
      <c r="D67" s="61"/>
      <c r="E67" s="61">
        <v>19100</v>
      </c>
      <c r="F67" s="63">
        <v>5850</v>
      </c>
      <c r="G67" s="63"/>
      <c r="H67" s="63">
        <v>700</v>
      </c>
      <c r="I67" s="62"/>
      <c r="J67" s="62">
        <v>500</v>
      </c>
      <c r="K67" s="62"/>
      <c r="L67" s="62"/>
      <c r="M67" s="63"/>
      <c r="N67" s="62">
        <v>1200</v>
      </c>
      <c r="O67" s="62"/>
      <c r="P67" s="62"/>
      <c r="Q67" s="62">
        <v>59450</v>
      </c>
      <c r="R67" s="62"/>
      <c r="S67" s="62"/>
      <c r="T67" s="62">
        <v>2000</v>
      </c>
      <c r="U67" s="62">
        <v>1583875</v>
      </c>
      <c r="V67" s="62"/>
      <c r="W67" s="62">
        <v>71900</v>
      </c>
      <c r="X67" s="63">
        <v>1744575</v>
      </c>
      <c r="Y67" s="55">
        <v>0.83055522293514705</v>
      </c>
    </row>
    <row r="68" spans="1:25" ht="15">
      <c r="A68" s="54" t="s">
        <v>89</v>
      </c>
      <c r="B68" s="46" t="s">
        <v>218</v>
      </c>
      <c r="C68" s="60"/>
      <c r="D68" s="60"/>
      <c r="E68" s="60"/>
      <c r="F68" s="62"/>
      <c r="G68" s="62"/>
      <c r="H68" s="63"/>
      <c r="I68" s="62"/>
      <c r="J68" s="62"/>
      <c r="K68" s="62"/>
      <c r="L68" s="62"/>
      <c r="M68" s="63"/>
      <c r="N68" s="62"/>
      <c r="O68" s="62"/>
      <c r="P68" s="62"/>
      <c r="Q68" s="62"/>
      <c r="R68" s="62"/>
      <c r="S68" s="62"/>
      <c r="T68" s="62"/>
      <c r="U68" s="62">
        <v>211135</v>
      </c>
      <c r="V68" s="62"/>
      <c r="W68" s="62">
        <v>6100</v>
      </c>
      <c r="X68" s="63">
        <v>217235</v>
      </c>
      <c r="Y68" s="55">
        <v>0.10342098439695437</v>
      </c>
    </row>
    <row r="69" spans="1:25" ht="15">
      <c r="A69" s="54" t="s">
        <v>90</v>
      </c>
      <c r="B69" s="46" t="s">
        <v>219</v>
      </c>
      <c r="C69" s="60"/>
      <c r="D69" s="60"/>
      <c r="E69" s="60"/>
      <c r="F69" s="62">
        <v>23000</v>
      </c>
      <c r="G69" s="62"/>
      <c r="H69" s="63">
        <v>1142600</v>
      </c>
      <c r="I69" s="62"/>
      <c r="J69" s="62">
        <v>1553800</v>
      </c>
      <c r="K69" s="62">
        <v>2000</v>
      </c>
      <c r="L69" s="62">
        <v>437000</v>
      </c>
      <c r="M69" s="63"/>
      <c r="N69" s="62"/>
      <c r="O69" s="62"/>
      <c r="P69" s="62"/>
      <c r="Q69" s="62"/>
      <c r="R69" s="62"/>
      <c r="S69" s="62"/>
      <c r="T69" s="62">
        <v>1064000</v>
      </c>
      <c r="U69" s="62">
        <v>254020</v>
      </c>
      <c r="V69" s="62"/>
      <c r="W69" s="62">
        <v>427300</v>
      </c>
      <c r="X69" s="63">
        <v>4903720</v>
      </c>
      <c r="Y69" s="55">
        <v>2.3345572748729859</v>
      </c>
    </row>
    <row r="70" spans="1:25" ht="15">
      <c r="A70" s="54" t="s">
        <v>91</v>
      </c>
      <c r="B70" s="46" t="s">
        <v>220</v>
      </c>
      <c r="C70" s="60"/>
      <c r="D70" s="60"/>
      <c r="E70" s="60"/>
      <c r="F70" s="62"/>
      <c r="G70" s="62"/>
      <c r="H70" s="63"/>
      <c r="I70" s="62"/>
      <c r="J70" s="62"/>
      <c r="K70" s="62"/>
      <c r="L70" s="62"/>
      <c r="M70" s="63"/>
      <c r="N70" s="62"/>
      <c r="O70" s="62"/>
      <c r="P70" s="62"/>
      <c r="Q70" s="62"/>
      <c r="R70" s="62"/>
      <c r="S70" s="62"/>
      <c r="T70" s="62"/>
      <c r="U70" s="62">
        <v>3003210</v>
      </c>
      <c r="V70" s="62"/>
      <c r="W70" s="62">
        <v>46650</v>
      </c>
      <c r="X70" s="63">
        <v>3049860</v>
      </c>
      <c r="Y70" s="55">
        <v>1.4519737771210683</v>
      </c>
    </row>
    <row r="71" spans="1:25" ht="15">
      <c r="A71" s="54" t="s">
        <v>93</v>
      </c>
      <c r="B71" s="46" t="s">
        <v>92</v>
      </c>
      <c r="C71" s="60"/>
      <c r="D71" s="60"/>
      <c r="E71" s="60"/>
      <c r="F71" s="62"/>
      <c r="G71" s="62"/>
      <c r="H71" s="63"/>
      <c r="I71" s="62"/>
      <c r="J71" s="62"/>
      <c r="K71" s="62"/>
      <c r="L71" s="62"/>
      <c r="M71" s="63"/>
      <c r="N71" s="62"/>
      <c r="O71" s="62"/>
      <c r="P71" s="62"/>
      <c r="Q71" s="62"/>
      <c r="R71" s="62"/>
      <c r="S71" s="62"/>
      <c r="T71" s="62">
        <v>153100</v>
      </c>
      <c r="U71" s="62">
        <v>99960</v>
      </c>
      <c r="V71" s="62"/>
      <c r="W71" s="62">
        <v>4200</v>
      </c>
      <c r="X71" s="63">
        <v>257260</v>
      </c>
      <c r="Y71" s="55">
        <v>0.12247603952383586</v>
      </c>
    </row>
    <row r="72" spans="1:25" ht="15">
      <c r="A72" s="54" t="s">
        <v>94</v>
      </c>
      <c r="B72" s="46" t="s">
        <v>221</v>
      </c>
      <c r="C72" s="60"/>
      <c r="D72" s="60"/>
      <c r="E72" s="60"/>
      <c r="F72" s="62"/>
      <c r="G72" s="62"/>
      <c r="H72" s="63"/>
      <c r="I72" s="62"/>
      <c r="J72" s="62"/>
      <c r="K72" s="62"/>
      <c r="L72" s="62"/>
      <c r="M72" s="63"/>
      <c r="N72" s="62"/>
      <c r="O72" s="62"/>
      <c r="P72" s="62"/>
      <c r="Q72" s="62"/>
      <c r="R72" s="62"/>
      <c r="S72" s="62"/>
      <c r="T72" s="62"/>
      <c r="U72" s="62">
        <v>112770</v>
      </c>
      <c r="V72" s="62"/>
      <c r="W72" s="62">
        <v>0</v>
      </c>
      <c r="X72" s="63">
        <v>112770</v>
      </c>
      <c r="Y72" s="55">
        <v>5.3687409535500927E-2</v>
      </c>
    </row>
    <row r="73" spans="1:25" ht="15">
      <c r="A73" s="54" t="s">
        <v>271</v>
      </c>
      <c r="B73" s="46" t="s">
        <v>222</v>
      </c>
      <c r="C73" s="60"/>
      <c r="D73" s="60"/>
      <c r="E73" s="60"/>
      <c r="F73" s="62"/>
      <c r="G73" s="62"/>
      <c r="H73" s="63"/>
      <c r="I73" s="62"/>
      <c r="J73" s="62"/>
      <c r="K73" s="62"/>
      <c r="L73" s="62"/>
      <c r="M73" s="63"/>
      <c r="N73" s="62"/>
      <c r="O73" s="62"/>
      <c r="P73" s="62"/>
      <c r="Q73" s="62"/>
      <c r="R73" s="62"/>
      <c r="S73" s="62"/>
      <c r="T73" s="62"/>
      <c r="U73" s="62">
        <v>70580</v>
      </c>
      <c r="V73" s="62"/>
      <c r="W73" s="62">
        <v>100</v>
      </c>
      <c r="X73" s="63">
        <v>70680</v>
      </c>
      <c r="Y73" s="55">
        <v>3.3649251626932747E-2</v>
      </c>
    </row>
    <row r="74" spans="1:25" ht="15">
      <c r="A74" s="54" t="s">
        <v>96</v>
      </c>
      <c r="B74" s="46" t="s">
        <v>95</v>
      </c>
      <c r="C74" s="60"/>
      <c r="D74" s="60">
        <v>416415</v>
      </c>
      <c r="E74" s="60">
        <v>484160</v>
      </c>
      <c r="F74" s="62">
        <v>1272200</v>
      </c>
      <c r="G74" s="62">
        <v>11750</v>
      </c>
      <c r="H74" s="63"/>
      <c r="I74" s="62">
        <v>258120</v>
      </c>
      <c r="J74" s="62">
        <v>856705</v>
      </c>
      <c r="K74" s="62">
        <v>881000</v>
      </c>
      <c r="L74" s="62"/>
      <c r="M74" s="63">
        <v>582330</v>
      </c>
      <c r="N74" s="62">
        <v>268265</v>
      </c>
      <c r="O74" s="62"/>
      <c r="P74" s="62"/>
      <c r="Q74" s="62">
        <v>7000</v>
      </c>
      <c r="R74" s="62">
        <v>3500</v>
      </c>
      <c r="S74" s="62">
        <v>12600</v>
      </c>
      <c r="T74" s="62">
        <v>4000</v>
      </c>
      <c r="U74" s="62">
        <v>403250</v>
      </c>
      <c r="V74" s="62"/>
      <c r="W74" s="62">
        <v>33900</v>
      </c>
      <c r="X74" s="63">
        <v>5495195</v>
      </c>
      <c r="Y74" s="55">
        <v>2.6161460001989627</v>
      </c>
    </row>
    <row r="75" spans="1:25" ht="15">
      <c r="A75" s="54" t="s">
        <v>97</v>
      </c>
      <c r="B75" s="46" t="s">
        <v>177</v>
      </c>
      <c r="C75" s="60">
        <v>2500</v>
      </c>
      <c r="D75" s="60"/>
      <c r="E75" s="60">
        <v>196060</v>
      </c>
      <c r="F75" s="62">
        <v>76350</v>
      </c>
      <c r="G75" s="62"/>
      <c r="H75" s="63"/>
      <c r="I75" s="62"/>
      <c r="J75" s="62">
        <v>147550</v>
      </c>
      <c r="K75" s="62">
        <v>3000</v>
      </c>
      <c r="L75" s="62"/>
      <c r="M75" s="63">
        <v>9400</v>
      </c>
      <c r="N75" s="62">
        <v>3000</v>
      </c>
      <c r="O75" s="62">
        <v>28000</v>
      </c>
      <c r="P75" s="62"/>
      <c r="Q75" s="62"/>
      <c r="R75" s="62"/>
      <c r="S75" s="62">
        <v>8300</v>
      </c>
      <c r="T75" s="62">
        <v>165200</v>
      </c>
      <c r="U75" s="62">
        <v>207500</v>
      </c>
      <c r="V75" s="62"/>
      <c r="W75" s="62">
        <v>53700</v>
      </c>
      <c r="X75" s="63">
        <v>900560</v>
      </c>
      <c r="Y75" s="55">
        <v>0.42873755015776105</v>
      </c>
    </row>
    <row r="76" spans="1:25" ht="15">
      <c r="A76" s="54" t="s">
        <v>98</v>
      </c>
      <c r="B76" s="46" t="s">
        <v>224</v>
      </c>
      <c r="C76" s="60"/>
      <c r="D76" s="60"/>
      <c r="E76" s="60"/>
      <c r="F76" s="62">
        <v>2700</v>
      </c>
      <c r="G76" s="62">
        <v>1000</v>
      </c>
      <c r="H76" s="63"/>
      <c r="I76" s="62"/>
      <c r="J76" s="62">
        <v>2000</v>
      </c>
      <c r="K76" s="62"/>
      <c r="L76" s="62"/>
      <c r="M76" s="63">
        <v>6500</v>
      </c>
      <c r="N76" s="62">
        <v>4080</v>
      </c>
      <c r="O76" s="62"/>
      <c r="P76" s="62"/>
      <c r="Q76" s="62"/>
      <c r="R76" s="62"/>
      <c r="S76" s="62"/>
      <c r="T76" s="62">
        <v>5000</v>
      </c>
      <c r="U76" s="62"/>
      <c r="V76" s="62"/>
      <c r="W76" s="62">
        <v>0</v>
      </c>
      <c r="X76" s="63">
        <v>21280</v>
      </c>
      <c r="Y76" s="55">
        <v>1.0130957479076526E-2</v>
      </c>
    </row>
    <row r="77" spans="1:25" ht="15">
      <c r="A77" s="54" t="s">
        <v>100</v>
      </c>
      <c r="B77" s="46" t="s">
        <v>99</v>
      </c>
      <c r="C77" s="60"/>
      <c r="D77" s="60"/>
      <c r="E77" s="60"/>
      <c r="F77" s="62"/>
      <c r="G77" s="62"/>
      <c r="H77" s="63"/>
      <c r="I77" s="62"/>
      <c r="J77" s="62"/>
      <c r="K77" s="62"/>
      <c r="L77" s="62"/>
      <c r="M77" s="63"/>
      <c r="N77" s="62"/>
      <c r="O77" s="62"/>
      <c r="P77" s="62"/>
      <c r="Q77" s="62"/>
      <c r="R77" s="62"/>
      <c r="S77" s="62"/>
      <c r="T77" s="62">
        <v>14000</v>
      </c>
      <c r="U77" s="62"/>
      <c r="V77" s="62"/>
      <c r="W77" s="62">
        <v>0</v>
      </c>
      <c r="X77" s="63">
        <v>14000</v>
      </c>
      <c r="Y77" s="55">
        <v>6.6651036046556089E-3</v>
      </c>
    </row>
    <row r="78" spans="1:25" ht="15">
      <c r="A78" s="54" t="s">
        <v>102</v>
      </c>
      <c r="B78" s="46" t="s">
        <v>101</v>
      </c>
      <c r="C78" s="60"/>
      <c r="D78" s="60"/>
      <c r="E78" s="60"/>
      <c r="F78" s="62">
        <v>33680</v>
      </c>
      <c r="G78" s="62"/>
      <c r="H78" s="63"/>
      <c r="I78" s="62">
        <v>5050</v>
      </c>
      <c r="J78" s="62"/>
      <c r="K78" s="62"/>
      <c r="L78" s="62"/>
      <c r="M78" s="63"/>
      <c r="N78" s="62"/>
      <c r="O78" s="62"/>
      <c r="P78" s="62"/>
      <c r="Q78" s="62"/>
      <c r="R78" s="62"/>
      <c r="S78" s="62"/>
      <c r="T78" s="62"/>
      <c r="U78" s="62">
        <v>50</v>
      </c>
      <c r="V78" s="62">
        <v>4790</v>
      </c>
      <c r="W78" s="62">
        <v>0</v>
      </c>
      <c r="X78" s="63">
        <v>43570</v>
      </c>
      <c r="Y78" s="55">
        <v>2.0742754575346065E-2</v>
      </c>
    </row>
    <row r="79" spans="1:25" ht="15">
      <c r="A79" s="54" t="s">
        <v>104</v>
      </c>
      <c r="B79" s="46" t="s">
        <v>103</v>
      </c>
      <c r="C79" s="60"/>
      <c r="D79" s="60"/>
      <c r="E79" s="60">
        <v>4000</v>
      </c>
      <c r="F79" s="62">
        <v>5000</v>
      </c>
      <c r="G79" s="62"/>
      <c r="H79" s="63"/>
      <c r="I79" s="62"/>
      <c r="J79" s="62"/>
      <c r="K79" s="62"/>
      <c r="L79" s="62"/>
      <c r="M79" s="63"/>
      <c r="N79" s="62"/>
      <c r="O79" s="62"/>
      <c r="P79" s="62"/>
      <c r="Q79" s="62"/>
      <c r="R79" s="62"/>
      <c r="S79" s="62"/>
      <c r="T79" s="62"/>
      <c r="U79" s="62">
        <v>896707</v>
      </c>
      <c r="V79" s="62">
        <v>2500</v>
      </c>
      <c r="W79" s="62">
        <v>11200</v>
      </c>
      <c r="X79" s="63">
        <v>919407</v>
      </c>
      <c r="Y79" s="55">
        <v>0.43771020784611431</v>
      </c>
    </row>
    <row r="80" spans="1:25" ht="15">
      <c r="A80" s="54" t="s">
        <v>106</v>
      </c>
      <c r="B80" s="46" t="s">
        <v>105</v>
      </c>
      <c r="C80" s="60"/>
      <c r="D80" s="60"/>
      <c r="E80" s="60">
        <v>1000</v>
      </c>
      <c r="F80" s="62">
        <v>58700</v>
      </c>
      <c r="G80" s="62"/>
      <c r="H80" s="63"/>
      <c r="I80" s="62"/>
      <c r="J80" s="62">
        <v>5825</v>
      </c>
      <c r="K80" s="62"/>
      <c r="L80" s="62"/>
      <c r="M80" s="63"/>
      <c r="N80" s="62"/>
      <c r="O80" s="62"/>
      <c r="P80" s="62"/>
      <c r="Q80" s="62"/>
      <c r="R80" s="62"/>
      <c r="S80" s="62"/>
      <c r="T80" s="62"/>
      <c r="U80" s="62">
        <v>1000</v>
      </c>
      <c r="V80" s="62">
        <v>50</v>
      </c>
      <c r="W80" s="62">
        <v>0</v>
      </c>
      <c r="X80" s="63">
        <v>66575</v>
      </c>
      <c r="Y80" s="55">
        <v>3.1694948034281939E-2</v>
      </c>
    </row>
    <row r="81" spans="1:25" ht="15">
      <c r="A81" s="54" t="s">
        <v>108</v>
      </c>
      <c r="B81" s="46" t="s">
        <v>107</v>
      </c>
      <c r="C81" s="60"/>
      <c r="D81" s="60"/>
      <c r="E81" s="60"/>
      <c r="F81" s="62">
        <v>3225</v>
      </c>
      <c r="G81" s="62"/>
      <c r="H81" s="63"/>
      <c r="I81" s="62">
        <v>18195</v>
      </c>
      <c r="J81" s="62">
        <v>2550</v>
      </c>
      <c r="K81" s="62">
        <v>3600</v>
      </c>
      <c r="L81" s="62"/>
      <c r="M81" s="63">
        <v>180</v>
      </c>
      <c r="N81" s="62"/>
      <c r="O81" s="62"/>
      <c r="P81" s="62"/>
      <c r="Q81" s="62"/>
      <c r="R81" s="62"/>
      <c r="S81" s="62"/>
      <c r="T81" s="62"/>
      <c r="U81" s="62"/>
      <c r="V81" s="62"/>
      <c r="W81" s="62">
        <v>0</v>
      </c>
      <c r="X81" s="63">
        <v>27750</v>
      </c>
      <c r="Y81" s="55">
        <v>1.3211187502085223E-2</v>
      </c>
    </row>
    <row r="82" spans="1:25" ht="15">
      <c r="A82" s="54" t="s">
        <v>134</v>
      </c>
      <c r="B82" s="46" t="s">
        <v>226</v>
      </c>
      <c r="C82" s="60"/>
      <c r="D82" s="60"/>
      <c r="E82" s="60"/>
      <c r="F82" s="62">
        <v>1000</v>
      </c>
      <c r="G82" s="62"/>
      <c r="H82" s="63"/>
      <c r="I82" s="62"/>
      <c r="J82" s="62">
        <v>200</v>
      </c>
      <c r="K82" s="62"/>
      <c r="L82" s="62"/>
      <c r="M82" s="63"/>
      <c r="N82" s="62"/>
      <c r="O82" s="62"/>
      <c r="P82" s="62"/>
      <c r="Q82" s="62"/>
      <c r="R82" s="62"/>
      <c r="S82" s="62"/>
      <c r="T82" s="62"/>
      <c r="U82" s="62">
        <v>22720</v>
      </c>
      <c r="V82" s="62"/>
      <c r="W82" s="62">
        <v>0</v>
      </c>
      <c r="X82" s="63">
        <v>23920</v>
      </c>
      <c r="Y82" s="55">
        <v>1.1387805587383013E-2</v>
      </c>
    </row>
    <row r="83" spans="1:25" ht="15">
      <c r="A83" s="54" t="s">
        <v>152</v>
      </c>
      <c r="B83" s="46" t="s">
        <v>227</v>
      </c>
      <c r="C83" s="60"/>
      <c r="D83" s="60"/>
      <c r="E83" s="60"/>
      <c r="F83" s="62"/>
      <c r="G83" s="62"/>
      <c r="H83" s="63"/>
      <c r="I83" s="62"/>
      <c r="J83" s="62"/>
      <c r="K83" s="62"/>
      <c r="L83" s="62"/>
      <c r="M83" s="63"/>
      <c r="N83" s="62"/>
      <c r="O83" s="62"/>
      <c r="P83" s="62"/>
      <c r="Q83" s="62"/>
      <c r="R83" s="62"/>
      <c r="S83" s="62"/>
      <c r="T83" s="62"/>
      <c r="U83" s="62">
        <v>100</v>
      </c>
      <c r="V83" s="62"/>
      <c r="W83" s="62">
        <v>0</v>
      </c>
      <c r="X83" s="63">
        <v>100</v>
      </c>
      <c r="Y83" s="55">
        <v>4.7607882890397212E-5</v>
      </c>
    </row>
    <row r="84" spans="1:25" ht="15">
      <c r="A84" s="54" t="s">
        <v>153</v>
      </c>
      <c r="B84" s="46" t="s">
        <v>228</v>
      </c>
      <c r="C84" s="60"/>
      <c r="D84" s="60"/>
      <c r="E84" s="60"/>
      <c r="F84" s="62"/>
      <c r="G84" s="62"/>
      <c r="H84" s="63"/>
      <c r="I84" s="62"/>
      <c r="J84" s="62"/>
      <c r="K84" s="62"/>
      <c r="L84" s="62"/>
      <c r="M84" s="63"/>
      <c r="N84" s="62"/>
      <c r="O84" s="62"/>
      <c r="P84" s="62"/>
      <c r="Q84" s="62"/>
      <c r="R84" s="62"/>
      <c r="S84" s="62"/>
      <c r="T84" s="62"/>
      <c r="U84" s="62">
        <v>4750</v>
      </c>
      <c r="V84" s="62"/>
      <c r="W84" s="62">
        <v>0</v>
      </c>
      <c r="X84" s="63">
        <v>4750</v>
      </c>
      <c r="Y84" s="55">
        <v>2.2613744372938674E-3</v>
      </c>
    </row>
    <row r="85" spans="1:25" s="53" customFormat="1" ht="15">
      <c r="A85" s="59" t="s">
        <v>154</v>
      </c>
      <c r="B85" s="57" t="s">
        <v>225</v>
      </c>
      <c r="C85" s="61"/>
      <c r="D85" s="61"/>
      <c r="E85" s="61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>
        <v>299000</v>
      </c>
      <c r="V85" s="63">
        <v>16000</v>
      </c>
      <c r="W85" s="63">
        <v>0</v>
      </c>
      <c r="X85" s="63">
        <v>315000</v>
      </c>
      <c r="Y85" s="58">
        <v>0.1499648311047512</v>
      </c>
    </row>
    <row r="86" spans="1:25" s="125" customFormat="1" ht="15">
      <c r="A86" s="120" t="s">
        <v>110</v>
      </c>
      <c r="B86" s="121" t="s">
        <v>229</v>
      </c>
      <c r="C86" s="122"/>
      <c r="D86" s="122">
        <v>2550</v>
      </c>
      <c r="E86" s="122">
        <v>5000</v>
      </c>
      <c r="F86" s="123">
        <v>502410</v>
      </c>
      <c r="G86" s="123"/>
      <c r="H86" s="123">
        <v>1000</v>
      </c>
      <c r="I86" s="123">
        <v>550</v>
      </c>
      <c r="J86" s="123">
        <v>25210</v>
      </c>
      <c r="K86" s="123">
        <v>89640</v>
      </c>
      <c r="L86" s="123"/>
      <c r="M86" s="123">
        <v>128420</v>
      </c>
      <c r="N86" s="123">
        <v>1477200</v>
      </c>
      <c r="O86" s="123">
        <v>2000</v>
      </c>
      <c r="P86" s="123"/>
      <c r="Q86" s="123"/>
      <c r="R86" s="123"/>
      <c r="S86" s="123">
        <v>24590</v>
      </c>
      <c r="T86" s="123">
        <v>22100</v>
      </c>
      <c r="U86" s="123">
        <v>1000</v>
      </c>
      <c r="V86" s="123"/>
      <c r="W86" s="123">
        <v>72220</v>
      </c>
      <c r="X86" s="123">
        <v>2353890</v>
      </c>
      <c r="Y86" s="124">
        <v>1.1206371945687708</v>
      </c>
    </row>
    <row r="87" spans="1:25" ht="15">
      <c r="A87" s="54" t="s">
        <v>111</v>
      </c>
      <c r="B87" s="46" t="s">
        <v>230</v>
      </c>
      <c r="C87" s="60"/>
      <c r="D87" s="60"/>
      <c r="E87" s="60"/>
      <c r="F87" s="62"/>
      <c r="G87" s="62"/>
      <c r="H87" s="63"/>
      <c r="I87" s="62"/>
      <c r="J87" s="62"/>
      <c r="K87" s="62"/>
      <c r="L87" s="62"/>
      <c r="M87" s="63"/>
      <c r="N87" s="62"/>
      <c r="O87" s="62"/>
      <c r="P87" s="62"/>
      <c r="Q87" s="62"/>
      <c r="R87" s="62"/>
      <c r="S87" s="62"/>
      <c r="T87" s="62"/>
      <c r="U87" s="62">
        <v>6680</v>
      </c>
      <c r="V87" s="62"/>
      <c r="W87" s="62">
        <v>0</v>
      </c>
      <c r="X87" s="63">
        <v>6680</v>
      </c>
      <c r="Y87" s="55">
        <v>3.1802065770785335E-3</v>
      </c>
    </row>
    <row r="88" spans="1:25" s="53" customFormat="1" ht="15">
      <c r="A88" s="59" t="s">
        <v>112</v>
      </c>
      <c r="B88" s="57" t="s">
        <v>231</v>
      </c>
      <c r="C88" s="61">
        <v>18100</v>
      </c>
      <c r="D88" s="61">
        <v>62440</v>
      </c>
      <c r="E88" s="61">
        <v>152810</v>
      </c>
      <c r="F88" s="63">
        <v>91100</v>
      </c>
      <c r="G88" s="63">
        <v>4000</v>
      </c>
      <c r="H88" s="63"/>
      <c r="I88" s="63">
        <v>2660</v>
      </c>
      <c r="J88" s="63">
        <v>221650</v>
      </c>
      <c r="K88" s="63">
        <v>1550</v>
      </c>
      <c r="L88" s="63"/>
      <c r="M88" s="63">
        <v>244940</v>
      </c>
      <c r="N88" s="63">
        <v>120710</v>
      </c>
      <c r="O88" s="63">
        <v>251430</v>
      </c>
      <c r="P88" s="63">
        <v>1600</v>
      </c>
      <c r="Q88" s="63">
        <v>30500</v>
      </c>
      <c r="R88" s="63">
        <v>2000</v>
      </c>
      <c r="S88" s="63">
        <v>4000</v>
      </c>
      <c r="T88" s="63"/>
      <c r="U88" s="63">
        <v>2380070</v>
      </c>
      <c r="V88" s="63"/>
      <c r="W88" s="63">
        <v>12000</v>
      </c>
      <c r="X88" s="63">
        <v>3601560</v>
      </c>
      <c r="Y88" s="58">
        <v>1.7146264670273896</v>
      </c>
    </row>
    <row r="89" spans="1:25" s="53" customFormat="1" ht="15">
      <c r="A89" s="59" t="s">
        <v>113</v>
      </c>
      <c r="B89" s="57" t="s">
        <v>232</v>
      </c>
      <c r="C89" s="61">
        <v>6000</v>
      </c>
      <c r="D89" s="61">
        <v>600</v>
      </c>
      <c r="E89" s="61">
        <v>430175</v>
      </c>
      <c r="F89" s="63">
        <v>47600</v>
      </c>
      <c r="G89" s="63"/>
      <c r="H89" s="63"/>
      <c r="I89" s="62">
        <v>2150</v>
      </c>
      <c r="J89" s="62">
        <v>329675</v>
      </c>
      <c r="K89" s="62"/>
      <c r="L89" s="62"/>
      <c r="M89" s="63">
        <v>121125</v>
      </c>
      <c r="N89" s="62">
        <v>2750</v>
      </c>
      <c r="O89" s="62">
        <v>5000</v>
      </c>
      <c r="P89" s="62"/>
      <c r="Q89" s="62">
        <v>2000</v>
      </c>
      <c r="R89" s="62"/>
      <c r="S89" s="62">
        <v>2000</v>
      </c>
      <c r="T89" s="62"/>
      <c r="U89" s="62">
        <v>318075</v>
      </c>
      <c r="V89" s="62"/>
      <c r="W89" s="62">
        <v>0</v>
      </c>
      <c r="X89" s="63">
        <v>1267150</v>
      </c>
      <c r="Y89" s="55">
        <v>0.6032632880456682</v>
      </c>
    </row>
    <row r="90" spans="1:25" s="53" customFormat="1" ht="15">
      <c r="A90" s="59" t="s">
        <v>115</v>
      </c>
      <c r="B90" s="57" t="s">
        <v>233</v>
      </c>
      <c r="C90" s="61"/>
      <c r="D90" s="61">
        <v>92700</v>
      </c>
      <c r="E90" s="61">
        <v>4000</v>
      </c>
      <c r="F90" s="63">
        <v>23750</v>
      </c>
      <c r="G90" s="63"/>
      <c r="H90" s="63"/>
      <c r="I90" s="62">
        <v>8340</v>
      </c>
      <c r="J90" s="62">
        <v>48200</v>
      </c>
      <c r="K90" s="62">
        <v>21051</v>
      </c>
      <c r="L90" s="62"/>
      <c r="M90" s="63">
        <v>23300</v>
      </c>
      <c r="N90" s="62"/>
      <c r="O90" s="62">
        <v>6000</v>
      </c>
      <c r="P90" s="62"/>
      <c r="Q90" s="62">
        <v>3000</v>
      </c>
      <c r="R90" s="62"/>
      <c r="S90" s="62"/>
      <c r="T90" s="62"/>
      <c r="U90" s="62"/>
      <c r="V90" s="62"/>
      <c r="W90" s="62">
        <v>2500</v>
      </c>
      <c r="X90" s="63">
        <v>232841</v>
      </c>
      <c r="Y90" s="55">
        <v>0.11085067060082976</v>
      </c>
    </row>
    <row r="91" spans="1:25" ht="15">
      <c r="A91" s="54" t="s">
        <v>117</v>
      </c>
      <c r="B91" s="46" t="s">
        <v>116</v>
      </c>
      <c r="C91" s="60">
        <v>19800</v>
      </c>
      <c r="D91" s="60">
        <v>93310</v>
      </c>
      <c r="E91" s="60">
        <v>17800</v>
      </c>
      <c r="F91" s="62">
        <v>21500</v>
      </c>
      <c r="G91" s="62"/>
      <c r="H91" s="63"/>
      <c r="I91" s="62">
        <v>11420</v>
      </c>
      <c r="J91" s="62">
        <v>2000</v>
      </c>
      <c r="K91" s="62">
        <v>87850</v>
      </c>
      <c r="L91" s="62"/>
      <c r="M91" s="63">
        <v>100200</v>
      </c>
      <c r="N91" s="62">
        <v>400</v>
      </c>
      <c r="O91" s="62">
        <v>54930</v>
      </c>
      <c r="P91" s="62"/>
      <c r="Q91" s="62">
        <v>2000</v>
      </c>
      <c r="R91" s="62"/>
      <c r="S91" s="62"/>
      <c r="T91" s="62"/>
      <c r="U91" s="62"/>
      <c r="V91" s="62"/>
      <c r="W91" s="62">
        <v>1000</v>
      </c>
      <c r="X91" s="63">
        <v>412210</v>
      </c>
      <c r="Y91" s="55">
        <v>0.19624445406250632</v>
      </c>
    </row>
    <row r="92" spans="1:25" ht="15">
      <c r="A92" s="54" t="s">
        <v>155</v>
      </c>
      <c r="B92" s="46" t="s">
        <v>234</v>
      </c>
      <c r="C92" s="60"/>
      <c r="D92" s="60"/>
      <c r="E92" s="60"/>
      <c r="F92" s="62">
        <v>8000</v>
      </c>
      <c r="G92" s="62"/>
      <c r="H92" s="63"/>
      <c r="I92" s="62"/>
      <c r="J92" s="62"/>
      <c r="K92" s="62"/>
      <c r="L92" s="62"/>
      <c r="M92" s="63"/>
      <c r="N92" s="62"/>
      <c r="O92" s="62"/>
      <c r="P92" s="62"/>
      <c r="Q92" s="62"/>
      <c r="R92" s="62"/>
      <c r="S92" s="62"/>
      <c r="T92" s="62"/>
      <c r="U92" s="62"/>
      <c r="V92" s="62">
        <v>949880</v>
      </c>
      <c r="W92" s="62">
        <v>0</v>
      </c>
      <c r="X92" s="63">
        <v>957880</v>
      </c>
      <c r="Y92" s="55">
        <v>0.45602638863053679</v>
      </c>
    </row>
    <row r="93" spans="1:25" s="53" customFormat="1" ht="15">
      <c r="A93" s="59" t="s">
        <v>156</v>
      </c>
      <c r="B93" s="57" t="s">
        <v>235</v>
      </c>
      <c r="C93" s="61"/>
      <c r="D93" s="61">
        <v>2605</v>
      </c>
      <c r="E93" s="61">
        <v>5000</v>
      </c>
      <c r="F93" s="63">
        <v>1500</v>
      </c>
      <c r="G93" s="63">
        <v>6200</v>
      </c>
      <c r="H93" s="63"/>
      <c r="I93" s="62">
        <v>6050</v>
      </c>
      <c r="J93" s="62">
        <v>200350</v>
      </c>
      <c r="K93" s="62">
        <v>15250</v>
      </c>
      <c r="L93" s="62"/>
      <c r="M93" s="63">
        <v>96000</v>
      </c>
      <c r="N93" s="62">
        <v>5000</v>
      </c>
      <c r="O93" s="62">
        <v>57400</v>
      </c>
      <c r="P93" s="62"/>
      <c r="Q93" s="62"/>
      <c r="R93" s="62"/>
      <c r="S93" s="62"/>
      <c r="T93" s="62"/>
      <c r="U93" s="62"/>
      <c r="V93" s="62"/>
      <c r="W93" s="62">
        <v>33000</v>
      </c>
      <c r="X93" s="63">
        <v>428355</v>
      </c>
      <c r="Y93" s="55">
        <v>0.20393074675516096</v>
      </c>
    </row>
    <row r="94" spans="1:25" s="53" customFormat="1" ht="15">
      <c r="A94" s="59" t="s">
        <v>158</v>
      </c>
      <c r="B94" s="57" t="s">
        <v>185</v>
      </c>
      <c r="C94" s="61"/>
      <c r="D94" s="61">
        <v>8190</v>
      </c>
      <c r="E94" s="61"/>
      <c r="F94" s="63"/>
      <c r="G94" s="63"/>
      <c r="H94" s="63"/>
      <c r="I94" s="62">
        <v>10</v>
      </c>
      <c r="J94" s="62">
        <v>1800</v>
      </c>
      <c r="K94" s="62"/>
      <c r="L94" s="62"/>
      <c r="M94" s="63"/>
      <c r="N94" s="62"/>
      <c r="O94" s="62"/>
      <c r="P94" s="62"/>
      <c r="Q94" s="62"/>
      <c r="R94" s="62"/>
      <c r="S94" s="62"/>
      <c r="T94" s="62"/>
      <c r="U94" s="62"/>
      <c r="V94" s="62"/>
      <c r="W94" s="62">
        <v>0</v>
      </c>
      <c r="X94" s="63">
        <v>10000</v>
      </c>
      <c r="Y94" s="55">
        <v>4.7607882890397203E-3</v>
      </c>
    </row>
    <row r="95" spans="1:25" s="125" customFormat="1" ht="15">
      <c r="A95" s="120" t="s">
        <v>135</v>
      </c>
      <c r="B95" s="121" t="s">
        <v>178</v>
      </c>
      <c r="C95" s="122"/>
      <c r="D95" s="122"/>
      <c r="E95" s="122"/>
      <c r="F95" s="123"/>
      <c r="G95" s="123"/>
      <c r="H95" s="123"/>
      <c r="I95" s="123"/>
      <c r="J95" s="123"/>
      <c r="K95" s="123"/>
      <c r="L95" s="123"/>
      <c r="M95" s="123"/>
      <c r="N95" s="123"/>
      <c r="O95" s="123">
        <v>338800</v>
      </c>
      <c r="P95" s="123"/>
      <c r="Q95" s="123"/>
      <c r="R95" s="123"/>
      <c r="S95" s="123"/>
      <c r="T95" s="123"/>
      <c r="U95" s="123">
        <v>2908500</v>
      </c>
      <c r="V95" s="123"/>
      <c r="W95" s="123">
        <v>0</v>
      </c>
      <c r="X95" s="123">
        <v>3247300</v>
      </c>
      <c r="Y95" s="124">
        <v>1.5459707810998686</v>
      </c>
    </row>
    <row r="96" spans="1:25" s="53" customFormat="1" ht="15">
      <c r="A96" s="59" t="s">
        <v>123</v>
      </c>
      <c r="B96" s="57" t="s">
        <v>122</v>
      </c>
      <c r="C96" s="61">
        <v>1000</v>
      </c>
      <c r="D96" s="61">
        <v>3500</v>
      </c>
      <c r="E96" s="61">
        <v>52450</v>
      </c>
      <c r="F96" s="63">
        <v>26950</v>
      </c>
      <c r="G96" s="63">
        <v>44800</v>
      </c>
      <c r="H96" s="63"/>
      <c r="I96" s="62">
        <v>14950</v>
      </c>
      <c r="J96" s="62">
        <v>39381</v>
      </c>
      <c r="K96" s="62">
        <v>126600</v>
      </c>
      <c r="L96" s="62"/>
      <c r="M96" s="63">
        <v>21550</v>
      </c>
      <c r="N96" s="62">
        <v>500</v>
      </c>
      <c r="O96" s="62">
        <v>13000</v>
      </c>
      <c r="P96" s="62">
        <v>2500</v>
      </c>
      <c r="Q96" s="62">
        <v>7500</v>
      </c>
      <c r="R96" s="62">
        <v>4500</v>
      </c>
      <c r="S96" s="62">
        <v>5000</v>
      </c>
      <c r="T96" s="62">
        <v>38000</v>
      </c>
      <c r="U96" s="62">
        <v>199565</v>
      </c>
      <c r="V96" s="62"/>
      <c r="W96" s="62">
        <v>42450</v>
      </c>
      <c r="X96" s="63">
        <v>644196</v>
      </c>
      <c r="Y96" s="55">
        <v>0.30668807726462316</v>
      </c>
    </row>
    <row r="97" spans="1:25" s="53" customFormat="1" ht="15">
      <c r="A97" s="59" t="s">
        <v>268</v>
      </c>
      <c r="B97" s="57"/>
      <c r="C97" s="62">
        <v>1094525</v>
      </c>
      <c r="D97" s="62">
        <v>10739079</v>
      </c>
      <c r="E97" s="62">
        <v>11383202</v>
      </c>
      <c r="F97" s="62">
        <v>27436283</v>
      </c>
      <c r="G97" s="62">
        <v>2783695</v>
      </c>
      <c r="H97" s="62">
        <v>1254450</v>
      </c>
      <c r="I97" s="62">
        <v>10706330</v>
      </c>
      <c r="J97" s="62">
        <v>25517914</v>
      </c>
      <c r="K97" s="62">
        <v>4285661</v>
      </c>
      <c r="L97" s="62">
        <v>441700</v>
      </c>
      <c r="M97" s="62">
        <v>15887575</v>
      </c>
      <c r="N97" s="62">
        <v>4284257</v>
      </c>
      <c r="O97" s="62">
        <v>3223050</v>
      </c>
      <c r="P97" s="62">
        <v>416270</v>
      </c>
      <c r="Q97" s="62">
        <v>11152200</v>
      </c>
      <c r="R97" s="62">
        <v>2550735</v>
      </c>
      <c r="S97" s="62">
        <v>289849</v>
      </c>
      <c r="T97" s="62">
        <v>1480650</v>
      </c>
      <c r="U97" s="62">
        <v>71124139</v>
      </c>
      <c r="V97" s="62">
        <v>2062249</v>
      </c>
      <c r="W97" s="62">
        <v>1935435</v>
      </c>
      <c r="X97" s="63">
        <v>210049248</v>
      </c>
      <c r="Y97" s="62"/>
    </row>
    <row r="98" spans="1:25" ht="15">
      <c r="A98" s="93"/>
      <c r="B98" s="57"/>
      <c r="C98" s="58">
        <v>0.52108018020612001</v>
      </c>
      <c r="D98" s="58">
        <v>5.112648153827239</v>
      </c>
      <c r="E98" s="58">
        <v>5.4193014773373527</v>
      </c>
      <c r="F98" s="58">
        <v>13.061833480117958</v>
      </c>
      <c r="G98" s="58">
        <v>1.3252582556258425</v>
      </c>
      <c r="H98" s="58">
        <v>0.59721708691858777</v>
      </c>
      <c r="I98" s="58">
        <v>5.0970570482594635</v>
      </c>
      <c r="J98" s="58">
        <v>12.148538613192274</v>
      </c>
      <c r="K98" s="58">
        <v>2.0403124699594257</v>
      </c>
      <c r="L98" s="58">
        <v>0.21028401872688449</v>
      </c>
      <c r="M98" s="58">
        <v>7.5637381001240245</v>
      </c>
      <c r="N98" s="58">
        <v>2.0396440552836448</v>
      </c>
      <c r="O98" s="58">
        <v>1.5344258694989472</v>
      </c>
      <c r="P98" s="58">
        <v>0.19817733410785648</v>
      </c>
      <c r="Q98" s="58">
        <v>5.3093263157028776</v>
      </c>
      <c r="R98" s="58">
        <v>1.2143509316443732</v>
      </c>
      <c r="S98" s="58">
        <v>0.13799097247898739</v>
      </c>
      <c r="T98" s="58">
        <v>0.70490611801666625</v>
      </c>
      <c r="U98" s="58">
        <v>33.860696801923332</v>
      </c>
      <c r="V98" s="58">
        <v>0.98179308882838756</v>
      </c>
      <c r="W98" s="58">
        <v>0.92141962821975931</v>
      </c>
      <c r="X98" s="58"/>
      <c r="Y98" s="58"/>
    </row>
    <row r="102" spans="1:25">
      <c r="Y102" s="85"/>
    </row>
  </sheetData>
  <mergeCells count="1">
    <mergeCell ref="A3:B3"/>
  </mergeCells>
  <printOptions horizontalCentered="1"/>
  <pageMargins left="0.2" right="0.2" top="0.5" bottom="0.5" header="0.5" footer="0.1"/>
  <pageSetup paperSize="9" scale="85" orientation="landscape" horizontalDpi="300" verticalDpi="300" r:id="rId1"/>
  <headerFooter alignWithMargins="0">
    <oddFooter>&amp;CSourcewise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R2:U25"/>
  <sheetViews>
    <sheetView topLeftCell="A10" workbookViewId="0">
      <selection activeCell="S36" sqref="S36"/>
    </sheetView>
  </sheetViews>
  <sheetFormatPr defaultRowHeight="12.75"/>
  <cols>
    <col min="19" max="19" width="14.28515625" bestFit="1" customWidth="1"/>
    <col min="20" max="20" width="10.42578125" bestFit="1" customWidth="1"/>
  </cols>
  <sheetData>
    <row r="2" spans="18:21" ht="15">
      <c r="R2" s="68" t="s">
        <v>127</v>
      </c>
      <c r="S2" s="66">
        <v>1094525</v>
      </c>
      <c r="T2" t="s">
        <v>246</v>
      </c>
      <c r="U2">
        <v>1094525</v>
      </c>
    </row>
    <row r="3" spans="18:21" ht="15">
      <c r="R3" s="68" t="s">
        <v>238</v>
      </c>
      <c r="S3" s="66">
        <v>10739079</v>
      </c>
      <c r="T3" t="s">
        <v>247</v>
      </c>
      <c r="U3">
        <v>10739079</v>
      </c>
    </row>
    <row r="4" spans="18:21" ht="15">
      <c r="R4" s="68" t="s">
        <v>128</v>
      </c>
      <c r="S4" s="66">
        <v>11383202</v>
      </c>
      <c r="T4" t="s">
        <v>248</v>
      </c>
      <c r="U4">
        <v>11383202</v>
      </c>
    </row>
    <row r="5" spans="18:21" ht="15">
      <c r="R5" s="68" t="s">
        <v>239</v>
      </c>
      <c r="S5" s="66">
        <v>27436283</v>
      </c>
      <c r="T5" t="s">
        <v>249</v>
      </c>
      <c r="U5">
        <v>27436283</v>
      </c>
    </row>
    <row r="6" spans="18:21" ht="15">
      <c r="R6" s="68" t="s">
        <v>195</v>
      </c>
      <c r="S6" s="66">
        <v>2783695</v>
      </c>
      <c r="T6" t="s">
        <v>250</v>
      </c>
      <c r="U6">
        <v>2783695</v>
      </c>
    </row>
    <row r="7" spans="18:21" ht="15">
      <c r="R7" s="68" t="s">
        <v>129</v>
      </c>
      <c r="S7" s="66">
        <v>1254450</v>
      </c>
      <c r="T7" t="s">
        <v>251</v>
      </c>
      <c r="U7">
        <v>1254450</v>
      </c>
    </row>
    <row r="8" spans="18:21" ht="15">
      <c r="R8" s="68" t="s">
        <v>240</v>
      </c>
      <c r="S8" s="66">
        <v>10706330</v>
      </c>
      <c r="T8" t="s">
        <v>252</v>
      </c>
      <c r="U8">
        <v>10706330</v>
      </c>
    </row>
    <row r="9" spans="18:21" ht="15">
      <c r="R9" s="68" t="s">
        <v>130</v>
      </c>
      <c r="S9" s="66">
        <v>25517914</v>
      </c>
      <c r="T9" t="s">
        <v>253</v>
      </c>
      <c r="U9">
        <v>25517914</v>
      </c>
    </row>
    <row r="10" spans="18:21" ht="15">
      <c r="R10" s="68" t="s">
        <v>241</v>
      </c>
      <c r="S10" s="66">
        <v>4285661</v>
      </c>
      <c r="T10" t="s">
        <v>254</v>
      </c>
      <c r="U10">
        <v>4285661</v>
      </c>
    </row>
    <row r="11" spans="18:21" ht="15">
      <c r="R11" s="68" t="s">
        <v>337</v>
      </c>
      <c r="S11" s="66">
        <v>441700</v>
      </c>
      <c r="T11" t="s">
        <v>340</v>
      </c>
      <c r="U11">
        <v>441700</v>
      </c>
    </row>
    <row r="12" spans="18:21" ht="15">
      <c r="R12" s="68" t="s">
        <v>242</v>
      </c>
      <c r="S12" s="66">
        <v>15887575</v>
      </c>
      <c r="T12" t="s">
        <v>255</v>
      </c>
      <c r="U12">
        <v>15887575</v>
      </c>
    </row>
    <row r="13" spans="18:21" ht="15">
      <c r="R13" s="68" t="s">
        <v>243</v>
      </c>
      <c r="S13" s="66">
        <v>4284257</v>
      </c>
      <c r="T13" t="s">
        <v>256</v>
      </c>
      <c r="U13">
        <v>4284257</v>
      </c>
    </row>
    <row r="14" spans="18:21" ht="15">
      <c r="R14" s="68" t="s">
        <v>244</v>
      </c>
      <c r="S14" s="66">
        <v>3223050</v>
      </c>
      <c r="T14" t="s">
        <v>257</v>
      </c>
      <c r="U14">
        <v>3223050</v>
      </c>
    </row>
    <row r="15" spans="18:21" ht="15">
      <c r="R15" s="68" t="s">
        <v>338</v>
      </c>
      <c r="S15" s="66">
        <v>416270</v>
      </c>
      <c r="T15" t="s">
        <v>341</v>
      </c>
      <c r="U15">
        <v>416270</v>
      </c>
    </row>
    <row r="16" spans="18:21" ht="15">
      <c r="R16" s="68" t="s">
        <v>131</v>
      </c>
      <c r="S16" s="66">
        <v>11152200</v>
      </c>
      <c r="T16" t="s">
        <v>258</v>
      </c>
      <c r="U16">
        <v>11152200</v>
      </c>
    </row>
    <row r="17" spans="18:21" ht="15">
      <c r="R17" s="68" t="s">
        <v>339</v>
      </c>
      <c r="S17" s="66">
        <v>2550735</v>
      </c>
      <c r="T17" t="s">
        <v>342</v>
      </c>
      <c r="U17">
        <v>2550735</v>
      </c>
    </row>
    <row r="18" spans="18:21" ht="15">
      <c r="R18" s="68" t="s">
        <v>274</v>
      </c>
      <c r="S18" s="66">
        <v>289849</v>
      </c>
      <c r="T18" t="s">
        <v>275</v>
      </c>
      <c r="U18">
        <v>289849</v>
      </c>
    </row>
    <row r="19" spans="18:21" ht="15">
      <c r="R19" s="68" t="s">
        <v>245</v>
      </c>
      <c r="S19" s="66">
        <v>1480650</v>
      </c>
      <c r="T19" t="s">
        <v>259</v>
      </c>
      <c r="U19">
        <v>1480650</v>
      </c>
    </row>
    <row r="20" spans="18:21" ht="15">
      <c r="R20" s="68" t="s">
        <v>132</v>
      </c>
      <c r="S20" s="66">
        <v>71124139</v>
      </c>
      <c r="T20" t="s">
        <v>260</v>
      </c>
      <c r="U20">
        <v>71124139</v>
      </c>
    </row>
    <row r="21" spans="18:21" ht="15">
      <c r="R21" s="68" t="s">
        <v>272</v>
      </c>
      <c r="S21" s="66">
        <v>2062249</v>
      </c>
      <c r="T21" t="s">
        <v>273</v>
      </c>
      <c r="U21">
        <v>2062249</v>
      </c>
    </row>
    <row r="22" spans="18:21" ht="15">
      <c r="R22" s="68" t="s">
        <v>122</v>
      </c>
      <c r="S22" s="66">
        <v>1935435</v>
      </c>
      <c r="T22" t="s">
        <v>123</v>
      </c>
      <c r="U22">
        <v>1935435</v>
      </c>
    </row>
    <row r="23" spans="18:21" ht="15">
      <c r="R23" s="68"/>
      <c r="S23" s="66"/>
    </row>
    <row r="24" spans="18:21" ht="15">
      <c r="R24" s="68"/>
      <c r="S24" s="66"/>
    </row>
    <row r="25" spans="18:21" ht="15">
      <c r="R25" s="68"/>
      <c r="S25" s="66">
        <f>SUM(S2:S23)</f>
        <v>210049248</v>
      </c>
    </row>
  </sheetData>
  <pageMargins left="0.22" right="0.2" top="0.34" bottom="0.23" header="0.22" footer="0.19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R2:U25"/>
  <sheetViews>
    <sheetView tabSelected="1" topLeftCell="A19" workbookViewId="0">
      <selection activeCell="R48" sqref="R48"/>
    </sheetView>
  </sheetViews>
  <sheetFormatPr defaultRowHeight="12.75"/>
  <cols>
    <col min="19" max="19" width="12.7109375" bestFit="1" customWidth="1"/>
    <col min="21" max="21" width="10" bestFit="1" customWidth="1"/>
  </cols>
  <sheetData>
    <row r="2" spans="18:21" ht="15">
      <c r="R2" s="68" t="s">
        <v>276</v>
      </c>
      <c r="S2" s="69">
        <f>SUM('Volume by source '!X5:X62)</f>
        <v>174137347</v>
      </c>
      <c r="T2" t="s">
        <v>332</v>
      </c>
      <c r="U2">
        <v>189490939</v>
      </c>
    </row>
    <row r="3" spans="18:21" ht="15">
      <c r="R3" s="68" t="s">
        <v>277</v>
      </c>
      <c r="S3" s="69">
        <f>SUM('Volume by source '!X63:X85)</f>
        <v>22749839</v>
      </c>
      <c r="T3" t="s">
        <v>333</v>
      </c>
      <c r="U3">
        <v>25421241</v>
      </c>
    </row>
    <row r="4" spans="18:21" ht="15">
      <c r="R4" s="68" t="s">
        <v>278</v>
      </c>
      <c r="S4" s="69">
        <f>SUM('Volume by source '!X86:X94)</f>
        <v>9270566</v>
      </c>
      <c r="T4" t="s">
        <v>334</v>
      </c>
      <c r="U4">
        <v>9529168</v>
      </c>
    </row>
    <row r="5" spans="18:21" ht="15">
      <c r="R5" s="68" t="s">
        <v>279</v>
      </c>
      <c r="S5" s="69">
        <f>'Volume by source '!X95</f>
        <v>3247300</v>
      </c>
      <c r="T5" t="s">
        <v>335</v>
      </c>
      <c r="U5">
        <v>4165520</v>
      </c>
    </row>
    <row r="6" spans="18:21" ht="15">
      <c r="R6" s="68" t="s">
        <v>122</v>
      </c>
      <c r="S6" s="69">
        <f>'Volume by source '!X96</f>
        <v>644196</v>
      </c>
      <c r="T6" t="s">
        <v>123</v>
      </c>
      <c r="U6">
        <v>678460</v>
      </c>
    </row>
    <row r="7" spans="18:21" ht="15">
      <c r="R7" s="68"/>
      <c r="S7" s="69"/>
    </row>
    <row r="8" spans="18:21" ht="15">
      <c r="R8" s="68"/>
      <c r="S8" s="69">
        <f>SUM(S2:S6)</f>
        <v>210049248</v>
      </c>
    </row>
    <row r="9" spans="18:21" ht="15">
      <c r="R9" s="68"/>
      <c r="S9" s="66"/>
    </row>
    <row r="10" spans="18:21" ht="15">
      <c r="R10" s="68"/>
      <c r="S10" s="66"/>
    </row>
    <row r="11" spans="18:21" ht="15">
      <c r="R11" s="68"/>
      <c r="S11" s="66"/>
    </row>
    <row r="12" spans="18:21" ht="15">
      <c r="R12" s="68"/>
      <c r="S12" s="66"/>
    </row>
    <row r="13" spans="18:21" ht="15">
      <c r="R13" s="68"/>
      <c r="S13" s="66"/>
    </row>
    <row r="14" spans="18:21" ht="15">
      <c r="R14" s="68"/>
      <c r="S14" s="66"/>
    </row>
    <row r="15" spans="18:21" ht="15">
      <c r="R15" s="68"/>
      <c r="S15" s="66"/>
    </row>
    <row r="16" spans="18:21" ht="15">
      <c r="R16" s="68"/>
      <c r="S16" s="66"/>
    </row>
    <row r="17" spans="18:19" ht="15">
      <c r="R17" s="68"/>
      <c r="S17" s="66"/>
    </row>
    <row r="18" spans="18:19" ht="15">
      <c r="R18" s="68"/>
      <c r="S18" s="66"/>
    </row>
    <row r="19" spans="18:19" ht="15">
      <c r="R19" s="68"/>
      <c r="S19" s="66"/>
    </row>
    <row r="20" spans="18:19" ht="15">
      <c r="R20" s="68"/>
      <c r="S20" s="66"/>
    </row>
    <row r="21" spans="18:19" ht="15">
      <c r="R21" s="68"/>
      <c r="S21" s="66"/>
    </row>
    <row r="22" spans="18:19" ht="15">
      <c r="R22" s="68"/>
      <c r="S22" s="66"/>
    </row>
    <row r="23" spans="18:19" ht="15">
      <c r="R23" s="68"/>
      <c r="S23" s="66"/>
    </row>
    <row r="24" spans="18:19" ht="15">
      <c r="R24" s="68"/>
      <c r="S24" s="66"/>
    </row>
    <row r="25" spans="18:19" ht="15">
      <c r="R25" s="68"/>
      <c r="S25" s="66"/>
    </row>
  </sheetData>
  <pageMargins left="0.22" right="0.2" top="0.34" bottom="0.23" header="0.22" footer="0.19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showZeros="0" view="pageBreakPreview" zoomScaleSheetLayoutView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RowHeight="12.75"/>
  <cols>
    <col min="1" max="1" width="20.42578125" bestFit="1" customWidth="1"/>
    <col min="2" max="2" width="15.5703125" bestFit="1" customWidth="1"/>
    <col min="3" max="3" width="10.140625" customWidth="1"/>
    <col min="4" max="4" width="15.5703125" bestFit="1" customWidth="1"/>
    <col min="5" max="5" width="9.5703125" customWidth="1"/>
    <col min="6" max="6" width="15.5703125" bestFit="1" customWidth="1"/>
    <col min="7" max="7" width="7.85546875" customWidth="1"/>
    <col min="8" max="8" width="15.5703125" bestFit="1" customWidth="1"/>
    <col min="9" max="9" width="12" bestFit="1" customWidth="1"/>
    <col min="10" max="10" width="15.5703125" bestFit="1" customWidth="1"/>
    <col min="11" max="11" width="12" bestFit="1" customWidth="1"/>
    <col min="231" max="231" width="20.42578125" bestFit="1" customWidth="1"/>
    <col min="232" max="232" width="15.5703125" bestFit="1" customWidth="1"/>
    <col min="233" max="233" width="7.42578125" customWidth="1"/>
    <col min="234" max="234" width="15.5703125" bestFit="1" customWidth="1"/>
    <col min="235" max="235" width="9.42578125" customWidth="1"/>
    <col min="236" max="236" width="15.5703125" bestFit="1" customWidth="1"/>
    <col min="237" max="237" width="8.140625" customWidth="1"/>
    <col min="238" max="238" width="15.5703125" bestFit="1" customWidth="1"/>
    <col min="239" max="239" width="7.42578125" customWidth="1"/>
    <col min="240" max="240" width="15.5703125" bestFit="1" customWidth="1"/>
    <col min="241" max="241" width="7.5703125" customWidth="1"/>
    <col min="242" max="242" width="15.5703125" bestFit="1" customWidth="1"/>
    <col min="243" max="243" width="8" customWidth="1"/>
    <col min="244" max="244" width="15.5703125" bestFit="1" customWidth="1"/>
    <col min="245" max="245" width="8.140625" customWidth="1"/>
    <col min="246" max="246" width="15.5703125" bestFit="1" customWidth="1"/>
    <col min="247" max="247" width="8" customWidth="1"/>
    <col min="248" max="248" width="15.5703125" bestFit="1" customWidth="1"/>
    <col min="249" max="249" width="8" customWidth="1"/>
    <col min="250" max="250" width="15.5703125" bestFit="1" customWidth="1"/>
    <col min="251" max="251" width="10.42578125" customWidth="1"/>
    <col min="252" max="252" width="15.5703125" bestFit="1" customWidth="1"/>
    <col min="253" max="253" width="9.7109375" customWidth="1"/>
    <col min="254" max="254" width="14.28515625" bestFit="1" customWidth="1"/>
    <col min="255" max="255" width="8.28515625" bestFit="1" customWidth="1"/>
    <col min="256" max="256" width="13.140625" bestFit="1" customWidth="1"/>
    <col min="257" max="257" width="7.5703125" bestFit="1" customWidth="1"/>
    <col min="258" max="258" width="15.5703125" bestFit="1" customWidth="1"/>
    <col min="260" max="260" width="15.5703125" bestFit="1" customWidth="1"/>
    <col min="262" max="262" width="18" customWidth="1"/>
    <col min="264" max="264" width="18" customWidth="1"/>
    <col min="266" max="266" width="15.5703125" bestFit="1" customWidth="1"/>
    <col min="267" max="267" width="7.5703125" bestFit="1" customWidth="1"/>
    <col min="487" max="487" width="20.42578125" bestFit="1" customWidth="1"/>
    <col min="488" max="488" width="15.5703125" bestFit="1" customWidth="1"/>
    <col min="489" max="489" width="7.42578125" customWidth="1"/>
    <col min="490" max="490" width="15.5703125" bestFit="1" customWidth="1"/>
    <col min="491" max="491" width="9.42578125" customWidth="1"/>
    <col min="492" max="492" width="15.5703125" bestFit="1" customWidth="1"/>
    <col min="493" max="493" width="8.140625" customWidth="1"/>
    <col min="494" max="494" width="15.5703125" bestFit="1" customWidth="1"/>
    <col min="495" max="495" width="7.42578125" customWidth="1"/>
    <col min="496" max="496" width="15.5703125" bestFit="1" customWidth="1"/>
    <col min="497" max="497" width="7.5703125" customWidth="1"/>
    <col min="498" max="498" width="15.5703125" bestFit="1" customWidth="1"/>
    <col min="499" max="499" width="8" customWidth="1"/>
    <col min="500" max="500" width="15.5703125" bestFit="1" customWidth="1"/>
    <col min="501" max="501" width="8.140625" customWidth="1"/>
    <col min="502" max="502" width="15.5703125" bestFit="1" customWidth="1"/>
    <col min="503" max="503" width="8" customWidth="1"/>
    <col min="504" max="504" width="15.5703125" bestFit="1" customWidth="1"/>
    <col min="505" max="505" width="8" customWidth="1"/>
    <col min="506" max="506" width="15.5703125" bestFit="1" customWidth="1"/>
    <col min="507" max="507" width="10.42578125" customWidth="1"/>
    <col min="508" max="508" width="15.5703125" bestFit="1" customWidth="1"/>
    <col min="509" max="509" width="9.7109375" customWidth="1"/>
    <col min="510" max="510" width="14.28515625" bestFit="1" customWidth="1"/>
    <col min="511" max="511" width="8.28515625" bestFit="1" customWidth="1"/>
    <col min="512" max="512" width="13.140625" bestFit="1" customWidth="1"/>
    <col min="513" max="513" width="7.5703125" bestFit="1" customWidth="1"/>
    <col min="514" max="514" width="15.5703125" bestFit="1" customWidth="1"/>
    <col min="516" max="516" width="15.5703125" bestFit="1" customWidth="1"/>
    <col min="518" max="518" width="18" customWidth="1"/>
    <col min="520" max="520" width="18" customWidth="1"/>
    <col min="522" max="522" width="15.5703125" bestFit="1" customWidth="1"/>
    <col min="523" max="523" width="7.5703125" bestFit="1" customWidth="1"/>
    <col min="743" max="743" width="20.42578125" bestFit="1" customWidth="1"/>
    <col min="744" max="744" width="15.5703125" bestFit="1" customWidth="1"/>
    <col min="745" max="745" width="7.42578125" customWidth="1"/>
    <col min="746" max="746" width="15.5703125" bestFit="1" customWidth="1"/>
    <col min="747" max="747" width="9.42578125" customWidth="1"/>
    <col min="748" max="748" width="15.5703125" bestFit="1" customWidth="1"/>
    <col min="749" max="749" width="8.140625" customWidth="1"/>
    <col min="750" max="750" width="15.5703125" bestFit="1" customWidth="1"/>
    <col min="751" max="751" width="7.42578125" customWidth="1"/>
    <col min="752" max="752" width="15.5703125" bestFit="1" customWidth="1"/>
    <col min="753" max="753" width="7.5703125" customWidth="1"/>
    <col min="754" max="754" width="15.5703125" bestFit="1" customWidth="1"/>
    <col min="755" max="755" width="8" customWidth="1"/>
    <col min="756" max="756" width="15.5703125" bestFit="1" customWidth="1"/>
    <col min="757" max="757" width="8.140625" customWidth="1"/>
    <col min="758" max="758" width="15.5703125" bestFit="1" customWidth="1"/>
    <col min="759" max="759" width="8" customWidth="1"/>
    <col min="760" max="760" width="15.5703125" bestFit="1" customWidth="1"/>
    <col min="761" max="761" width="8" customWidth="1"/>
    <col min="762" max="762" width="15.5703125" bestFit="1" customWidth="1"/>
    <col min="763" max="763" width="10.42578125" customWidth="1"/>
    <col min="764" max="764" width="15.5703125" bestFit="1" customWidth="1"/>
    <col min="765" max="765" width="9.7109375" customWidth="1"/>
    <col min="766" max="766" width="14.28515625" bestFit="1" customWidth="1"/>
    <col min="767" max="767" width="8.28515625" bestFit="1" customWidth="1"/>
    <col min="768" max="768" width="13.140625" bestFit="1" customWidth="1"/>
    <col min="769" max="769" width="7.5703125" bestFit="1" customWidth="1"/>
    <col min="770" max="770" width="15.5703125" bestFit="1" customWidth="1"/>
    <col min="772" max="772" width="15.5703125" bestFit="1" customWidth="1"/>
    <col min="774" max="774" width="18" customWidth="1"/>
    <col min="776" max="776" width="18" customWidth="1"/>
    <col min="778" max="778" width="15.5703125" bestFit="1" customWidth="1"/>
    <col min="779" max="779" width="7.5703125" bestFit="1" customWidth="1"/>
    <col min="999" max="999" width="20.42578125" bestFit="1" customWidth="1"/>
    <col min="1000" max="1000" width="15.5703125" bestFit="1" customWidth="1"/>
    <col min="1001" max="1001" width="7.42578125" customWidth="1"/>
    <col min="1002" max="1002" width="15.5703125" bestFit="1" customWidth="1"/>
    <col min="1003" max="1003" width="9.42578125" customWidth="1"/>
    <col min="1004" max="1004" width="15.5703125" bestFit="1" customWidth="1"/>
    <col min="1005" max="1005" width="8.140625" customWidth="1"/>
    <col min="1006" max="1006" width="15.5703125" bestFit="1" customWidth="1"/>
    <col min="1007" max="1007" width="7.42578125" customWidth="1"/>
    <col min="1008" max="1008" width="15.5703125" bestFit="1" customWidth="1"/>
    <col min="1009" max="1009" width="7.5703125" customWidth="1"/>
    <col min="1010" max="1010" width="15.5703125" bestFit="1" customWidth="1"/>
    <col min="1011" max="1011" width="8" customWidth="1"/>
    <col min="1012" max="1012" width="15.5703125" bestFit="1" customWidth="1"/>
    <col min="1013" max="1013" width="8.140625" customWidth="1"/>
    <col min="1014" max="1014" width="15.5703125" bestFit="1" customWidth="1"/>
    <col min="1015" max="1015" width="8" customWidth="1"/>
    <col min="1016" max="1016" width="15.5703125" bestFit="1" customWidth="1"/>
    <col min="1017" max="1017" width="8" customWidth="1"/>
    <col min="1018" max="1018" width="15.5703125" bestFit="1" customWidth="1"/>
    <col min="1019" max="1019" width="10.42578125" customWidth="1"/>
    <col min="1020" max="1020" width="15.5703125" bestFit="1" customWidth="1"/>
    <col min="1021" max="1021" width="9.7109375" customWidth="1"/>
    <col min="1022" max="1022" width="14.28515625" bestFit="1" customWidth="1"/>
    <col min="1023" max="1023" width="8.28515625" bestFit="1" customWidth="1"/>
    <col min="1024" max="1024" width="13.140625" bestFit="1" customWidth="1"/>
    <col min="1025" max="1025" width="7.5703125" bestFit="1" customWidth="1"/>
    <col min="1026" max="1026" width="15.5703125" bestFit="1" customWidth="1"/>
    <col min="1028" max="1028" width="15.5703125" bestFit="1" customWidth="1"/>
    <col min="1030" max="1030" width="18" customWidth="1"/>
    <col min="1032" max="1032" width="18" customWidth="1"/>
    <col min="1034" max="1034" width="15.5703125" bestFit="1" customWidth="1"/>
    <col min="1035" max="1035" width="7.5703125" bestFit="1" customWidth="1"/>
    <col min="1255" max="1255" width="20.42578125" bestFit="1" customWidth="1"/>
    <col min="1256" max="1256" width="15.5703125" bestFit="1" customWidth="1"/>
    <col min="1257" max="1257" width="7.42578125" customWidth="1"/>
    <col min="1258" max="1258" width="15.5703125" bestFit="1" customWidth="1"/>
    <col min="1259" max="1259" width="9.42578125" customWidth="1"/>
    <col min="1260" max="1260" width="15.5703125" bestFit="1" customWidth="1"/>
    <col min="1261" max="1261" width="8.140625" customWidth="1"/>
    <col min="1262" max="1262" width="15.5703125" bestFit="1" customWidth="1"/>
    <col min="1263" max="1263" width="7.42578125" customWidth="1"/>
    <col min="1264" max="1264" width="15.5703125" bestFit="1" customWidth="1"/>
    <col min="1265" max="1265" width="7.5703125" customWidth="1"/>
    <col min="1266" max="1266" width="15.5703125" bestFit="1" customWidth="1"/>
    <col min="1267" max="1267" width="8" customWidth="1"/>
    <col min="1268" max="1268" width="15.5703125" bestFit="1" customWidth="1"/>
    <col min="1269" max="1269" width="8.140625" customWidth="1"/>
    <col min="1270" max="1270" width="15.5703125" bestFit="1" customWidth="1"/>
    <col min="1271" max="1271" width="8" customWidth="1"/>
    <col min="1272" max="1272" width="15.5703125" bestFit="1" customWidth="1"/>
    <col min="1273" max="1273" width="8" customWidth="1"/>
    <col min="1274" max="1274" width="15.5703125" bestFit="1" customWidth="1"/>
    <col min="1275" max="1275" width="10.42578125" customWidth="1"/>
    <col min="1276" max="1276" width="15.5703125" bestFit="1" customWidth="1"/>
    <col min="1277" max="1277" width="9.7109375" customWidth="1"/>
    <col min="1278" max="1278" width="14.28515625" bestFit="1" customWidth="1"/>
    <col min="1279" max="1279" width="8.28515625" bestFit="1" customWidth="1"/>
    <col min="1280" max="1280" width="13.140625" bestFit="1" customWidth="1"/>
    <col min="1281" max="1281" width="7.5703125" bestFit="1" customWidth="1"/>
    <col min="1282" max="1282" width="15.5703125" bestFit="1" customWidth="1"/>
    <col min="1284" max="1284" width="15.5703125" bestFit="1" customWidth="1"/>
    <col min="1286" max="1286" width="18" customWidth="1"/>
    <col min="1288" max="1288" width="18" customWidth="1"/>
    <col min="1290" max="1290" width="15.5703125" bestFit="1" customWidth="1"/>
    <col min="1291" max="1291" width="7.5703125" bestFit="1" customWidth="1"/>
    <col min="1511" max="1511" width="20.42578125" bestFit="1" customWidth="1"/>
    <col min="1512" max="1512" width="15.5703125" bestFit="1" customWidth="1"/>
    <col min="1513" max="1513" width="7.42578125" customWidth="1"/>
    <col min="1514" max="1514" width="15.5703125" bestFit="1" customWidth="1"/>
    <col min="1515" max="1515" width="9.42578125" customWidth="1"/>
    <col min="1516" max="1516" width="15.5703125" bestFit="1" customWidth="1"/>
    <col min="1517" max="1517" width="8.140625" customWidth="1"/>
    <col min="1518" max="1518" width="15.5703125" bestFit="1" customWidth="1"/>
    <col min="1519" max="1519" width="7.42578125" customWidth="1"/>
    <col min="1520" max="1520" width="15.5703125" bestFit="1" customWidth="1"/>
    <col min="1521" max="1521" width="7.5703125" customWidth="1"/>
    <col min="1522" max="1522" width="15.5703125" bestFit="1" customWidth="1"/>
    <col min="1523" max="1523" width="8" customWidth="1"/>
    <col min="1524" max="1524" width="15.5703125" bestFit="1" customWidth="1"/>
    <col min="1525" max="1525" width="8.140625" customWidth="1"/>
    <col min="1526" max="1526" width="15.5703125" bestFit="1" customWidth="1"/>
    <col min="1527" max="1527" width="8" customWidth="1"/>
    <col min="1528" max="1528" width="15.5703125" bestFit="1" customWidth="1"/>
    <col min="1529" max="1529" width="8" customWidth="1"/>
    <col min="1530" max="1530" width="15.5703125" bestFit="1" customWidth="1"/>
    <col min="1531" max="1531" width="10.42578125" customWidth="1"/>
    <col min="1532" max="1532" width="15.5703125" bestFit="1" customWidth="1"/>
    <col min="1533" max="1533" width="9.7109375" customWidth="1"/>
    <col min="1534" max="1534" width="14.28515625" bestFit="1" customWidth="1"/>
    <col min="1535" max="1535" width="8.28515625" bestFit="1" customWidth="1"/>
    <col min="1536" max="1536" width="13.140625" bestFit="1" customWidth="1"/>
    <col min="1537" max="1537" width="7.5703125" bestFit="1" customWidth="1"/>
    <col min="1538" max="1538" width="15.5703125" bestFit="1" customWidth="1"/>
    <col min="1540" max="1540" width="15.5703125" bestFit="1" customWidth="1"/>
    <col min="1542" max="1542" width="18" customWidth="1"/>
    <col min="1544" max="1544" width="18" customWidth="1"/>
    <col min="1546" max="1546" width="15.5703125" bestFit="1" customWidth="1"/>
    <col min="1547" max="1547" width="7.5703125" bestFit="1" customWidth="1"/>
    <col min="1767" max="1767" width="20.42578125" bestFit="1" customWidth="1"/>
    <col min="1768" max="1768" width="15.5703125" bestFit="1" customWidth="1"/>
    <col min="1769" max="1769" width="7.42578125" customWidth="1"/>
    <col min="1770" max="1770" width="15.5703125" bestFit="1" customWidth="1"/>
    <col min="1771" max="1771" width="9.42578125" customWidth="1"/>
    <col min="1772" max="1772" width="15.5703125" bestFit="1" customWidth="1"/>
    <col min="1773" max="1773" width="8.140625" customWidth="1"/>
    <col min="1774" max="1774" width="15.5703125" bestFit="1" customWidth="1"/>
    <col min="1775" max="1775" width="7.42578125" customWidth="1"/>
    <col min="1776" max="1776" width="15.5703125" bestFit="1" customWidth="1"/>
    <col min="1777" max="1777" width="7.5703125" customWidth="1"/>
    <col min="1778" max="1778" width="15.5703125" bestFit="1" customWidth="1"/>
    <col min="1779" max="1779" width="8" customWidth="1"/>
    <col min="1780" max="1780" width="15.5703125" bestFit="1" customWidth="1"/>
    <col min="1781" max="1781" width="8.140625" customWidth="1"/>
    <col min="1782" max="1782" width="15.5703125" bestFit="1" customWidth="1"/>
    <col min="1783" max="1783" width="8" customWidth="1"/>
    <col min="1784" max="1784" width="15.5703125" bestFit="1" customWidth="1"/>
    <col min="1785" max="1785" width="8" customWidth="1"/>
    <col min="1786" max="1786" width="15.5703125" bestFit="1" customWidth="1"/>
    <col min="1787" max="1787" width="10.42578125" customWidth="1"/>
    <col min="1788" max="1788" width="15.5703125" bestFit="1" customWidth="1"/>
    <col min="1789" max="1789" width="9.7109375" customWidth="1"/>
    <col min="1790" max="1790" width="14.28515625" bestFit="1" customWidth="1"/>
    <col min="1791" max="1791" width="8.28515625" bestFit="1" customWidth="1"/>
    <col min="1792" max="1792" width="13.140625" bestFit="1" customWidth="1"/>
    <col min="1793" max="1793" width="7.5703125" bestFit="1" customWidth="1"/>
    <col min="1794" max="1794" width="15.5703125" bestFit="1" customWidth="1"/>
    <col min="1796" max="1796" width="15.5703125" bestFit="1" customWidth="1"/>
    <col min="1798" max="1798" width="18" customWidth="1"/>
    <col min="1800" max="1800" width="18" customWidth="1"/>
    <col min="1802" max="1802" width="15.5703125" bestFit="1" customWidth="1"/>
    <col min="1803" max="1803" width="7.5703125" bestFit="1" customWidth="1"/>
    <col min="2023" max="2023" width="20.42578125" bestFit="1" customWidth="1"/>
    <col min="2024" max="2024" width="15.5703125" bestFit="1" customWidth="1"/>
    <col min="2025" max="2025" width="7.42578125" customWidth="1"/>
    <col min="2026" max="2026" width="15.5703125" bestFit="1" customWidth="1"/>
    <col min="2027" max="2027" width="9.42578125" customWidth="1"/>
    <col min="2028" max="2028" width="15.5703125" bestFit="1" customWidth="1"/>
    <col min="2029" max="2029" width="8.140625" customWidth="1"/>
    <col min="2030" max="2030" width="15.5703125" bestFit="1" customWidth="1"/>
    <col min="2031" max="2031" width="7.42578125" customWidth="1"/>
    <col min="2032" max="2032" width="15.5703125" bestFit="1" customWidth="1"/>
    <col min="2033" max="2033" width="7.5703125" customWidth="1"/>
    <col min="2034" max="2034" width="15.5703125" bestFit="1" customWidth="1"/>
    <col min="2035" max="2035" width="8" customWidth="1"/>
    <col min="2036" max="2036" width="15.5703125" bestFit="1" customWidth="1"/>
    <col min="2037" max="2037" width="8.140625" customWidth="1"/>
    <col min="2038" max="2038" width="15.5703125" bestFit="1" customWidth="1"/>
    <col min="2039" max="2039" width="8" customWidth="1"/>
    <col min="2040" max="2040" width="15.5703125" bestFit="1" customWidth="1"/>
    <col min="2041" max="2041" width="8" customWidth="1"/>
    <col min="2042" max="2042" width="15.5703125" bestFit="1" customWidth="1"/>
    <col min="2043" max="2043" width="10.42578125" customWidth="1"/>
    <col min="2044" max="2044" width="15.5703125" bestFit="1" customWidth="1"/>
    <col min="2045" max="2045" width="9.7109375" customWidth="1"/>
    <col min="2046" max="2046" width="14.28515625" bestFit="1" customWidth="1"/>
    <col min="2047" max="2047" width="8.28515625" bestFit="1" customWidth="1"/>
    <col min="2048" max="2048" width="13.140625" bestFit="1" customWidth="1"/>
    <col min="2049" max="2049" width="7.5703125" bestFit="1" customWidth="1"/>
    <col min="2050" max="2050" width="15.5703125" bestFit="1" customWidth="1"/>
    <col min="2052" max="2052" width="15.5703125" bestFit="1" customWidth="1"/>
    <col min="2054" max="2054" width="18" customWidth="1"/>
    <col min="2056" max="2056" width="18" customWidth="1"/>
    <col min="2058" max="2058" width="15.5703125" bestFit="1" customWidth="1"/>
    <col min="2059" max="2059" width="7.5703125" bestFit="1" customWidth="1"/>
    <col min="2279" max="2279" width="20.42578125" bestFit="1" customWidth="1"/>
    <col min="2280" max="2280" width="15.5703125" bestFit="1" customWidth="1"/>
    <col min="2281" max="2281" width="7.42578125" customWidth="1"/>
    <col min="2282" max="2282" width="15.5703125" bestFit="1" customWidth="1"/>
    <col min="2283" max="2283" width="9.42578125" customWidth="1"/>
    <col min="2284" max="2284" width="15.5703125" bestFit="1" customWidth="1"/>
    <col min="2285" max="2285" width="8.140625" customWidth="1"/>
    <col min="2286" max="2286" width="15.5703125" bestFit="1" customWidth="1"/>
    <col min="2287" max="2287" width="7.42578125" customWidth="1"/>
    <col min="2288" max="2288" width="15.5703125" bestFit="1" customWidth="1"/>
    <col min="2289" max="2289" width="7.5703125" customWidth="1"/>
    <col min="2290" max="2290" width="15.5703125" bestFit="1" customWidth="1"/>
    <col min="2291" max="2291" width="8" customWidth="1"/>
    <col min="2292" max="2292" width="15.5703125" bestFit="1" customWidth="1"/>
    <col min="2293" max="2293" width="8.140625" customWidth="1"/>
    <col min="2294" max="2294" width="15.5703125" bestFit="1" customWidth="1"/>
    <col min="2295" max="2295" width="8" customWidth="1"/>
    <col min="2296" max="2296" width="15.5703125" bestFit="1" customWidth="1"/>
    <col min="2297" max="2297" width="8" customWidth="1"/>
    <col min="2298" max="2298" width="15.5703125" bestFit="1" customWidth="1"/>
    <col min="2299" max="2299" width="10.42578125" customWidth="1"/>
    <col min="2300" max="2300" width="15.5703125" bestFit="1" customWidth="1"/>
    <col min="2301" max="2301" width="9.7109375" customWidth="1"/>
    <col min="2302" max="2302" width="14.28515625" bestFit="1" customWidth="1"/>
    <col min="2303" max="2303" width="8.28515625" bestFit="1" customWidth="1"/>
    <col min="2304" max="2304" width="13.140625" bestFit="1" customWidth="1"/>
    <col min="2305" max="2305" width="7.5703125" bestFit="1" customWidth="1"/>
    <col min="2306" max="2306" width="15.5703125" bestFit="1" customWidth="1"/>
    <col min="2308" max="2308" width="15.5703125" bestFit="1" customWidth="1"/>
    <col min="2310" max="2310" width="18" customWidth="1"/>
    <col min="2312" max="2312" width="18" customWidth="1"/>
    <col min="2314" max="2314" width="15.5703125" bestFit="1" customWidth="1"/>
    <col min="2315" max="2315" width="7.5703125" bestFit="1" customWidth="1"/>
    <col min="2535" max="2535" width="20.42578125" bestFit="1" customWidth="1"/>
    <col min="2536" max="2536" width="15.5703125" bestFit="1" customWidth="1"/>
    <col min="2537" max="2537" width="7.42578125" customWidth="1"/>
    <col min="2538" max="2538" width="15.5703125" bestFit="1" customWidth="1"/>
    <col min="2539" max="2539" width="9.42578125" customWidth="1"/>
    <col min="2540" max="2540" width="15.5703125" bestFit="1" customWidth="1"/>
    <col min="2541" max="2541" width="8.140625" customWidth="1"/>
    <col min="2542" max="2542" width="15.5703125" bestFit="1" customWidth="1"/>
    <col min="2543" max="2543" width="7.42578125" customWidth="1"/>
    <col min="2544" max="2544" width="15.5703125" bestFit="1" customWidth="1"/>
    <col min="2545" max="2545" width="7.5703125" customWidth="1"/>
    <col min="2546" max="2546" width="15.5703125" bestFit="1" customWidth="1"/>
    <col min="2547" max="2547" width="8" customWidth="1"/>
    <col min="2548" max="2548" width="15.5703125" bestFit="1" customWidth="1"/>
    <col min="2549" max="2549" width="8.140625" customWidth="1"/>
    <col min="2550" max="2550" width="15.5703125" bestFit="1" customWidth="1"/>
    <col min="2551" max="2551" width="8" customWidth="1"/>
    <col min="2552" max="2552" width="15.5703125" bestFit="1" customWidth="1"/>
    <col min="2553" max="2553" width="8" customWidth="1"/>
    <col min="2554" max="2554" width="15.5703125" bestFit="1" customWidth="1"/>
    <col min="2555" max="2555" width="10.42578125" customWidth="1"/>
    <col min="2556" max="2556" width="15.5703125" bestFit="1" customWidth="1"/>
    <col min="2557" max="2557" width="9.7109375" customWidth="1"/>
    <col min="2558" max="2558" width="14.28515625" bestFit="1" customWidth="1"/>
    <col min="2559" max="2559" width="8.28515625" bestFit="1" customWidth="1"/>
    <col min="2560" max="2560" width="13.140625" bestFit="1" customWidth="1"/>
    <col min="2561" max="2561" width="7.5703125" bestFit="1" customWidth="1"/>
    <col min="2562" max="2562" width="15.5703125" bestFit="1" customWidth="1"/>
    <col min="2564" max="2564" width="15.5703125" bestFit="1" customWidth="1"/>
    <col min="2566" max="2566" width="18" customWidth="1"/>
    <col min="2568" max="2568" width="18" customWidth="1"/>
    <col min="2570" max="2570" width="15.5703125" bestFit="1" customWidth="1"/>
    <col min="2571" max="2571" width="7.5703125" bestFit="1" customWidth="1"/>
    <col min="2791" max="2791" width="20.42578125" bestFit="1" customWidth="1"/>
    <col min="2792" max="2792" width="15.5703125" bestFit="1" customWidth="1"/>
    <col min="2793" max="2793" width="7.42578125" customWidth="1"/>
    <col min="2794" max="2794" width="15.5703125" bestFit="1" customWidth="1"/>
    <col min="2795" max="2795" width="9.42578125" customWidth="1"/>
    <col min="2796" max="2796" width="15.5703125" bestFit="1" customWidth="1"/>
    <col min="2797" max="2797" width="8.140625" customWidth="1"/>
    <col min="2798" max="2798" width="15.5703125" bestFit="1" customWidth="1"/>
    <col min="2799" max="2799" width="7.42578125" customWidth="1"/>
    <col min="2800" max="2800" width="15.5703125" bestFit="1" customWidth="1"/>
    <col min="2801" max="2801" width="7.5703125" customWidth="1"/>
    <col min="2802" max="2802" width="15.5703125" bestFit="1" customWidth="1"/>
    <col min="2803" max="2803" width="8" customWidth="1"/>
    <col min="2804" max="2804" width="15.5703125" bestFit="1" customWidth="1"/>
    <col min="2805" max="2805" width="8.140625" customWidth="1"/>
    <col min="2806" max="2806" width="15.5703125" bestFit="1" customWidth="1"/>
    <col min="2807" max="2807" width="8" customWidth="1"/>
    <col min="2808" max="2808" width="15.5703125" bestFit="1" customWidth="1"/>
    <col min="2809" max="2809" width="8" customWidth="1"/>
    <col min="2810" max="2810" width="15.5703125" bestFit="1" customWidth="1"/>
    <col min="2811" max="2811" width="10.42578125" customWidth="1"/>
    <col min="2812" max="2812" width="15.5703125" bestFit="1" customWidth="1"/>
    <col min="2813" max="2813" width="9.7109375" customWidth="1"/>
    <col min="2814" max="2814" width="14.28515625" bestFit="1" customWidth="1"/>
    <col min="2815" max="2815" width="8.28515625" bestFit="1" customWidth="1"/>
    <col min="2816" max="2816" width="13.140625" bestFit="1" customWidth="1"/>
    <col min="2817" max="2817" width="7.5703125" bestFit="1" customWidth="1"/>
    <col min="2818" max="2818" width="15.5703125" bestFit="1" customWidth="1"/>
    <col min="2820" max="2820" width="15.5703125" bestFit="1" customWidth="1"/>
    <col min="2822" max="2822" width="18" customWidth="1"/>
    <col min="2824" max="2824" width="18" customWidth="1"/>
    <col min="2826" max="2826" width="15.5703125" bestFit="1" customWidth="1"/>
    <col min="2827" max="2827" width="7.5703125" bestFit="1" customWidth="1"/>
    <col min="3047" max="3047" width="20.42578125" bestFit="1" customWidth="1"/>
    <col min="3048" max="3048" width="15.5703125" bestFit="1" customWidth="1"/>
    <col min="3049" max="3049" width="7.42578125" customWidth="1"/>
    <col min="3050" max="3050" width="15.5703125" bestFit="1" customWidth="1"/>
    <col min="3051" max="3051" width="9.42578125" customWidth="1"/>
    <col min="3052" max="3052" width="15.5703125" bestFit="1" customWidth="1"/>
    <col min="3053" max="3053" width="8.140625" customWidth="1"/>
    <col min="3054" max="3054" width="15.5703125" bestFit="1" customWidth="1"/>
    <col min="3055" max="3055" width="7.42578125" customWidth="1"/>
    <col min="3056" max="3056" width="15.5703125" bestFit="1" customWidth="1"/>
    <col min="3057" max="3057" width="7.5703125" customWidth="1"/>
    <col min="3058" max="3058" width="15.5703125" bestFit="1" customWidth="1"/>
    <col min="3059" max="3059" width="8" customWidth="1"/>
    <col min="3060" max="3060" width="15.5703125" bestFit="1" customWidth="1"/>
    <col min="3061" max="3061" width="8.140625" customWidth="1"/>
    <col min="3062" max="3062" width="15.5703125" bestFit="1" customWidth="1"/>
    <col min="3063" max="3063" width="8" customWidth="1"/>
    <col min="3064" max="3064" width="15.5703125" bestFit="1" customWidth="1"/>
    <col min="3065" max="3065" width="8" customWidth="1"/>
    <col min="3066" max="3066" width="15.5703125" bestFit="1" customWidth="1"/>
    <col min="3067" max="3067" width="10.42578125" customWidth="1"/>
    <col min="3068" max="3068" width="15.5703125" bestFit="1" customWidth="1"/>
    <col min="3069" max="3069" width="9.7109375" customWidth="1"/>
    <col min="3070" max="3070" width="14.28515625" bestFit="1" customWidth="1"/>
    <col min="3071" max="3071" width="8.28515625" bestFit="1" customWidth="1"/>
    <col min="3072" max="3072" width="13.140625" bestFit="1" customWidth="1"/>
    <col min="3073" max="3073" width="7.5703125" bestFit="1" customWidth="1"/>
    <col min="3074" max="3074" width="15.5703125" bestFit="1" customWidth="1"/>
    <col min="3076" max="3076" width="15.5703125" bestFit="1" customWidth="1"/>
    <col min="3078" max="3078" width="18" customWidth="1"/>
    <col min="3080" max="3080" width="18" customWidth="1"/>
    <col min="3082" max="3082" width="15.5703125" bestFit="1" customWidth="1"/>
    <col min="3083" max="3083" width="7.5703125" bestFit="1" customWidth="1"/>
    <col min="3303" max="3303" width="20.42578125" bestFit="1" customWidth="1"/>
    <col min="3304" max="3304" width="15.5703125" bestFit="1" customWidth="1"/>
    <col min="3305" max="3305" width="7.42578125" customWidth="1"/>
    <col min="3306" max="3306" width="15.5703125" bestFit="1" customWidth="1"/>
    <col min="3307" max="3307" width="9.42578125" customWidth="1"/>
    <col min="3308" max="3308" width="15.5703125" bestFit="1" customWidth="1"/>
    <col min="3309" max="3309" width="8.140625" customWidth="1"/>
    <col min="3310" max="3310" width="15.5703125" bestFit="1" customWidth="1"/>
    <col min="3311" max="3311" width="7.42578125" customWidth="1"/>
    <col min="3312" max="3312" width="15.5703125" bestFit="1" customWidth="1"/>
    <col min="3313" max="3313" width="7.5703125" customWidth="1"/>
    <col min="3314" max="3314" width="15.5703125" bestFit="1" customWidth="1"/>
    <col min="3315" max="3315" width="8" customWidth="1"/>
    <col min="3316" max="3316" width="15.5703125" bestFit="1" customWidth="1"/>
    <col min="3317" max="3317" width="8.140625" customWidth="1"/>
    <col min="3318" max="3318" width="15.5703125" bestFit="1" customWidth="1"/>
    <col min="3319" max="3319" width="8" customWidth="1"/>
    <col min="3320" max="3320" width="15.5703125" bestFit="1" customWidth="1"/>
    <col min="3321" max="3321" width="8" customWidth="1"/>
    <col min="3322" max="3322" width="15.5703125" bestFit="1" customWidth="1"/>
    <col min="3323" max="3323" width="10.42578125" customWidth="1"/>
    <col min="3324" max="3324" width="15.5703125" bestFit="1" customWidth="1"/>
    <col min="3325" max="3325" width="9.7109375" customWidth="1"/>
    <col min="3326" max="3326" width="14.28515625" bestFit="1" customWidth="1"/>
    <col min="3327" max="3327" width="8.28515625" bestFit="1" customWidth="1"/>
    <col min="3328" max="3328" width="13.140625" bestFit="1" customWidth="1"/>
    <col min="3329" max="3329" width="7.5703125" bestFit="1" customWidth="1"/>
    <col min="3330" max="3330" width="15.5703125" bestFit="1" customWidth="1"/>
    <col min="3332" max="3332" width="15.5703125" bestFit="1" customWidth="1"/>
    <col min="3334" max="3334" width="18" customWidth="1"/>
    <col min="3336" max="3336" width="18" customWidth="1"/>
    <col min="3338" max="3338" width="15.5703125" bestFit="1" customWidth="1"/>
    <col min="3339" max="3339" width="7.5703125" bestFit="1" customWidth="1"/>
    <col min="3559" max="3559" width="20.42578125" bestFit="1" customWidth="1"/>
    <col min="3560" max="3560" width="15.5703125" bestFit="1" customWidth="1"/>
    <col min="3561" max="3561" width="7.42578125" customWidth="1"/>
    <col min="3562" max="3562" width="15.5703125" bestFit="1" customWidth="1"/>
    <col min="3563" max="3563" width="9.42578125" customWidth="1"/>
    <col min="3564" max="3564" width="15.5703125" bestFit="1" customWidth="1"/>
    <col min="3565" max="3565" width="8.140625" customWidth="1"/>
    <col min="3566" max="3566" width="15.5703125" bestFit="1" customWidth="1"/>
    <col min="3567" max="3567" width="7.42578125" customWidth="1"/>
    <col min="3568" max="3568" width="15.5703125" bestFit="1" customWidth="1"/>
    <col min="3569" max="3569" width="7.5703125" customWidth="1"/>
    <col min="3570" max="3570" width="15.5703125" bestFit="1" customWidth="1"/>
    <col min="3571" max="3571" width="8" customWidth="1"/>
    <col min="3572" max="3572" width="15.5703125" bestFit="1" customWidth="1"/>
    <col min="3573" max="3573" width="8.140625" customWidth="1"/>
    <col min="3574" max="3574" width="15.5703125" bestFit="1" customWidth="1"/>
    <col min="3575" max="3575" width="8" customWidth="1"/>
    <col min="3576" max="3576" width="15.5703125" bestFit="1" customWidth="1"/>
    <col min="3577" max="3577" width="8" customWidth="1"/>
    <col min="3578" max="3578" width="15.5703125" bestFit="1" customWidth="1"/>
    <col min="3579" max="3579" width="10.42578125" customWidth="1"/>
    <col min="3580" max="3580" width="15.5703125" bestFit="1" customWidth="1"/>
    <col min="3581" max="3581" width="9.7109375" customWidth="1"/>
    <col min="3582" max="3582" width="14.28515625" bestFit="1" customWidth="1"/>
    <col min="3583" max="3583" width="8.28515625" bestFit="1" customWidth="1"/>
    <col min="3584" max="3584" width="13.140625" bestFit="1" customWidth="1"/>
    <col min="3585" max="3585" width="7.5703125" bestFit="1" customWidth="1"/>
    <col min="3586" max="3586" width="15.5703125" bestFit="1" customWidth="1"/>
    <col min="3588" max="3588" width="15.5703125" bestFit="1" customWidth="1"/>
    <col min="3590" max="3590" width="18" customWidth="1"/>
    <col min="3592" max="3592" width="18" customWidth="1"/>
    <col min="3594" max="3594" width="15.5703125" bestFit="1" customWidth="1"/>
    <col min="3595" max="3595" width="7.5703125" bestFit="1" customWidth="1"/>
    <col min="3815" max="3815" width="20.42578125" bestFit="1" customWidth="1"/>
    <col min="3816" max="3816" width="15.5703125" bestFit="1" customWidth="1"/>
    <col min="3817" max="3817" width="7.42578125" customWidth="1"/>
    <col min="3818" max="3818" width="15.5703125" bestFit="1" customWidth="1"/>
    <col min="3819" max="3819" width="9.42578125" customWidth="1"/>
    <col min="3820" max="3820" width="15.5703125" bestFit="1" customWidth="1"/>
    <col min="3821" max="3821" width="8.140625" customWidth="1"/>
    <col min="3822" max="3822" width="15.5703125" bestFit="1" customWidth="1"/>
    <col min="3823" max="3823" width="7.42578125" customWidth="1"/>
    <col min="3824" max="3824" width="15.5703125" bestFit="1" customWidth="1"/>
    <col min="3825" max="3825" width="7.5703125" customWidth="1"/>
    <col min="3826" max="3826" width="15.5703125" bestFit="1" customWidth="1"/>
    <col min="3827" max="3827" width="8" customWidth="1"/>
    <col min="3828" max="3828" width="15.5703125" bestFit="1" customWidth="1"/>
    <col min="3829" max="3829" width="8.140625" customWidth="1"/>
    <col min="3830" max="3830" width="15.5703125" bestFit="1" customWidth="1"/>
    <col min="3831" max="3831" width="8" customWidth="1"/>
    <col min="3832" max="3832" width="15.5703125" bestFit="1" customWidth="1"/>
    <col min="3833" max="3833" width="8" customWidth="1"/>
    <col min="3834" max="3834" width="15.5703125" bestFit="1" customWidth="1"/>
    <col min="3835" max="3835" width="10.42578125" customWidth="1"/>
    <col min="3836" max="3836" width="15.5703125" bestFit="1" customWidth="1"/>
    <col min="3837" max="3837" width="9.7109375" customWidth="1"/>
    <col min="3838" max="3838" width="14.28515625" bestFit="1" customWidth="1"/>
    <col min="3839" max="3839" width="8.28515625" bestFit="1" customWidth="1"/>
    <col min="3840" max="3840" width="13.140625" bestFit="1" customWidth="1"/>
    <col min="3841" max="3841" width="7.5703125" bestFit="1" customWidth="1"/>
    <col min="3842" max="3842" width="15.5703125" bestFit="1" customWidth="1"/>
    <col min="3844" max="3844" width="15.5703125" bestFit="1" customWidth="1"/>
    <col min="3846" max="3846" width="18" customWidth="1"/>
    <col min="3848" max="3848" width="18" customWidth="1"/>
    <col min="3850" max="3850" width="15.5703125" bestFit="1" customWidth="1"/>
    <col min="3851" max="3851" width="7.5703125" bestFit="1" customWidth="1"/>
    <col min="4071" max="4071" width="20.42578125" bestFit="1" customWidth="1"/>
    <col min="4072" max="4072" width="15.5703125" bestFit="1" customWidth="1"/>
    <col min="4073" max="4073" width="7.42578125" customWidth="1"/>
    <col min="4074" max="4074" width="15.5703125" bestFit="1" customWidth="1"/>
    <col min="4075" max="4075" width="9.42578125" customWidth="1"/>
    <col min="4076" max="4076" width="15.5703125" bestFit="1" customWidth="1"/>
    <col min="4077" max="4077" width="8.140625" customWidth="1"/>
    <col min="4078" max="4078" width="15.5703125" bestFit="1" customWidth="1"/>
    <col min="4079" max="4079" width="7.42578125" customWidth="1"/>
    <col min="4080" max="4080" width="15.5703125" bestFit="1" customWidth="1"/>
    <col min="4081" max="4081" width="7.5703125" customWidth="1"/>
    <col min="4082" max="4082" width="15.5703125" bestFit="1" customWidth="1"/>
    <col min="4083" max="4083" width="8" customWidth="1"/>
    <col min="4084" max="4084" width="15.5703125" bestFit="1" customWidth="1"/>
    <col min="4085" max="4085" width="8.140625" customWidth="1"/>
    <col min="4086" max="4086" width="15.5703125" bestFit="1" customWidth="1"/>
    <col min="4087" max="4087" width="8" customWidth="1"/>
    <col min="4088" max="4088" width="15.5703125" bestFit="1" customWidth="1"/>
    <col min="4089" max="4089" width="8" customWidth="1"/>
    <col min="4090" max="4090" width="15.5703125" bestFit="1" customWidth="1"/>
    <col min="4091" max="4091" width="10.42578125" customWidth="1"/>
    <col min="4092" max="4092" width="15.5703125" bestFit="1" customWidth="1"/>
    <col min="4093" max="4093" width="9.7109375" customWidth="1"/>
    <col min="4094" max="4094" width="14.28515625" bestFit="1" customWidth="1"/>
    <col min="4095" max="4095" width="8.28515625" bestFit="1" customWidth="1"/>
    <col min="4096" max="4096" width="13.140625" bestFit="1" customWidth="1"/>
    <col min="4097" max="4097" width="7.5703125" bestFit="1" customWidth="1"/>
    <col min="4098" max="4098" width="15.5703125" bestFit="1" customWidth="1"/>
    <col min="4100" max="4100" width="15.5703125" bestFit="1" customWidth="1"/>
    <col min="4102" max="4102" width="18" customWidth="1"/>
    <col min="4104" max="4104" width="18" customWidth="1"/>
    <col min="4106" max="4106" width="15.5703125" bestFit="1" customWidth="1"/>
    <col min="4107" max="4107" width="7.5703125" bestFit="1" customWidth="1"/>
    <col min="4327" max="4327" width="20.42578125" bestFit="1" customWidth="1"/>
    <col min="4328" max="4328" width="15.5703125" bestFit="1" customWidth="1"/>
    <col min="4329" max="4329" width="7.42578125" customWidth="1"/>
    <col min="4330" max="4330" width="15.5703125" bestFit="1" customWidth="1"/>
    <col min="4331" max="4331" width="9.42578125" customWidth="1"/>
    <col min="4332" max="4332" width="15.5703125" bestFit="1" customWidth="1"/>
    <col min="4333" max="4333" width="8.140625" customWidth="1"/>
    <col min="4334" max="4334" width="15.5703125" bestFit="1" customWidth="1"/>
    <col min="4335" max="4335" width="7.42578125" customWidth="1"/>
    <col min="4336" max="4336" width="15.5703125" bestFit="1" customWidth="1"/>
    <col min="4337" max="4337" width="7.5703125" customWidth="1"/>
    <col min="4338" max="4338" width="15.5703125" bestFit="1" customWidth="1"/>
    <col min="4339" max="4339" width="8" customWidth="1"/>
    <col min="4340" max="4340" width="15.5703125" bestFit="1" customWidth="1"/>
    <col min="4341" max="4341" width="8.140625" customWidth="1"/>
    <col min="4342" max="4342" width="15.5703125" bestFit="1" customWidth="1"/>
    <col min="4343" max="4343" width="8" customWidth="1"/>
    <col min="4344" max="4344" width="15.5703125" bestFit="1" customWidth="1"/>
    <col min="4345" max="4345" width="8" customWidth="1"/>
    <col min="4346" max="4346" width="15.5703125" bestFit="1" customWidth="1"/>
    <col min="4347" max="4347" width="10.42578125" customWidth="1"/>
    <col min="4348" max="4348" width="15.5703125" bestFit="1" customWidth="1"/>
    <col min="4349" max="4349" width="9.7109375" customWidth="1"/>
    <col min="4350" max="4350" width="14.28515625" bestFit="1" customWidth="1"/>
    <col min="4351" max="4351" width="8.28515625" bestFit="1" customWidth="1"/>
    <col min="4352" max="4352" width="13.140625" bestFit="1" customWidth="1"/>
    <col min="4353" max="4353" width="7.5703125" bestFit="1" customWidth="1"/>
    <col min="4354" max="4354" width="15.5703125" bestFit="1" customWidth="1"/>
    <col min="4356" max="4356" width="15.5703125" bestFit="1" customWidth="1"/>
    <col min="4358" max="4358" width="18" customWidth="1"/>
    <col min="4360" max="4360" width="18" customWidth="1"/>
    <col min="4362" max="4362" width="15.5703125" bestFit="1" customWidth="1"/>
    <col min="4363" max="4363" width="7.5703125" bestFit="1" customWidth="1"/>
    <col min="4583" max="4583" width="20.42578125" bestFit="1" customWidth="1"/>
    <col min="4584" max="4584" width="15.5703125" bestFit="1" customWidth="1"/>
    <col min="4585" max="4585" width="7.42578125" customWidth="1"/>
    <col min="4586" max="4586" width="15.5703125" bestFit="1" customWidth="1"/>
    <col min="4587" max="4587" width="9.42578125" customWidth="1"/>
    <col min="4588" max="4588" width="15.5703125" bestFit="1" customWidth="1"/>
    <col min="4589" max="4589" width="8.140625" customWidth="1"/>
    <col min="4590" max="4590" width="15.5703125" bestFit="1" customWidth="1"/>
    <col min="4591" max="4591" width="7.42578125" customWidth="1"/>
    <col min="4592" max="4592" width="15.5703125" bestFit="1" customWidth="1"/>
    <col min="4593" max="4593" width="7.5703125" customWidth="1"/>
    <col min="4594" max="4594" width="15.5703125" bestFit="1" customWidth="1"/>
    <col min="4595" max="4595" width="8" customWidth="1"/>
    <col min="4596" max="4596" width="15.5703125" bestFit="1" customWidth="1"/>
    <col min="4597" max="4597" width="8.140625" customWidth="1"/>
    <col min="4598" max="4598" width="15.5703125" bestFit="1" customWidth="1"/>
    <col min="4599" max="4599" width="8" customWidth="1"/>
    <col min="4600" max="4600" width="15.5703125" bestFit="1" customWidth="1"/>
    <col min="4601" max="4601" width="8" customWidth="1"/>
    <col min="4602" max="4602" width="15.5703125" bestFit="1" customWidth="1"/>
    <col min="4603" max="4603" width="10.42578125" customWidth="1"/>
    <col min="4604" max="4604" width="15.5703125" bestFit="1" customWidth="1"/>
    <col min="4605" max="4605" width="9.7109375" customWidth="1"/>
    <col min="4606" max="4606" width="14.28515625" bestFit="1" customWidth="1"/>
    <col min="4607" max="4607" width="8.28515625" bestFit="1" customWidth="1"/>
    <col min="4608" max="4608" width="13.140625" bestFit="1" customWidth="1"/>
    <col min="4609" max="4609" width="7.5703125" bestFit="1" customWidth="1"/>
    <col min="4610" max="4610" width="15.5703125" bestFit="1" customWidth="1"/>
    <col min="4612" max="4612" width="15.5703125" bestFit="1" customWidth="1"/>
    <col min="4614" max="4614" width="18" customWidth="1"/>
    <col min="4616" max="4616" width="18" customWidth="1"/>
    <col min="4618" max="4618" width="15.5703125" bestFit="1" customWidth="1"/>
    <col min="4619" max="4619" width="7.5703125" bestFit="1" customWidth="1"/>
    <col min="4839" max="4839" width="20.42578125" bestFit="1" customWidth="1"/>
    <col min="4840" max="4840" width="15.5703125" bestFit="1" customWidth="1"/>
    <col min="4841" max="4841" width="7.42578125" customWidth="1"/>
    <col min="4842" max="4842" width="15.5703125" bestFit="1" customWidth="1"/>
    <col min="4843" max="4843" width="9.42578125" customWidth="1"/>
    <col min="4844" max="4844" width="15.5703125" bestFit="1" customWidth="1"/>
    <col min="4845" max="4845" width="8.140625" customWidth="1"/>
    <col min="4846" max="4846" width="15.5703125" bestFit="1" customWidth="1"/>
    <col min="4847" max="4847" width="7.42578125" customWidth="1"/>
    <col min="4848" max="4848" width="15.5703125" bestFit="1" customWidth="1"/>
    <col min="4849" max="4849" width="7.5703125" customWidth="1"/>
    <col min="4850" max="4850" width="15.5703125" bestFit="1" customWidth="1"/>
    <col min="4851" max="4851" width="8" customWidth="1"/>
    <col min="4852" max="4852" width="15.5703125" bestFit="1" customWidth="1"/>
    <col min="4853" max="4853" width="8.140625" customWidth="1"/>
    <col min="4854" max="4854" width="15.5703125" bestFit="1" customWidth="1"/>
    <col min="4855" max="4855" width="8" customWidth="1"/>
    <col min="4856" max="4856" width="15.5703125" bestFit="1" customWidth="1"/>
    <col min="4857" max="4857" width="8" customWidth="1"/>
    <col min="4858" max="4858" width="15.5703125" bestFit="1" customWidth="1"/>
    <col min="4859" max="4859" width="10.42578125" customWidth="1"/>
    <col min="4860" max="4860" width="15.5703125" bestFit="1" customWidth="1"/>
    <col min="4861" max="4861" width="9.7109375" customWidth="1"/>
    <col min="4862" max="4862" width="14.28515625" bestFit="1" customWidth="1"/>
    <col min="4863" max="4863" width="8.28515625" bestFit="1" customWidth="1"/>
    <col min="4864" max="4864" width="13.140625" bestFit="1" customWidth="1"/>
    <col min="4865" max="4865" width="7.5703125" bestFit="1" customWidth="1"/>
    <col min="4866" max="4866" width="15.5703125" bestFit="1" customWidth="1"/>
    <col min="4868" max="4868" width="15.5703125" bestFit="1" customWidth="1"/>
    <col min="4870" max="4870" width="18" customWidth="1"/>
    <col min="4872" max="4872" width="18" customWidth="1"/>
    <col min="4874" max="4874" width="15.5703125" bestFit="1" customWidth="1"/>
    <col min="4875" max="4875" width="7.5703125" bestFit="1" customWidth="1"/>
    <col min="5095" max="5095" width="20.42578125" bestFit="1" customWidth="1"/>
    <col min="5096" max="5096" width="15.5703125" bestFit="1" customWidth="1"/>
    <col min="5097" max="5097" width="7.42578125" customWidth="1"/>
    <col min="5098" max="5098" width="15.5703125" bestFit="1" customWidth="1"/>
    <col min="5099" max="5099" width="9.42578125" customWidth="1"/>
    <col min="5100" max="5100" width="15.5703125" bestFit="1" customWidth="1"/>
    <col min="5101" max="5101" width="8.140625" customWidth="1"/>
    <col min="5102" max="5102" width="15.5703125" bestFit="1" customWidth="1"/>
    <col min="5103" max="5103" width="7.42578125" customWidth="1"/>
    <col min="5104" max="5104" width="15.5703125" bestFit="1" customWidth="1"/>
    <col min="5105" max="5105" width="7.5703125" customWidth="1"/>
    <col min="5106" max="5106" width="15.5703125" bestFit="1" customWidth="1"/>
    <col min="5107" max="5107" width="8" customWidth="1"/>
    <col min="5108" max="5108" width="15.5703125" bestFit="1" customWidth="1"/>
    <col min="5109" max="5109" width="8.140625" customWidth="1"/>
    <col min="5110" max="5110" width="15.5703125" bestFit="1" customWidth="1"/>
    <col min="5111" max="5111" width="8" customWidth="1"/>
    <col min="5112" max="5112" width="15.5703125" bestFit="1" customWidth="1"/>
    <col min="5113" max="5113" width="8" customWidth="1"/>
    <col min="5114" max="5114" width="15.5703125" bestFit="1" customWidth="1"/>
    <col min="5115" max="5115" width="10.42578125" customWidth="1"/>
    <col min="5116" max="5116" width="15.5703125" bestFit="1" customWidth="1"/>
    <col min="5117" max="5117" width="9.7109375" customWidth="1"/>
    <col min="5118" max="5118" width="14.28515625" bestFit="1" customWidth="1"/>
    <col min="5119" max="5119" width="8.28515625" bestFit="1" customWidth="1"/>
    <col min="5120" max="5120" width="13.140625" bestFit="1" customWidth="1"/>
    <col min="5121" max="5121" width="7.5703125" bestFit="1" customWidth="1"/>
    <col min="5122" max="5122" width="15.5703125" bestFit="1" customWidth="1"/>
    <col min="5124" max="5124" width="15.5703125" bestFit="1" customWidth="1"/>
    <col min="5126" max="5126" width="18" customWidth="1"/>
    <col min="5128" max="5128" width="18" customWidth="1"/>
    <col min="5130" max="5130" width="15.5703125" bestFit="1" customWidth="1"/>
    <col min="5131" max="5131" width="7.5703125" bestFit="1" customWidth="1"/>
    <col min="5351" max="5351" width="20.42578125" bestFit="1" customWidth="1"/>
    <col min="5352" max="5352" width="15.5703125" bestFit="1" customWidth="1"/>
    <col min="5353" max="5353" width="7.42578125" customWidth="1"/>
    <col min="5354" max="5354" width="15.5703125" bestFit="1" customWidth="1"/>
    <col min="5355" max="5355" width="9.42578125" customWidth="1"/>
    <col min="5356" max="5356" width="15.5703125" bestFit="1" customWidth="1"/>
    <col min="5357" max="5357" width="8.140625" customWidth="1"/>
    <col min="5358" max="5358" width="15.5703125" bestFit="1" customWidth="1"/>
    <col min="5359" max="5359" width="7.42578125" customWidth="1"/>
    <col min="5360" max="5360" width="15.5703125" bestFit="1" customWidth="1"/>
    <col min="5361" max="5361" width="7.5703125" customWidth="1"/>
    <col min="5362" max="5362" width="15.5703125" bestFit="1" customWidth="1"/>
    <col min="5363" max="5363" width="8" customWidth="1"/>
    <col min="5364" max="5364" width="15.5703125" bestFit="1" customWidth="1"/>
    <col min="5365" max="5365" width="8.140625" customWidth="1"/>
    <col min="5366" max="5366" width="15.5703125" bestFit="1" customWidth="1"/>
    <col min="5367" max="5367" width="8" customWidth="1"/>
    <col min="5368" max="5368" width="15.5703125" bestFit="1" customWidth="1"/>
    <col min="5369" max="5369" width="8" customWidth="1"/>
    <col min="5370" max="5370" width="15.5703125" bestFit="1" customWidth="1"/>
    <col min="5371" max="5371" width="10.42578125" customWidth="1"/>
    <col min="5372" max="5372" width="15.5703125" bestFit="1" customWidth="1"/>
    <col min="5373" max="5373" width="9.7109375" customWidth="1"/>
    <col min="5374" max="5374" width="14.28515625" bestFit="1" customWidth="1"/>
    <col min="5375" max="5375" width="8.28515625" bestFit="1" customWidth="1"/>
    <col min="5376" max="5376" width="13.140625" bestFit="1" customWidth="1"/>
    <col min="5377" max="5377" width="7.5703125" bestFit="1" customWidth="1"/>
    <col min="5378" max="5378" width="15.5703125" bestFit="1" customWidth="1"/>
    <col min="5380" max="5380" width="15.5703125" bestFit="1" customWidth="1"/>
    <col min="5382" max="5382" width="18" customWidth="1"/>
    <col min="5384" max="5384" width="18" customWidth="1"/>
    <col min="5386" max="5386" width="15.5703125" bestFit="1" customWidth="1"/>
    <col min="5387" max="5387" width="7.5703125" bestFit="1" customWidth="1"/>
    <col min="5607" max="5607" width="20.42578125" bestFit="1" customWidth="1"/>
    <col min="5608" max="5608" width="15.5703125" bestFit="1" customWidth="1"/>
    <col min="5609" max="5609" width="7.42578125" customWidth="1"/>
    <col min="5610" max="5610" width="15.5703125" bestFit="1" customWidth="1"/>
    <col min="5611" max="5611" width="9.42578125" customWidth="1"/>
    <col min="5612" max="5612" width="15.5703125" bestFit="1" customWidth="1"/>
    <col min="5613" max="5613" width="8.140625" customWidth="1"/>
    <col min="5614" max="5614" width="15.5703125" bestFit="1" customWidth="1"/>
    <col min="5615" max="5615" width="7.42578125" customWidth="1"/>
    <col min="5616" max="5616" width="15.5703125" bestFit="1" customWidth="1"/>
    <col min="5617" max="5617" width="7.5703125" customWidth="1"/>
    <col min="5618" max="5618" width="15.5703125" bestFit="1" customWidth="1"/>
    <col min="5619" max="5619" width="8" customWidth="1"/>
    <col min="5620" max="5620" width="15.5703125" bestFit="1" customWidth="1"/>
    <col min="5621" max="5621" width="8.140625" customWidth="1"/>
    <col min="5622" max="5622" width="15.5703125" bestFit="1" customWidth="1"/>
    <col min="5623" max="5623" width="8" customWidth="1"/>
    <col min="5624" max="5624" width="15.5703125" bestFit="1" customWidth="1"/>
    <col min="5625" max="5625" width="8" customWidth="1"/>
    <col min="5626" max="5626" width="15.5703125" bestFit="1" customWidth="1"/>
    <col min="5627" max="5627" width="10.42578125" customWidth="1"/>
    <col min="5628" max="5628" width="15.5703125" bestFit="1" customWidth="1"/>
    <col min="5629" max="5629" width="9.7109375" customWidth="1"/>
    <col min="5630" max="5630" width="14.28515625" bestFit="1" customWidth="1"/>
    <col min="5631" max="5631" width="8.28515625" bestFit="1" customWidth="1"/>
    <col min="5632" max="5632" width="13.140625" bestFit="1" customWidth="1"/>
    <col min="5633" max="5633" width="7.5703125" bestFit="1" customWidth="1"/>
    <col min="5634" max="5634" width="15.5703125" bestFit="1" customWidth="1"/>
    <col min="5636" max="5636" width="15.5703125" bestFit="1" customWidth="1"/>
    <col min="5638" max="5638" width="18" customWidth="1"/>
    <col min="5640" max="5640" width="18" customWidth="1"/>
    <col min="5642" max="5642" width="15.5703125" bestFit="1" customWidth="1"/>
    <col min="5643" max="5643" width="7.5703125" bestFit="1" customWidth="1"/>
    <col min="5863" max="5863" width="20.42578125" bestFit="1" customWidth="1"/>
    <col min="5864" max="5864" width="15.5703125" bestFit="1" customWidth="1"/>
    <col min="5865" max="5865" width="7.42578125" customWidth="1"/>
    <col min="5866" max="5866" width="15.5703125" bestFit="1" customWidth="1"/>
    <col min="5867" max="5867" width="9.42578125" customWidth="1"/>
    <col min="5868" max="5868" width="15.5703125" bestFit="1" customWidth="1"/>
    <col min="5869" max="5869" width="8.140625" customWidth="1"/>
    <col min="5870" max="5870" width="15.5703125" bestFit="1" customWidth="1"/>
    <col min="5871" max="5871" width="7.42578125" customWidth="1"/>
    <col min="5872" max="5872" width="15.5703125" bestFit="1" customWidth="1"/>
    <col min="5873" max="5873" width="7.5703125" customWidth="1"/>
    <col min="5874" max="5874" width="15.5703125" bestFit="1" customWidth="1"/>
    <col min="5875" max="5875" width="8" customWidth="1"/>
    <col min="5876" max="5876" width="15.5703125" bestFit="1" customWidth="1"/>
    <col min="5877" max="5877" width="8.140625" customWidth="1"/>
    <col min="5878" max="5878" width="15.5703125" bestFit="1" customWidth="1"/>
    <col min="5879" max="5879" width="8" customWidth="1"/>
    <col min="5880" max="5880" width="15.5703125" bestFit="1" customWidth="1"/>
    <col min="5881" max="5881" width="8" customWidth="1"/>
    <col min="5882" max="5882" width="15.5703125" bestFit="1" customWidth="1"/>
    <col min="5883" max="5883" width="10.42578125" customWidth="1"/>
    <col min="5884" max="5884" width="15.5703125" bestFit="1" customWidth="1"/>
    <col min="5885" max="5885" width="9.7109375" customWidth="1"/>
    <col min="5886" max="5886" width="14.28515625" bestFit="1" customWidth="1"/>
    <col min="5887" max="5887" width="8.28515625" bestFit="1" customWidth="1"/>
    <col min="5888" max="5888" width="13.140625" bestFit="1" customWidth="1"/>
    <col min="5889" max="5889" width="7.5703125" bestFit="1" customWidth="1"/>
    <col min="5890" max="5890" width="15.5703125" bestFit="1" customWidth="1"/>
    <col min="5892" max="5892" width="15.5703125" bestFit="1" customWidth="1"/>
    <col min="5894" max="5894" width="18" customWidth="1"/>
    <col min="5896" max="5896" width="18" customWidth="1"/>
    <col min="5898" max="5898" width="15.5703125" bestFit="1" customWidth="1"/>
    <col min="5899" max="5899" width="7.5703125" bestFit="1" customWidth="1"/>
    <col min="6119" max="6119" width="20.42578125" bestFit="1" customWidth="1"/>
    <col min="6120" max="6120" width="15.5703125" bestFit="1" customWidth="1"/>
    <col min="6121" max="6121" width="7.42578125" customWidth="1"/>
    <col min="6122" max="6122" width="15.5703125" bestFit="1" customWidth="1"/>
    <col min="6123" max="6123" width="9.42578125" customWidth="1"/>
    <col min="6124" max="6124" width="15.5703125" bestFit="1" customWidth="1"/>
    <col min="6125" max="6125" width="8.140625" customWidth="1"/>
    <col min="6126" max="6126" width="15.5703125" bestFit="1" customWidth="1"/>
    <col min="6127" max="6127" width="7.42578125" customWidth="1"/>
    <col min="6128" max="6128" width="15.5703125" bestFit="1" customWidth="1"/>
    <col min="6129" max="6129" width="7.5703125" customWidth="1"/>
    <col min="6130" max="6130" width="15.5703125" bestFit="1" customWidth="1"/>
    <col min="6131" max="6131" width="8" customWidth="1"/>
    <col min="6132" max="6132" width="15.5703125" bestFit="1" customWidth="1"/>
    <col min="6133" max="6133" width="8.140625" customWidth="1"/>
    <col min="6134" max="6134" width="15.5703125" bestFit="1" customWidth="1"/>
    <col min="6135" max="6135" width="8" customWidth="1"/>
    <col min="6136" max="6136" width="15.5703125" bestFit="1" customWidth="1"/>
    <col min="6137" max="6137" width="8" customWidth="1"/>
    <col min="6138" max="6138" width="15.5703125" bestFit="1" customWidth="1"/>
    <col min="6139" max="6139" width="10.42578125" customWidth="1"/>
    <col min="6140" max="6140" width="15.5703125" bestFit="1" customWidth="1"/>
    <col min="6141" max="6141" width="9.7109375" customWidth="1"/>
    <col min="6142" max="6142" width="14.28515625" bestFit="1" customWidth="1"/>
    <col min="6143" max="6143" width="8.28515625" bestFit="1" customWidth="1"/>
    <col min="6144" max="6144" width="13.140625" bestFit="1" customWidth="1"/>
    <col min="6145" max="6145" width="7.5703125" bestFit="1" customWidth="1"/>
    <col min="6146" max="6146" width="15.5703125" bestFit="1" customWidth="1"/>
    <col min="6148" max="6148" width="15.5703125" bestFit="1" customWidth="1"/>
    <col min="6150" max="6150" width="18" customWidth="1"/>
    <col min="6152" max="6152" width="18" customWidth="1"/>
    <col min="6154" max="6154" width="15.5703125" bestFit="1" customWidth="1"/>
    <col min="6155" max="6155" width="7.5703125" bestFit="1" customWidth="1"/>
    <col min="6375" max="6375" width="20.42578125" bestFit="1" customWidth="1"/>
    <col min="6376" max="6376" width="15.5703125" bestFit="1" customWidth="1"/>
    <col min="6377" max="6377" width="7.42578125" customWidth="1"/>
    <col min="6378" max="6378" width="15.5703125" bestFit="1" customWidth="1"/>
    <col min="6379" max="6379" width="9.42578125" customWidth="1"/>
    <col min="6380" max="6380" width="15.5703125" bestFit="1" customWidth="1"/>
    <col min="6381" max="6381" width="8.140625" customWidth="1"/>
    <col min="6382" max="6382" width="15.5703125" bestFit="1" customWidth="1"/>
    <col min="6383" max="6383" width="7.42578125" customWidth="1"/>
    <col min="6384" max="6384" width="15.5703125" bestFit="1" customWidth="1"/>
    <col min="6385" max="6385" width="7.5703125" customWidth="1"/>
    <col min="6386" max="6386" width="15.5703125" bestFit="1" customWidth="1"/>
    <col min="6387" max="6387" width="8" customWidth="1"/>
    <col min="6388" max="6388" width="15.5703125" bestFit="1" customWidth="1"/>
    <col min="6389" max="6389" width="8.140625" customWidth="1"/>
    <col min="6390" max="6390" width="15.5703125" bestFit="1" customWidth="1"/>
    <col min="6391" max="6391" width="8" customWidth="1"/>
    <col min="6392" max="6392" width="15.5703125" bestFit="1" customWidth="1"/>
    <col min="6393" max="6393" width="8" customWidth="1"/>
    <col min="6394" max="6394" width="15.5703125" bestFit="1" customWidth="1"/>
    <col min="6395" max="6395" width="10.42578125" customWidth="1"/>
    <col min="6396" max="6396" width="15.5703125" bestFit="1" customWidth="1"/>
    <col min="6397" max="6397" width="9.7109375" customWidth="1"/>
    <col min="6398" max="6398" width="14.28515625" bestFit="1" customWidth="1"/>
    <col min="6399" max="6399" width="8.28515625" bestFit="1" customWidth="1"/>
    <col min="6400" max="6400" width="13.140625" bestFit="1" customWidth="1"/>
    <col min="6401" max="6401" width="7.5703125" bestFit="1" customWidth="1"/>
    <col min="6402" max="6402" width="15.5703125" bestFit="1" customWidth="1"/>
    <col min="6404" max="6404" width="15.5703125" bestFit="1" customWidth="1"/>
    <col min="6406" max="6406" width="18" customWidth="1"/>
    <col min="6408" max="6408" width="18" customWidth="1"/>
    <col min="6410" max="6410" width="15.5703125" bestFit="1" customWidth="1"/>
    <col min="6411" max="6411" width="7.5703125" bestFit="1" customWidth="1"/>
    <col min="6631" max="6631" width="20.42578125" bestFit="1" customWidth="1"/>
    <col min="6632" max="6632" width="15.5703125" bestFit="1" customWidth="1"/>
    <col min="6633" max="6633" width="7.42578125" customWidth="1"/>
    <col min="6634" max="6634" width="15.5703125" bestFit="1" customWidth="1"/>
    <col min="6635" max="6635" width="9.42578125" customWidth="1"/>
    <col min="6636" max="6636" width="15.5703125" bestFit="1" customWidth="1"/>
    <col min="6637" max="6637" width="8.140625" customWidth="1"/>
    <col min="6638" max="6638" width="15.5703125" bestFit="1" customWidth="1"/>
    <col min="6639" max="6639" width="7.42578125" customWidth="1"/>
    <col min="6640" max="6640" width="15.5703125" bestFit="1" customWidth="1"/>
    <col min="6641" max="6641" width="7.5703125" customWidth="1"/>
    <col min="6642" max="6642" width="15.5703125" bestFit="1" customWidth="1"/>
    <col min="6643" max="6643" width="8" customWidth="1"/>
    <col min="6644" max="6644" width="15.5703125" bestFit="1" customWidth="1"/>
    <col min="6645" max="6645" width="8.140625" customWidth="1"/>
    <col min="6646" max="6646" width="15.5703125" bestFit="1" customWidth="1"/>
    <col min="6647" max="6647" width="8" customWidth="1"/>
    <col min="6648" max="6648" width="15.5703125" bestFit="1" customWidth="1"/>
    <col min="6649" max="6649" width="8" customWidth="1"/>
    <col min="6650" max="6650" width="15.5703125" bestFit="1" customWidth="1"/>
    <col min="6651" max="6651" width="10.42578125" customWidth="1"/>
    <col min="6652" max="6652" width="15.5703125" bestFit="1" customWidth="1"/>
    <col min="6653" max="6653" width="9.7109375" customWidth="1"/>
    <col min="6654" max="6654" width="14.28515625" bestFit="1" customWidth="1"/>
    <col min="6655" max="6655" width="8.28515625" bestFit="1" customWidth="1"/>
    <col min="6656" max="6656" width="13.140625" bestFit="1" customWidth="1"/>
    <col min="6657" max="6657" width="7.5703125" bestFit="1" customWidth="1"/>
    <col min="6658" max="6658" width="15.5703125" bestFit="1" customWidth="1"/>
    <col min="6660" max="6660" width="15.5703125" bestFit="1" customWidth="1"/>
    <col min="6662" max="6662" width="18" customWidth="1"/>
    <col min="6664" max="6664" width="18" customWidth="1"/>
    <col min="6666" max="6666" width="15.5703125" bestFit="1" customWidth="1"/>
    <col min="6667" max="6667" width="7.5703125" bestFit="1" customWidth="1"/>
    <col min="6887" max="6887" width="20.42578125" bestFit="1" customWidth="1"/>
    <col min="6888" max="6888" width="15.5703125" bestFit="1" customWidth="1"/>
    <col min="6889" max="6889" width="7.42578125" customWidth="1"/>
    <col min="6890" max="6890" width="15.5703125" bestFit="1" customWidth="1"/>
    <col min="6891" max="6891" width="9.42578125" customWidth="1"/>
    <col min="6892" max="6892" width="15.5703125" bestFit="1" customWidth="1"/>
    <col min="6893" max="6893" width="8.140625" customWidth="1"/>
    <col min="6894" max="6894" width="15.5703125" bestFit="1" customWidth="1"/>
    <col min="6895" max="6895" width="7.42578125" customWidth="1"/>
    <col min="6896" max="6896" width="15.5703125" bestFit="1" customWidth="1"/>
    <col min="6897" max="6897" width="7.5703125" customWidth="1"/>
    <col min="6898" max="6898" width="15.5703125" bestFit="1" customWidth="1"/>
    <col min="6899" max="6899" width="8" customWidth="1"/>
    <col min="6900" max="6900" width="15.5703125" bestFit="1" customWidth="1"/>
    <col min="6901" max="6901" width="8.140625" customWidth="1"/>
    <col min="6902" max="6902" width="15.5703125" bestFit="1" customWidth="1"/>
    <col min="6903" max="6903" width="8" customWidth="1"/>
    <col min="6904" max="6904" width="15.5703125" bestFit="1" customWidth="1"/>
    <col min="6905" max="6905" width="8" customWidth="1"/>
    <col min="6906" max="6906" width="15.5703125" bestFit="1" customWidth="1"/>
    <col min="6907" max="6907" width="10.42578125" customWidth="1"/>
    <col min="6908" max="6908" width="15.5703125" bestFit="1" customWidth="1"/>
    <col min="6909" max="6909" width="9.7109375" customWidth="1"/>
    <col min="6910" max="6910" width="14.28515625" bestFit="1" customWidth="1"/>
    <col min="6911" max="6911" width="8.28515625" bestFit="1" customWidth="1"/>
    <col min="6912" max="6912" width="13.140625" bestFit="1" customWidth="1"/>
    <col min="6913" max="6913" width="7.5703125" bestFit="1" customWidth="1"/>
    <col min="6914" max="6914" width="15.5703125" bestFit="1" customWidth="1"/>
    <col min="6916" max="6916" width="15.5703125" bestFit="1" customWidth="1"/>
    <col min="6918" max="6918" width="18" customWidth="1"/>
    <col min="6920" max="6920" width="18" customWidth="1"/>
    <col min="6922" max="6922" width="15.5703125" bestFit="1" customWidth="1"/>
    <col min="6923" max="6923" width="7.5703125" bestFit="1" customWidth="1"/>
    <col min="7143" max="7143" width="20.42578125" bestFit="1" customWidth="1"/>
    <col min="7144" max="7144" width="15.5703125" bestFit="1" customWidth="1"/>
    <col min="7145" max="7145" width="7.42578125" customWidth="1"/>
    <col min="7146" max="7146" width="15.5703125" bestFit="1" customWidth="1"/>
    <col min="7147" max="7147" width="9.42578125" customWidth="1"/>
    <col min="7148" max="7148" width="15.5703125" bestFit="1" customWidth="1"/>
    <col min="7149" max="7149" width="8.140625" customWidth="1"/>
    <col min="7150" max="7150" width="15.5703125" bestFit="1" customWidth="1"/>
    <col min="7151" max="7151" width="7.42578125" customWidth="1"/>
    <col min="7152" max="7152" width="15.5703125" bestFit="1" customWidth="1"/>
    <col min="7153" max="7153" width="7.5703125" customWidth="1"/>
    <col min="7154" max="7154" width="15.5703125" bestFit="1" customWidth="1"/>
    <col min="7155" max="7155" width="8" customWidth="1"/>
    <col min="7156" max="7156" width="15.5703125" bestFit="1" customWidth="1"/>
    <col min="7157" max="7157" width="8.140625" customWidth="1"/>
    <col min="7158" max="7158" width="15.5703125" bestFit="1" customWidth="1"/>
    <col min="7159" max="7159" width="8" customWidth="1"/>
    <col min="7160" max="7160" width="15.5703125" bestFit="1" customWidth="1"/>
    <col min="7161" max="7161" width="8" customWidth="1"/>
    <col min="7162" max="7162" width="15.5703125" bestFit="1" customWidth="1"/>
    <col min="7163" max="7163" width="10.42578125" customWidth="1"/>
    <col min="7164" max="7164" width="15.5703125" bestFit="1" customWidth="1"/>
    <col min="7165" max="7165" width="9.7109375" customWidth="1"/>
    <col min="7166" max="7166" width="14.28515625" bestFit="1" customWidth="1"/>
    <col min="7167" max="7167" width="8.28515625" bestFit="1" customWidth="1"/>
    <col min="7168" max="7168" width="13.140625" bestFit="1" customWidth="1"/>
    <col min="7169" max="7169" width="7.5703125" bestFit="1" customWidth="1"/>
    <col min="7170" max="7170" width="15.5703125" bestFit="1" customWidth="1"/>
    <col min="7172" max="7172" width="15.5703125" bestFit="1" customWidth="1"/>
    <col min="7174" max="7174" width="18" customWidth="1"/>
    <col min="7176" max="7176" width="18" customWidth="1"/>
    <col min="7178" max="7178" width="15.5703125" bestFit="1" customWidth="1"/>
    <col min="7179" max="7179" width="7.5703125" bestFit="1" customWidth="1"/>
    <col min="7399" max="7399" width="20.42578125" bestFit="1" customWidth="1"/>
    <col min="7400" max="7400" width="15.5703125" bestFit="1" customWidth="1"/>
    <col min="7401" max="7401" width="7.42578125" customWidth="1"/>
    <col min="7402" max="7402" width="15.5703125" bestFit="1" customWidth="1"/>
    <col min="7403" max="7403" width="9.42578125" customWidth="1"/>
    <col min="7404" max="7404" width="15.5703125" bestFit="1" customWidth="1"/>
    <col min="7405" max="7405" width="8.140625" customWidth="1"/>
    <col min="7406" max="7406" width="15.5703125" bestFit="1" customWidth="1"/>
    <col min="7407" max="7407" width="7.42578125" customWidth="1"/>
    <col min="7408" max="7408" width="15.5703125" bestFit="1" customWidth="1"/>
    <col min="7409" max="7409" width="7.5703125" customWidth="1"/>
    <col min="7410" max="7410" width="15.5703125" bestFit="1" customWidth="1"/>
    <col min="7411" max="7411" width="8" customWidth="1"/>
    <col min="7412" max="7412" width="15.5703125" bestFit="1" customWidth="1"/>
    <col min="7413" max="7413" width="8.140625" customWidth="1"/>
    <col min="7414" max="7414" width="15.5703125" bestFit="1" customWidth="1"/>
    <col min="7415" max="7415" width="8" customWidth="1"/>
    <col min="7416" max="7416" width="15.5703125" bestFit="1" customWidth="1"/>
    <col min="7417" max="7417" width="8" customWidth="1"/>
    <col min="7418" max="7418" width="15.5703125" bestFit="1" customWidth="1"/>
    <col min="7419" max="7419" width="10.42578125" customWidth="1"/>
    <col min="7420" max="7420" width="15.5703125" bestFit="1" customWidth="1"/>
    <col min="7421" max="7421" width="9.7109375" customWidth="1"/>
    <col min="7422" max="7422" width="14.28515625" bestFit="1" customWidth="1"/>
    <col min="7423" max="7423" width="8.28515625" bestFit="1" customWidth="1"/>
    <col min="7424" max="7424" width="13.140625" bestFit="1" customWidth="1"/>
    <col min="7425" max="7425" width="7.5703125" bestFit="1" customWidth="1"/>
    <col min="7426" max="7426" width="15.5703125" bestFit="1" customWidth="1"/>
    <col min="7428" max="7428" width="15.5703125" bestFit="1" customWidth="1"/>
    <col min="7430" max="7430" width="18" customWidth="1"/>
    <col min="7432" max="7432" width="18" customWidth="1"/>
    <col min="7434" max="7434" width="15.5703125" bestFit="1" customWidth="1"/>
    <col min="7435" max="7435" width="7.5703125" bestFit="1" customWidth="1"/>
    <col min="7655" max="7655" width="20.42578125" bestFit="1" customWidth="1"/>
    <col min="7656" max="7656" width="15.5703125" bestFit="1" customWidth="1"/>
    <col min="7657" max="7657" width="7.42578125" customWidth="1"/>
    <col min="7658" max="7658" width="15.5703125" bestFit="1" customWidth="1"/>
    <col min="7659" max="7659" width="9.42578125" customWidth="1"/>
    <col min="7660" max="7660" width="15.5703125" bestFit="1" customWidth="1"/>
    <col min="7661" max="7661" width="8.140625" customWidth="1"/>
    <col min="7662" max="7662" width="15.5703125" bestFit="1" customWidth="1"/>
    <col min="7663" max="7663" width="7.42578125" customWidth="1"/>
    <col min="7664" max="7664" width="15.5703125" bestFit="1" customWidth="1"/>
    <col min="7665" max="7665" width="7.5703125" customWidth="1"/>
    <col min="7666" max="7666" width="15.5703125" bestFit="1" customWidth="1"/>
    <col min="7667" max="7667" width="8" customWidth="1"/>
    <col min="7668" max="7668" width="15.5703125" bestFit="1" customWidth="1"/>
    <col min="7669" max="7669" width="8.140625" customWidth="1"/>
    <col min="7670" max="7670" width="15.5703125" bestFit="1" customWidth="1"/>
    <col min="7671" max="7671" width="8" customWidth="1"/>
    <col min="7672" max="7672" width="15.5703125" bestFit="1" customWidth="1"/>
    <col min="7673" max="7673" width="8" customWidth="1"/>
    <col min="7674" max="7674" width="15.5703125" bestFit="1" customWidth="1"/>
    <col min="7675" max="7675" width="10.42578125" customWidth="1"/>
    <col min="7676" max="7676" width="15.5703125" bestFit="1" customWidth="1"/>
    <col min="7677" max="7677" width="9.7109375" customWidth="1"/>
    <col min="7678" max="7678" width="14.28515625" bestFit="1" customWidth="1"/>
    <col min="7679" max="7679" width="8.28515625" bestFit="1" customWidth="1"/>
    <col min="7680" max="7680" width="13.140625" bestFit="1" customWidth="1"/>
    <col min="7681" max="7681" width="7.5703125" bestFit="1" customWidth="1"/>
    <col min="7682" max="7682" width="15.5703125" bestFit="1" customWidth="1"/>
    <col min="7684" max="7684" width="15.5703125" bestFit="1" customWidth="1"/>
    <col min="7686" max="7686" width="18" customWidth="1"/>
    <col min="7688" max="7688" width="18" customWidth="1"/>
    <col min="7690" max="7690" width="15.5703125" bestFit="1" customWidth="1"/>
    <col min="7691" max="7691" width="7.5703125" bestFit="1" customWidth="1"/>
    <col min="7911" max="7911" width="20.42578125" bestFit="1" customWidth="1"/>
    <col min="7912" max="7912" width="15.5703125" bestFit="1" customWidth="1"/>
    <col min="7913" max="7913" width="7.42578125" customWidth="1"/>
    <col min="7914" max="7914" width="15.5703125" bestFit="1" customWidth="1"/>
    <col min="7915" max="7915" width="9.42578125" customWidth="1"/>
    <col min="7916" max="7916" width="15.5703125" bestFit="1" customWidth="1"/>
    <col min="7917" max="7917" width="8.140625" customWidth="1"/>
    <col min="7918" max="7918" width="15.5703125" bestFit="1" customWidth="1"/>
    <col min="7919" max="7919" width="7.42578125" customWidth="1"/>
    <col min="7920" max="7920" width="15.5703125" bestFit="1" customWidth="1"/>
    <col min="7921" max="7921" width="7.5703125" customWidth="1"/>
    <col min="7922" max="7922" width="15.5703125" bestFit="1" customWidth="1"/>
    <col min="7923" max="7923" width="8" customWidth="1"/>
    <col min="7924" max="7924" width="15.5703125" bestFit="1" customWidth="1"/>
    <col min="7925" max="7925" width="8.140625" customWidth="1"/>
    <col min="7926" max="7926" width="15.5703125" bestFit="1" customWidth="1"/>
    <col min="7927" max="7927" width="8" customWidth="1"/>
    <col min="7928" max="7928" width="15.5703125" bestFit="1" customWidth="1"/>
    <col min="7929" max="7929" width="8" customWidth="1"/>
    <col min="7930" max="7930" width="15.5703125" bestFit="1" customWidth="1"/>
    <col min="7931" max="7931" width="10.42578125" customWidth="1"/>
    <col min="7932" max="7932" width="15.5703125" bestFit="1" customWidth="1"/>
    <col min="7933" max="7933" width="9.7109375" customWidth="1"/>
    <col min="7934" max="7934" width="14.28515625" bestFit="1" customWidth="1"/>
    <col min="7935" max="7935" width="8.28515625" bestFit="1" customWidth="1"/>
    <col min="7936" max="7936" width="13.140625" bestFit="1" customWidth="1"/>
    <col min="7937" max="7937" width="7.5703125" bestFit="1" customWidth="1"/>
    <col min="7938" max="7938" width="15.5703125" bestFit="1" customWidth="1"/>
    <col min="7940" max="7940" width="15.5703125" bestFit="1" customWidth="1"/>
    <col min="7942" max="7942" width="18" customWidth="1"/>
    <col min="7944" max="7944" width="18" customWidth="1"/>
    <col min="7946" max="7946" width="15.5703125" bestFit="1" customWidth="1"/>
    <col min="7947" max="7947" width="7.5703125" bestFit="1" customWidth="1"/>
    <col min="8167" max="8167" width="20.42578125" bestFit="1" customWidth="1"/>
    <col min="8168" max="8168" width="15.5703125" bestFit="1" customWidth="1"/>
    <col min="8169" max="8169" width="7.42578125" customWidth="1"/>
    <col min="8170" max="8170" width="15.5703125" bestFit="1" customWidth="1"/>
    <col min="8171" max="8171" width="9.42578125" customWidth="1"/>
    <col min="8172" max="8172" width="15.5703125" bestFit="1" customWidth="1"/>
    <col min="8173" max="8173" width="8.140625" customWidth="1"/>
    <col min="8174" max="8174" width="15.5703125" bestFit="1" customWidth="1"/>
    <col min="8175" max="8175" width="7.42578125" customWidth="1"/>
    <col min="8176" max="8176" width="15.5703125" bestFit="1" customWidth="1"/>
    <col min="8177" max="8177" width="7.5703125" customWidth="1"/>
    <col min="8178" max="8178" width="15.5703125" bestFit="1" customWidth="1"/>
    <col min="8179" max="8179" width="8" customWidth="1"/>
    <col min="8180" max="8180" width="15.5703125" bestFit="1" customWidth="1"/>
    <col min="8181" max="8181" width="8.140625" customWidth="1"/>
    <col min="8182" max="8182" width="15.5703125" bestFit="1" customWidth="1"/>
    <col min="8183" max="8183" width="8" customWidth="1"/>
    <col min="8184" max="8184" width="15.5703125" bestFit="1" customWidth="1"/>
    <col min="8185" max="8185" width="8" customWidth="1"/>
    <col min="8186" max="8186" width="15.5703125" bestFit="1" customWidth="1"/>
    <col min="8187" max="8187" width="10.42578125" customWidth="1"/>
    <col min="8188" max="8188" width="15.5703125" bestFit="1" customWidth="1"/>
    <col min="8189" max="8189" width="9.7109375" customWidth="1"/>
    <col min="8190" max="8190" width="14.28515625" bestFit="1" customWidth="1"/>
    <col min="8191" max="8191" width="8.28515625" bestFit="1" customWidth="1"/>
    <col min="8192" max="8192" width="13.140625" bestFit="1" customWidth="1"/>
    <col min="8193" max="8193" width="7.5703125" bestFit="1" customWidth="1"/>
    <col min="8194" max="8194" width="15.5703125" bestFit="1" customWidth="1"/>
    <col min="8196" max="8196" width="15.5703125" bestFit="1" customWidth="1"/>
    <col min="8198" max="8198" width="18" customWidth="1"/>
    <col min="8200" max="8200" width="18" customWidth="1"/>
    <col min="8202" max="8202" width="15.5703125" bestFit="1" customWidth="1"/>
    <col min="8203" max="8203" width="7.5703125" bestFit="1" customWidth="1"/>
    <col min="8423" max="8423" width="20.42578125" bestFit="1" customWidth="1"/>
    <col min="8424" max="8424" width="15.5703125" bestFit="1" customWidth="1"/>
    <col min="8425" max="8425" width="7.42578125" customWidth="1"/>
    <col min="8426" max="8426" width="15.5703125" bestFit="1" customWidth="1"/>
    <col min="8427" max="8427" width="9.42578125" customWidth="1"/>
    <col min="8428" max="8428" width="15.5703125" bestFit="1" customWidth="1"/>
    <col min="8429" max="8429" width="8.140625" customWidth="1"/>
    <col min="8430" max="8430" width="15.5703125" bestFit="1" customWidth="1"/>
    <col min="8431" max="8431" width="7.42578125" customWidth="1"/>
    <col min="8432" max="8432" width="15.5703125" bestFit="1" customWidth="1"/>
    <col min="8433" max="8433" width="7.5703125" customWidth="1"/>
    <col min="8434" max="8434" width="15.5703125" bestFit="1" customWidth="1"/>
    <col min="8435" max="8435" width="8" customWidth="1"/>
    <col min="8436" max="8436" width="15.5703125" bestFit="1" customWidth="1"/>
    <col min="8437" max="8437" width="8.140625" customWidth="1"/>
    <col min="8438" max="8438" width="15.5703125" bestFit="1" customWidth="1"/>
    <col min="8439" max="8439" width="8" customWidth="1"/>
    <col min="8440" max="8440" width="15.5703125" bestFit="1" customWidth="1"/>
    <col min="8441" max="8441" width="8" customWidth="1"/>
    <col min="8442" max="8442" width="15.5703125" bestFit="1" customWidth="1"/>
    <col min="8443" max="8443" width="10.42578125" customWidth="1"/>
    <col min="8444" max="8444" width="15.5703125" bestFit="1" customWidth="1"/>
    <col min="8445" max="8445" width="9.7109375" customWidth="1"/>
    <col min="8446" max="8446" width="14.28515625" bestFit="1" customWidth="1"/>
    <col min="8447" max="8447" width="8.28515625" bestFit="1" customWidth="1"/>
    <col min="8448" max="8448" width="13.140625" bestFit="1" customWidth="1"/>
    <col min="8449" max="8449" width="7.5703125" bestFit="1" customWidth="1"/>
    <col min="8450" max="8450" width="15.5703125" bestFit="1" customWidth="1"/>
    <col min="8452" max="8452" width="15.5703125" bestFit="1" customWidth="1"/>
    <col min="8454" max="8454" width="18" customWidth="1"/>
    <col min="8456" max="8456" width="18" customWidth="1"/>
    <col min="8458" max="8458" width="15.5703125" bestFit="1" customWidth="1"/>
    <col min="8459" max="8459" width="7.5703125" bestFit="1" customWidth="1"/>
    <col min="8679" max="8679" width="20.42578125" bestFit="1" customWidth="1"/>
    <col min="8680" max="8680" width="15.5703125" bestFit="1" customWidth="1"/>
    <col min="8681" max="8681" width="7.42578125" customWidth="1"/>
    <col min="8682" max="8682" width="15.5703125" bestFit="1" customWidth="1"/>
    <col min="8683" max="8683" width="9.42578125" customWidth="1"/>
    <col min="8684" max="8684" width="15.5703125" bestFit="1" customWidth="1"/>
    <col min="8685" max="8685" width="8.140625" customWidth="1"/>
    <col min="8686" max="8686" width="15.5703125" bestFit="1" customWidth="1"/>
    <col min="8687" max="8687" width="7.42578125" customWidth="1"/>
    <col min="8688" max="8688" width="15.5703125" bestFit="1" customWidth="1"/>
    <col min="8689" max="8689" width="7.5703125" customWidth="1"/>
    <col min="8690" max="8690" width="15.5703125" bestFit="1" customWidth="1"/>
    <col min="8691" max="8691" width="8" customWidth="1"/>
    <col min="8692" max="8692" width="15.5703125" bestFit="1" customWidth="1"/>
    <col min="8693" max="8693" width="8.140625" customWidth="1"/>
    <col min="8694" max="8694" width="15.5703125" bestFit="1" customWidth="1"/>
    <col min="8695" max="8695" width="8" customWidth="1"/>
    <col min="8696" max="8696" width="15.5703125" bestFit="1" customWidth="1"/>
    <col min="8697" max="8697" width="8" customWidth="1"/>
    <col min="8698" max="8698" width="15.5703125" bestFit="1" customWidth="1"/>
    <col min="8699" max="8699" width="10.42578125" customWidth="1"/>
    <col min="8700" max="8700" width="15.5703125" bestFit="1" customWidth="1"/>
    <col min="8701" max="8701" width="9.7109375" customWidth="1"/>
    <col min="8702" max="8702" width="14.28515625" bestFit="1" customWidth="1"/>
    <col min="8703" max="8703" width="8.28515625" bestFit="1" customWidth="1"/>
    <col min="8704" max="8704" width="13.140625" bestFit="1" customWidth="1"/>
    <col min="8705" max="8705" width="7.5703125" bestFit="1" customWidth="1"/>
    <col min="8706" max="8706" width="15.5703125" bestFit="1" customWidth="1"/>
    <col min="8708" max="8708" width="15.5703125" bestFit="1" customWidth="1"/>
    <col min="8710" max="8710" width="18" customWidth="1"/>
    <col min="8712" max="8712" width="18" customWidth="1"/>
    <col min="8714" max="8714" width="15.5703125" bestFit="1" customWidth="1"/>
    <col min="8715" max="8715" width="7.5703125" bestFit="1" customWidth="1"/>
    <col min="8935" max="8935" width="20.42578125" bestFit="1" customWidth="1"/>
    <col min="8936" max="8936" width="15.5703125" bestFit="1" customWidth="1"/>
    <col min="8937" max="8937" width="7.42578125" customWidth="1"/>
    <col min="8938" max="8938" width="15.5703125" bestFit="1" customWidth="1"/>
    <col min="8939" max="8939" width="9.42578125" customWidth="1"/>
    <col min="8940" max="8940" width="15.5703125" bestFit="1" customWidth="1"/>
    <col min="8941" max="8941" width="8.140625" customWidth="1"/>
    <col min="8942" max="8942" width="15.5703125" bestFit="1" customWidth="1"/>
    <col min="8943" max="8943" width="7.42578125" customWidth="1"/>
    <col min="8944" max="8944" width="15.5703125" bestFit="1" customWidth="1"/>
    <col min="8945" max="8945" width="7.5703125" customWidth="1"/>
    <col min="8946" max="8946" width="15.5703125" bestFit="1" customWidth="1"/>
    <col min="8947" max="8947" width="8" customWidth="1"/>
    <col min="8948" max="8948" width="15.5703125" bestFit="1" customWidth="1"/>
    <col min="8949" max="8949" width="8.140625" customWidth="1"/>
    <col min="8950" max="8950" width="15.5703125" bestFit="1" customWidth="1"/>
    <col min="8951" max="8951" width="8" customWidth="1"/>
    <col min="8952" max="8952" width="15.5703125" bestFit="1" customWidth="1"/>
    <col min="8953" max="8953" width="8" customWidth="1"/>
    <col min="8954" max="8954" width="15.5703125" bestFit="1" customWidth="1"/>
    <col min="8955" max="8955" width="10.42578125" customWidth="1"/>
    <col min="8956" max="8956" width="15.5703125" bestFit="1" customWidth="1"/>
    <col min="8957" max="8957" width="9.7109375" customWidth="1"/>
    <col min="8958" max="8958" width="14.28515625" bestFit="1" customWidth="1"/>
    <col min="8959" max="8959" width="8.28515625" bestFit="1" customWidth="1"/>
    <col min="8960" max="8960" width="13.140625" bestFit="1" customWidth="1"/>
    <col min="8961" max="8961" width="7.5703125" bestFit="1" customWidth="1"/>
    <col min="8962" max="8962" width="15.5703125" bestFit="1" customWidth="1"/>
    <col min="8964" max="8964" width="15.5703125" bestFit="1" customWidth="1"/>
    <col min="8966" max="8966" width="18" customWidth="1"/>
    <col min="8968" max="8968" width="18" customWidth="1"/>
    <col min="8970" max="8970" width="15.5703125" bestFit="1" customWidth="1"/>
    <col min="8971" max="8971" width="7.5703125" bestFit="1" customWidth="1"/>
    <col min="9191" max="9191" width="20.42578125" bestFit="1" customWidth="1"/>
    <col min="9192" max="9192" width="15.5703125" bestFit="1" customWidth="1"/>
    <col min="9193" max="9193" width="7.42578125" customWidth="1"/>
    <col min="9194" max="9194" width="15.5703125" bestFit="1" customWidth="1"/>
    <col min="9195" max="9195" width="9.42578125" customWidth="1"/>
    <col min="9196" max="9196" width="15.5703125" bestFit="1" customWidth="1"/>
    <col min="9197" max="9197" width="8.140625" customWidth="1"/>
    <col min="9198" max="9198" width="15.5703125" bestFit="1" customWidth="1"/>
    <col min="9199" max="9199" width="7.42578125" customWidth="1"/>
    <col min="9200" max="9200" width="15.5703125" bestFit="1" customWidth="1"/>
    <col min="9201" max="9201" width="7.5703125" customWidth="1"/>
    <col min="9202" max="9202" width="15.5703125" bestFit="1" customWidth="1"/>
    <col min="9203" max="9203" width="8" customWidth="1"/>
    <col min="9204" max="9204" width="15.5703125" bestFit="1" customWidth="1"/>
    <col min="9205" max="9205" width="8.140625" customWidth="1"/>
    <col min="9206" max="9206" width="15.5703125" bestFit="1" customWidth="1"/>
    <col min="9207" max="9207" width="8" customWidth="1"/>
    <col min="9208" max="9208" width="15.5703125" bestFit="1" customWidth="1"/>
    <col min="9209" max="9209" width="8" customWidth="1"/>
    <col min="9210" max="9210" width="15.5703125" bestFit="1" customWidth="1"/>
    <col min="9211" max="9211" width="10.42578125" customWidth="1"/>
    <col min="9212" max="9212" width="15.5703125" bestFit="1" customWidth="1"/>
    <col min="9213" max="9213" width="9.7109375" customWidth="1"/>
    <col min="9214" max="9214" width="14.28515625" bestFit="1" customWidth="1"/>
    <col min="9215" max="9215" width="8.28515625" bestFit="1" customWidth="1"/>
    <col min="9216" max="9216" width="13.140625" bestFit="1" customWidth="1"/>
    <col min="9217" max="9217" width="7.5703125" bestFit="1" customWidth="1"/>
    <col min="9218" max="9218" width="15.5703125" bestFit="1" customWidth="1"/>
    <col min="9220" max="9220" width="15.5703125" bestFit="1" customWidth="1"/>
    <col min="9222" max="9222" width="18" customWidth="1"/>
    <col min="9224" max="9224" width="18" customWidth="1"/>
    <col min="9226" max="9226" width="15.5703125" bestFit="1" customWidth="1"/>
    <col min="9227" max="9227" width="7.5703125" bestFit="1" customWidth="1"/>
    <col min="9447" max="9447" width="20.42578125" bestFit="1" customWidth="1"/>
    <col min="9448" max="9448" width="15.5703125" bestFit="1" customWidth="1"/>
    <col min="9449" max="9449" width="7.42578125" customWidth="1"/>
    <col min="9450" max="9450" width="15.5703125" bestFit="1" customWidth="1"/>
    <col min="9451" max="9451" width="9.42578125" customWidth="1"/>
    <col min="9452" max="9452" width="15.5703125" bestFit="1" customWidth="1"/>
    <col min="9453" max="9453" width="8.140625" customWidth="1"/>
    <col min="9454" max="9454" width="15.5703125" bestFit="1" customWidth="1"/>
    <col min="9455" max="9455" width="7.42578125" customWidth="1"/>
    <col min="9456" max="9456" width="15.5703125" bestFit="1" customWidth="1"/>
    <col min="9457" max="9457" width="7.5703125" customWidth="1"/>
    <col min="9458" max="9458" width="15.5703125" bestFit="1" customWidth="1"/>
    <col min="9459" max="9459" width="8" customWidth="1"/>
    <col min="9460" max="9460" width="15.5703125" bestFit="1" customWidth="1"/>
    <col min="9461" max="9461" width="8.140625" customWidth="1"/>
    <col min="9462" max="9462" width="15.5703125" bestFit="1" customWidth="1"/>
    <col min="9463" max="9463" width="8" customWidth="1"/>
    <col min="9464" max="9464" width="15.5703125" bestFit="1" customWidth="1"/>
    <col min="9465" max="9465" width="8" customWidth="1"/>
    <col min="9466" max="9466" width="15.5703125" bestFit="1" customWidth="1"/>
    <col min="9467" max="9467" width="10.42578125" customWidth="1"/>
    <col min="9468" max="9468" width="15.5703125" bestFit="1" customWidth="1"/>
    <col min="9469" max="9469" width="9.7109375" customWidth="1"/>
    <col min="9470" max="9470" width="14.28515625" bestFit="1" customWidth="1"/>
    <col min="9471" max="9471" width="8.28515625" bestFit="1" customWidth="1"/>
    <col min="9472" max="9472" width="13.140625" bestFit="1" customWidth="1"/>
    <col min="9473" max="9473" width="7.5703125" bestFit="1" customWidth="1"/>
    <col min="9474" max="9474" width="15.5703125" bestFit="1" customWidth="1"/>
    <col min="9476" max="9476" width="15.5703125" bestFit="1" customWidth="1"/>
    <col min="9478" max="9478" width="18" customWidth="1"/>
    <col min="9480" max="9480" width="18" customWidth="1"/>
    <col min="9482" max="9482" width="15.5703125" bestFit="1" customWidth="1"/>
    <col min="9483" max="9483" width="7.5703125" bestFit="1" customWidth="1"/>
    <col min="9703" max="9703" width="20.42578125" bestFit="1" customWidth="1"/>
    <col min="9704" max="9704" width="15.5703125" bestFit="1" customWidth="1"/>
    <col min="9705" max="9705" width="7.42578125" customWidth="1"/>
    <col min="9706" max="9706" width="15.5703125" bestFit="1" customWidth="1"/>
    <col min="9707" max="9707" width="9.42578125" customWidth="1"/>
    <col min="9708" max="9708" width="15.5703125" bestFit="1" customWidth="1"/>
    <col min="9709" max="9709" width="8.140625" customWidth="1"/>
    <col min="9710" max="9710" width="15.5703125" bestFit="1" customWidth="1"/>
    <col min="9711" max="9711" width="7.42578125" customWidth="1"/>
    <col min="9712" max="9712" width="15.5703125" bestFit="1" customWidth="1"/>
    <col min="9713" max="9713" width="7.5703125" customWidth="1"/>
    <col min="9714" max="9714" width="15.5703125" bestFit="1" customWidth="1"/>
    <col min="9715" max="9715" width="8" customWidth="1"/>
    <col min="9716" max="9716" width="15.5703125" bestFit="1" customWidth="1"/>
    <col min="9717" max="9717" width="8.140625" customWidth="1"/>
    <col min="9718" max="9718" width="15.5703125" bestFit="1" customWidth="1"/>
    <col min="9719" max="9719" width="8" customWidth="1"/>
    <col min="9720" max="9720" width="15.5703125" bestFit="1" customWidth="1"/>
    <col min="9721" max="9721" width="8" customWidth="1"/>
    <col min="9722" max="9722" width="15.5703125" bestFit="1" customWidth="1"/>
    <col min="9723" max="9723" width="10.42578125" customWidth="1"/>
    <col min="9724" max="9724" width="15.5703125" bestFit="1" customWidth="1"/>
    <col min="9725" max="9725" width="9.7109375" customWidth="1"/>
    <col min="9726" max="9726" width="14.28515625" bestFit="1" customWidth="1"/>
    <col min="9727" max="9727" width="8.28515625" bestFit="1" customWidth="1"/>
    <col min="9728" max="9728" width="13.140625" bestFit="1" customWidth="1"/>
    <col min="9729" max="9729" width="7.5703125" bestFit="1" customWidth="1"/>
    <col min="9730" max="9730" width="15.5703125" bestFit="1" customWidth="1"/>
    <col min="9732" max="9732" width="15.5703125" bestFit="1" customWidth="1"/>
    <col min="9734" max="9734" width="18" customWidth="1"/>
    <col min="9736" max="9736" width="18" customWidth="1"/>
    <col min="9738" max="9738" width="15.5703125" bestFit="1" customWidth="1"/>
    <col min="9739" max="9739" width="7.5703125" bestFit="1" customWidth="1"/>
    <col min="9959" max="9959" width="20.42578125" bestFit="1" customWidth="1"/>
    <col min="9960" max="9960" width="15.5703125" bestFit="1" customWidth="1"/>
    <col min="9961" max="9961" width="7.42578125" customWidth="1"/>
    <col min="9962" max="9962" width="15.5703125" bestFit="1" customWidth="1"/>
    <col min="9963" max="9963" width="9.42578125" customWidth="1"/>
    <col min="9964" max="9964" width="15.5703125" bestFit="1" customWidth="1"/>
    <col min="9965" max="9965" width="8.140625" customWidth="1"/>
    <col min="9966" max="9966" width="15.5703125" bestFit="1" customWidth="1"/>
    <col min="9967" max="9967" width="7.42578125" customWidth="1"/>
    <col min="9968" max="9968" width="15.5703125" bestFit="1" customWidth="1"/>
    <col min="9969" max="9969" width="7.5703125" customWidth="1"/>
    <col min="9970" max="9970" width="15.5703125" bestFit="1" customWidth="1"/>
    <col min="9971" max="9971" width="8" customWidth="1"/>
    <col min="9972" max="9972" width="15.5703125" bestFit="1" customWidth="1"/>
    <col min="9973" max="9973" width="8.140625" customWidth="1"/>
    <col min="9974" max="9974" width="15.5703125" bestFit="1" customWidth="1"/>
    <col min="9975" max="9975" width="8" customWidth="1"/>
    <col min="9976" max="9976" width="15.5703125" bestFit="1" customWidth="1"/>
    <col min="9977" max="9977" width="8" customWidth="1"/>
    <col min="9978" max="9978" width="15.5703125" bestFit="1" customWidth="1"/>
    <col min="9979" max="9979" width="10.42578125" customWidth="1"/>
    <col min="9980" max="9980" width="15.5703125" bestFit="1" customWidth="1"/>
    <col min="9981" max="9981" width="9.7109375" customWidth="1"/>
    <col min="9982" max="9982" width="14.28515625" bestFit="1" customWidth="1"/>
    <col min="9983" max="9983" width="8.28515625" bestFit="1" customWidth="1"/>
    <col min="9984" max="9984" width="13.140625" bestFit="1" customWidth="1"/>
    <col min="9985" max="9985" width="7.5703125" bestFit="1" customWidth="1"/>
    <col min="9986" max="9986" width="15.5703125" bestFit="1" customWidth="1"/>
    <col min="9988" max="9988" width="15.5703125" bestFit="1" customWidth="1"/>
    <col min="9990" max="9990" width="18" customWidth="1"/>
    <col min="9992" max="9992" width="18" customWidth="1"/>
    <col min="9994" max="9994" width="15.5703125" bestFit="1" customWidth="1"/>
    <col min="9995" max="9995" width="7.5703125" bestFit="1" customWidth="1"/>
    <col min="10215" max="10215" width="20.42578125" bestFit="1" customWidth="1"/>
    <col min="10216" max="10216" width="15.5703125" bestFit="1" customWidth="1"/>
    <col min="10217" max="10217" width="7.42578125" customWidth="1"/>
    <col min="10218" max="10218" width="15.5703125" bestFit="1" customWidth="1"/>
    <col min="10219" max="10219" width="9.42578125" customWidth="1"/>
    <col min="10220" max="10220" width="15.5703125" bestFit="1" customWidth="1"/>
    <col min="10221" max="10221" width="8.140625" customWidth="1"/>
    <col min="10222" max="10222" width="15.5703125" bestFit="1" customWidth="1"/>
    <col min="10223" max="10223" width="7.42578125" customWidth="1"/>
    <col min="10224" max="10224" width="15.5703125" bestFit="1" customWidth="1"/>
    <col min="10225" max="10225" width="7.5703125" customWidth="1"/>
    <col min="10226" max="10226" width="15.5703125" bestFit="1" customWidth="1"/>
    <col min="10227" max="10227" width="8" customWidth="1"/>
    <col min="10228" max="10228" width="15.5703125" bestFit="1" customWidth="1"/>
    <col min="10229" max="10229" width="8.140625" customWidth="1"/>
    <col min="10230" max="10230" width="15.5703125" bestFit="1" customWidth="1"/>
    <col min="10231" max="10231" width="8" customWidth="1"/>
    <col min="10232" max="10232" width="15.5703125" bestFit="1" customWidth="1"/>
    <col min="10233" max="10233" width="8" customWidth="1"/>
    <col min="10234" max="10234" width="15.5703125" bestFit="1" customWidth="1"/>
    <col min="10235" max="10235" width="10.42578125" customWidth="1"/>
    <col min="10236" max="10236" width="15.5703125" bestFit="1" customWidth="1"/>
    <col min="10237" max="10237" width="9.7109375" customWidth="1"/>
    <col min="10238" max="10238" width="14.28515625" bestFit="1" customWidth="1"/>
    <col min="10239" max="10239" width="8.28515625" bestFit="1" customWidth="1"/>
    <col min="10240" max="10240" width="13.140625" bestFit="1" customWidth="1"/>
    <col min="10241" max="10241" width="7.5703125" bestFit="1" customWidth="1"/>
    <col min="10242" max="10242" width="15.5703125" bestFit="1" customWidth="1"/>
    <col min="10244" max="10244" width="15.5703125" bestFit="1" customWidth="1"/>
    <col min="10246" max="10246" width="18" customWidth="1"/>
    <col min="10248" max="10248" width="18" customWidth="1"/>
    <col min="10250" max="10250" width="15.5703125" bestFit="1" customWidth="1"/>
    <col min="10251" max="10251" width="7.5703125" bestFit="1" customWidth="1"/>
    <col min="10471" max="10471" width="20.42578125" bestFit="1" customWidth="1"/>
    <col min="10472" max="10472" width="15.5703125" bestFit="1" customWidth="1"/>
    <col min="10473" max="10473" width="7.42578125" customWidth="1"/>
    <col min="10474" max="10474" width="15.5703125" bestFit="1" customWidth="1"/>
    <col min="10475" max="10475" width="9.42578125" customWidth="1"/>
    <col min="10476" max="10476" width="15.5703125" bestFit="1" customWidth="1"/>
    <col min="10477" max="10477" width="8.140625" customWidth="1"/>
    <col min="10478" max="10478" width="15.5703125" bestFit="1" customWidth="1"/>
    <col min="10479" max="10479" width="7.42578125" customWidth="1"/>
    <col min="10480" max="10480" width="15.5703125" bestFit="1" customWidth="1"/>
    <col min="10481" max="10481" width="7.5703125" customWidth="1"/>
    <col min="10482" max="10482" width="15.5703125" bestFit="1" customWidth="1"/>
    <col min="10483" max="10483" width="8" customWidth="1"/>
    <col min="10484" max="10484" width="15.5703125" bestFit="1" customWidth="1"/>
    <col min="10485" max="10485" width="8.140625" customWidth="1"/>
    <col min="10486" max="10486" width="15.5703125" bestFit="1" customWidth="1"/>
    <col min="10487" max="10487" width="8" customWidth="1"/>
    <col min="10488" max="10488" width="15.5703125" bestFit="1" customWidth="1"/>
    <col min="10489" max="10489" width="8" customWidth="1"/>
    <col min="10490" max="10490" width="15.5703125" bestFit="1" customWidth="1"/>
    <col min="10491" max="10491" width="10.42578125" customWidth="1"/>
    <col min="10492" max="10492" width="15.5703125" bestFit="1" customWidth="1"/>
    <col min="10493" max="10493" width="9.7109375" customWidth="1"/>
    <col min="10494" max="10494" width="14.28515625" bestFit="1" customWidth="1"/>
    <col min="10495" max="10495" width="8.28515625" bestFit="1" customWidth="1"/>
    <col min="10496" max="10496" width="13.140625" bestFit="1" customWidth="1"/>
    <col min="10497" max="10497" width="7.5703125" bestFit="1" customWidth="1"/>
    <col min="10498" max="10498" width="15.5703125" bestFit="1" customWidth="1"/>
    <col min="10500" max="10500" width="15.5703125" bestFit="1" customWidth="1"/>
    <col min="10502" max="10502" width="18" customWidth="1"/>
    <col min="10504" max="10504" width="18" customWidth="1"/>
    <col min="10506" max="10506" width="15.5703125" bestFit="1" customWidth="1"/>
    <col min="10507" max="10507" width="7.5703125" bestFit="1" customWidth="1"/>
    <col min="10727" max="10727" width="20.42578125" bestFit="1" customWidth="1"/>
    <col min="10728" max="10728" width="15.5703125" bestFit="1" customWidth="1"/>
    <col min="10729" max="10729" width="7.42578125" customWidth="1"/>
    <col min="10730" max="10730" width="15.5703125" bestFit="1" customWidth="1"/>
    <col min="10731" max="10731" width="9.42578125" customWidth="1"/>
    <col min="10732" max="10732" width="15.5703125" bestFit="1" customWidth="1"/>
    <col min="10733" max="10733" width="8.140625" customWidth="1"/>
    <col min="10734" max="10734" width="15.5703125" bestFit="1" customWidth="1"/>
    <col min="10735" max="10735" width="7.42578125" customWidth="1"/>
    <col min="10736" max="10736" width="15.5703125" bestFit="1" customWidth="1"/>
    <col min="10737" max="10737" width="7.5703125" customWidth="1"/>
    <col min="10738" max="10738" width="15.5703125" bestFit="1" customWidth="1"/>
    <col min="10739" max="10739" width="8" customWidth="1"/>
    <col min="10740" max="10740" width="15.5703125" bestFit="1" customWidth="1"/>
    <col min="10741" max="10741" width="8.140625" customWidth="1"/>
    <col min="10742" max="10742" width="15.5703125" bestFit="1" customWidth="1"/>
    <col min="10743" max="10743" width="8" customWidth="1"/>
    <col min="10744" max="10744" width="15.5703125" bestFit="1" customWidth="1"/>
    <col min="10745" max="10745" width="8" customWidth="1"/>
    <col min="10746" max="10746" width="15.5703125" bestFit="1" customWidth="1"/>
    <col min="10747" max="10747" width="10.42578125" customWidth="1"/>
    <col min="10748" max="10748" width="15.5703125" bestFit="1" customWidth="1"/>
    <col min="10749" max="10749" width="9.7109375" customWidth="1"/>
    <col min="10750" max="10750" width="14.28515625" bestFit="1" customWidth="1"/>
    <col min="10751" max="10751" width="8.28515625" bestFit="1" customWidth="1"/>
    <col min="10752" max="10752" width="13.140625" bestFit="1" customWidth="1"/>
    <col min="10753" max="10753" width="7.5703125" bestFit="1" customWidth="1"/>
    <col min="10754" max="10754" width="15.5703125" bestFit="1" customWidth="1"/>
    <col min="10756" max="10756" width="15.5703125" bestFit="1" customWidth="1"/>
    <col min="10758" max="10758" width="18" customWidth="1"/>
    <col min="10760" max="10760" width="18" customWidth="1"/>
    <col min="10762" max="10762" width="15.5703125" bestFit="1" customWidth="1"/>
    <col min="10763" max="10763" width="7.5703125" bestFit="1" customWidth="1"/>
    <col min="10983" max="10983" width="20.42578125" bestFit="1" customWidth="1"/>
    <col min="10984" max="10984" width="15.5703125" bestFit="1" customWidth="1"/>
    <col min="10985" max="10985" width="7.42578125" customWidth="1"/>
    <col min="10986" max="10986" width="15.5703125" bestFit="1" customWidth="1"/>
    <col min="10987" max="10987" width="9.42578125" customWidth="1"/>
    <col min="10988" max="10988" width="15.5703125" bestFit="1" customWidth="1"/>
    <col min="10989" max="10989" width="8.140625" customWidth="1"/>
    <col min="10990" max="10990" width="15.5703125" bestFit="1" customWidth="1"/>
    <col min="10991" max="10991" width="7.42578125" customWidth="1"/>
    <col min="10992" max="10992" width="15.5703125" bestFit="1" customWidth="1"/>
    <col min="10993" max="10993" width="7.5703125" customWidth="1"/>
    <col min="10994" max="10994" width="15.5703125" bestFit="1" customWidth="1"/>
    <col min="10995" max="10995" width="8" customWidth="1"/>
    <col min="10996" max="10996" width="15.5703125" bestFit="1" customWidth="1"/>
    <col min="10997" max="10997" width="8.140625" customWidth="1"/>
    <col min="10998" max="10998" width="15.5703125" bestFit="1" customWidth="1"/>
    <col min="10999" max="10999" width="8" customWidth="1"/>
    <col min="11000" max="11000" width="15.5703125" bestFit="1" customWidth="1"/>
    <col min="11001" max="11001" width="8" customWidth="1"/>
    <col min="11002" max="11002" width="15.5703125" bestFit="1" customWidth="1"/>
    <col min="11003" max="11003" width="10.42578125" customWidth="1"/>
    <col min="11004" max="11004" width="15.5703125" bestFit="1" customWidth="1"/>
    <col min="11005" max="11005" width="9.7109375" customWidth="1"/>
    <col min="11006" max="11006" width="14.28515625" bestFit="1" customWidth="1"/>
    <col min="11007" max="11007" width="8.28515625" bestFit="1" customWidth="1"/>
    <col min="11008" max="11008" width="13.140625" bestFit="1" customWidth="1"/>
    <col min="11009" max="11009" width="7.5703125" bestFit="1" customWidth="1"/>
    <col min="11010" max="11010" width="15.5703125" bestFit="1" customWidth="1"/>
    <col min="11012" max="11012" width="15.5703125" bestFit="1" customWidth="1"/>
    <col min="11014" max="11014" width="18" customWidth="1"/>
    <col min="11016" max="11016" width="18" customWidth="1"/>
    <col min="11018" max="11018" width="15.5703125" bestFit="1" customWidth="1"/>
    <col min="11019" max="11019" width="7.5703125" bestFit="1" customWidth="1"/>
    <col min="11239" max="11239" width="20.42578125" bestFit="1" customWidth="1"/>
    <col min="11240" max="11240" width="15.5703125" bestFit="1" customWidth="1"/>
    <col min="11241" max="11241" width="7.42578125" customWidth="1"/>
    <col min="11242" max="11242" width="15.5703125" bestFit="1" customWidth="1"/>
    <col min="11243" max="11243" width="9.42578125" customWidth="1"/>
    <col min="11244" max="11244" width="15.5703125" bestFit="1" customWidth="1"/>
    <col min="11245" max="11245" width="8.140625" customWidth="1"/>
    <col min="11246" max="11246" width="15.5703125" bestFit="1" customWidth="1"/>
    <col min="11247" max="11247" width="7.42578125" customWidth="1"/>
    <col min="11248" max="11248" width="15.5703125" bestFit="1" customWidth="1"/>
    <col min="11249" max="11249" width="7.5703125" customWidth="1"/>
    <col min="11250" max="11250" width="15.5703125" bestFit="1" customWidth="1"/>
    <col min="11251" max="11251" width="8" customWidth="1"/>
    <col min="11252" max="11252" width="15.5703125" bestFit="1" customWidth="1"/>
    <col min="11253" max="11253" width="8.140625" customWidth="1"/>
    <col min="11254" max="11254" width="15.5703125" bestFit="1" customWidth="1"/>
    <col min="11255" max="11255" width="8" customWidth="1"/>
    <col min="11256" max="11256" width="15.5703125" bestFit="1" customWidth="1"/>
    <col min="11257" max="11257" width="8" customWidth="1"/>
    <col min="11258" max="11258" width="15.5703125" bestFit="1" customWidth="1"/>
    <col min="11259" max="11259" width="10.42578125" customWidth="1"/>
    <col min="11260" max="11260" width="15.5703125" bestFit="1" customWidth="1"/>
    <col min="11261" max="11261" width="9.7109375" customWidth="1"/>
    <col min="11262" max="11262" width="14.28515625" bestFit="1" customWidth="1"/>
    <col min="11263" max="11263" width="8.28515625" bestFit="1" customWidth="1"/>
    <col min="11264" max="11264" width="13.140625" bestFit="1" customWidth="1"/>
    <col min="11265" max="11265" width="7.5703125" bestFit="1" customWidth="1"/>
    <col min="11266" max="11266" width="15.5703125" bestFit="1" customWidth="1"/>
    <col min="11268" max="11268" width="15.5703125" bestFit="1" customWidth="1"/>
    <col min="11270" max="11270" width="18" customWidth="1"/>
    <col min="11272" max="11272" width="18" customWidth="1"/>
    <col min="11274" max="11274" width="15.5703125" bestFit="1" customWidth="1"/>
    <col min="11275" max="11275" width="7.5703125" bestFit="1" customWidth="1"/>
    <col min="11495" max="11495" width="20.42578125" bestFit="1" customWidth="1"/>
    <col min="11496" max="11496" width="15.5703125" bestFit="1" customWidth="1"/>
    <col min="11497" max="11497" width="7.42578125" customWidth="1"/>
    <col min="11498" max="11498" width="15.5703125" bestFit="1" customWidth="1"/>
    <col min="11499" max="11499" width="9.42578125" customWidth="1"/>
    <col min="11500" max="11500" width="15.5703125" bestFit="1" customWidth="1"/>
    <col min="11501" max="11501" width="8.140625" customWidth="1"/>
    <col min="11502" max="11502" width="15.5703125" bestFit="1" customWidth="1"/>
    <col min="11503" max="11503" width="7.42578125" customWidth="1"/>
    <col min="11504" max="11504" width="15.5703125" bestFit="1" customWidth="1"/>
    <col min="11505" max="11505" width="7.5703125" customWidth="1"/>
    <col min="11506" max="11506" width="15.5703125" bestFit="1" customWidth="1"/>
    <col min="11507" max="11507" width="8" customWidth="1"/>
    <col min="11508" max="11508" width="15.5703125" bestFit="1" customWidth="1"/>
    <col min="11509" max="11509" width="8.140625" customWidth="1"/>
    <col min="11510" max="11510" width="15.5703125" bestFit="1" customWidth="1"/>
    <col min="11511" max="11511" width="8" customWidth="1"/>
    <col min="11512" max="11512" width="15.5703125" bestFit="1" customWidth="1"/>
    <col min="11513" max="11513" width="8" customWidth="1"/>
    <col min="11514" max="11514" width="15.5703125" bestFit="1" customWidth="1"/>
    <col min="11515" max="11515" width="10.42578125" customWidth="1"/>
    <col min="11516" max="11516" width="15.5703125" bestFit="1" customWidth="1"/>
    <col min="11517" max="11517" width="9.7109375" customWidth="1"/>
    <col min="11518" max="11518" width="14.28515625" bestFit="1" customWidth="1"/>
    <col min="11519" max="11519" width="8.28515625" bestFit="1" customWidth="1"/>
    <col min="11520" max="11520" width="13.140625" bestFit="1" customWidth="1"/>
    <col min="11521" max="11521" width="7.5703125" bestFit="1" customWidth="1"/>
    <col min="11522" max="11522" width="15.5703125" bestFit="1" customWidth="1"/>
    <col min="11524" max="11524" width="15.5703125" bestFit="1" customWidth="1"/>
    <col min="11526" max="11526" width="18" customWidth="1"/>
    <col min="11528" max="11528" width="18" customWidth="1"/>
    <col min="11530" max="11530" width="15.5703125" bestFit="1" customWidth="1"/>
    <col min="11531" max="11531" width="7.5703125" bestFit="1" customWidth="1"/>
    <col min="11751" max="11751" width="20.42578125" bestFit="1" customWidth="1"/>
    <col min="11752" max="11752" width="15.5703125" bestFit="1" customWidth="1"/>
    <col min="11753" max="11753" width="7.42578125" customWidth="1"/>
    <col min="11754" max="11754" width="15.5703125" bestFit="1" customWidth="1"/>
    <col min="11755" max="11755" width="9.42578125" customWidth="1"/>
    <col min="11756" max="11756" width="15.5703125" bestFit="1" customWidth="1"/>
    <col min="11757" max="11757" width="8.140625" customWidth="1"/>
    <col min="11758" max="11758" width="15.5703125" bestFit="1" customWidth="1"/>
    <col min="11759" max="11759" width="7.42578125" customWidth="1"/>
    <col min="11760" max="11760" width="15.5703125" bestFit="1" customWidth="1"/>
    <col min="11761" max="11761" width="7.5703125" customWidth="1"/>
    <col min="11762" max="11762" width="15.5703125" bestFit="1" customWidth="1"/>
    <col min="11763" max="11763" width="8" customWidth="1"/>
    <col min="11764" max="11764" width="15.5703125" bestFit="1" customWidth="1"/>
    <col min="11765" max="11765" width="8.140625" customWidth="1"/>
    <col min="11766" max="11766" width="15.5703125" bestFit="1" customWidth="1"/>
    <col min="11767" max="11767" width="8" customWidth="1"/>
    <col min="11768" max="11768" width="15.5703125" bestFit="1" customWidth="1"/>
    <col min="11769" max="11769" width="8" customWidth="1"/>
    <col min="11770" max="11770" width="15.5703125" bestFit="1" customWidth="1"/>
    <col min="11771" max="11771" width="10.42578125" customWidth="1"/>
    <col min="11772" max="11772" width="15.5703125" bestFit="1" customWidth="1"/>
    <col min="11773" max="11773" width="9.7109375" customWidth="1"/>
    <col min="11774" max="11774" width="14.28515625" bestFit="1" customWidth="1"/>
    <col min="11775" max="11775" width="8.28515625" bestFit="1" customWidth="1"/>
    <col min="11776" max="11776" width="13.140625" bestFit="1" customWidth="1"/>
    <col min="11777" max="11777" width="7.5703125" bestFit="1" customWidth="1"/>
    <col min="11778" max="11778" width="15.5703125" bestFit="1" customWidth="1"/>
    <col min="11780" max="11780" width="15.5703125" bestFit="1" customWidth="1"/>
    <col min="11782" max="11782" width="18" customWidth="1"/>
    <col min="11784" max="11784" width="18" customWidth="1"/>
    <col min="11786" max="11786" width="15.5703125" bestFit="1" customWidth="1"/>
    <col min="11787" max="11787" width="7.5703125" bestFit="1" customWidth="1"/>
    <col min="12007" max="12007" width="20.42578125" bestFit="1" customWidth="1"/>
    <col min="12008" max="12008" width="15.5703125" bestFit="1" customWidth="1"/>
    <col min="12009" max="12009" width="7.42578125" customWidth="1"/>
    <col min="12010" max="12010" width="15.5703125" bestFit="1" customWidth="1"/>
    <col min="12011" max="12011" width="9.42578125" customWidth="1"/>
    <col min="12012" max="12012" width="15.5703125" bestFit="1" customWidth="1"/>
    <col min="12013" max="12013" width="8.140625" customWidth="1"/>
    <col min="12014" max="12014" width="15.5703125" bestFit="1" customWidth="1"/>
    <col min="12015" max="12015" width="7.42578125" customWidth="1"/>
    <col min="12016" max="12016" width="15.5703125" bestFit="1" customWidth="1"/>
    <col min="12017" max="12017" width="7.5703125" customWidth="1"/>
    <col min="12018" max="12018" width="15.5703125" bestFit="1" customWidth="1"/>
    <col min="12019" max="12019" width="8" customWidth="1"/>
    <col min="12020" max="12020" width="15.5703125" bestFit="1" customWidth="1"/>
    <col min="12021" max="12021" width="8.140625" customWidth="1"/>
    <col min="12022" max="12022" width="15.5703125" bestFit="1" customWidth="1"/>
    <col min="12023" max="12023" width="8" customWidth="1"/>
    <col min="12024" max="12024" width="15.5703125" bestFit="1" customWidth="1"/>
    <col min="12025" max="12025" width="8" customWidth="1"/>
    <col min="12026" max="12026" width="15.5703125" bestFit="1" customWidth="1"/>
    <col min="12027" max="12027" width="10.42578125" customWidth="1"/>
    <col min="12028" max="12028" width="15.5703125" bestFit="1" customWidth="1"/>
    <col min="12029" max="12029" width="9.7109375" customWidth="1"/>
    <col min="12030" max="12030" width="14.28515625" bestFit="1" customWidth="1"/>
    <col min="12031" max="12031" width="8.28515625" bestFit="1" customWidth="1"/>
    <col min="12032" max="12032" width="13.140625" bestFit="1" customWidth="1"/>
    <col min="12033" max="12033" width="7.5703125" bestFit="1" customWidth="1"/>
    <col min="12034" max="12034" width="15.5703125" bestFit="1" customWidth="1"/>
    <col min="12036" max="12036" width="15.5703125" bestFit="1" customWidth="1"/>
    <col min="12038" max="12038" width="18" customWidth="1"/>
    <col min="12040" max="12040" width="18" customWidth="1"/>
    <col min="12042" max="12042" width="15.5703125" bestFit="1" customWidth="1"/>
    <col min="12043" max="12043" width="7.5703125" bestFit="1" customWidth="1"/>
    <col min="12263" max="12263" width="20.42578125" bestFit="1" customWidth="1"/>
    <col min="12264" max="12264" width="15.5703125" bestFit="1" customWidth="1"/>
    <col min="12265" max="12265" width="7.42578125" customWidth="1"/>
    <col min="12266" max="12266" width="15.5703125" bestFit="1" customWidth="1"/>
    <col min="12267" max="12267" width="9.42578125" customWidth="1"/>
    <col min="12268" max="12268" width="15.5703125" bestFit="1" customWidth="1"/>
    <col min="12269" max="12269" width="8.140625" customWidth="1"/>
    <col min="12270" max="12270" width="15.5703125" bestFit="1" customWidth="1"/>
    <col min="12271" max="12271" width="7.42578125" customWidth="1"/>
    <col min="12272" max="12272" width="15.5703125" bestFit="1" customWidth="1"/>
    <col min="12273" max="12273" width="7.5703125" customWidth="1"/>
    <col min="12274" max="12274" width="15.5703125" bestFit="1" customWidth="1"/>
    <col min="12275" max="12275" width="8" customWidth="1"/>
    <col min="12276" max="12276" width="15.5703125" bestFit="1" customWidth="1"/>
    <col min="12277" max="12277" width="8.140625" customWidth="1"/>
    <col min="12278" max="12278" width="15.5703125" bestFit="1" customWidth="1"/>
    <col min="12279" max="12279" width="8" customWidth="1"/>
    <col min="12280" max="12280" width="15.5703125" bestFit="1" customWidth="1"/>
    <col min="12281" max="12281" width="8" customWidth="1"/>
    <col min="12282" max="12282" width="15.5703125" bestFit="1" customWidth="1"/>
    <col min="12283" max="12283" width="10.42578125" customWidth="1"/>
    <col min="12284" max="12284" width="15.5703125" bestFit="1" customWidth="1"/>
    <col min="12285" max="12285" width="9.7109375" customWidth="1"/>
    <col min="12286" max="12286" width="14.28515625" bestFit="1" customWidth="1"/>
    <col min="12287" max="12287" width="8.28515625" bestFit="1" customWidth="1"/>
    <col min="12288" max="12288" width="13.140625" bestFit="1" customWidth="1"/>
    <col min="12289" max="12289" width="7.5703125" bestFit="1" customWidth="1"/>
    <col min="12290" max="12290" width="15.5703125" bestFit="1" customWidth="1"/>
    <col min="12292" max="12292" width="15.5703125" bestFit="1" customWidth="1"/>
    <col min="12294" max="12294" width="18" customWidth="1"/>
    <col min="12296" max="12296" width="18" customWidth="1"/>
    <col min="12298" max="12298" width="15.5703125" bestFit="1" customWidth="1"/>
    <col min="12299" max="12299" width="7.5703125" bestFit="1" customWidth="1"/>
    <col min="12519" max="12519" width="20.42578125" bestFit="1" customWidth="1"/>
    <col min="12520" max="12520" width="15.5703125" bestFit="1" customWidth="1"/>
    <col min="12521" max="12521" width="7.42578125" customWidth="1"/>
    <col min="12522" max="12522" width="15.5703125" bestFit="1" customWidth="1"/>
    <col min="12523" max="12523" width="9.42578125" customWidth="1"/>
    <col min="12524" max="12524" width="15.5703125" bestFit="1" customWidth="1"/>
    <col min="12525" max="12525" width="8.140625" customWidth="1"/>
    <col min="12526" max="12526" width="15.5703125" bestFit="1" customWidth="1"/>
    <col min="12527" max="12527" width="7.42578125" customWidth="1"/>
    <col min="12528" max="12528" width="15.5703125" bestFit="1" customWidth="1"/>
    <col min="12529" max="12529" width="7.5703125" customWidth="1"/>
    <col min="12530" max="12530" width="15.5703125" bestFit="1" customWidth="1"/>
    <col min="12531" max="12531" width="8" customWidth="1"/>
    <col min="12532" max="12532" width="15.5703125" bestFit="1" customWidth="1"/>
    <col min="12533" max="12533" width="8.140625" customWidth="1"/>
    <col min="12534" max="12534" width="15.5703125" bestFit="1" customWidth="1"/>
    <col min="12535" max="12535" width="8" customWidth="1"/>
    <col min="12536" max="12536" width="15.5703125" bestFit="1" customWidth="1"/>
    <col min="12537" max="12537" width="8" customWidth="1"/>
    <col min="12538" max="12538" width="15.5703125" bestFit="1" customWidth="1"/>
    <col min="12539" max="12539" width="10.42578125" customWidth="1"/>
    <col min="12540" max="12540" width="15.5703125" bestFit="1" customWidth="1"/>
    <col min="12541" max="12541" width="9.7109375" customWidth="1"/>
    <col min="12542" max="12542" width="14.28515625" bestFit="1" customWidth="1"/>
    <col min="12543" max="12543" width="8.28515625" bestFit="1" customWidth="1"/>
    <col min="12544" max="12544" width="13.140625" bestFit="1" customWidth="1"/>
    <col min="12545" max="12545" width="7.5703125" bestFit="1" customWidth="1"/>
    <col min="12546" max="12546" width="15.5703125" bestFit="1" customWidth="1"/>
    <col min="12548" max="12548" width="15.5703125" bestFit="1" customWidth="1"/>
    <col min="12550" max="12550" width="18" customWidth="1"/>
    <col min="12552" max="12552" width="18" customWidth="1"/>
    <col min="12554" max="12554" width="15.5703125" bestFit="1" customWidth="1"/>
    <col min="12555" max="12555" width="7.5703125" bestFit="1" customWidth="1"/>
    <col min="12775" max="12775" width="20.42578125" bestFit="1" customWidth="1"/>
    <col min="12776" max="12776" width="15.5703125" bestFit="1" customWidth="1"/>
    <col min="12777" max="12777" width="7.42578125" customWidth="1"/>
    <col min="12778" max="12778" width="15.5703125" bestFit="1" customWidth="1"/>
    <col min="12779" max="12779" width="9.42578125" customWidth="1"/>
    <col min="12780" max="12780" width="15.5703125" bestFit="1" customWidth="1"/>
    <col min="12781" max="12781" width="8.140625" customWidth="1"/>
    <col min="12782" max="12782" width="15.5703125" bestFit="1" customWidth="1"/>
    <col min="12783" max="12783" width="7.42578125" customWidth="1"/>
    <col min="12784" max="12784" width="15.5703125" bestFit="1" customWidth="1"/>
    <col min="12785" max="12785" width="7.5703125" customWidth="1"/>
    <col min="12786" max="12786" width="15.5703125" bestFit="1" customWidth="1"/>
    <col min="12787" max="12787" width="8" customWidth="1"/>
    <col min="12788" max="12788" width="15.5703125" bestFit="1" customWidth="1"/>
    <col min="12789" max="12789" width="8.140625" customWidth="1"/>
    <col min="12790" max="12790" width="15.5703125" bestFit="1" customWidth="1"/>
    <col min="12791" max="12791" width="8" customWidth="1"/>
    <col min="12792" max="12792" width="15.5703125" bestFit="1" customWidth="1"/>
    <col min="12793" max="12793" width="8" customWidth="1"/>
    <col min="12794" max="12794" width="15.5703125" bestFit="1" customWidth="1"/>
    <col min="12795" max="12795" width="10.42578125" customWidth="1"/>
    <col min="12796" max="12796" width="15.5703125" bestFit="1" customWidth="1"/>
    <col min="12797" max="12797" width="9.7109375" customWidth="1"/>
    <col min="12798" max="12798" width="14.28515625" bestFit="1" customWidth="1"/>
    <col min="12799" max="12799" width="8.28515625" bestFit="1" customWidth="1"/>
    <col min="12800" max="12800" width="13.140625" bestFit="1" customWidth="1"/>
    <col min="12801" max="12801" width="7.5703125" bestFit="1" customWidth="1"/>
    <col min="12802" max="12802" width="15.5703125" bestFit="1" customWidth="1"/>
    <col min="12804" max="12804" width="15.5703125" bestFit="1" customWidth="1"/>
    <col min="12806" max="12806" width="18" customWidth="1"/>
    <col min="12808" max="12808" width="18" customWidth="1"/>
    <col min="12810" max="12810" width="15.5703125" bestFit="1" customWidth="1"/>
    <col min="12811" max="12811" width="7.5703125" bestFit="1" customWidth="1"/>
    <col min="13031" max="13031" width="20.42578125" bestFit="1" customWidth="1"/>
    <col min="13032" max="13032" width="15.5703125" bestFit="1" customWidth="1"/>
    <col min="13033" max="13033" width="7.42578125" customWidth="1"/>
    <col min="13034" max="13034" width="15.5703125" bestFit="1" customWidth="1"/>
    <col min="13035" max="13035" width="9.42578125" customWidth="1"/>
    <col min="13036" max="13036" width="15.5703125" bestFit="1" customWidth="1"/>
    <col min="13037" max="13037" width="8.140625" customWidth="1"/>
    <col min="13038" max="13038" width="15.5703125" bestFit="1" customWidth="1"/>
    <col min="13039" max="13039" width="7.42578125" customWidth="1"/>
    <col min="13040" max="13040" width="15.5703125" bestFit="1" customWidth="1"/>
    <col min="13041" max="13041" width="7.5703125" customWidth="1"/>
    <col min="13042" max="13042" width="15.5703125" bestFit="1" customWidth="1"/>
    <col min="13043" max="13043" width="8" customWidth="1"/>
    <col min="13044" max="13044" width="15.5703125" bestFit="1" customWidth="1"/>
    <col min="13045" max="13045" width="8.140625" customWidth="1"/>
    <col min="13046" max="13046" width="15.5703125" bestFit="1" customWidth="1"/>
    <col min="13047" max="13047" width="8" customWidth="1"/>
    <col min="13048" max="13048" width="15.5703125" bestFit="1" customWidth="1"/>
    <col min="13049" max="13049" width="8" customWidth="1"/>
    <col min="13050" max="13050" width="15.5703125" bestFit="1" customWidth="1"/>
    <col min="13051" max="13051" width="10.42578125" customWidth="1"/>
    <col min="13052" max="13052" width="15.5703125" bestFit="1" customWidth="1"/>
    <col min="13053" max="13053" width="9.7109375" customWidth="1"/>
    <col min="13054" max="13054" width="14.28515625" bestFit="1" customWidth="1"/>
    <col min="13055" max="13055" width="8.28515625" bestFit="1" customWidth="1"/>
    <col min="13056" max="13056" width="13.140625" bestFit="1" customWidth="1"/>
    <col min="13057" max="13057" width="7.5703125" bestFit="1" customWidth="1"/>
    <col min="13058" max="13058" width="15.5703125" bestFit="1" customWidth="1"/>
    <col min="13060" max="13060" width="15.5703125" bestFit="1" customWidth="1"/>
    <col min="13062" max="13062" width="18" customWidth="1"/>
    <col min="13064" max="13064" width="18" customWidth="1"/>
    <col min="13066" max="13066" width="15.5703125" bestFit="1" customWidth="1"/>
    <col min="13067" max="13067" width="7.5703125" bestFit="1" customWidth="1"/>
    <col min="13287" max="13287" width="20.42578125" bestFit="1" customWidth="1"/>
    <col min="13288" max="13288" width="15.5703125" bestFit="1" customWidth="1"/>
    <col min="13289" max="13289" width="7.42578125" customWidth="1"/>
    <col min="13290" max="13290" width="15.5703125" bestFit="1" customWidth="1"/>
    <col min="13291" max="13291" width="9.42578125" customWidth="1"/>
    <col min="13292" max="13292" width="15.5703125" bestFit="1" customWidth="1"/>
    <col min="13293" max="13293" width="8.140625" customWidth="1"/>
    <col min="13294" max="13294" width="15.5703125" bestFit="1" customWidth="1"/>
    <col min="13295" max="13295" width="7.42578125" customWidth="1"/>
    <col min="13296" max="13296" width="15.5703125" bestFit="1" customWidth="1"/>
    <col min="13297" max="13297" width="7.5703125" customWidth="1"/>
    <col min="13298" max="13298" width="15.5703125" bestFit="1" customWidth="1"/>
    <col min="13299" max="13299" width="8" customWidth="1"/>
    <col min="13300" max="13300" width="15.5703125" bestFit="1" customWidth="1"/>
    <col min="13301" max="13301" width="8.140625" customWidth="1"/>
    <col min="13302" max="13302" width="15.5703125" bestFit="1" customWidth="1"/>
    <col min="13303" max="13303" width="8" customWidth="1"/>
    <col min="13304" max="13304" width="15.5703125" bestFit="1" customWidth="1"/>
    <col min="13305" max="13305" width="8" customWidth="1"/>
    <col min="13306" max="13306" width="15.5703125" bestFit="1" customWidth="1"/>
    <col min="13307" max="13307" width="10.42578125" customWidth="1"/>
    <col min="13308" max="13308" width="15.5703125" bestFit="1" customWidth="1"/>
    <col min="13309" max="13309" width="9.7109375" customWidth="1"/>
    <col min="13310" max="13310" width="14.28515625" bestFit="1" customWidth="1"/>
    <col min="13311" max="13311" width="8.28515625" bestFit="1" customWidth="1"/>
    <col min="13312" max="13312" width="13.140625" bestFit="1" customWidth="1"/>
    <col min="13313" max="13313" width="7.5703125" bestFit="1" customWidth="1"/>
    <col min="13314" max="13314" width="15.5703125" bestFit="1" customWidth="1"/>
    <col min="13316" max="13316" width="15.5703125" bestFit="1" customWidth="1"/>
    <col min="13318" max="13318" width="18" customWidth="1"/>
    <col min="13320" max="13320" width="18" customWidth="1"/>
    <col min="13322" max="13322" width="15.5703125" bestFit="1" customWidth="1"/>
    <col min="13323" max="13323" width="7.5703125" bestFit="1" customWidth="1"/>
    <col min="13543" max="13543" width="20.42578125" bestFit="1" customWidth="1"/>
    <col min="13544" max="13544" width="15.5703125" bestFit="1" customWidth="1"/>
    <col min="13545" max="13545" width="7.42578125" customWidth="1"/>
    <col min="13546" max="13546" width="15.5703125" bestFit="1" customWidth="1"/>
    <col min="13547" max="13547" width="9.42578125" customWidth="1"/>
    <col min="13548" max="13548" width="15.5703125" bestFit="1" customWidth="1"/>
    <col min="13549" max="13549" width="8.140625" customWidth="1"/>
    <col min="13550" max="13550" width="15.5703125" bestFit="1" customWidth="1"/>
    <col min="13551" max="13551" width="7.42578125" customWidth="1"/>
    <col min="13552" max="13552" width="15.5703125" bestFit="1" customWidth="1"/>
    <col min="13553" max="13553" width="7.5703125" customWidth="1"/>
    <col min="13554" max="13554" width="15.5703125" bestFit="1" customWidth="1"/>
    <col min="13555" max="13555" width="8" customWidth="1"/>
    <col min="13556" max="13556" width="15.5703125" bestFit="1" customWidth="1"/>
    <col min="13557" max="13557" width="8.140625" customWidth="1"/>
    <col min="13558" max="13558" width="15.5703125" bestFit="1" customWidth="1"/>
    <col min="13559" max="13559" width="8" customWidth="1"/>
    <col min="13560" max="13560" width="15.5703125" bestFit="1" customWidth="1"/>
    <col min="13561" max="13561" width="8" customWidth="1"/>
    <col min="13562" max="13562" width="15.5703125" bestFit="1" customWidth="1"/>
    <col min="13563" max="13563" width="10.42578125" customWidth="1"/>
    <col min="13564" max="13564" width="15.5703125" bestFit="1" customWidth="1"/>
    <col min="13565" max="13565" width="9.7109375" customWidth="1"/>
    <col min="13566" max="13566" width="14.28515625" bestFit="1" customWidth="1"/>
    <col min="13567" max="13567" width="8.28515625" bestFit="1" customWidth="1"/>
    <col min="13568" max="13568" width="13.140625" bestFit="1" customWidth="1"/>
    <col min="13569" max="13569" width="7.5703125" bestFit="1" customWidth="1"/>
    <col min="13570" max="13570" width="15.5703125" bestFit="1" customWidth="1"/>
    <col min="13572" max="13572" width="15.5703125" bestFit="1" customWidth="1"/>
    <col min="13574" max="13574" width="18" customWidth="1"/>
    <col min="13576" max="13576" width="18" customWidth="1"/>
    <col min="13578" max="13578" width="15.5703125" bestFit="1" customWidth="1"/>
    <col min="13579" max="13579" width="7.5703125" bestFit="1" customWidth="1"/>
    <col min="13799" max="13799" width="20.42578125" bestFit="1" customWidth="1"/>
    <col min="13800" max="13800" width="15.5703125" bestFit="1" customWidth="1"/>
    <col min="13801" max="13801" width="7.42578125" customWidth="1"/>
    <col min="13802" max="13802" width="15.5703125" bestFit="1" customWidth="1"/>
    <col min="13803" max="13803" width="9.42578125" customWidth="1"/>
    <col min="13804" max="13804" width="15.5703125" bestFit="1" customWidth="1"/>
    <col min="13805" max="13805" width="8.140625" customWidth="1"/>
    <col min="13806" max="13806" width="15.5703125" bestFit="1" customWidth="1"/>
    <col min="13807" max="13807" width="7.42578125" customWidth="1"/>
    <col min="13808" max="13808" width="15.5703125" bestFit="1" customWidth="1"/>
    <col min="13809" max="13809" width="7.5703125" customWidth="1"/>
    <col min="13810" max="13810" width="15.5703125" bestFit="1" customWidth="1"/>
    <col min="13811" max="13811" width="8" customWidth="1"/>
    <col min="13812" max="13812" width="15.5703125" bestFit="1" customWidth="1"/>
    <col min="13813" max="13813" width="8.140625" customWidth="1"/>
    <col min="13814" max="13814" width="15.5703125" bestFit="1" customWidth="1"/>
    <col min="13815" max="13815" width="8" customWidth="1"/>
    <col min="13816" max="13816" width="15.5703125" bestFit="1" customWidth="1"/>
    <col min="13817" max="13817" width="8" customWidth="1"/>
    <col min="13818" max="13818" width="15.5703125" bestFit="1" customWidth="1"/>
    <col min="13819" max="13819" width="10.42578125" customWidth="1"/>
    <col min="13820" max="13820" width="15.5703125" bestFit="1" customWidth="1"/>
    <col min="13821" max="13821" width="9.7109375" customWidth="1"/>
    <col min="13822" max="13822" width="14.28515625" bestFit="1" customWidth="1"/>
    <col min="13823" max="13823" width="8.28515625" bestFit="1" customWidth="1"/>
    <col min="13824" max="13824" width="13.140625" bestFit="1" customWidth="1"/>
    <col min="13825" max="13825" width="7.5703125" bestFit="1" customWidth="1"/>
    <col min="13826" max="13826" width="15.5703125" bestFit="1" customWidth="1"/>
    <col min="13828" max="13828" width="15.5703125" bestFit="1" customWidth="1"/>
    <col min="13830" max="13830" width="18" customWidth="1"/>
    <col min="13832" max="13832" width="18" customWidth="1"/>
    <col min="13834" max="13834" width="15.5703125" bestFit="1" customWidth="1"/>
    <col min="13835" max="13835" width="7.5703125" bestFit="1" customWidth="1"/>
    <col min="14055" max="14055" width="20.42578125" bestFit="1" customWidth="1"/>
    <col min="14056" max="14056" width="15.5703125" bestFit="1" customWidth="1"/>
    <col min="14057" max="14057" width="7.42578125" customWidth="1"/>
    <col min="14058" max="14058" width="15.5703125" bestFit="1" customWidth="1"/>
    <col min="14059" max="14059" width="9.42578125" customWidth="1"/>
    <col min="14060" max="14060" width="15.5703125" bestFit="1" customWidth="1"/>
    <col min="14061" max="14061" width="8.140625" customWidth="1"/>
    <col min="14062" max="14062" width="15.5703125" bestFit="1" customWidth="1"/>
    <col min="14063" max="14063" width="7.42578125" customWidth="1"/>
    <col min="14064" max="14064" width="15.5703125" bestFit="1" customWidth="1"/>
    <col min="14065" max="14065" width="7.5703125" customWidth="1"/>
    <col min="14066" max="14066" width="15.5703125" bestFit="1" customWidth="1"/>
    <col min="14067" max="14067" width="8" customWidth="1"/>
    <col min="14068" max="14068" width="15.5703125" bestFit="1" customWidth="1"/>
    <col min="14069" max="14069" width="8.140625" customWidth="1"/>
    <col min="14070" max="14070" width="15.5703125" bestFit="1" customWidth="1"/>
    <col min="14071" max="14071" width="8" customWidth="1"/>
    <col min="14072" max="14072" width="15.5703125" bestFit="1" customWidth="1"/>
    <col min="14073" max="14073" width="8" customWidth="1"/>
    <col min="14074" max="14074" width="15.5703125" bestFit="1" customWidth="1"/>
    <col min="14075" max="14075" width="10.42578125" customWidth="1"/>
    <col min="14076" max="14076" width="15.5703125" bestFit="1" customWidth="1"/>
    <col min="14077" max="14077" width="9.7109375" customWidth="1"/>
    <col min="14078" max="14078" width="14.28515625" bestFit="1" customWidth="1"/>
    <col min="14079" max="14079" width="8.28515625" bestFit="1" customWidth="1"/>
    <col min="14080" max="14080" width="13.140625" bestFit="1" customWidth="1"/>
    <col min="14081" max="14081" width="7.5703125" bestFit="1" customWidth="1"/>
    <col min="14082" max="14082" width="15.5703125" bestFit="1" customWidth="1"/>
    <col min="14084" max="14084" width="15.5703125" bestFit="1" customWidth="1"/>
    <col min="14086" max="14086" width="18" customWidth="1"/>
    <col min="14088" max="14088" width="18" customWidth="1"/>
    <col min="14090" max="14090" width="15.5703125" bestFit="1" customWidth="1"/>
    <col min="14091" max="14091" width="7.5703125" bestFit="1" customWidth="1"/>
    <col min="14311" max="14311" width="20.42578125" bestFit="1" customWidth="1"/>
    <col min="14312" max="14312" width="15.5703125" bestFit="1" customWidth="1"/>
    <col min="14313" max="14313" width="7.42578125" customWidth="1"/>
    <col min="14314" max="14314" width="15.5703125" bestFit="1" customWidth="1"/>
    <col min="14315" max="14315" width="9.42578125" customWidth="1"/>
    <col min="14316" max="14316" width="15.5703125" bestFit="1" customWidth="1"/>
    <col min="14317" max="14317" width="8.140625" customWidth="1"/>
    <col min="14318" max="14318" width="15.5703125" bestFit="1" customWidth="1"/>
    <col min="14319" max="14319" width="7.42578125" customWidth="1"/>
    <col min="14320" max="14320" width="15.5703125" bestFit="1" customWidth="1"/>
    <col min="14321" max="14321" width="7.5703125" customWidth="1"/>
    <col min="14322" max="14322" width="15.5703125" bestFit="1" customWidth="1"/>
    <col min="14323" max="14323" width="8" customWidth="1"/>
    <col min="14324" max="14324" width="15.5703125" bestFit="1" customWidth="1"/>
    <col min="14325" max="14325" width="8.140625" customWidth="1"/>
    <col min="14326" max="14326" width="15.5703125" bestFit="1" customWidth="1"/>
    <col min="14327" max="14327" width="8" customWidth="1"/>
    <col min="14328" max="14328" width="15.5703125" bestFit="1" customWidth="1"/>
    <col min="14329" max="14329" width="8" customWidth="1"/>
    <col min="14330" max="14330" width="15.5703125" bestFit="1" customWidth="1"/>
    <col min="14331" max="14331" width="10.42578125" customWidth="1"/>
    <col min="14332" max="14332" width="15.5703125" bestFit="1" customWidth="1"/>
    <col min="14333" max="14333" width="9.7109375" customWidth="1"/>
    <col min="14334" max="14334" width="14.28515625" bestFit="1" customWidth="1"/>
    <col min="14335" max="14335" width="8.28515625" bestFit="1" customWidth="1"/>
    <col min="14336" max="14336" width="13.140625" bestFit="1" customWidth="1"/>
    <col min="14337" max="14337" width="7.5703125" bestFit="1" customWidth="1"/>
    <col min="14338" max="14338" width="15.5703125" bestFit="1" customWidth="1"/>
    <col min="14340" max="14340" width="15.5703125" bestFit="1" customWidth="1"/>
    <col min="14342" max="14342" width="18" customWidth="1"/>
    <col min="14344" max="14344" width="18" customWidth="1"/>
    <col min="14346" max="14346" width="15.5703125" bestFit="1" customWidth="1"/>
    <col min="14347" max="14347" width="7.5703125" bestFit="1" customWidth="1"/>
    <col min="14567" max="14567" width="20.42578125" bestFit="1" customWidth="1"/>
    <col min="14568" max="14568" width="15.5703125" bestFit="1" customWidth="1"/>
    <col min="14569" max="14569" width="7.42578125" customWidth="1"/>
    <col min="14570" max="14570" width="15.5703125" bestFit="1" customWidth="1"/>
    <col min="14571" max="14571" width="9.42578125" customWidth="1"/>
    <col min="14572" max="14572" width="15.5703125" bestFit="1" customWidth="1"/>
    <col min="14573" max="14573" width="8.140625" customWidth="1"/>
    <col min="14574" max="14574" width="15.5703125" bestFit="1" customWidth="1"/>
    <col min="14575" max="14575" width="7.42578125" customWidth="1"/>
    <col min="14576" max="14576" width="15.5703125" bestFit="1" customWidth="1"/>
    <col min="14577" max="14577" width="7.5703125" customWidth="1"/>
    <col min="14578" max="14578" width="15.5703125" bestFit="1" customWidth="1"/>
    <col min="14579" max="14579" width="8" customWidth="1"/>
    <col min="14580" max="14580" width="15.5703125" bestFit="1" customWidth="1"/>
    <col min="14581" max="14581" width="8.140625" customWidth="1"/>
    <col min="14582" max="14582" width="15.5703125" bestFit="1" customWidth="1"/>
    <col min="14583" max="14583" width="8" customWidth="1"/>
    <col min="14584" max="14584" width="15.5703125" bestFit="1" customWidth="1"/>
    <col min="14585" max="14585" width="8" customWidth="1"/>
    <col min="14586" max="14586" width="15.5703125" bestFit="1" customWidth="1"/>
    <col min="14587" max="14587" width="10.42578125" customWidth="1"/>
    <col min="14588" max="14588" width="15.5703125" bestFit="1" customWidth="1"/>
    <col min="14589" max="14589" width="9.7109375" customWidth="1"/>
    <col min="14590" max="14590" width="14.28515625" bestFit="1" customWidth="1"/>
    <col min="14591" max="14591" width="8.28515625" bestFit="1" customWidth="1"/>
    <col min="14592" max="14592" width="13.140625" bestFit="1" customWidth="1"/>
    <col min="14593" max="14593" width="7.5703125" bestFit="1" customWidth="1"/>
    <col min="14594" max="14594" width="15.5703125" bestFit="1" customWidth="1"/>
    <col min="14596" max="14596" width="15.5703125" bestFit="1" customWidth="1"/>
    <col min="14598" max="14598" width="18" customWidth="1"/>
    <col min="14600" max="14600" width="18" customWidth="1"/>
    <col min="14602" max="14602" width="15.5703125" bestFit="1" customWidth="1"/>
    <col min="14603" max="14603" width="7.5703125" bestFit="1" customWidth="1"/>
    <col min="14823" max="14823" width="20.42578125" bestFit="1" customWidth="1"/>
    <col min="14824" max="14824" width="15.5703125" bestFit="1" customWidth="1"/>
    <col min="14825" max="14825" width="7.42578125" customWidth="1"/>
    <col min="14826" max="14826" width="15.5703125" bestFit="1" customWidth="1"/>
    <col min="14827" max="14827" width="9.42578125" customWidth="1"/>
    <col min="14828" max="14828" width="15.5703125" bestFit="1" customWidth="1"/>
    <col min="14829" max="14829" width="8.140625" customWidth="1"/>
    <col min="14830" max="14830" width="15.5703125" bestFit="1" customWidth="1"/>
    <col min="14831" max="14831" width="7.42578125" customWidth="1"/>
    <col min="14832" max="14832" width="15.5703125" bestFit="1" customWidth="1"/>
    <col min="14833" max="14833" width="7.5703125" customWidth="1"/>
    <col min="14834" max="14834" width="15.5703125" bestFit="1" customWidth="1"/>
    <col min="14835" max="14835" width="8" customWidth="1"/>
    <col min="14836" max="14836" width="15.5703125" bestFit="1" customWidth="1"/>
    <col min="14837" max="14837" width="8.140625" customWidth="1"/>
    <col min="14838" max="14838" width="15.5703125" bestFit="1" customWidth="1"/>
    <col min="14839" max="14839" width="8" customWidth="1"/>
    <col min="14840" max="14840" width="15.5703125" bestFit="1" customWidth="1"/>
    <col min="14841" max="14841" width="8" customWidth="1"/>
    <col min="14842" max="14842" width="15.5703125" bestFit="1" customWidth="1"/>
    <col min="14843" max="14843" width="10.42578125" customWidth="1"/>
    <col min="14844" max="14844" width="15.5703125" bestFit="1" customWidth="1"/>
    <col min="14845" max="14845" width="9.7109375" customWidth="1"/>
    <col min="14846" max="14846" width="14.28515625" bestFit="1" customWidth="1"/>
    <col min="14847" max="14847" width="8.28515625" bestFit="1" customWidth="1"/>
    <col min="14848" max="14848" width="13.140625" bestFit="1" customWidth="1"/>
    <col min="14849" max="14849" width="7.5703125" bestFit="1" customWidth="1"/>
    <col min="14850" max="14850" width="15.5703125" bestFit="1" customWidth="1"/>
    <col min="14852" max="14852" width="15.5703125" bestFit="1" customWidth="1"/>
    <col min="14854" max="14854" width="18" customWidth="1"/>
    <col min="14856" max="14856" width="18" customWidth="1"/>
    <col min="14858" max="14858" width="15.5703125" bestFit="1" customWidth="1"/>
    <col min="14859" max="14859" width="7.5703125" bestFit="1" customWidth="1"/>
    <col min="15079" max="15079" width="20.42578125" bestFit="1" customWidth="1"/>
    <col min="15080" max="15080" width="15.5703125" bestFit="1" customWidth="1"/>
    <col min="15081" max="15081" width="7.42578125" customWidth="1"/>
    <col min="15082" max="15082" width="15.5703125" bestFit="1" customWidth="1"/>
    <col min="15083" max="15083" width="9.42578125" customWidth="1"/>
    <col min="15084" max="15084" width="15.5703125" bestFit="1" customWidth="1"/>
    <col min="15085" max="15085" width="8.140625" customWidth="1"/>
    <col min="15086" max="15086" width="15.5703125" bestFit="1" customWidth="1"/>
    <col min="15087" max="15087" width="7.42578125" customWidth="1"/>
    <col min="15088" max="15088" width="15.5703125" bestFit="1" customWidth="1"/>
    <col min="15089" max="15089" width="7.5703125" customWidth="1"/>
    <col min="15090" max="15090" width="15.5703125" bestFit="1" customWidth="1"/>
    <col min="15091" max="15091" width="8" customWidth="1"/>
    <col min="15092" max="15092" width="15.5703125" bestFit="1" customWidth="1"/>
    <col min="15093" max="15093" width="8.140625" customWidth="1"/>
    <col min="15094" max="15094" width="15.5703125" bestFit="1" customWidth="1"/>
    <col min="15095" max="15095" width="8" customWidth="1"/>
    <col min="15096" max="15096" width="15.5703125" bestFit="1" customWidth="1"/>
    <col min="15097" max="15097" width="8" customWidth="1"/>
    <col min="15098" max="15098" width="15.5703125" bestFit="1" customWidth="1"/>
    <col min="15099" max="15099" width="10.42578125" customWidth="1"/>
    <col min="15100" max="15100" width="15.5703125" bestFit="1" customWidth="1"/>
    <col min="15101" max="15101" width="9.7109375" customWidth="1"/>
    <col min="15102" max="15102" width="14.28515625" bestFit="1" customWidth="1"/>
    <col min="15103" max="15103" width="8.28515625" bestFit="1" customWidth="1"/>
    <col min="15104" max="15104" width="13.140625" bestFit="1" customWidth="1"/>
    <col min="15105" max="15105" width="7.5703125" bestFit="1" customWidth="1"/>
    <col min="15106" max="15106" width="15.5703125" bestFit="1" customWidth="1"/>
    <col min="15108" max="15108" width="15.5703125" bestFit="1" customWidth="1"/>
    <col min="15110" max="15110" width="18" customWidth="1"/>
    <col min="15112" max="15112" width="18" customWidth="1"/>
    <col min="15114" max="15114" width="15.5703125" bestFit="1" customWidth="1"/>
    <col min="15115" max="15115" width="7.5703125" bestFit="1" customWidth="1"/>
    <col min="15335" max="15335" width="20.42578125" bestFit="1" customWidth="1"/>
    <col min="15336" max="15336" width="15.5703125" bestFit="1" customWidth="1"/>
    <col min="15337" max="15337" width="7.42578125" customWidth="1"/>
    <col min="15338" max="15338" width="15.5703125" bestFit="1" customWidth="1"/>
    <col min="15339" max="15339" width="9.42578125" customWidth="1"/>
    <col min="15340" max="15340" width="15.5703125" bestFit="1" customWidth="1"/>
    <col min="15341" max="15341" width="8.140625" customWidth="1"/>
    <col min="15342" max="15342" width="15.5703125" bestFit="1" customWidth="1"/>
    <col min="15343" max="15343" width="7.42578125" customWidth="1"/>
    <col min="15344" max="15344" width="15.5703125" bestFit="1" customWidth="1"/>
    <col min="15345" max="15345" width="7.5703125" customWidth="1"/>
    <col min="15346" max="15346" width="15.5703125" bestFit="1" customWidth="1"/>
    <col min="15347" max="15347" width="8" customWidth="1"/>
    <col min="15348" max="15348" width="15.5703125" bestFit="1" customWidth="1"/>
    <col min="15349" max="15349" width="8.140625" customWidth="1"/>
    <col min="15350" max="15350" width="15.5703125" bestFit="1" customWidth="1"/>
    <col min="15351" max="15351" width="8" customWidth="1"/>
    <col min="15352" max="15352" width="15.5703125" bestFit="1" customWidth="1"/>
    <col min="15353" max="15353" width="8" customWidth="1"/>
    <col min="15354" max="15354" width="15.5703125" bestFit="1" customWidth="1"/>
    <col min="15355" max="15355" width="10.42578125" customWidth="1"/>
    <col min="15356" max="15356" width="15.5703125" bestFit="1" customWidth="1"/>
    <col min="15357" max="15357" width="9.7109375" customWidth="1"/>
    <col min="15358" max="15358" width="14.28515625" bestFit="1" customWidth="1"/>
    <col min="15359" max="15359" width="8.28515625" bestFit="1" customWidth="1"/>
    <col min="15360" max="15360" width="13.140625" bestFit="1" customWidth="1"/>
    <col min="15361" max="15361" width="7.5703125" bestFit="1" customWidth="1"/>
    <col min="15362" max="15362" width="15.5703125" bestFit="1" customWidth="1"/>
    <col min="15364" max="15364" width="15.5703125" bestFit="1" customWidth="1"/>
    <col min="15366" max="15366" width="18" customWidth="1"/>
    <col min="15368" max="15368" width="18" customWidth="1"/>
    <col min="15370" max="15370" width="15.5703125" bestFit="1" customWidth="1"/>
    <col min="15371" max="15371" width="7.5703125" bestFit="1" customWidth="1"/>
    <col min="15591" max="15591" width="20.42578125" bestFit="1" customWidth="1"/>
    <col min="15592" max="15592" width="15.5703125" bestFit="1" customWidth="1"/>
    <col min="15593" max="15593" width="7.42578125" customWidth="1"/>
    <col min="15594" max="15594" width="15.5703125" bestFit="1" customWidth="1"/>
    <col min="15595" max="15595" width="9.42578125" customWidth="1"/>
    <col min="15596" max="15596" width="15.5703125" bestFit="1" customWidth="1"/>
    <col min="15597" max="15597" width="8.140625" customWidth="1"/>
    <col min="15598" max="15598" width="15.5703125" bestFit="1" customWidth="1"/>
    <col min="15599" max="15599" width="7.42578125" customWidth="1"/>
    <col min="15600" max="15600" width="15.5703125" bestFit="1" customWidth="1"/>
    <col min="15601" max="15601" width="7.5703125" customWidth="1"/>
    <col min="15602" max="15602" width="15.5703125" bestFit="1" customWidth="1"/>
    <col min="15603" max="15603" width="8" customWidth="1"/>
    <col min="15604" max="15604" width="15.5703125" bestFit="1" customWidth="1"/>
    <col min="15605" max="15605" width="8.140625" customWidth="1"/>
    <col min="15606" max="15606" width="15.5703125" bestFit="1" customWidth="1"/>
    <col min="15607" max="15607" width="8" customWidth="1"/>
    <col min="15608" max="15608" width="15.5703125" bestFit="1" customWidth="1"/>
    <col min="15609" max="15609" width="8" customWidth="1"/>
    <col min="15610" max="15610" width="15.5703125" bestFit="1" customWidth="1"/>
    <col min="15611" max="15611" width="10.42578125" customWidth="1"/>
    <col min="15612" max="15612" width="15.5703125" bestFit="1" customWidth="1"/>
    <col min="15613" max="15613" width="9.7109375" customWidth="1"/>
    <col min="15614" max="15614" width="14.28515625" bestFit="1" customWidth="1"/>
    <col min="15615" max="15615" width="8.28515625" bestFit="1" customWidth="1"/>
    <col min="15616" max="15616" width="13.140625" bestFit="1" customWidth="1"/>
    <col min="15617" max="15617" width="7.5703125" bestFit="1" customWidth="1"/>
    <col min="15618" max="15618" width="15.5703125" bestFit="1" customWidth="1"/>
    <col min="15620" max="15620" width="15.5703125" bestFit="1" customWidth="1"/>
    <col min="15622" max="15622" width="18" customWidth="1"/>
    <col min="15624" max="15624" width="18" customWidth="1"/>
    <col min="15626" max="15626" width="15.5703125" bestFit="1" customWidth="1"/>
    <col min="15627" max="15627" width="7.5703125" bestFit="1" customWidth="1"/>
    <col min="15847" max="15847" width="20.42578125" bestFit="1" customWidth="1"/>
    <col min="15848" max="15848" width="15.5703125" bestFit="1" customWidth="1"/>
    <col min="15849" max="15849" width="7.42578125" customWidth="1"/>
    <col min="15850" max="15850" width="15.5703125" bestFit="1" customWidth="1"/>
    <col min="15851" max="15851" width="9.42578125" customWidth="1"/>
    <col min="15852" max="15852" width="15.5703125" bestFit="1" customWidth="1"/>
    <col min="15853" max="15853" width="8.140625" customWidth="1"/>
    <col min="15854" max="15854" width="15.5703125" bestFit="1" customWidth="1"/>
    <col min="15855" max="15855" width="7.42578125" customWidth="1"/>
    <col min="15856" max="15856" width="15.5703125" bestFit="1" customWidth="1"/>
    <col min="15857" max="15857" width="7.5703125" customWidth="1"/>
    <col min="15858" max="15858" width="15.5703125" bestFit="1" customWidth="1"/>
    <col min="15859" max="15859" width="8" customWidth="1"/>
    <col min="15860" max="15860" width="15.5703125" bestFit="1" customWidth="1"/>
    <col min="15861" max="15861" width="8.140625" customWidth="1"/>
    <col min="15862" max="15862" width="15.5703125" bestFit="1" customWidth="1"/>
    <col min="15863" max="15863" width="8" customWidth="1"/>
    <col min="15864" max="15864" width="15.5703125" bestFit="1" customWidth="1"/>
    <col min="15865" max="15865" width="8" customWidth="1"/>
    <col min="15866" max="15866" width="15.5703125" bestFit="1" customWidth="1"/>
    <col min="15867" max="15867" width="10.42578125" customWidth="1"/>
    <col min="15868" max="15868" width="15.5703125" bestFit="1" customWidth="1"/>
    <col min="15869" max="15869" width="9.7109375" customWidth="1"/>
    <col min="15870" max="15870" width="14.28515625" bestFit="1" customWidth="1"/>
    <col min="15871" max="15871" width="8.28515625" bestFit="1" customWidth="1"/>
    <col min="15872" max="15872" width="13.140625" bestFit="1" customWidth="1"/>
    <col min="15873" max="15873" width="7.5703125" bestFit="1" customWidth="1"/>
    <col min="15874" max="15874" width="15.5703125" bestFit="1" customWidth="1"/>
    <col min="15876" max="15876" width="15.5703125" bestFit="1" customWidth="1"/>
    <col min="15878" max="15878" width="18" customWidth="1"/>
    <col min="15880" max="15880" width="18" customWidth="1"/>
    <col min="15882" max="15882" width="15.5703125" bestFit="1" customWidth="1"/>
    <col min="15883" max="15883" width="7.5703125" bestFit="1" customWidth="1"/>
    <col min="16103" max="16103" width="20.42578125" bestFit="1" customWidth="1"/>
    <col min="16104" max="16104" width="15.5703125" bestFit="1" customWidth="1"/>
    <col min="16105" max="16105" width="7.42578125" customWidth="1"/>
    <col min="16106" max="16106" width="15.5703125" bestFit="1" customWidth="1"/>
    <col min="16107" max="16107" width="9.42578125" customWidth="1"/>
    <col min="16108" max="16108" width="15.5703125" bestFit="1" customWidth="1"/>
    <col min="16109" max="16109" width="8.140625" customWidth="1"/>
    <col min="16110" max="16110" width="15.5703125" bestFit="1" customWidth="1"/>
    <col min="16111" max="16111" width="7.42578125" customWidth="1"/>
    <col min="16112" max="16112" width="15.5703125" bestFit="1" customWidth="1"/>
    <col min="16113" max="16113" width="7.5703125" customWidth="1"/>
    <col min="16114" max="16114" width="15.5703125" bestFit="1" customWidth="1"/>
    <col min="16115" max="16115" width="8" customWidth="1"/>
    <col min="16116" max="16116" width="15.5703125" bestFit="1" customWidth="1"/>
    <col min="16117" max="16117" width="8.140625" customWidth="1"/>
    <col min="16118" max="16118" width="15.5703125" bestFit="1" customWidth="1"/>
    <col min="16119" max="16119" width="8" customWidth="1"/>
    <col min="16120" max="16120" width="15.5703125" bestFit="1" customWidth="1"/>
    <col min="16121" max="16121" width="8" customWidth="1"/>
    <col min="16122" max="16122" width="15.5703125" bestFit="1" customWidth="1"/>
    <col min="16123" max="16123" width="10.42578125" customWidth="1"/>
    <col min="16124" max="16124" width="15.5703125" bestFit="1" customWidth="1"/>
    <col min="16125" max="16125" width="9.7109375" customWidth="1"/>
    <col min="16126" max="16126" width="14.28515625" bestFit="1" customWidth="1"/>
    <col min="16127" max="16127" width="8.28515625" bestFit="1" customWidth="1"/>
    <col min="16128" max="16128" width="13.140625" bestFit="1" customWidth="1"/>
    <col min="16129" max="16129" width="7.5703125" bestFit="1" customWidth="1"/>
    <col min="16130" max="16130" width="15.5703125" bestFit="1" customWidth="1"/>
    <col min="16132" max="16132" width="15.5703125" bestFit="1" customWidth="1"/>
    <col min="16134" max="16134" width="18" customWidth="1"/>
    <col min="16136" max="16136" width="18" customWidth="1"/>
    <col min="16138" max="16138" width="15.5703125" bestFit="1" customWidth="1"/>
    <col min="16139" max="16139" width="7.5703125" bestFit="1" customWidth="1"/>
  </cols>
  <sheetData>
    <row r="1" spans="1:11" ht="22.5">
      <c r="A1" s="70" t="s">
        <v>280</v>
      </c>
      <c r="C1" s="71"/>
    </row>
    <row r="2" spans="1:11" ht="15" customHeight="1">
      <c r="A2" s="70"/>
      <c r="C2" s="71"/>
      <c r="K2" s="71" t="s">
        <v>281</v>
      </c>
    </row>
    <row r="3" spans="1:11" ht="15" customHeight="1">
      <c r="A3" s="117" t="s">
        <v>282</v>
      </c>
      <c r="B3" s="119">
        <v>2066</v>
      </c>
      <c r="C3" s="119"/>
      <c r="D3" s="119">
        <v>2067</v>
      </c>
      <c r="E3" s="119"/>
      <c r="F3" s="119">
        <v>2068</v>
      </c>
      <c r="G3" s="119"/>
      <c r="H3" s="119">
        <v>2069</v>
      </c>
      <c r="I3" s="119"/>
      <c r="J3" s="119">
        <v>2070</v>
      </c>
      <c r="K3" s="119"/>
    </row>
    <row r="4" spans="1:11" ht="30">
      <c r="A4" s="118"/>
      <c r="B4" s="73" t="s">
        <v>283</v>
      </c>
      <c r="C4" s="73" t="s">
        <v>284</v>
      </c>
      <c r="D4" s="73" t="s">
        <v>283</v>
      </c>
      <c r="E4" s="73" t="s">
        <v>284</v>
      </c>
      <c r="F4" s="72" t="s">
        <v>283</v>
      </c>
      <c r="G4" s="72" t="s">
        <v>284</v>
      </c>
      <c r="H4" s="72" t="s">
        <v>283</v>
      </c>
      <c r="I4" s="72" t="s">
        <v>284</v>
      </c>
      <c r="J4" s="72" t="s">
        <v>283</v>
      </c>
      <c r="K4" s="72" t="s">
        <v>284</v>
      </c>
    </row>
    <row r="5" spans="1:11" ht="15">
      <c r="A5" s="74" t="s">
        <v>285</v>
      </c>
      <c r="B5" s="75">
        <v>4605600</v>
      </c>
      <c r="C5" s="76">
        <v>30.192499999999999</v>
      </c>
      <c r="D5" s="75">
        <v>4029000</v>
      </c>
      <c r="E5" s="75">
        <v>32.320833333333333</v>
      </c>
      <c r="F5" s="5">
        <v>3581255</v>
      </c>
      <c r="G5" s="6">
        <v>29.654914920453319</v>
      </c>
      <c r="H5" s="5">
        <v>4693373</v>
      </c>
      <c r="I5" s="6">
        <v>33.980205842104752</v>
      </c>
      <c r="J5" s="5">
        <v>4657664</v>
      </c>
      <c r="K5" s="6">
        <v>43.57</v>
      </c>
    </row>
    <row r="6" spans="1:11" ht="15">
      <c r="A6" s="74" t="s">
        <v>192</v>
      </c>
      <c r="B6" s="75">
        <v>16187400</v>
      </c>
      <c r="C6" s="76">
        <v>28.845833333333331</v>
      </c>
      <c r="D6" s="75">
        <v>20145700</v>
      </c>
      <c r="E6" s="75">
        <v>32.24666666666667</v>
      </c>
      <c r="F6" s="5">
        <v>19982499</v>
      </c>
      <c r="G6" s="6">
        <v>28.601463093724647</v>
      </c>
      <c r="H6" s="5">
        <v>21052255</v>
      </c>
      <c r="I6" s="6">
        <v>30.6063836370956</v>
      </c>
      <c r="J6" s="5">
        <v>20534020</v>
      </c>
      <c r="K6" s="6">
        <v>35.71</v>
      </c>
    </row>
    <row r="7" spans="1:11" ht="15">
      <c r="A7" s="74" t="s">
        <v>20</v>
      </c>
      <c r="B7" s="75">
        <v>23931700</v>
      </c>
      <c r="C7" s="76">
        <v>26.024166666666673</v>
      </c>
      <c r="D7" s="75">
        <v>29783800</v>
      </c>
      <c r="E7" s="75">
        <v>20.130833333333332</v>
      </c>
      <c r="F7" s="5">
        <v>30906896</v>
      </c>
      <c r="G7" s="6">
        <v>19.531976635933631</v>
      </c>
      <c r="H7" s="5">
        <v>38302795</v>
      </c>
      <c r="I7" s="6">
        <v>26.504841839722275</v>
      </c>
      <c r="J7" s="5">
        <v>39561170</v>
      </c>
      <c r="K7" s="6">
        <v>26.36</v>
      </c>
    </row>
    <row r="8" spans="1:11" ht="15">
      <c r="A8" s="74" t="s">
        <v>22</v>
      </c>
      <c r="B8" s="75">
        <v>11834000</v>
      </c>
      <c r="C8" s="76">
        <v>20.727499999999999</v>
      </c>
      <c r="D8" s="75">
        <v>8409000</v>
      </c>
      <c r="E8" s="75">
        <v>15.645</v>
      </c>
      <c r="F8" s="5">
        <v>5888124</v>
      </c>
      <c r="G8" s="6">
        <v>15.004396294278378</v>
      </c>
      <c r="H8" s="5">
        <v>8980569</v>
      </c>
      <c r="I8" s="6">
        <v>22.749148647621841</v>
      </c>
      <c r="J8" s="5">
        <v>5636762</v>
      </c>
      <c r="K8" s="6">
        <v>22.47</v>
      </c>
    </row>
    <row r="9" spans="1:11" ht="15">
      <c r="A9" s="74" t="s">
        <v>24</v>
      </c>
      <c r="B9" s="75">
        <v>15135220</v>
      </c>
      <c r="C9" s="76">
        <v>25.769166666666667</v>
      </c>
      <c r="D9" s="75">
        <v>17435150</v>
      </c>
      <c r="E9" s="75">
        <v>34.75416666666667</v>
      </c>
      <c r="F9" s="5">
        <v>18883798</v>
      </c>
      <c r="G9" s="6">
        <v>22.762651047405139</v>
      </c>
      <c r="H9" s="5">
        <v>21251487</v>
      </c>
      <c r="I9" s="6">
        <v>26.005307118981403</v>
      </c>
      <c r="J9" s="5">
        <v>19121622</v>
      </c>
      <c r="K9" s="6">
        <v>50.83</v>
      </c>
    </row>
    <row r="10" spans="1:11" ht="15">
      <c r="A10" s="74" t="s">
        <v>26</v>
      </c>
      <c r="B10" s="75">
        <v>963508</v>
      </c>
      <c r="C10" s="76">
        <v>36.939166666666665</v>
      </c>
      <c r="D10" s="75">
        <v>1321455</v>
      </c>
      <c r="E10" s="75">
        <v>37.380833333333335</v>
      </c>
      <c r="F10" s="5">
        <v>1810220</v>
      </c>
      <c r="G10" s="6">
        <v>40.011593488199161</v>
      </c>
      <c r="H10" s="5">
        <v>2576590</v>
      </c>
      <c r="I10" s="6">
        <v>37.122331950597719</v>
      </c>
      <c r="J10" s="5">
        <v>2112840</v>
      </c>
      <c r="K10" s="6">
        <v>45.08</v>
      </c>
    </row>
    <row r="11" spans="1:11" ht="15">
      <c r="A11" s="74" t="s">
        <v>28</v>
      </c>
      <c r="B11" s="75">
        <v>11222410</v>
      </c>
      <c r="C11" s="76">
        <v>18.360833333333328</v>
      </c>
      <c r="D11" s="75">
        <v>9161545</v>
      </c>
      <c r="E11" s="75">
        <v>17.690833333333337</v>
      </c>
      <c r="F11" s="5">
        <v>11238548</v>
      </c>
      <c r="G11" s="6">
        <v>15.267384585759901</v>
      </c>
      <c r="H11" s="5">
        <v>13707574</v>
      </c>
      <c r="I11" s="6">
        <v>19.53986581550495</v>
      </c>
      <c r="J11" s="5">
        <v>13245855</v>
      </c>
      <c r="K11" s="6">
        <v>24</v>
      </c>
    </row>
    <row r="12" spans="1:11" ht="15">
      <c r="A12" s="74" t="s">
        <v>30</v>
      </c>
      <c r="B12" s="75">
        <v>25191230</v>
      </c>
      <c r="C12" s="76">
        <v>27.839166666666671</v>
      </c>
      <c r="D12" s="75">
        <v>20650295</v>
      </c>
      <c r="E12" s="75">
        <v>29.405000000000001</v>
      </c>
      <c r="F12" s="5">
        <v>17916167</v>
      </c>
      <c r="G12" s="6">
        <v>31.53297611883977</v>
      </c>
      <c r="H12" s="5">
        <v>23217081</v>
      </c>
      <c r="I12" s="6">
        <v>29.891450350380968</v>
      </c>
      <c r="J12" s="5">
        <v>19176637</v>
      </c>
      <c r="K12" s="6">
        <v>38.869999999999997</v>
      </c>
    </row>
    <row r="13" spans="1:11" ht="15">
      <c r="A13" s="74" t="s">
        <v>32</v>
      </c>
      <c r="B13" s="75">
        <v>3685000</v>
      </c>
      <c r="C13" s="76">
        <v>17.649999999999999</v>
      </c>
      <c r="D13" s="75">
        <v>5614000</v>
      </c>
      <c r="E13" s="75">
        <v>17.774000000000001</v>
      </c>
      <c r="F13" s="5">
        <v>3915220</v>
      </c>
      <c r="G13" s="6">
        <v>19.304427083333326</v>
      </c>
      <c r="H13" s="5">
        <v>1625412</v>
      </c>
      <c r="I13" s="6">
        <v>5.9411210317460332</v>
      </c>
      <c r="J13" s="5">
        <v>2558290</v>
      </c>
      <c r="K13" s="6">
        <v>18.95</v>
      </c>
    </row>
    <row r="14" spans="1:11" ht="15">
      <c r="A14" s="74" t="s">
        <v>286</v>
      </c>
      <c r="B14" s="75">
        <v>122032</v>
      </c>
      <c r="C14" s="76">
        <v>21.88</v>
      </c>
      <c r="D14" s="75">
        <v>111760</v>
      </c>
      <c r="E14" s="75">
        <v>20.954999999999998</v>
      </c>
      <c r="F14" s="5">
        <v>51595</v>
      </c>
      <c r="G14" s="6">
        <v>23.358279909741668</v>
      </c>
      <c r="H14" s="5">
        <v>43415</v>
      </c>
      <c r="I14" s="6">
        <v>22.233666942457692</v>
      </c>
      <c r="J14" s="5">
        <v>93740</v>
      </c>
      <c r="K14" s="6">
        <v>31.91</v>
      </c>
    </row>
    <row r="15" spans="1:11" ht="15">
      <c r="A15" s="74" t="s">
        <v>287</v>
      </c>
      <c r="B15" s="75">
        <v>4062562</v>
      </c>
      <c r="C15" s="76">
        <v>14.5825</v>
      </c>
      <c r="D15" s="75">
        <v>4797450</v>
      </c>
      <c r="E15" s="75">
        <v>14.123333333333333</v>
      </c>
      <c r="F15" s="5">
        <v>4922950</v>
      </c>
      <c r="G15" s="6">
        <v>13.70910277600821</v>
      </c>
      <c r="H15" s="5">
        <v>5954855</v>
      </c>
      <c r="I15" s="6">
        <v>18.381559789003276</v>
      </c>
      <c r="J15" s="5">
        <v>5429695</v>
      </c>
      <c r="K15" s="6">
        <v>20.62</v>
      </c>
    </row>
    <row r="16" spans="1:11" ht="15">
      <c r="A16" s="74" t="s">
        <v>161</v>
      </c>
      <c r="B16" s="75">
        <v>2663850</v>
      </c>
      <c r="C16" s="76">
        <v>22.709166666666665</v>
      </c>
      <c r="D16" s="75">
        <v>2132200</v>
      </c>
      <c r="E16" s="75">
        <v>24.022500000000001</v>
      </c>
      <c r="F16" s="5">
        <v>2011690</v>
      </c>
      <c r="G16" s="6">
        <v>25.060085058991358</v>
      </c>
      <c r="H16" s="5">
        <v>4787520</v>
      </c>
      <c r="I16" s="6">
        <v>24.350973397100745</v>
      </c>
      <c r="J16" s="5">
        <v>2950920</v>
      </c>
      <c r="K16" s="6">
        <v>30.27</v>
      </c>
    </row>
    <row r="17" spans="1:11" ht="15">
      <c r="A17" s="74" t="s">
        <v>162</v>
      </c>
      <c r="B17" s="75">
        <v>86000</v>
      </c>
      <c r="C17" s="76">
        <v>23.383333333333336</v>
      </c>
      <c r="D17" s="75">
        <v>4000</v>
      </c>
      <c r="E17" s="75">
        <v>25.909166666666668</v>
      </c>
      <c r="F17" s="5">
        <v>46160</v>
      </c>
      <c r="G17" s="6">
        <v>29.635511827837203</v>
      </c>
      <c r="H17" s="5">
        <v>152305</v>
      </c>
      <c r="I17" s="6">
        <v>29.860264198010128</v>
      </c>
      <c r="J17" s="5">
        <v>17000</v>
      </c>
      <c r="K17" s="6">
        <v>36.840000000000003</v>
      </c>
    </row>
    <row r="18" spans="1:11" ht="15">
      <c r="A18" s="74" t="s">
        <v>163</v>
      </c>
      <c r="B18" s="75">
        <v>3263730</v>
      </c>
      <c r="C18" s="76">
        <v>35.692999999999998</v>
      </c>
      <c r="D18" s="75">
        <v>3278540</v>
      </c>
      <c r="E18" s="75">
        <v>41.160909090909094</v>
      </c>
      <c r="F18" s="5">
        <v>3158510</v>
      </c>
      <c r="G18" s="6">
        <v>42.899719562311596</v>
      </c>
      <c r="H18" s="5">
        <v>3209630</v>
      </c>
      <c r="I18" s="6">
        <v>40.416798058047704</v>
      </c>
      <c r="J18" s="5">
        <v>3637210</v>
      </c>
      <c r="K18" s="6">
        <v>50.18</v>
      </c>
    </row>
    <row r="19" spans="1:11" ht="15">
      <c r="A19" s="74" t="s">
        <v>164</v>
      </c>
      <c r="B19" s="75">
        <v>1439340</v>
      </c>
      <c r="C19" s="76">
        <v>58.979090909090907</v>
      </c>
      <c r="D19" s="75">
        <v>1775100</v>
      </c>
      <c r="E19" s="75">
        <v>49.387</v>
      </c>
      <c r="F19" s="5">
        <v>2605972</v>
      </c>
      <c r="G19" s="6">
        <v>47.722829606625247</v>
      </c>
      <c r="H19" s="5">
        <v>2762075</v>
      </c>
      <c r="I19" s="6">
        <v>50.530456309994349</v>
      </c>
      <c r="J19" s="5">
        <v>3353075</v>
      </c>
      <c r="K19" s="6">
        <v>69.41</v>
      </c>
    </row>
    <row r="20" spans="1:11" ht="15">
      <c r="A20" s="74" t="s">
        <v>165</v>
      </c>
      <c r="B20" s="75">
        <v>1967900</v>
      </c>
      <c r="C20" s="76">
        <v>34.892499999999998</v>
      </c>
      <c r="D20" s="75">
        <v>3337600</v>
      </c>
      <c r="E20" s="75">
        <v>36.841666666666661</v>
      </c>
      <c r="F20" s="5">
        <v>2862922</v>
      </c>
      <c r="G20" s="6">
        <v>36.341705686714121</v>
      </c>
      <c r="H20" s="5">
        <v>4302225</v>
      </c>
      <c r="I20" s="6">
        <v>43.43984240542067</v>
      </c>
      <c r="J20" s="5">
        <v>5317390</v>
      </c>
      <c r="K20" s="6">
        <v>44.07</v>
      </c>
    </row>
    <row r="21" spans="1:11" ht="15">
      <c r="A21" s="74" t="s">
        <v>166</v>
      </c>
      <c r="B21" s="75">
        <v>476080</v>
      </c>
      <c r="C21" s="76">
        <v>41.510833333333331</v>
      </c>
      <c r="D21" s="75">
        <v>389000</v>
      </c>
      <c r="E21" s="75">
        <v>46.968181818181819</v>
      </c>
      <c r="F21" s="5">
        <v>823350</v>
      </c>
      <c r="G21" s="6">
        <v>59.542362540408988</v>
      </c>
      <c r="H21" s="5">
        <v>357715</v>
      </c>
      <c r="I21" s="6">
        <v>52.61657215791454</v>
      </c>
      <c r="J21" s="5">
        <v>178700</v>
      </c>
      <c r="K21" s="6">
        <v>54.33</v>
      </c>
    </row>
    <row r="22" spans="1:11" ht="15">
      <c r="A22" s="74" t="s">
        <v>167</v>
      </c>
      <c r="B22" s="75">
        <v>27200</v>
      </c>
      <c r="C22" s="76">
        <v>42.997142857142862</v>
      </c>
      <c r="D22" s="75">
        <v>41000</v>
      </c>
      <c r="E22" s="75">
        <v>36.541666666666664</v>
      </c>
      <c r="F22" s="5">
        <v>224650</v>
      </c>
      <c r="G22" s="6">
        <v>41.784480443404917</v>
      </c>
      <c r="H22" s="5">
        <v>74750</v>
      </c>
      <c r="I22" s="6">
        <v>25.093320833333333</v>
      </c>
      <c r="J22" s="5">
        <v>98950</v>
      </c>
      <c r="K22" s="6">
        <v>56.7</v>
      </c>
    </row>
    <row r="23" spans="1:11" ht="15">
      <c r="A23" s="74" t="s">
        <v>44</v>
      </c>
      <c r="B23" s="75">
        <v>2719000</v>
      </c>
      <c r="C23" s="76">
        <v>40.276666666666664</v>
      </c>
      <c r="D23" s="75">
        <v>3678035</v>
      </c>
      <c r="E23" s="75">
        <v>42.274166666666666</v>
      </c>
      <c r="F23" s="5">
        <v>3433975</v>
      </c>
      <c r="G23" s="6">
        <v>41.754051057444336</v>
      </c>
      <c r="H23" s="5">
        <v>4730755</v>
      </c>
      <c r="I23" s="6">
        <v>52.167575850377482</v>
      </c>
      <c r="J23" s="5">
        <v>3747910</v>
      </c>
      <c r="K23" s="6">
        <v>57.65</v>
      </c>
    </row>
    <row r="24" spans="1:11" ht="15">
      <c r="A24" s="74" t="s">
        <v>46</v>
      </c>
      <c r="B24" s="75">
        <v>2912400</v>
      </c>
      <c r="C24" s="76">
        <v>23.631666666666664</v>
      </c>
      <c r="D24" s="75">
        <v>2378000</v>
      </c>
      <c r="E24" s="75">
        <v>23.401666666666671</v>
      </c>
      <c r="F24" s="5">
        <v>1958350</v>
      </c>
      <c r="G24" s="6">
        <v>25.807157301869825</v>
      </c>
      <c r="H24" s="5">
        <v>4610645</v>
      </c>
      <c r="I24" s="6">
        <v>30.117097854145332</v>
      </c>
      <c r="J24" s="5">
        <v>3005475</v>
      </c>
      <c r="K24" s="6">
        <v>33.01</v>
      </c>
    </row>
    <row r="25" spans="1:11" ht="15">
      <c r="A25" s="74" t="s">
        <v>48</v>
      </c>
      <c r="B25" s="75">
        <v>2626000</v>
      </c>
      <c r="C25" s="76">
        <v>40.799999999999997</v>
      </c>
      <c r="D25" s="75">
        <v>3855050</v>
      </c>
      <c r="E25" s="75">
        <v>37.250909090909097</v>
      </c>
      <c r="F25" s="5">
        <v>2399920</v>
      </c>
      <c r="G25" s="6">
        <v>56.406512207918787</v>
      </c>
      <c r="H25" s="5">
        <v>2601185</v>
      </c>
      <c r="I25" s="6">
        <v>66.714431866978984</v>
      </c>
      <c r="J25" s="5">
        <v>2010220</v>
      </c>
      <c r="K25" s="6">
        <v>89.52</v>
      </c>
    </row>
    <row r="26" spans="1:11" ht="15">
      <c r="A26" s="74" t="s">
        <v>168</v>
      </c>
      <c r="B26" s="75">
        <v>170000</v>
      </c>
      <c r="C26" s="76">
        <v>31.256</v>
      </c>
      <c r="D26" s="75">
        <v>98000</v>
      </c>
      <c r="E26" s="75">
        <v>32.527777777777779</v>
      </c>
      <c r="F26" s="5">
        <v>265500</v>
      </c>
      <c r="G26" s="6">
        <v>29.69188639284841</v>
      </c>
      <c r="H26" s="5">
        <v>657650</v>
      </c>
      <c r="I26" s="6">
        <v>21.171241366510376</v>
      </c>
      <c r="J26" s="5">
        <v>365855</v>
      </c>
      <c r="K26" s="6">
        <v>56.85</v>
      </c>
    </row>
    <row r="27" spans="1:11" ht="15">
      <c r="A27" s="74" t="s">
        <v>169</v>
      </c>
      <c r="B27" s="75">
        <v>1132600</v>
      </c>
      <c r="C27" s="76">
        <v>32.575833333333328</v>
      </c>
      <c r="D27" s="75">
        <v>1281660</v>
      </c>
      <c r="E27" s="75">
        <v>35.411818181818184</v>
      </c>
      <c r="F27" s="5">
        <v>1336900</v>
      </c>
      <c r="G27" s="6">
        <v>40.56869443019054</v>
      </c>
      <c r="H27" s="5">
        <v>2895865</v>
      </c>
      <c r="I27" s="6">
        <v>42.257941169941169</v>
      </c>
      <c r="J27" s="5">
        <v>2213575</v>
      </c>
      <c r="K27" s="6">
        <v>52.02</v>
      </c>
    </row>
    <row r="28" spans="1:11" ht="15">
      <c r="A28" s="74" t="s">
        <v>288</v>
      </c>
      <c r="B28" s="75">
        <v>36000</v>
      </c>
      <c r="C28" s="76">
        <v>24.434999999999999</v>
      </c>
      <c r="D28" s="75">
        <v>10000</v>
      </c>
      <c r="E28" s="75">
        <v>26.752857142857142</v>
      </c>
      <c r="F28" s="5">
        <v>4000</v>
      </c>
      <c r="G28" s="6">
        <v>29.654302545817014</v>
      </c>
      <c r="H28" s="5">
        <v>8181</v>
      </c>
      <c r="I28" s="6">
        <v>25.24180845410628</v>
      </c>
      <c r="J28" s="5">
        <v>21400</v>
      </c>
      <c r="K28" s="6">
        <v>42.46</v>
      </c>
    </row>
    <row r="29" spans="1:11" ht="15">
      <c r="A29" s="74" t="s">
        <v>53</v>
      </c>
      <c r="B29" s="75">
        <v>842000</v>
      </c>
      <c r="C29" s="76">
        <v>16.486666666666668</v>
      </c>
      <c r="D29" s="75">
        <v>636000</v>
      </c>
      <c r="E29" s="75">
        <v>21.603333333333335</v>
      </c>
      <c r="F29" s="5">
        <v>1122100</v>
      </c>
      <c r="G29" s="6">
        <v>19.241725423562922</v>
      </c>
      <c r="H29" s="5">
        <v>1639800</v>
      </c>
      <c r="I29" s="6">
        <v>21.684721527298517</v>
      </c>
      <c r="J29" s="5">
        <v>1119200</v>
      </c>
      <c r="K29" s="6">
        <v>22.51</v>
      </c>
    </row>
    <row r="30" spans="1:11" ht="15">
      <c r="A30" s="74" t="s">
        <v>55</v>
      </c>
      <c r="B30" s="75">
        <v>1831475</v>
      </c>
      <c r="C30" s="76">
        <v>20.09</v>
      </c>
      <c r="D30" s="75">
        <v>2618025</v>
      </c>
      <c r="E30" s="75">
        <v>22.164999999999999</v>
      </c>
      <c r="F30" s="5">
        <v>2805651</v>
      </c>
      <c r="G30" s="6">
        <v>20.307386903652048</v>
      </c>
      <c r="H30" s="5">
        <v>3064289</v>
      </c>
      <c r="I30" s="6">
        <v>22.090667486458788</v>
      </c>
      <c r="J30" s="5">
        <v>3618315</v>
      </c>
      <c r="K30" s="6">
        <v>24.39</v>
      </c>
    </row>
    <row r="31" spans="1:11" ht="15">
      <c r="A31" s="74" t="s">
        <v>57</v>
      </c>
      <c r="B31" s="75">
        <v>35720</v>
      </c>
      <c r="C31" s="76">
        <v>24.117000000000001</v>
      </c>
      <c r="D31" s="75">
        <v>58005</v>
      </c>
      <c r="E31" s="75">
        <v>28.584000000000003</v>
      </c>
      <c r="F31" s="5">
        <v>40835</v>
      </c>
      <c r="G31" s="6">
        <v>29.754484088164247</v>
      </c>
      <c r="H31" s="5">
        <v>7255</v>
      </c>
      <c r="I31" s="6">
        <v>20.418979166666666</v>
      </c>
      <c r="J31" s="5">
        <v>11475</v>
      </c>
      <c r="K31" s="6">
        <v>42.01</v>
      </c>
    </row>
    <row r="32" spans="1:11" ht="15">
      <c r="A32" s="74" t="s">
        <v>170</v>
      </c>
      <c r="B32" s="75">
        <v>1687700</v>
      </c>
      <c r="C32" s="76">
        <v>41.64083333333334</v>
      </c>
      <c r="D32" s="75">
        <v>1645650</v>
      </c>
      <c r="E32" s="75">
        <v>46.509166666666658</v>
      </c>
      <c r="F32" s="5">
        <v>1975875</v>
      </c>
      <c r="G32" s="6">
        <v>46.918152978873387</v>
      </c>
      <c r="H32" s="5">
        <v>2123155</v>
      </c>
      <c r="I32" s="6">
        <v>57.527871106916528</v>
      </c>
      <c r="J32" s="5">
        <v>2278325</v>
      </c>
      <c r="K32" s="6">
        <v>63.61</v>
      </c>
    </row>
    <row r="33" spans="1:11" ht="15">
      <c r="A33" s="74" t="s">
        <v>171</v>
      </c>
      <c r="B33" s="75">
        <v>86000</v>
      </c>
      <c r="C33" s="76">
        <v>27.187999999999999</v>
      </c>
      <c r="D33" s="75">
        <v>140000</v>
      </c>
      <c r="E33" s="76">
        <v>35.516000000000005</v>
      </c>
      <c r="F33" s="5">
        <v>62500</v>
      </c>
      <c r="G33" s="6">
        <v>36.088880873956967</v>
      </c>
      <c r="H33" s="5">
        <v>204650</v>
      </c>
      <c r="I33" s="6">
        <v>25.73481464076859</v>
      </c>
      <c r="J33" s="5">
        <v>170250</v>
      </c>
      <c r="K33" s="6">
        <v>43.19</v>
      </c>
    </row>
    <row r="34" spans="1:11" ht="15">
      <c r="A34" s="74" t="s">
        <v>61</v>
      </c>
      <c r="B34" s="75">
        <v>240000</v>
      </c>
      <c r="C34" s="76">
        <v>22.78125</v>
      </c>
      <c r="D34" s="75">
        <v>221700</v>
      </c>
      <c r="E34" s="76">
        <v>30.278888888888886</v>
      </c>
      <c r="F34" s="5">
        <v>136790</v>
      </c>
      <c r="G34" s="6">
        <v>36.416625036444927</v>
      </c>
      <c r="H34" s="5">
        <v>397765</v>
      </c>
      <c r="I34" s="6">
        <v>28.920176403021085</v>
      </c>
      <c r="J34" s="5">
        <v>511880</v>
      </c>
      <c r="K34" s="6">
        <v>43.44</v>
      </c>
    </row>
    <row r="35" spans="1:11" ht="15">
      <c r="A35" s="74" t="s">
        <v>289</v>
      </c>
      <c r="B35" s="75">
        <v>144150</v>
      </c>
      <c r="C35" s="76">
        <v>31.146999999999998</v>
      </c>
      <c r="D35" s="75">
        <v>254110</v>
      </c>
      <c r="E35" s="76">
        <v>32.798181818181817</v>
      </c>
      <c r="F35" s="5">
        <v>347625</v>
      </c>
      <c r="G35" s="6">
        <v>29.992752550119601</v>
      </c>
      <c r="H35" s="5">
        <v>233465</v>
      </c>
      <c r="I35" s="6">
        <v>30.869203046216438</v>
      </c>
      <c r="J35" s="5">
        <v>372580</v>
      </c>
      <c r="K35" s="6">
        <v>38.18</v>
      </c>
    </row>
    <row r="36" spans="1:11" ht="15">
      <c r="A36" s="74" t="s">
        <v>290</v>
      </c>
      <c r="B36" s="75">
        <v>575100</v>
      </c>
      <c r="C36" s="76">
        <v>19.850000000000001</v>
      </c>
      <c r="D36" s="75">
        <v>945500</v>
      </c>
      <c r="E36" s="76">
        <v>20.744166666666668</v>
      </c>
      <c r="F36" s="5">
        <v>795775</v>
      </c>
      <c r="G36" s="6">
        <v>21.672905613970499</v>
      </c>
      <c r="H36" s="5">
        <v>1308300</v>
      </c>
      <c r="I36" s="6">
        <v>25.912887325637325</v>
      </c>
      <c r="J36" s="5">
        <v>2252700</v>
      </c>
      <c r="K36" s="6">
        <v>25.65</v>
      </c>
    </row>
    <row r="37" spans="1:11" ht="15">
      <c r="A37" s="74" t="s">
        <v>65</v>
      </c>
      <c r="B37" s="75">
        <v>579295</v>
      </c>
      <c r="C37" s="76">
        <v>25.120833333333337</v>
      </c>
      <c r="D37" s="75">
        <v>766455</v>
      </c>
      <c r="E37" s="76">
        <v>27.770833333333332</v>
      </c>
      <c r="F37" s="5">
        <v>642045</v>
      </c>
      <c r="G37" s="6">
        <v>33.150086661138459</v>
      </c>
      <c r="H37" s="5">
        <v>556852</v>
      </c>
      <c r="I37" s="6">
        <v>33.986665891140539</v>
      </c>
      <c r="J37" s="5">
        <v>1091190</v>
      </c>
      <c r="K37" s="6">
        <v>32.32</v>
      </c>
    </row>
    <row r="38" spans="1:11" ht="15">
      <c r="A38" s="74" t="s">
        <v>291</v>
      </c>
      <c r="B38" s="75">
        <v>496560</v>
      </c>
      <c r="C38" s="76">
        <v>28.911666666666662</v>
      </c>
      <c r="D38" s="75">
        <v>655175</v>
      </c>
      <c r="E38" s="76">
        <v>33.719166666666666</v>
      </c>
      <c r="F38" s="5">
        <v>523665</v>
      </c>
      <c r="G38" s="6">
        <v>40.825538595179573</v>
      </c>
      <c r="H38" s="5">
        <v>352410</v>
      </c>
      <c r="I38" s="6">
        <v>39.841227591068353</v>
      </c>
      <c r="J38" s="5">
        <v>537900</v>
      </c>
      <c r="K38" s="6">
        <v>41.06</v>
      </c>
    </row>
    <row r="39" spans="1:11" ht="15">
      <c r="A39" s="74" t="s">
        <v>292</v>
      </c>
      <c r="B39" s="75">
        <v>264225</v>
      </c>
      <c r="C39" s="76">
        <v>29.916666666666671</v>
      </c>
      <c r="D39" s="75">
        <v>309605</v>
      </c>
      <c r="E39" s="76">
        <v>39.99</v>
      </c>
      <c r="F39" s="5">
        <v>237900</v>
      </c>
      <c r="G39" s="6">
        <v>46.059232813028594</v>
      </c>
      <c r="H39" s="5">
        <v>141595</v>
      </c>
      <c r="I39" s="6">
        <v>53.637632975418313</v>
      </c>
      <c r="J39" s="5">
        <v>518180</v>
      </c>
      <c r="K39" s="6">
        <v>41.58</v>
      </c>
    </row>
    <row r="40" spans="1:11" ht="15">
      <c r="A40" s="74" t="s">
        <v>69</v>
      </c>
      <c r="B40" s="75">
        <v>299760</v>
      </c>
      <c r="C40" s="76">
        <v>26.493333333333336</v>
      </c>
      <c r="D40" s="75">
        <v>261300</v>
      </c>
      <c r="E40" s="76">
        <v>31.49</v>
      </c>
      <c r="F40" s="5">
        <v>268520</v>
      </c>
      <c r="G40" s="6">
        <v>37.82508068620259</v>
      </c>
      <c r="H40" s="5">
        <v>275710</v>
      </c>
      <c r="I40" s="6">
        <v>38.730746151734742</v>
      </c>
      <c r="J40" s="5">
        <v>574155</v>
      </c>
      <c r="K40" s="6">
        <v>37.130000000000003</v>
      </c>
    </row>
    <row r="41" spans="1:11" ht="15">
      <c r="A41" s="74" t="s">
        <v>71</v>
      </c>
      <c r="B41" s="75">
        <v>127745</v>
      </c>
      <c r="C41" s="76">
        <v>30.114166666666666</v>
      </c>
      <c r="D41" s="75">
        <v>164630</v>
      </c>
      <c r="E41" s="76">
        <v>36.018181818181816</v>
      </c>
      <c r="F41" s="5">
        <v>140975</v>
      </c>
      <c r="G41" s="6">
        <v>41.765322973403414</v>
      </c>
      <c r="H41" s="5">
        <v>108200</v>
      </c>
      <c r="I41" s="6">
        <v>46.735406489645619</v>
      </c>
      <c r="J41" s="5">
        <v>444875</v>
      </c>
      <c r="K41" s="6">
        <v>47.46</v>
      </c>
    </row>
    <row r="42" spans="1:11" ht="15">
      <c r="A42" s="74" t="s">
        <v>73</v>
      </c>
      <c r="B42" s="75">
        <v>1015010</v>
      </c>
      <c r="C42" s="76">
        <v>33.57</v>
      </c>
      <c r="D42" s="75">
        <v>695525</v>
      </c>
      <c r="E42" s="76">
        <v>42.489166666666662</v>
      </c>
      <c r="F42" s="5">
        <v>949945</v>
      </c>
      <c r="G42" s="6">
        <v>50.580773154403715</v>
      </c>
      <c r="H42" s="5">
        <v>993877</v>
      </c>
      <c r="I42" s="6">
        <v>41.929552390363263</v>
      </c>
      <c r="J42" s="5">
        <v>1114560</v>
      </c>
      <c r="K42" s="6">
        <v>51.82</v>
      </c>
    </row>
    <row r="43" spans="1:11" ht="15">
      <c r="A43" s="74" t="s">
        <v>293</v>
      </c>
      <c r="B43" s="75">
        <v>26500</v>
      </c>
      <c r="C43" s="76">
        <v>39.175714285714285</v>
      </c>
      <c r="D43" s="75">
        <v>97100</v>
      </c>
      <c r="E43" s="76">
        <v>38.76</v>
      </c>
      <c r="F43" s="5">
        <v>170280</v>
      </c>
      <c r="G43" s="6">
        <v>40.928382792730631</v>
      </c>
      <c r="H43" s="5">
        <v>130725</v>
      </c>
      <c r="I43" s="6">
        <v>30.604015543635118</v>
      </c>
      <c r="J43" s="5">
        <v>166803</v>
      </c>
      <c r="K43" s="6">
        <v>56.75</v>
      </c>
    </row>
    <row r="44" spans="1:11" ht="15">
      <c r="A44" s="74" t="s">
        <v>76</v>
      </c>
      <c r="B44" s="75">
        <v>1539000</v>
      </c>
      <c r="C44" s="76">
        <v>24.67285714285714</v>
      </c>
      <c r="D44" s="75">
        <v>1861000</v>
      </c>
      <c r="E44" s="76">
        <v>22.616250000000001</v>
      </c>
      <c r="F44" s="5">
        <v>1576360</v>
      </c>
      <c r="G44" s="6">
        <v>24.110362175739869</v>
      </c>
      <c r="H44" s="5">
        <v>1270115</v>
      </c>
      <c r="I44" s="6">
        <v>23.245252525252521</v>
      </c>
      <c r="J44" s="5">
        <v>1787170</v>
      </c>
      <c r="K44" s="6">
        <v>33.17</v>
      </c>
    </row>
    <row r="45" spans="1:11" ht="15">
      <c r="A45" s="74" t="s">
        <v>78</v>
      </c>
      <c r="B45" s="75">
        <v>134055</v>
      </c>
      <c r="C45" s="76">
        <v>222.13916666666663</v>
      </c>
      <c r="D45" s="75">
        <v>197601</v>
      </c>
      <c r="E45" s="76">
        <v>285.565</v>
      </c>
      <c r="F45" s="5">
        <v>275170</v>
      </c>
      <c r="G45" s="6">
        <v>304.97687402053856</v>
      </c>
      <c r="H45" s="5">
        <v>549090</v>
      </c>
      <c r="I45" s="6">
        <v>176.92063977664847</v>
      </c>
      <c r="J45" s="5">
        <v>946850</v>
      </c>
      <c r="K45" s="6">
        <v>150.88999999999999</v>
      </c>
    </row>
    <row r="46" spans="1:11" ht="15">
      <c r="A46" s="74" t="s">
        <v>294</v>
      </c>
      <c r="B46" s="75">
        <v>40985</v>
      </c>
      <c r="C46" s="76">
        <v>164.13666666666666</v>
      </c>
      <c r="D46" s="75">
        <v>43505</v>
      </c>
      <c r="E46" s="76">
        <v>161.77199999999999</v>
      </c>
      <c r="F46" s="5">
        <v>55050</v>
      </c>
      <c r="G46" s="6">
        <v>171.23204364742432</v>
      </c>
      <c r="H46" s="5">
        <v>40997</v>
      </c>
      <c r="I46" s="6">
        <v>182.62774955100198</v>
      </c>
      <c r="J46" s="5">
        <v>45127</v>
      </c>
      <c r="K46" s="6">
        <v>251.98</v>
      </c>
    </row>
    <row r="47" spans="1:11" ht="15">
      <c r="A47" s="74" t="s">
        <v>295</v>
      </c>
      <c r="B47" s="75">
        <v>186000</v>
      </c>
      <c r="C47" s="76">
        <v>29.645</v>
      </c>
      <c r="D47" s="75">
        <v>112000</v>
      </c>
      <c r="E47" s="76">
        <v>37.875</v>
      </c>
      <c r="F47" s="5">
        <v>141000</v>
      </c>
      <c r="G47" s="6">
        <v>52.746338564213552</v>
      </c>
      <c r="H47" s="5">
        <v>41750</v>
      </c>
      <c r="I47" s="6">
        <v>43.668690817334834</v>
      </c>
      <c r="J47" s="5">
        <v>3280</v>
      </c>
      <c r="K47" s="6">
        <v>55.69</v>
      </c>
    </row>
    <row r="48" spans="1:11" ht="15">
      <c r="A48" s="74" t="s">
        <v>181</v>
      </c>
      <c r="B48" s="75">
        <v>210965</v>
      </c>
      <c r="C48" s="76">
        <v>51.14083333333334</v>
      </c>
      <c r="D48" s="75">
        <v>196950</v>
      </c>
      <c r="E48" s="76">
        <v>58.356363636363646</v>
      </c>
      <c r="F48" s="5">
        <v>216674</v>
      </c>
      <c r="G48" s="6">
        <v>70.513259622784616</v>
      </c>
      <c r="H48" s="5">
        <v>336290</v>
      </c>
      <c r="I48" s="6">
        <v>73.62567759045838</v>
      </c>
      <c r="J48" s="5">
        <v>353175</v>
      </c>
      <c r="K48" s="6">
        <v>73.239999999999995</v>
      </c>
    </row>
    <row r="49" spans="1:11" ht="15">
      <c r="A49" s="74" t="s">
        <v>296</v>
      </c>
      <c r="B49" s="75">
        <v>30488</v>
      </c>
      <c r="C49" s="76">
        <v>50.93416666666667</v>
      </c>
      <c r="D49" s="75">
        <v>32027</v>
      </c>
      <c r="E49" s="76">
        <v>59.231666666666655</v>
      </c>
      <c r="F49" s="5">
        <v>33105</v>
      </c>
      <c r="G49" s="6">
        <v>63.158559579807012</v>
      </c>
      <c r="H49" s="5">
        <v>21233</v>
      </c>
      <c r="I49" s="6">
        <v>62.147172519366599</v>
      </c>
      <c r="J49" s="5">
        <v>5126</v>
      </c>
      <c r="K49" s="6">
        <v>63.1</v>
      </c>
    </row>
    <row r="50" spans="1:11" ht="15">
      <c r="A50" s="74" t="s">
        <v>172</v>
      </c>
      <c r="B50" s="75">
        <v>18000</v>
      </c>
      <c r="C50" s="76">
        <v>61.678333333333335</v>
      </c>
      <c r="D50" s="75">
        <v>11000</v>
      </c>
      <c r="E50" s="76">
        <v>48.038333333333334</v>
      </c>
      <c r="F50" s="5">
        <v>6500</v>
      </c>
      <c r="G50" s="6">
        <v>79.517357268335545</v>
      </c>
      <c r="H50" s="5">
        <v>14825</v>
      </c>
      <c r="I50" s="6">
        <v>37.227420634920641</v>
      </c>
      <c r="J50" s="5">
        <v>1000</v>
      </c>
      <c r="K50" s="6">
        <v>106.88</v>
      </c>
    </row>
    <row r="51" spans="1:11" ht="15">
      <c r="A51" s="74" t="s">
        <v>173</v>
      </c>
      <c r="B51" s="75">
        <v>38075</v>
      </c>
      <c r="C51" s="76">
        <v>38.25</v>
      </c>
      <c r="D51" s="75">
        <v>78000</v>
      </c>
      <c r="E51" s="76">
        <v>41.69</v>
      </c>
      <c r="F51" s="5">
        <v>73440</v>
      </c>
      <c r="G51" s="6">
        <v>89.374992458521874</v>
      </c>
      <c r="H51" s="5">
        <v>97400</v>
      </c>
      <c r="I51" s="6">
        <v>19.658994565217391</v>
      </c>
      <c r="J51" s="5">
        <v>89810</v>
      </c>
      <c r="K51" s="6">
        <v>97.49</v>
      </c>
    </row>
    <row r="52" spans="1:11" ht="15">
      <c r="A52" s="74" t="s">
        <v>182</v>
      </c>
      <c r="B52" s="75">
        <v>16790</v>
      </c>
      <c r="C52" s="76">
        <v>54.834166666666668</v>
      </c>
      <c r="D52" s="75">
        <v>10927</v>
      </c>
      <c r="E52" s="76">
        <v>42.823999999999998</v>
      </c>
      <c r="F52" s="5">
        <v>29929</v>
      </c>
      <c r="G52" s="6">
        <v>60.160086931307006</v>
      </c>
      <c r="H52" s="5">
        <v>13166</v>
      </c>
      <c r="I52" s="6">
        <v>59.489033365610993</v>
      </c>
      <c r="J52" s="5">
        <v>9776</v>
      </c>
      <c r="K52" s="6">
        <v>98.06</v>
      </c>
    </row>
    <row r="53" spans="1:11" ht="15">
      <c r="A53" s="74" t="s">
        <v>174</v>
      </c>
      <c r="B53" s="75">
        <v>60835</v>
      </c>
      <c r="C53" s="76">
        <v>35.846666666666664</v>
      </c>
      <c r="D53" s="75">
        <v>73300</v>
      </c>
      <c r="E53" s="76">
        <v>31.02</v>
      </c>
      <c r="F53" s="5">
        <v>49685</v>
      </c>
      <c r="G53" s="6">
        <v>57.094744900523544</v>
      </c>
      <c r="H53" s="5">
        <v>68500</v>
      </c>
      <c r="I53" s="6">
        <v>41.708181433120025</v>
      </c>
      <c r="J53" s="5">
        <v>121165</v>
      </c>
      <c r="K53" s="6">
        <v>47.95</v>
      </c>
    </row>
    <row r="54" spans="1:11" ht="15">
      <c r="A54" s="74" t="s">
        <v>183</v>
      </c>
      <c r="B54" s="75">
        <v>7130</v>
      </c>
      <c r="C54" s="76">
        <v>43.957500000000003</v>
      </c>
      <c r="D54" s="75">
        <v>8430</v>
      </c>
      <c r="E54" s="76">
        <v>39.996250000000003</v>
      </c>
      <c r="F54" s="5">
        <v>10105</v>
      </c>
      <c r="G54" s="6">
        <v>42.230287355169331</v>
      </c>
      <c r="H54" s="5">
        <v>10579</v>
      </c>
      <c r="I54" s="6">
        <v>24.995886936131502</v>
      </c>
      <c r="J54" s="5">
        <v>6215</v>
      </c>
      <c r="K54" s="6">
        <v>37.69</v>
      </c>
    </row>
    <row r="55" spans="1:11" ht="15">
      <c r="A55" s="74" t="s">
        <v>175</v>
      </c>
      <c r="B55" s="75">
        <v>18848</v>
      </c>
      <c r="C55" s="76">
        <v>59.6175</v>
      </c>
      <c r="D55" s="75">
        <v>22439</v>
      </c>
      <c r="E55" s="76">
        <v>64.005833333333328</v>
      </c>
      <c r="F55" s="5">
        <v>20620</v>
      </c>
      <c r="G55" s="6">
        <v>67.355864426274181</v>
      </c>
      <c r="H55" s="5">
        <v>9232</v>
      </c>
      <c r="I55" s="6">
        <v>102.87969840093483</v>
      </c>
      <c r="J55" s="5">
        <v>4532</v>
      </c>
      <c r="K55" s="6">
        <v>116.99</v>
      </c>
    </row>
    <row r="56" spans="1:11" ht="15">
      <c r="A56" s="74" t="s">
        <v>176</v>
      </c>
      <c r="B56" s="75">
        <v>6973</v>
      </c>
      <c r="C56" s="76">
        <v>94.179166666666674</v>
      </c>
      <c r="D56" s="75">
        <v>6925</v>
      </c>
      <c r="E56" s="76">
        <v>122.53833333333334</v>
      </c>
      <c r="F56" s="5">
        <v>24360</v>
      </c>
      <c r="G56" s="6">
        <v>166.70310121483695</v>
      </c>
      <c r="H56" s="5">
        <v>9531</v>
      </c>
      <c r="I56" s="6">
        <v>164.46256248328334</v>
      </c>
      <c r="J56" s="5">
        <v>11598</v>
      </c>
      <c r="K56" s="6">
        <v>161.44</v>
      </c>
    </row>
    <row r="57" spans="1:11" ht="15">
      <c r="A57" s="74" t="s">
        <v>184</v>
      </c>
      <c r="B57" s="75">
        <v>104970</v>
      </c>
      <c r="C57" s="76">
        <v>29.4375</v>
      </c>
      <c r="D57" s="75">
        <v>136675</v>
      </c>
      <c r="E57" s="76">
        <v>37.208333333333336</v>
      </c>
      <c r="F57" s="5">
        <v>131805</v>
      </c>
      <c r="G57" s="6">
        <v>42.401953769457087</v>
      </c>
      <c r="H57" s="5">
        <v>93525</v>
      </c>
      <c r="I57" s="6">
        <v>47.827864553270807</v>
      </c>
      <c r="J57" s="5">
        <v>132297</v>
      </c>
      <c r="K57" s="6">
        <v>45.28</v>
      </c>
    </row>
    <row r="58" spans="1:11" ht="15">
      <c r="A58" s="74" t="s">
        <v>297</v>
      </c>
      <c r="B58" s="75">
        <v>4130</v>
      </c>
      <c r="C58" s="76">
        <v>57.026666666666671</v>
      </c>
      <c r="D58" s="75">
        <v>5556</v>
      </c>
      <c r="E58" s="76">
        <v>72.318000000000012</v>
      </c>
      <c r="F58" s="5">
        <v>19605</v>
      </c>
      <c r="G58" s="6">
        <v>117.66092951505016</v>
      </c>
      <c r="H58" s="5">
        <v>9865</v>
      </c>
      <c r="I58" s="6">
        <v>125.48114501456462</v>
      </c>
      <c r="J58" s="5">
        <v>9580</v>
      </c>
      <c r="K58" s="6">
        <v>137.74</v>
      </c>
    </row>
    <row r="59" spans="1:11" ht="15">
      <c r="A59" s="74" t="s">
        <v>298</v>
      </c>
      <c r="B59" s="75">
        <v>164024</v>
      </c>
      <c r="C59" s="76">
        <v>24.452500000000001</v>
      </c>
      <c r="D59" s="75">
        <v>121525</v>
      </c>
      <c r="E59" s="76">
        <v>30.122727272727275</v>
      </c>
      <c r="F59" s="5">
        <v>76315</v>
      </c>
      <c r="G59" s="6">
        <v>31.808801017669193</v>
      </c>
      <c r="H59" s="5">
        <v>94701</v>
      </c>
      <c r="I59" s="6">
        <v>31.857713804002071</v>
      </c>
      <c r="J59" s="5">
        <v>63840</v>
      </c>
      <c r="K59" s="6">
        <v>43.25</v>
      </c>
    </row>
    <row r="60" spans="1:11" ht="15">
      <c r="A60" s="74" t="s">
        <v>264</v>
      </c>
      <c r="B60" s="75"/>
      <c r="C60" s="75"/>
      <c r="D60" s="75"/>
      <c r="E60" s="75"/>
      <c r="F60" s="5">
        <v>0</v>
      </c>
      <c r="G60" s="77"/>
      <c r="H60" s="5">
        <v>1000</v>
      </c>
      <c r="I60" s="77">
        <v>1.875</v>
      </c>
      <c r="J60" s="5"/>
      <c r="K60" s="6">
        <v>7.57</v>
      </c>
    </row>
    <row r="61" spans="1:11" ht="15">
      <c r="A61" s="74" t="s">
        <v>179</v>
      </c>
      <c r="B61" s="75">
        <v>27000</v>
      </c>
      <c r="C61" s="75">
        <v>43.362499999999997</v>
      </c>
      <c r="D61" s="75">
        <v>88100</v>
      </c>
      <c r="E61" s="75">
        <v>66.169166666666669</v>
      </c>
      <c r="F61" s="5">
        <v>63000</v>
      </c>
      <c r="G61" s="6">
        <v>92.017410671001173</v>
      </c>
      <c r="H61" s="5">
        <v>54700</v>
      </c>
      <c r="I61" s="6">
        <v>73.087611441879389</v>
      </c>
      <c r="J61" s="5">
        <v>19570</v>
      </c>
      <c r="K61" s="6">
        <v>75.819999999999993</v>
      </c>
    </row>
    <row r="62" spans="1:11" ht="15">
      <c r="A62" s="74" t="s">
        <v>180</v>
      </c>
      <c r="B62" s="75">
        <v>103000</v>
      </c>
      <c r="C62" s="75">
        <v>53.340833333333329</v>
      </c>
      <c r="D62" s="75">
        <v>64500</v>
      </c>
      <c r="E62" s="75">
        <v>60.320833333333333</v>
      </c>
      <c r="F62" s="5">
        <v>52300</v>
      </c>
      <c r="G62" s="6">
        <v>60.117326846995063</v>
      </c>
      <c r="H62" s="5">
        <v>34640</v>
      </c>
      <c r="I62" s="6">
        <v>76.990921372106172</v>
      </c>
      <c r="J62" s="5">
        <v>21200</v>
      </c>
      <c r="K62" s="6">
        <v>96.6</v>
      </c>
    </row>
    <row r="63" spans="1:11" ht="15">
      <c r="A63" s="74" t="s">
        <v>299</v>
      </c>
      <c r="B63" s="75">
        <v>49065</v>
      </c>
      <c r="C63" s="75">
        <v>56.343333333333334</v>
      </c>
      <c r="D63" s="75">
        <v>53010</v>
      </c>
      <c r="E63" s="75">
        <v>54.24583333333333</v>
      </c>
      <c r="F63" s="5">
        <v>73570</v>
      </c>
      <c r="G63" s="6">
        <v>62.608005430898096</v>
      </c>
      <c r="H63" s="5">
        <v>65385</v>
      </c>
      <c r="I63" s="6">
        <v>62.999422456797099</v>
      </c>
      <c r="J63" s="5">
        <v>35135</v>
      </c>
      <c r="K63" s="6">
        <v>63.57</v>
      </c>
    </row>
    <row r="64" spans="1:11" ht="15">
      <c r="A64" s="74" t="s">
        <v>300</v>
      </c>
      <c r="B64" s="75"/>
      <c r="C64" s="75"/>
      <c r="D64" s="75"/>
      <c r="E64" s="75">
        <v>52.5</v>
      </c>
      <c r="F64" s="5">
        <v>0</v>
      </c>
      <c r="G64" s="78"/>
      <c r="H64" s="5">
        <v>0</v>
      </c>
      <c r="I64" s="78">
        <v>29.294156862745098</v>
      </c>
      <c r="J64" s="5"/>
      <c r="K64" s="6">
        <v>177.02</v>
      </c>
    </row>
    <row r="65" spans="1:11" ht="15">
      <c r="A65" s="74" t="s">
        <v>80</v>
      </c>
      <c r="B65" s="75">
        <v>493635</v>
      </c>
      <c r="C65" s="75">
        <v>91.944999999999993</v>
      </c>
      <c r="D65" s="75">
        <v>1102075</v>
      </c>
      <c r="E65" s="75">
        <v>84.477500000000006</v>
      </c>
      <c r="F65" s="5">
        <v>1358076</v>
      </c>
      <c r="G65" s="6">
        <v>112.09388187406923</v>
      </c>
      <c r="H65" s="5">
        <v>2296787</v>
      </c>
      <c r="I65" s="6">
        <v>124.23530257282972</v>
      </c>
      <c r="J65" s="5">
        <v>1447275</v>
      </c>
      <c r="K65" s="6">
        <v>108.65</v>
      </c>
    </row>
    <row r="66" spans="1:11" ht="15">
      <c r="A66" s="74" t="s">
        <v>301</v>
      </c>
      <c r="B66" s="75">
        <v>260475</v>
      </c>
      <c r="C66" s="75">
        <v>37.104166666666671</v>
      </c>
      <c r="D66" s="75">
        <v>282070</v>
      </c>
      <c r="E66" s="75">
        <v>40.969166666666673</v>
      </c>
      <c r="F66" s="5">
        <v>497944</v>
      </c>
      <c r="G66" s="6">
        <v>47.461254985541551</v>
      </c>
      <c r="H66" s="5">
        <v>576559</v>
      </c>
      <c r="I66" s="6">
        <v>49.508769438257673</v>
      </c>
      <c r="J66" s="5">
        <v>620770</v>
      </c>
      <c r="K66" s="6">
        <v>55.62</v>
      </c>
    </row>
    <row r="67" spans="1:11" ht="15">
      <c r="A67" s="74" t="s">
        <v>302</v>
      </c>
      <c r="B67" s="75">
        <v>1526000</v>
      </c>
      <c r="C67" s="75">
        <v>282.41666666666669</v>
      </c>
      <c r="D67" s="75">
        <v>1753100</v>
      </c>
      <c r="E67" s="75">
        <v>275.05583333333334</v>
      </c>
      <c r="F67" s="5">
        <v>2003600</v>
      </c>
      <c r="G67" s="6">
        <v>288.05143359092182</v>
      </c>
      <c r="H67" s="5">
        <v>1853970</v>
      </c>
      <c r="I67" s="6">
        <v>320.54625163827717</v>
      </c>
      <c r="J67" s="5">
        <v>2431280</v>
      </c>
      <c r="K67" s="6">
        <v>349.22</v>
      </c>
    </row>
    <row r="68" spans="1:11" ht="15">
      <c r="A68" s="74" t="s">
        <v>86</v>
      </c>
      <c r="B68" s="75">
        <v>71464</v>
      </c>
      <c r="C68" s="75">
        <v>145.71083333333334</v>
      </c>
      <c r="D68" s="75">
        <v>92020</v>
      </c>
      <c r="E68" s="75">
        <v>249.86500000000001</v>
      </c>
      <c r="F68" s="5">
        <v>122847</v>
      </c>
      <c r="G68" s="6">
        <v>264.93840910194245</v>
      </c>
      <c r="H68" s="5">
        <v>130335</v>
      </c>
      <c r="I68" s="6">
        <v>237.38165176610826</v>
      </c>
      <c r="J68" s="5">
        <v>139223</v>
      </c>
      <c r="K68" s="6">
        <v>231.64</v>
      </c>
    </row>
    <row r="69" spans="1:11" ht="15">
      <c r="A69" s="74" t="s">
        <v>193</v>
      </c>
      <c r="B69" s="75">
        <v>505500</v>
      </c>
      <c r="C69" s="75">
        <v>64.1875</v>
      </c>
      <c r="D69" s="75">
        <v>2024340</v>
      </c>
      <c r="E69" s="75">
        <v>57.027500000000003</v>
      </c>
      <c r="F69" s="5">
        <v>1971385</v>
      </c>
      <c r="G69" s="6">
        <v>82.953182568542573</v>
      </c>
      <c r="H69" s="5">
        <v>2820923</v>
      </c>
      <c r="I69" s="6">
        <v>69.480052564102564</v>
      </c>
      <c r="J69" s="5">
        <v>1753159</v>
      </c>
      <c r="K69" s="6">
        <v>93.61</v>
      </c>
    </row>
    <row r="70" spans="1:11" ht="15">
      <c r="A70" s="74" t="s">
        <v>303</v>
      </c>
      <c r="B70" s="75">
        <v>54100</v>
      </c>
      <c r="C70" s="75">
        <v>107.81</v>
      </c>
      <c r="D70" s="75">
        <v>120694</v>
      </c>
      <c r="E70" s="75">
        <v>128.61857142857144</v>
      </c>
      <c r="F70" s="5">
        <v>207199</v>
      </c>
      <c r="G70" s="6">
        <v>170.31307559399661</v>
      </c>
      <c r="H70" s="5">
        <v>157809</v>
      </c>
      <c r="I70" s="6">
        <v>97.266368391334069</v>
      </c>
      <c r="J70" s="5">
        <v>131661</v>
      </c>
      <c r="K70" s="6">
        <v>173.39</v>
      </c>
    </row>
    <row r="71" spans="1:11" ht="15">
      <c r="A71" s="74" t="s">
        <v>304</v>
      </c>
      <c r="B71" s="75">
        <v>4777980</v>
      </c>
      <c r="C71" s="75">
        <v>51.602999999999994</v>
      </c>
      <c r="D71" s="75">
        <v>14555650</v>
      </c>
      <c r="E71" s="75">
        <v>58.742222222222217</v>
      </c>
      <c r="F71" s="5">
        <v>13157001</v>
      </c>
      <c r="G71" s="6">
        <v>64.077900865800856</v>
      </c>
      <c r="H71" s="5">
        <v>11860217</v>
      </c>
      <c r="I71" s="6">
        <v>48.431436629493682</v>
      </c>
      <c r="J71" s="5">
        <v>8216819</v>
      </c>
      <c r="K71" s="6">
        <v>75.739999999999995</v>
      </c>
    </row>
    <row r="72" spans="1:11" ht="15">
      <c r="A72" s="74" t="s">
        <v>305</v>
      </c>
      <c r="B72" s="75">
        <v>2211840</v>
      </c>
      <c r="C72" s="75">
        <v>31.07416666666667</v>
      </c>
      <c r="D72" s="75">
        <v>3965390</v>
      </c>
      <c r="E72" s="75">
        <v>36.229999999999997</v>
      </c>
      <c r="F72" s="5">
        <v>5595715</v>
      </c>
      <c r="G72" s="6">
        <v>35.339932666307469</v>
      </c>
      <c r="H72" s="5">
        <v>4353507</v>
      </c>
      <c r="I72" s="6">
        <v>38.571188202427003</v>
      </c>
      <c r="J72" s="5">
        <v>3510617</v>
      </c>
      <c r="K72" s="6">
        <v>41.11</v>
      </c>
    </row>
    <row r="73" spans="1:11" ht="15">
      <c r="A73" s="74" t="s">
        <v>92</v>
      </c>
      <c r="B73" s="75">
        <v>294180</v>
      </c>
      <c r="C73" s="75">
        <v>57.065833333333323</v>
      </c>
      <c r="D73" s="75">
        <v>354990</v>
      </c>
      <c r="E73" s="75">
        <v>64.260000000000005</v>
      </c>
      <c r="F73" s="5">
        <v>538861</v>
      </c>
      <c r="G73" s="6">
        <v>77.535671744138568</v>
      </c>
      <c r="H73" s="5">
        <v>475170</v>
      </c>
      <c r="I73" s="6">
        <v>82.4110739230576</v>
      </c>
      <c r="J73" s="5">
        <v>595242</v>
      </c>
      <c r="K73" s="6">
        <v>84.47</v>
      </c>
    </row>
    <row r="74" spans="1:11" ht="15">
      <c r="A74" s="74" t="s">
        <v>306</v>
      </c>
      <c r="B74" s="75">
        <v>23500</v>
      </c>
      <c r="C74" s="75">
        <v>34.585000000000001</v>
      </c>
      <c r="D74" s="75">
        <v>24440</v>
      </c>
      <c r="E74" s="75">
        <v>55.195</v>
      </c>
      <c r="F74" s="5">
        <v>73355</v>
      </c>
      <c r="G74" s="6">
        <v>54.85</v>
      </c>
      <c r="H74" s="5">
        <v>31010</v>
      </c>
      <c r="I74" s="6">
        <v>21.875</v>
      </c>
      <c r="J74" s="5">
        <v>18425</v>
      </c>
      <c r="K74" s="6">
        <v>55.25</v>
      </c>
    </row>
    <row r="75" spans="1:11" ht="15">
      <c r="A75" s="74" t="s">
        <v>307</v>
      </c>
      <c r="B75" s="75">
        <v>48037</v>
      </c>
      <c r="C75" s="75">
        <v>53.589166666666671</v>
      </c>
      <c r="D75" s="75">
        <v>120485</v>
      </c>
      <c r="E75" s="75">
        <v>63.66</v>
      </c>
      <c r="F75" s="5">
        <v>172070</v>
      </c>
      <c r="G75" s="6">
        <v>69.861468791241393</v>
      </c>
      <c r="H75" s="5">
        <v>190725</v>
      </c>
      <c r="I75" s="6">
        <v>73.590653977802432</v>
      </c>
      <c r="J75" s="5">
        <v>74880</v>
      </c>
      <c r="K75" s="6">
        <v>72.94</v>
      </c>
    </row>
    <row r="76" spans="1:11" ht="15">
      <c r="A76" s="74" t="s">
        <v>95</v>
      </c>
      <c r="B76" s="75">
        <v>2809100</v>
      </c>
      <c r="C76" s="75">
        <v>30.119166666666668</v>
      </c>
      <c r="D76" s="75">
        <v>4686760</v>
      </c>
      <c r="E76" s="75">
        <v>30.116666666666671</v>
      </c>
      <c r="F76" s="5">
        <v>5331870</v>
      </c>
      <c r="G76" s="6">
        <v>25.795115756732816</v>
      </c>
      <c r="H76" s="5">
        <v>6885575</v>
      </c>
      <c r="I76" s="6">
        <v>38.59349318193884</v>
      </c>
      <c r="J76" s="5">
        <v>6608650</v>
      </c>
      <c r="K76" s="6">
        <v>37.79</v>
      </c>
    </row>
    <row r="77" spans="1:11" ht="15">
      <c r="A77" s="74" t="s">
        <v>177</v>
      </c>
      <c r="B77" s="75">
        <v>905100</v>
      </c>
      <c r="C77" s="75">
        <v>32.898181818181818</v>
      </c>
      <c r="D77" s="75">
        <v>621150</v>
      </c>
      <c r="E77" s="75">
        <v>36.534999999999997</v>
      </c>
      <c r="F77" s="5">
        <v>951960</v>
      </c>
      <c r="G77" s="6">
        <v>38.761753041752932</v>
      </c>
      <c r="H77" s="5">
        <v>1045470</v>
      </c>
      <c r="I77" s="6">
        <v>28.808543971460647</v>
      </c>
      <c r="J77" s="5">
        <v>1138325</v>
      </c>
      <c r="K77" s="6">
        <v>52.13</v>
      </c>
    </row>
    <row r="78" spans="1:11" ht="15">
      <c r="A78" s="74" t="s">
        <v>308</v>
      </c>
      <c r="B78" s="75">
        <v>3000</v>
      </c>
      <c r="C78" s="75">
        <v>32.658000000000001</v>
      </c>
      <c r="D78" s="75">
        <v>16000</v>
      </c>
      <c r="E78" s="75">
        <v>22.741999999999997</v>
      </c>
      <c r="F78" s="5">
        <v>21000</v>
      </c>
      <c r="G78" s="6">
        <v>25.679099821746878</v>
      </c>
      <c r="H78" s="5">
        <v>42090</v>
      </c>
      <c r="I78" s="6">
        <v>20.83134841628959</v>
      </c>
      <c r="J78" s="5">
        <v>13740</v>
      </c>
      <c r="K78" s="6">
        <v>34.86</v>
      </c>
    </row>
    <row r="79" spans="1:11" ht="15">
      <c r="A79" s="74" t="s">
        <v>99</v>
      </c>
      <c r="B79" s="75">
        <v>4000</v>
      </c>
      <c r="C79" s="75">
        <v>35.835000000000001</v>
      </c>
      <c r="D79" s="75">
        <v>5500</v>
      </c>
      <c r="E79" s="75">
        <v>40</v>
      </c>
      <c r="F79" s="5">
        <v>91000</v>
      </c>
      <c r="G79" s="6">
        <v>18.5</v>
      </c>
      <c r="H79" s="5">
        <v>15000</v>
      </c>
      <c r="I79" s="6">
        <v>4.270833333333333</v>
      </c>
      <c r="J79" s="5">
        <v>18000</v>
      </c>
      <c r="K79" s="6">
        <v>50.28</v>
      </c>
    </row>
    <row r="80" spans="1:11" ht="15">
      <c r="A80" s="74" t="s">
        <v>101</v>
      </c>
      <c r="B80" s="75">
        <v>43245</v>
      </c>
      <c r="C80" s="75">
        <v>66.99909090909091</v>
      </c>
      <c r="D80" s="75">
        <v>58475</v>
      </c>
      <c r="E80" s="75">
        <v>85.478333333333339</v>
      </c>
      <c r="F80" s="5">
        <v>148977</v>
      </c>
      <c r="G80" s="6">
        <v>91.175960054120821</v>
      </c>
      <c r="H80" s="5">
        <v>164180</v>
      </c>
      <c r="I80" s="6">
        <v>121.79891757739394</v>
      </c>
      <c r="J80" s="5">
        <v>44905</v>
      </c>
      <c r="K80" s="6">
        <v>134.25</v>
      </c>
    </row>
    <row r="81" spans="1:11" ht="15">
      <c r="A81" s="74" t="s">
        <v>103</v>
      </c>
      <c r="B81" s="75">
        <v>447560</v>
      </c>
      <c r="C81" s="75">
        <v>30.445</v>
      </c>
      <c r="D81" s="75">
        <v>468666</v>
      </c>
      <c r="E81" s="75">
        <v>28.887499999999999</v>
      </c>
      <c r="F81" s="5">
        <v>569767</v>
      </c>
      <c r="G81" s="6">
        <v>35.153815883995236</v>
      </c>
      <c r="H81" s="5">
        <v>755654</v>
      </c>
      <c r="I81" s="6">
        <v>46.799982511449905</v>
      </c>
      <c r="J81" s="5">
        <v>904545</v>
      </c>
      <c r="K81" s="6">
        <v>56.98</v>
      </c>
    </row>
    <row r="82" spans="1:11" ht="15">
      <c r="A82" s="74" t="s">
        <v>105</v>
      </c>
      <c r="B82" s="75">
        <v>10000</v>
      </c>
      <c r="C82" s="75">
        <v>39.945</v>
      </c>
      <c r="D82" s="75">
        <v>184560</v>
      </c>
      <c r="E82" s="75">
        <v>28.21</v>
      </c>
      <c r="F82" s="5">
        <v>74055</v>
      </c>
      <c r="G82" s="6">
        <v>25.459465240641702</v>
      </c>
      <c r="H82" s="5">
        <v>329150</v>
      </c>
      <c r="I82" s="6">
        <v>15.581469979296068</v>
      </c>
      <c r="J82" s="5">
        <v>268935</v>
      </c>
      <c r="K82" s="6">
        <v>37.21</v>
      </c>
    </row>
    <row r="83" spans="1:11" ht="15">
      <c r="A83" s="74" t="s">
        <v>107</v>
      </c>
      <c r="B83" s="75">
        <v>26200</v>
      </c>
      <c r="C83" s="75">
        <v>34.982222222222227</v>
      </c>
      <c r="D83" s="75">
        <v>72000</v>
      </c>
      <c r="E83" s="75">
        <v>27.941111111111113</v>
      </c>
      <c r="F83" s="5">
        <v>63415</v>
      </c>
      <c r="G83" s="6">
        <v>34.178814574479667</v>
      </c>
      <c r="H83" s="5">
        <v>79760</v>
      </c>
      <c r="I83" s="6">
        <v>51.572766520516531</v>
      </c>
      <c r="J83" s="5">
        <v>79795</v>
      </c>
      <c r="K83" s="6">
        <v>47.36</v>
      </c>
    </row>
    <row r="84" spans="1:11" ht="15">
      <c r="A84" s="74" t="s">
        <v>309</v>
      </c>
      <c r="B84" s="75">
        <v>12500</v>
      </c>
      <c r="C84" s="75">
        <v>59.38</v>
      </c>
      <c r="D84" s="75">
        <v>6850</v>
      </c>
      <c r="E84" s="75"/>
      <c r="F84" s="5">
        <v>51930</v>
      </c>
      <c r="G84" s="6">
        <v>44.375</v>
      </c>
      <c r="H84" s="5">
        <v>77755</v>
      </c>
      <c r="I84" s="6">
        <v>20.281468253968249</v>
      </c>
      <c r="J84" s="5">
        <v>38234</v>
      </c>
      <c r="K84" s="6">
        <v>155</v>
      </c>
    </row>
    <row r="85" spans="1:11" ht="15">
      <c r="A85" s="74" t="s">
        <v>310</v>
      </c>
      <c r="B85" s="75"/>
      <c r="C85" s="75">
        <v>52.5</v>
      </c>
      <c r="D85" s="75">
        <v>300</v>
      </c>
      <c r="E85" s="75"/>
      <c r="F85" s="5">
        <v>3700</v>
      </c>
      <c r="G85" s="6">
        <v>46.875</v>
      </c>
      <c r="H85" s="5">
        <v>237186</v>
      </c>
      <c r="I85" s="6">
        <v>27.5</v>
      </c>
      <c r="J85" s="5">
        <v>78760</v>
      </c>
      <c r="K85" s="6"/>
    </row>
    <row r="86" spans="1:11" ht="15">
      <c r="A86" s="74" t="s">
        <v>311</v>
      </c>
      <c r="B86" s="75">
        <v>21235</v>
      </c>
      <c r="C86" s="75">
        <v>54.43</v>
      </c>
      <c r="D86" s="75">
        <v>25225</v>
      </c>
      <c r="E86" s="75">
        <v>49.320833333333326</v>
      </c>
      <c r="F86" s="5">
        <v>61925</v>
      </c>
      <c r="G86" s="6">
        <v>49.958196609346665</v>
      </c>
      <c r="H86" s="5">
        <v>13740</v>
      </c>
      <c r="I86" s="6">
        <v>63.328664361001302</v>
      </c>
      <c r="J86" s="5">
        <v>11395</v>
      </c>
      <c r="K86" s="6">
        <v>54.62</v>
      </c>
    </row>
    <row r="87" spans="1:11" ht="15">
      <c r="A87" s="74" t="s">
        <v>312</v>
      </c>
      <c r="B87" s="75">
        <v>1280</v>
      </c>
      <c r="C87" s="75">
        <v>57.5625</v>
      </c>
      <c r="D87" s="75">
        <v>1400</v>
      </c>
      <c r="E87" s="75">
        <v>89.93</v>
      </c>
      <c r="F87" s="5">
        <v>24046</v>
      </c>
      <c r="G87" s="6">
        <v>67.867965367965326</v>
      </c>
      <c r="H87" s="5">
        <v>22890</v>
      </c>
      <c r="I87" s="6">
        <v>20.321678876678874</v>
      </c>
      <c r="J87" s="5">
        <v>9998</v>
      </c>
      <c r="K87" s="6">
        <v>51.72</v>
      </c>
    </row>
    <row r="88" spans="1:11" ht="15">
      <c r="A88" s="74" t="s">
        <v>313</v>
      </c>
      <c r="B88" s="75">
        <v>200</v>
      </c>
      <c r="C88" s="75"/>
      <c r="D88" s="75">
        <v>12</v>
      </c>
      <c r="E88" s="75"/>
      <c r="F88" s="5">
        <v>106</v>
      </c>
      <c r="G88" s="6"/>
      <c r="H88" s="5">
        <v>80</v>
      </c>
      <c r="I88" s="6">
        <v>61.478174603174608</v>
      </c>
      <c r="J88" s="5"/>
      <c r="K88" s="6">
        <v>201.18</v>
      </c>
    </row>
    <row r="89" spans="1:11" ht="15">
      <c r="A89" s="74" t="s">
        <v>109</v>
      </c>
      <c r="B89" s="75">
        <v>1807870</v>
      </c>
      <c r="C89" s="75">
        <v>59.773333333333333</v>
      </c>
      <c r="D89" s="75">
        <v>2404150</v>
      </c>
      <c r="E89" s="75">
        <v>62.294166666666662</v>
      </c>
      <c r="F89" s="5">
        <v>2500403</v>
      </c>
      <c r="G89" s="6">
        <v>37.04748589569737</v>
      </c>
      <c r="H89" s="5">
        <v>2922780</v>
      </c>
      <c r="I89" s="6">
        <v>51.214908119416812</v>
      </c>
      <c r="J89" s="5">
        <v>1773225</v>
      </c>
      <c r="K89" s="6">
        <v>132.13999999999999</v>
      </c>
    </row>
    <row r="90" spans="1:11" ht="15">
      <c r="A90" s="74" t="s">
        <v>314</v>
      </c>
      <c r="B90" s="75">
        <v>58700</v>
      </c>
      <c r="C90" s="75">
        <v>121.61916666666667</v>
      </c>
      <c r="D90" s="75">
        <v>87200</v>
      </c>
      <c r="E90" s="75">
        <v>133.05416666666667</v>
      </c>
      <c r="F90" s="5">
        <v>52200</v>
      </c>
      <c r="G90" s="6">
        <v>180.0113182942259</v>
      </c>
      <c r="H90" s="5">
        <v>56790</v>
      </c>
      <c r="I90" s="6">
        <v>161.09072195383789</v>
      </c>
      <c r="J90" s="5">
        <v>21120</v>
      </c>
      <c r="K90" s="6">
        <v>192.19</v>
      </c>
    </row>
    <row r="91" spans="1:11" ht="15">
      <c r="A91" s="74" t="s">
        <v>315</v>
      </c>
      <c r="B91" s="75">
        <v>3625370</v>
      </c>
      <c r="C91" s="75">
        <v>33.512500000000003</v>
      </c>
      <c r="D91" s="75">
        <v>4002650</v>
      </c>
      <c r="E91" s="75">
        <v>40.143333333333338</v>
      </c>
      <c r="F91" s="5">
        <v>3670224</v>
      </c>
      <c r="G91" s="6">
        <v>38.88262223276589</v>
      </c>
      <c r="H91" s="5">
        <v>3310085</v>
      </c>
      <c r="I91" s="6">
        <v>48.575896219266518</v>
      </c>
      <c r="J91" s="5">
        <v>3692650</v>
      </c>
      <c r="K91" s="6">
        <v>54.55</v>
      </c>
    </row>
    <row r="92" spans="1:11" ht="15">
      <c r="A92" s="74" t="s">
        <v>316</v>
      </c>
      <c r="B92" s="75">
        <v>338700</v>
      </c>
      <c r="C92" s="75">
        <v>56.284166666666664</v>
      </c>
      <c r="D92" s="75">
        <v>556000</v>
      </c>
      <c r="E92" s="75">
        <v>62.629166666666663</v>
      </c>
      <c r="F92" s="5">
        <v>576694</v>
      </c>
      <c r="G92" s="6">
        <v>58.187476537797096</v>
      </c>
      <c r="H92" s="5">
        <v>1330080</v>
      </c>
      <c r="I92" s="6">
        <v>64.66464372346654</v>
      </c>
      <c r="J92" s="5">
        <v>1114955</v>
      </c>
      <c r="K92" s="6">
        <v>73.33</v>
      </c>
    </row>
    <row r="93" spans="1:11" ht="15">
      <c r="A93" s="74" t="s">
        <v>317</v>
      </c>
      <c r="B93" s="75">
        <v>376050</v>
      </c>
      <c r="C93" s="75">
        <v>36.800833333333337</v>
      </c>
      <c r="D93" s="75">
        <v>320730</v>
      </c>
      <c r="E93" s="75">
        <v>53.228333333333332</v>
      </c>
      <c r="F93" s="5">
        <v>275562</v>
      </c>
      <c r="G93" s="6">
        <v>71.656233000728477</v>
      </c>
      <c r="H93" s="5">
        <v>190425</v>
      </c>
      <c r="I93" s="6">
        <v>60.685345927623096</v>
      </c>
      <c r="J93" s="5">
        <v>522905</v>
      </c>
      <c r="K93" s="6">
        <v>55.97</v>
      </c>
    </row>
    <row r="94" spans="1:11" ht="15">
      <c r="A94" s="74" t="s">
        <v>116</v>
      </c>
      <c r="B94" s="75">
        <v>310440</v>
      </c>
      <c r="C94" s="75">
        <v>41.407499999999999</v>
      </c>
      <c r="D94" s="75">
        <v>334585</v>
      </c>
      <c r="E94" s="75">
        <v>68.943333333333342</v>
      </c>
      <c r="F94" s="5">
        <v>298830</v>
      </c>
      <c r="G94" s="6">
        <v>106.23245037860374</v>
      </c>
      <c r="H94" s="5">
        <v>326082</v>
      </c>
      <c r="I94" s="6">
        <v>84.884919810684494</v>
      </c>
      <c r="J94" s="5">
        <v>963877</v>
      </c>
      <c r="K94" s="6">
        <v>74.209999999999994</v>
      </c>
    </row>
    <row r="95" spans="1:11" ht="15">
      <c r="A95" s="74" t="s">
        <v>318</v>
      </c>
      <c r="B95" s="75">
        <v>2226900</v>
      </c>
      <c r="C95" s="75">
        <v>91.751666666666665</v>
      </c>
      <c r="D95" s="75">
        <v>1791000</v>
      </c>
      <c r="E95" s="75">
        <v>166.49583333333334</v>
      </c>
      <c r="F95" s="5">
        <v>1733066</v>
      </c>
      <c r="G95" s="6">
        <v>84.7452433114792</v>
      </c>
      <c r="H95" s="5">
        <v>1419835</v>
      </c>
      <c r="I95" s="6">
        <v>131.37537255230006</v>
      </c>
      <c r="J95" s="5">
        <v>1162140</v>
      </c>
      <c r="K95" s="6">
        <v>105.16</v>
      </c>
    </row>
    <row r="96" spans="1:11" ht="15">
      <c r="A96" s="74" t="s">
        <v>319</v>
      </c>
      <c r="B96" s="75">
        <v>805600</v>
      </c>
      <c r="C96" s="75">
        <v>73.507272727272721</v>
      </c>
      <c r="D96" s="75">
        <v>195500</v>
      </c>
      <c r="E96" s="75">
        <v>139.56</v>
      </c>
      <c r="F96" s="5">
        <v>433566</v>
      </c>
      <c r="G96" s="6">
        <v>83.824644691370494</v>
      </c>
      <c r="H96" s="5">
        <v>833950</v>
      </c>
      <c r="I96" s="6">
        <v>74.873398254194797</v>
      </c>
      <c r="J96" s="5">
        <v>910920</v>
      </c>
      <c r="K96" s="6">
        <v>77.97</v>
      </c>
    </row>
    <row r="97" spans="1:11" ht="15">
      <c r="A97" s="74" t="s">
        <v>320</v>
      </c>
      <c r="B97" s="75">
        <v>3500</v>
      </c>
      <c r="C97" s="75">
        <v>76.566999999999993</v>
      </c>
      <c r="D97" s="75">
        <v>3100</v>
      </c>
      <c r="E97" s="75">
        <v>66.251999999999995</v>
      </c>
      <c r="F97" s="5">
        <v>1000</v>
      </c>
      <c r="G97" s="6">
        <v>89.137015909090891</v>
      </c>
      <c r="H97" s="5">
        <v>200</v>
      </c>
      <c r="I97" s="6">
        <v>87.052152137096655</v>
      </c>
      <c r="J97" s="5">
        <v>2200</v>
      </c>
      <c r="K97" s="6">
        <v>108.21</v>
      </c>
    </row>
    <row r="98" spans="1:11" ht="15">
      <c r="A98" s="74" t="s">
        <v>185</v>
      </c>
      <c r="B98" s="75">
        <v>840</v>
      </c>
      <c r="C98" s="75">
        <v>50.935999999999993</v>
      </c>
      <c r="D98" s="75">
        <v>4555</v>
      </c>
      <c r="E98" s="75">
        <v>65.494285714285709</v>
      </c>
      <c r="F98" s="5">
        <v>11290</v>
      </c>
      <c r="G98" s="6">
        <v>71.751534722222203</v>
      </c>
      <c r="H98" s="5">
        <v>10447</v>
      </c>
      <c r="I98" s="6">
        <v>108.37676139016213</v>
      </c>
      <c r="J98" s="5">
        <v>46234</v>
      </c>
      <c r="K98" s="6">
        <v>72.400000000000006</v>
      </c>
    </row>
    <row r="99" spans="1:11" ht="15">
      <c r="A99" s="74" t="s">
        <v>321</v>
      </c>
      <c r="B99" s="75"/>
      <c r="C99" s="75"/>
      <c r="D99" s="75"/>
      <c r="E99" s="75"/>
      <c r="F99" s="5">
        <v>0</v>
      </c>
      <c r="G99" s="6">
        <v>215</v>
      </c>
      <c r="H99" s="5">
        <v>0</v>
      </c>
      <c r="I99" s="6">
        <v>0</v>
      </c>
      <c r="J99" s="5"/>
      <c r="K99" s="6"/>
    </row>
    <row r="100" spans="1:11" ht="15">
      <c r="A100" s="74" t="s">
        <v>178</v>
      </c>
      <c r="B100" s="75">
        <v>2679815</v>
      </c>
      <c r="C100" s="75">
        <v>141.15666666666667</v>
      </c>
      <c r="D100" s="75">
        <v>2937640</v>
      </c>
      <c r="E100" s="75">
        <v>147.03166666666667</v>
      </c>
      <c r="F100" s="5">
        <v>2583474</v>
      </c>
      <c r="G100" s="6">
        <v>148.5114160666561</v>
      </c>
      <c r="H100" s="5">
        <v>2656340</v>
      </c>
      <c r="I100" s="6">
        <v>189.48431939739007</v>
      </c>
      <c r="J100" s="5">
        <v>4091200</v>
      </c>
      <c r="K100" s="6">
        <v>219.93</v>
      </c>
    </row>
    <row r="101" spans="1:11" ht="15">
      <c r="A101" s="74" t="s">
        <v>122</v>
      </c>
      <c r="B101" s="75">
        <v>2270154</v>
      </c>
      <c r="C101" s="75"/>
      <c r="D101" s="75">
        <v>521234</v>
      </c>
      <c r="E101" s="75"/>
      <c r="F101" s="5">
        <v>1328791</v>
      </c>
      <c r="G101" s="77"/>
      <c r="H101" s="5">
        <v>688745</v>
      </c>
      <c r="I101" s="77">
        <v>0</v>
      </c>
      <c r="J101" s="5">
        <v>649400</v>
      </c>
      <c r="K101" s="6"/>
    </row>
    <row r="102" spans="1:11" ht="15">
      <c r="A102" s="79" t="s">
        <v>121</v>
      </c>
      <c r="B102" s="80">
        <v>176526405</v>
      </c>
      <c r="C102" s="75"/>
      <c r="D102" s="80">
        <v>200010086</v>
      </c>
      <c r="E102" s="75"/>
      <c r="F102" s="81">
        <v>199935149</v>
      </c>
      <c r="G102" s="78"/>
      <c r="H102" s="81">
        <v>235091780</v>
      </c>
      <c r="I102" s="78"/>
      <c r="J102" s="81">
        <v>220600268</v>
      </c>
      <c r="K102" s="6">
        <f>AVERAGE(K5:K101)</f>
        <v>74.524255319148935</v>
      </c>
    </row>
    <row r="104" spans="1:11" ht="15">
      <c r="A104" s="82" t="s">
        <v>322</v>
      </c>
    </row>
    <row r="105" spans="1:11" ht="15">
      <c r="A105" s="83" t="s">
        <v>323</v>
      </c>
    </row>
    <row r="106" spans="1:11" ht="15">
      <c r="A106" s="83" t="s">
        <v>324</v>
      </c>
      <c r="K106">
        <f>K102*J102</f>
        <v>16440070695.90468</v>
      </c>
    </row>
    <row r="107" spans="1:11" ht="15">
      <c r="A107" s="84" t="s">
        <v>325</v>
      </c>
      <c r="K107">
        <f>K106/365</f>
        <v>45041289.577821039</v>
      </c>
    </row>
  </sheetData>
  <mergeCells count="6">
    <mergeCell ref="A3:A4"/>
    <mergeCell ref="J3:K3"/>
    <mergeCell ref="B3:C3"/>
    <mergeCell ref="D3:E3"/>
    <mergeCell ref="F3:G3"/>
    <mergeCell ref="H3:I3"/>
  </mergeCells>
  <pageMargins left="0.19" right="0.18" top="0.22" bottom="0.39" header="0.23" footer="0.19"/>
  <pageSetup paperSize="9" scale="70" orientation="portrait" r:id="rId1"/>
  <headerFooter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D17" sqref="D17"/>
    </sheetView>
  </sheetViews>
  <sheetFormatPr defaultRowHeight="12.75"/>
  <cols>
    <col min="1" max="1" width="20.28515625" customWidth="1"/>
    <col min="2" max="2" width="22.28515625" customWidth="1"/>
    <col min="3" max="3" width="22.140625" customWidth="1"/>
    <col min="4" max="4" width="22" customWidth="1"/>
    <col min="5" max="5" width="21.28515625" customWidth="1"/>
    <col min="6" max="6" width="21.42578125" customWidth="1"/>
    <col min="7" max="7" width="22.28515625" customWidth="1"/>
    <col min="8" max="8" width="20" bestFit="1" customWidth="1"/>
    <col min="9" max="9" width="18.85546875" bestFit="1" customWidth="1"/>
    <col min="10" max="10" width="18.7109375" bestFit="1" customWidth="1"/>
    <col min="11" max="11" width="19" bestFit="1" customWidth="1"/>
    <col min="12" max="13" width="19.28515625" bestFit="1" customWidth="1"/>
    <col min="14" max="14" width="14.140625" bestFit="1" customWidth="1"/>
  </cols>
  <sheetData>
    <row r="1" spans="1:14" ht="19.5">
      <c r="A1" s="87" t="s">
        <v>330</v>
      </c>
      <c r="B1" s="88" t="s">
        <v>2</v>
      </c>
      <c r="C1" s="88" t="s">
        <v>3</v>
      </c>
      <c r="D1" s="88" t="s">
        <v>4</v>
      </c>
      <c r="E1" s="88" t="s">
        <v>5</v>
      </c>
      <c r="F1" s="88" t="s">
        <v>6</v>
      </c>
      <c r="G1" s="88" t="s">
        <v>7</v>
      </c>
    </row>
    <row r="2" spans="1:14" ht="20.25">
      <c r="A2" s="89" t="s">
        <v>326</v>
      </c>
      <c r="B2" s="60">
        <v>19751913</v>
      </c>
      <c r="C2" s="60">
        <v>17913533</v>
      </c>
      <c r="D2" s="60">
        <v>16408723</v>
      </c>
      <c r="E2" s="60">
        <v>17764056</v>
      </c>
      <c r="F2" s="60">
        <v>18076220</v>
      </c>
      <c r="G2" s="60">
        <v>16841210</v>
      </c>
      <c r="N2" s="85"/>
    </row>
    <row r="3" spans="1:14" ht="20.25">
      <c r="A3" s="89" t="s">
        <v>327</v>
      </c>
      <c r="B3" s="6">
        <v>64.869285714285709</v>
      </c>
      <c r="C3" s="6">
        <v>67.888987341772165</v>
      </c>
      <c r="D3" s="6">
        <v>67.966493506493521</v>
      </c>
      <c r="E3" s="6">
        <v>71.610649350649368</v>
      </c>
      <c r="F3" s="6">
        <v>75.159594594594594</v>
      </c>
      <c r="G3" s="6">
        <v>76.698227848101268</v>
      </c>
      <c r="N3" s="85"/>
    </row>
    <row r="4" spans="1:14" ht="20.25">
      <c r="A4" s="89" t="s">
        <v>328</v>
      </c>
      <c r="B4" s="86">
        <v>1281292487.8007143</v>
      </c>
      <c r="C4" s="86">
        <v>1216131615.0834179</v>
      </c>
      <c r="D4" s="86">
        <v>1115243365.2293508</v>
      </c>
      <c r="E4" s="86">
        <v>1272095585.2612989</v>
      </c>
      <c r="F4" s="86">
        <v>1358601367.0027027</v>
      </c>
      <c r="G4" s="86">
        <v>1291690961.8177216</v>
      </c>
      <c r="N4" s="85"/>
    </row>
    <row r="7" spans="1:14" ht="19.5">
      <c r="A7" s="87" t="s">
        <v>330</v>
      </c>
      <c r="B7" s="88" t="s">
        <v>8</v>
      </c>
      <c r="C7" s="88" t="s">
        <v>9</v>
      </c>
      <c r="D7" s="88" t="s">
        <v>10</v>
      </c>
      <c r="E7" s="88" t="s">
        <v>11</v>
      </c>
      <c r="F7" s="88" t="s">
        <v>119</v>
      </c>
      <c r="G7" s="88" t="s">
        <v>120</v>
      </c>
    </row>
    <row r="8" spans="1:14" ht="20.25">
      <c r="A8" s="89" t="s">
        <v>326</v>
      </c>
      <c r="B8" s="60">
        <v>12943845</v>
      </c>
      <c r="C8" s="60">
        <v>16182140</v>
      </c>
      <c r="D8" s="60">
        <v>21352019</v>
      </c>
      <c r="E8" s="60">
        <v>22089392</v>
      </c>
      <c r="F8" s="60">
        <v>20032862</v>
      </c>
      <c r="G8" s="60">
        <v>21244355</v>
      </c>
    </row>
    <row r="9" spans="1:14" ht="20.25">
      <c r="A9" s="89" t="s">
        <v>327</v>
      </c>
      <c r="B9" s="6">
        <v>81.769250000000014</v>
      </c>
      <c r="C9" s="6">
        <v>78.77376623376621</v>
      </c>
      <c r="D9" s="6">
        <v>75.064125000000004</v>
      </c>
      <c r="E9" s="6">
        <v>74.484374999999986</v>
      </c>
      <c r="F9" s="6">
        <v>82.27107142857146</v>
      </c>
      <c r="G9" s="6">
        <v>75.232954545454533</v>
      </c>
    </row>
    <row r="10" spans="1:14" ht="20.25">
      <c r="A10" s="89" t="s">
        <v>328</v>
      </c>
      <c r="B10" s="86">
        <v>1058408497.7662501</v>
      </c>
      <c r="C10" s="86">
        <v>1274728113.5220776</v>
      </c>
      <c r="D10" s="86">
        <v>1602770623.2183752</v>
      </c>
      <c r="E10" s="86">
        <v>1645314557.2499998</v>
      </c>
      <c r="F10" s="86">
        <v>1648125020.520715</v>
      </c>
      <c r="G10" s="86">
        <v>1598275594.0624998</v>
      </c>
    </row>
    <row r="13" spans="1:14" ht="20.25">
      <c r="B13" s="89" t="s">
        <v>331</v>
      </c>
      <c r="C13" s="86">
        <f>B4+C4+D4+E4+F4+G4+G10+F10+E10+D10+C10+B10</f>
        <v>16362677788.535124</v>
      </c>
    </row>
    <row r="14" spans="1:14" ht="20.25">
      <c r="B14" s="89" t="s">
        <v>329</v>
      </c>
      <c r="C14" s="86">
        <f>C13/365</f>
        <v>44829254.215164721</v>
      </c>
    </row>
  </sheetData>
  <pageMargins left="0.43" right="0.25" top="0.72" bottom="0.75" header="0.19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Fpage</vt:lpstr>
      <vt:lpstr>chat</vt:lpstr>
      <vt:lpstr>Price</vt:lpstr>
      <vt:lpstr>Volume by month</vt:lpstr>
      <vt:lpstr>Volume by source </vt:lpstr>
      <vt:lpstr>source nep</vt:lpstr>
      <vt:lpstr>commodity wise</vt:lpstr>
      <vt:lpstr>FIve Years</vt:lpstr>
      <vt:lpstr>Sheet1</vt:lpstr>
      <vt:lpstr>chat!Print_Area</vt:lpstr>
      <vt:lpstr>Fpage!Print_Area</vt:lpstr>
      <vt:lpstr>'Volume by source '!Print_Area</vt:lpstr>
      <vt:lpstr>'FIve Years'!Print_Titles</vt:lpstr>
      <vt:lpstr>Price!Print_Titles</vt:lpstr>
      <vt:lpstr>'Volume by month'!Print_Titles</vt:lpstr>
      <vt:lpstr>'Volume by source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Rdsplanning</cp:lastModifiedBy>
  <cp:lastPrinted>2016-05-18T01:48:56Z</cp:lastPrinted>
  <dcterms:created xsi:type="dcterms:W3CDTF">2001-04-24T16:13:19Z</dcterms:created>
  <dcterms:modified xsi:type="dcterms:W3CDTF">2016-05-18T01:48:58Z</dcterms:modified>
</cp:coreProperties>
</file>