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rofit_loss_thorough" sheetId="1" r:id="rId1"/>
    <sheet name="profit_loss_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AA14" i="1"/>
  <c r="Z14" i="1"/>
  <c r="S14" i="1"/>
  <c r="O14" i="1"/>
  <c r="K14" i="1"/>
  <c r="G14" i="1"/>
  <c r="Z13" i="1"/>
  <c r="I3" i="2" s="1"/>
  <c r="Z12" i="1"/>
  <c r="H3" i="2" s="1"/>
  <c r="W12" i="1"/>
  <c r="S12" i="1"/>
  <c r="O12" i="1"/>
  <c r="K12" i="1"/>
  <c r="G12" i="1"/>
  <c r="AA11" i="1"/>
  <c r="Z11" i="1"/>
  <c r="G3" i="2" s="1"/>
  <c r="T11" i="1"/>
  <c r="P11" i="1"/>
  <c r="L11" i="1"/>
  <c r="H11" i="1"/>
  <c r="Z10" i="1"/>
  <c r="F3" i="2" s="1"/>
  <c r="V10" i="1"/>
  <c r="R10" i="1"/>
  <c r="N10" i="1"/>
  <c r="J10" i="1"/>
  <c r="F10" i="1"/>
  <c r="AA9" i="1"/>
  <c r="Z9" i="1"/>
  <c r="E3" i="2" s="1"/>
  <c r="T9" i="1"/>
  <c r="P9" i="1"/>
  <c r="L9" i="1"/>
  <c r="H9" i="1"/>
  <c r="E9" i="1"/>
  <c r="Z8" i="1"/>
  <c r="D3" i="2" s="1"/>
  <c r="U8" i="1"/>
  <c r="Q8" i="1"/>
  <c r="M8" i="1"/>
  <c r="I8" i="1"/>
  <c r="E8" i="1"/>
  <c r="AA7" i="1"/>
  <c r="Z7" i="1"/>
  <c r="S7" i="1"/>
  <c r="O7" i="1"/>
  <c r="K7" i="1"/>
  <c r="G7" i="1"/>
  <c r="AA6" i="1"/>
  <c r="Z6" i="1"/>
  <c r="C3" i="2" s="1"/>
  <c r="L6" i="1"/>
  <c r="H6" i="1"/>
  <c r="Z5" i="1"/>
  <c r="B3" i="2" s="1"/>
  <c r="V5" i="1"/>
  <c r="R5" i="1"/>
  <c r="N5" i="1"/>
  <c r="J5" i="1"/>
  <c r="F5" i="1"/>
  <c r="K3" i="2" l="1"/>
</calcChain>
</file>

<file path=xl/sharedStrings.xml><?xml version="1.0" encoding="utf-8"?>
<sst xmlns="http://schemas.openxmlformats.org/spreadsheetml/2006/main" count="80" uniqueCount="70">
  <si>
    <t xml:space="preserve">Cash status </t>
  </si>
  <si>
    <t>Rice</t>
  </si>
  <si>
    <t>Wheat</t>
  </si>
  <si>
    <t xml:space="preserve">Maize </t>
  </si>
  <si>
    <t>Mungbean</t>
  </si>
  <si>
    <t xml:space="preserve">Lentil </t>
  </si>
  <si>
    <t xml:space="preserve">Wheat </t>
  </si>
  <si>
    <t>Maize</t>
  </si>
  <si>
    <t xml:space="preserve">Mungbean </t>
  </si>
  <si>
    <t>Trading Summary</t>
  </si>
  <si>
    <t>Sales target (t)</t>
  </si>
  <si>
    <t>Gross profit</t>
  </si>
  <si>
    <t>% margin</t>
  </si>
  <si>
    <t>Total</t>
  </si>
  <si>
    <t>Crop</t>
  </si>
  <si>
    <t>Selling price_per_ton</t>
  </si>
  <si>
    <t>Purchasing price_per_ton</t>
  </si>
  <si>
    <t>Seed class</t>
  </si>
  <si>
    <t>S/S</t>
  </si>
  <si>
    <t>I/S</t>
  </si>
  <si>
    <t>Total Sales_ton</t>
  </si>
  <si>
    <t>Stock balance_ton</t>
  </si>
  <si>
    <t># Purchased_amount_rupees (5% more than sales) = Quarterly purchase volume x purchasing price</t>
  </si>
  <si>
    <t># Sales_amount_in_rs = Quarterly sales volume x selling price</t>
  </si>
  <si>
    <t># Profit = (Purchase-Sales)</t>
  </si>
  <si>
    <t>Year 1(July 2010-June 2011)_Q1(July/Sept)</t>
  </si>
  <si>
    <t>Year 1(July 2010-June 2011)_Q2(Oct/Dec)</t>
  </si>
  <si>
    <t>Year 1(July 2010-June 2011)_Q3(Jan/Mar)</t>
  </si>
  <si>
    <t>Year 1(July 2010-June 2011)_Q4(April/June)</t>
  </si>
  <si>
    <t>Year 2(July 2011-June 2012)_Q1(July/Sept)</t>
  </si>
  <si>
    <t>Year 2(July 2011-June 2012)_Q2(Oct/Dec)</t>
  </si>
  <si>
    <t>Year 2(July 2011-June 2012)_Q3(Jan/Mar)</t>
  </si>
  <si>
    <t>Year 2(July 2011-June 2012)_Q4(April/June)</t>
  </si>
  <si>
    <t>Year 3(July 2012-June 2013)_Q1(July/Sept)</t>
  </si>
  <si>
    <t>Year 3(July 2012-June 2013)_Q2(Oct/Dec)</t>
  </si>
  <si>
    <t>Year 3(July 2012-June 2013)_Q3(Jan/Mar)</t>
  </si>
  <si>
    <t>Year 3(July 2012-June 2013)_Q4(April/June)</t>
  </si>
  <si>
    <t>Year 4(July 2013-June 2014)_Q1(July/Sept)</t>
  </si>
  <si>
    <t>Year 4(July 2013-June 2014)_Q2(Oct/Dec)</t>
  </si>
  <si>
    <t>Year 4(July 2013-June 2014)_Q3(Jan/Mar)</t>
  </si>
  <si>
    <t>Year 4(July 2013-June 2014)_Q4(April/June)</t>
  </si>
  <si>
    <t>Year 5(July 2014-June 2015)_Q1(July/Sept)</t>
  </si>
  <si>
    <t>Year 5(July 2014-June 2015)_Q2(Oct/Dec)</t>
  </si>
  <si>
    <t>Year 5(July 2014-June 2015)_Q3(Jan/Mar)</t>
  </si>
  <si>
    <t>Year 5(July 2014-June 2015)_Q4(April/June)</t>
  </si>
  <si>
    <t>Lentil_SS</t>
  </si>
  <si>
    <t>Mungbean_SS</t>
  </si>
  <si>
    <t>Wheat_SS</t>
  </si>
  <si>
    <t>Rice_SS</t>
  </si>
  <si>
    <t>Rice_IS</t>
  </si>
  <si>
    <t>Wheat_IS</t>
  </si>
  <si>
    <t>Maize (OP) post rainy season_IS</t>
  </si>
  <si>
    <t>Mungbean_IS</t>
  </si>
  <si>
    <t>Lentil_IS</t>
  </si>
  <si>
    <t>Sales_NRs</t>
  </si>
  <si>
    <t>Percentage of sales (volume)</t>
  </si>
  <si>
    <t>Percentage of sales (value)</t>
  </si>
  <si>
    <t>Purchase_NRs</t>
  </si>
  <si>
    <t>Purchase target (t)</t>
  </si>
  <si>
    <t>Final year stock (t)</t>
  </si>
  <si>
    <t>Equals, Sales target/Total Sales target</t>
  </si>
  <si>
    <t>Equals, Sales target x Selling price_per_ton</t>
  </si>
  <si>
    <t>Equals, Sales_NRs/Total Sales_NRs</t>
  </si>
  <si>
    <t>Equals, Sum of quarterly purchases over years</t>
  </si>
  <si>
    <t>Equals, Sum of quarterly purchases over years x Purchase price_per_ton</t>
  </si>
  <si>
    <t>Profit per tonne</t>
  </si>
  <si>
    <t>Equals, Purchase of later quarter of final year</t>
  </si>
  <si>
    <t>Equals, Sales_NRs-Purchase_NRs</t>
  </si>
  <si>
    <t>Equals, Gross profit/Purchase_NRs</t>
  </si>
  <si>
    <t>Equals, Gross profit/Sales target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</si>
</sst>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6" sqref="A16"/>
    </sheetView>
  </sheetViews>
  <sheetFormatPr defaultRowHeight="14.4" x14ac:dyDescent="0.3"/>
  <cols>
    <col min="1" max="1" width="24.88671875" customWidth="1"/>
    <col min="5" max="5" width="8.44140625" customWidth="1"/>
    <col min="6" max="6" width="11.6640625" customWidth="1"/>
    <col min="7" max="7" width="8.77734375" customWidth="1"/>
  </cols>
  <sheetData>
    <row r="1" spans="1:27" x14ac:dyDescent="0.3">
      <c r="A1" t="s">
        <v>23</v>
      </c>
    </row>
    <row r="2" spans="1:27" x14ac:dyDescent="0.3">
      <c r="A2" t="s">
        <v>22</v>
      </c>
    </row>
    <row r="3" spans="1:27" x14ac:dyDescent="0.3">
      <c r="A3" t="s">
        <v>24</v>
      </c>
    </row>
    <row r="4" spans="1:27" x14ac:dyDescent="0.3">
      <c r="A4" t="s">
        <v>14</v>
      </c>
      <c r="B4" t="s">
        <v>17</v>
      </c>
      <c r="C4" t="s">
        <v>15</v>
      </c>
      <c r="D4" t="s">
        <v>16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39</v>
      </c>
      <c r="T4" t="s">
        <v>40</v>
      </c>
      <c r="U4" t="s">
        <v>41</v>
      </c>
      <c r="V4" t="s">
        <v>42</v>
      </c>
      <c r="W4" t="s">
        <v>43</v>
      </c>
      <c r="X4" t="s">
        <v>44</v>
      </c>
      <c r="Y4" t="s">
        <v>0</v>
      </c>
      <c r="Z4" t="s">
        <v>20</v>
      </c>
      <c r="AA4" t="s">
        <v>21</v>
      </c>
    </row>
    <row r="5" spans="1:27" x14ac:dyDescent="0.3">
      <c r="A5" t="s">
        <v>1</v>
      </c>
      <c r="B5" t="s">
        <v>18</v>
      </c>
      <c r="C5">
        <v>50000</v>
      </c>
      <c r="D5">
        <v>35000</v>
      </c>
      <c r="F5">
        <f>H5*1.05</f>
        <v>5.25</v>
      </c>
      <c r="H5">
        <v>5</v>
      </c>
      <c r="J5">
        <f>L5*1.05</f>
        <v>5.25</v>
      </c>
      <c r="L5">
        <v>5</v>
      </c>
      <c r="N5">
        <f>P5*1.05</f>
        <v>5.25</v>
      </c>
      <c r="P5">
        <v>5</v>
      </c>
      <c r="R5">
        <f>T5*1.05</f>
        <v>5.25</v>
      </c>
      <c r="T5">
        <v>5</v>
      </c>
      <c r="V5">
        <f>X5*1.05</f>
        <v>5.25</v>
      </c>
      <c r="X5">
        <v>5</v>
      </c>
      <c r="Z5">
        <f>X5+T5+P5+L5+H5</f>
        <v>25</v>
      </c>
    </row>
    <row r="6" spans="1:27" x14ac:dyDescent="0.3">
      <c r="A6" t="s">
        <v>2</v>
      </c>
      <c r="B6" t="s">
        <v>18</v>
      </c>
      <c r="C6">
        <v>50000</v>
      </c>
      <c r="D6">
        <v>35000</v>
      </c>
      <c r="H6">
        <f>J6</f>
        <v>15</v>
      </c>
      <c r="J6">
        <v>15</v>
      </c>
      <c r="L6">
        <f>N6</f>
        <v>15</v>
      </c>
      <c r="N6">
        <v>15</v>
      </c>
      <c r="P6">
        <v>15</v>
      </c>
      <c r="R6">
        <v>15</v>
      </c>
      <c r="T6">
        <v>15</v>
      </c>
      <c r="V6">
        <v>15</v>
      </c>
      <c r="X6">
        <v>15</v>
      </c>
      <c r="Z6">
        <f>V6+R6+N6+J6+F6</f>
        <v>60</v>
      </c>
      <c r="AA6">
        <f>X6</f>
        <v>15</v>
      </c>
    </row>
    <row r="7" spans="1:27" x14ac:dyDescent="0.3">
      <c r="A7" t="s">
        <v>3</v>
      </c>
      <c r="B7" t="s">
        <v>18</v>
      </c>
      <c r="C7">
        <v>60000</v>
      </c>
      <c r="D7">
        <v>40000</v>
      </c>
      <c r="E7">
        <v>0.9</v>
      </c>
      <c r="G7">
        <f>I7*1.05</f>
        <v>5.25</v>
      </c>
      <c r="I7">
        <v>5</v>
      </c>
      <c r="K7">
        <f>M7*1.05</f>
        <v>5.25</v>
      </c>
      <c r="M7">
        <v>5</v>
      </c>
      <c r="O7">
        <f>Q7*1.05</f>
        <v>5.25</v>
      </c>
      <c r="Q7">
        <v>5</v>
      </c>
      <c r="S7">
        <f>U7*1.05</f>
        <v>5.25</v>
      </c>
      <c r="U7">
        <v>5</v>
      </c>
      <c r="W7">
        <v>5.25</v>
      </c>
      <c r="Z7">
        <f>U7+Q7+M7+I7+E7</f>
        <v>20.9</v>
      </c>
      <c r="AA7">
        <f>W7</f>
        <v>5.25</v>
      </c>
    </row>
    <row r="8" spans="1:27" x14ac:dyDescent="0.3">
      <c r="A8" t="s">
        <v>4</v>
      </c>
      <c r="B8" t="s">
        <v>18</v>
      </c>
      <c r="C8">
        <v>160000</v>
      </c>
      <c r="D8">
        <v>130000</v>
      </c>
      <c r="E8">
        <f>G8*1.05</f>
        <v>1.05</v>
      </c>
      <c r="G8">
        <v>1</v>
      </c>
      <c r="I8">
        <f>K8*1.05</f>
        <v>1.05</v>
      </c>
      <c r="K8">
        <v>1</v>
      </c>
      <c r="M8">
        <f>O8*1.05</f>
        <v>1.05</v>
      </c>
      <c r="O8">
        <v>1</v>
      </c>
      <c r="Q8">
        <f>S8*1.05</f>
        <v>1.05</v>
      </c>
      <c r="S8">
        <v>1</v>
      </c>
      <c r="U8">
        <f>W8*1.05</f>
        <v>1.05</v>
      </c>
      <c r="W8">
        <v>1</v>
      </c>
      <c r="Z8">
        <f>W8+S8+O8+K8+G8</f>
        <v>5</v>
      </c>
    </row>
    <row r="9" spans="1:27" x14ac:dyDescent="0.3">
      <c r="A9" t="s">
        <v>5</v>
      </c>
      <c r="B9" t="s">
        <v>18</v>
      </c>
      <c r="C9">
        <v>120000</v>
      </c>
      <c r="D9">
        <v>100000</v>
      </c>
      <c r="E9">
        <f>F9*1.05</f>
        <v>1.05</v>
      </c>
      <c r="F9">
        <v>1</v>
      </c>
      <c r="H9">
        <f>J9*1.05</f>
        <v>2.1</v>
      </c>
      <c r="J9">
        <v>2</v>
      </c>
      <c r="L9">
        <f>N9*1.05</f>
        <v>2.1</v>
      </c>
      <c r="N9">
        <v>2</v>
      </c>
      <c r="P9">
        <f>R9*1.05</f>
        <v>2.1</v>
      </c>
      <c r="R9">
        <v>2</v>
      </c>
      <c r="T9">
        <f>V9*1.05</f>
        <v>2.1</v>
      </c>
      <c r="V9">
        <v>2</v>
      </c>
      <c r="X9">
        <v>2.1</v>
      </c>
      <c r="Z9">
        <f>V9+R9+N9+J9+F9</f>
        <v>9</v>
      </c>
      <c r="AA9">
        <f>X9</f>
        <v>2.1</v>
      </c>
    </row>
    <row r="10" spans="1:27" x14ac:dyDescent="0.3">
      <c r="A10" t="s">
        <v>1</v>
      </c>
      <c r="B10" t="s">
        <v>19</v>
      </c>
      <c r="C10">
        <v>40000</v>
      </c>
      <c r="D10">
        <v>26000</v>
      </c>
      <c r="F10">
        <f>H10*1.1</f>
        <v>11</v>
      </c>
      <c r="H10">
        <v>10</v>
      </c>
      <c r="J10">
        <f>L10*1.1</f>
        <v>22</v>
      </c>
      <c r="L10">
        <v>20</v>
      </c>
      <c r="N10">
        <f>P10*1.1</f>
        <v>33</v>
      </c>
      <c r="P10">
        <v>30</v>
      </c>
      <c r="R10">
        <f>T10*1.1</f>
        <v>44</v>
      </c>
      <c r="T10">
        <v>40</v>
      </c>
      <c r="V10">
        <f>X10*1.1</f>
        <v>55.000000000000007</v>
      </c>
      <c r="X10">
        <v>50</v>
      </c>
      <c r="Z10">
        <f>X10+T10+P10+L10+H10</f>
        <v>150</v>
      </c>
    </row>
    <row r="11" spans="1:27" x14ac:dyDescent="0.3">
      <c r="A11" t="s">
        <v>6</v>
      </c>
      <c r="B11" t="s">
        <v>19</v>
      </c>
      <c r="C11">
        <v>30000</v>
      </c>
      <c r="D11">
        <v>22000</v>
      </c>
      <c r="H11">
        <f>J11*1.07</f>
        <v>181.9</v>
      </c>
      <c r="J11">
        <v>170</v>
      </c>
      <c r="L11">
        <f>N11*1.07</f>
        <v>214</v>
      </c>
      <c r="N11">
        <v>200</v>
      </c>
      <c r="P11">
        <f>R11*1.07</f>
        <v>374.5</v>
      </c>
      <c r="R11">
        <v>350</v>
      </c>
      <c r="T11">
        <f>V11*1.07</f>
        <v>481.5</v>
      </c>
      <c r="V11">
        <v>450</v>
      </c>
      <c r="X11">
        <v>481.5</v>
      </c>
      <c r="Z11">
        <f>V11+R11+N11+J11</f>
        <v>1170</v>
      </c>
      <c r="AA11">
        <f>X11</f>
        <v>481.5</v>
      </c>
    </row>
    <row r="12" spans="1:27" x14ac:dyDescent="0.3">
      <c r="A12" t="s">
        <v>7</v>
      </c>
      <c r="B12" t="s">
        <v>19</v>
      </c>
      <c r="C12">
        <v>40000</v>
      </c>
      <c r="D12">
        <v>25000</v>
      </c>
      <c r="G12">
        <f>H12*1.08</f>
        <v>116.64000000000001</v>
      </c>
      <c r="H12">
        <v>108</v>
      </c>
      <c r="K12">
        <f>L12*1.08</f>
        <v>216</v>
      </c>
      <c r="L12">
        <v>200</v>
      </c>
      <c r="O12">
        <f>P12*1.08</f>
        <v>270</v>
      </c>
      <c r="P12">
        <v>250</v>
      </c>
      <c r="S12">
        <f>T12*1.08</f>
        <v>324</v>
      </c>
      <c r="T12">
        <v>300</v>
      </c>
      <c r="W12">
        <f>X12*1.08</f>
        <v>324</v>
      </c>
      <c r="X12">
        <v>300</v>
      </c>
      <c r="Z12">
        <f>X12+T12+P12+L12</f>
        <v>1050</v>
      </c>
    </row>
    <row r="13" spans="1:27" x14ac:dyDescent="0.3">
      <c r="A13" t="s">
        <v>8</v>
      </c>
      <c r="B13" t="s">
        <v>19</v>
      </c>
      <c r="C13">
        <v>150000</v>
      </c>
      <c r="D13">
        <v>100000</v>
      </c>
      <c r="E13">
        <v>21</v>
      </c>
      <c r="G13">
        <v>20</v>
      </c>
      <c r="I13">
        <v>21</v>
      </c>
      <c r="K13">
        <v>20</v>
      </c>
      <c r="M13">
        <v>54</v>
      </c>
      <c r="O13">
        <v>50</v>
      </c>
      <c r="Q13">
        <v>80</v>
      </c>
      <c r="S13">
        <v>75</v>
      </c>
      <c r="U13">
        <v>107</v>
      </c>
      <c r="W13">
        <v>100</v>
      </c>
      <c r="Z13">
        <f>W13+S13+O13+K13+G13</f>
        <v>265</v>
      </c>
    </row>
    <row r="14" spans="1:27" x14ac:dyDescent="0.3">
      <c r="A14" t="s">
        <v>5</v>
      </c>
      <c r="B14" t="s">
        <v>19</v>
      </c>
      <c r="C14">
        <v>120000</v>
      </c>
      <c r="D14">
        <v>90000</v>
      </c>
      <c r="G14">
        <f>J14*1.1</f>
        <v>22</v>
      </c>
      <c r="J14">
        <v>20</v>
      </c>
      <c r="K14">
        <f>N14*1.1</f>
        <v>22</v>
      </c>
      <c r="N14">
        <v>20</v>
      </c>
      <c r="O14">
        <f>R14*1.1</f>
        <v>55.000000000000007</v>
      </c>
      <c r="R14">
        <v>50</v>
      </c>
      <c r="S14">
        <f>V14*1.1</f>
        <v>66</v>
      </c>
      <c r="V14">
        <v>60</v>
      </c>
      <c r="W14">
        <v>66</v>
      </c>
      <c r="Z14">
        <f>V14+R14+N14+J14</f>
        <v>150</v>
      </c>
      <c r="AA14">
        <f>W14</f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workbookViewId="0">
      <selection activeCell="F3" sqref="F3"/>
    </sheetView>
  </sheetViews>
  <sheetFormatPr defaultRowHeight="14.4" x14ac:dyDescent="0.3"/>
  <cols>
    <col min="1" max="1" width="24.6640625" bestFit="1" customWidth="1"/>
  </cols>
  <sheetData>
    <row r="2" spans="1:11" x14ac:dyDescent="0.3">
      <c r="A2" t="s">
        <v>9</v>
      </c>
      <c r="B2" t="s">
        <v>48</v>
      </c>
      <c r="C2" t="s">
        <v>47</v>
      </c>
      <c r="D2" t="s">
        <v>46</v>
      </c>
      <c r="E2" t="s">
        <v>45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13</v>
      </c>
    </row>
    <row r="3" spans="1:11" x14ac:dyDescent="0.3">
      <c r="A3" t="s">
        <v>10</v>
      </c>
      <c r="B3">
        <f>profit_loss_thorough!Z5</f>
        <v>25</v>
      </c>
      <c r="C3">
        <f>profit_loss_thorough!Z6</f>
        <v>60</v>
      </c>
      <c r="D3">
        <f>profit_loss_thorough!Z8</f>
        <v>5</v>
      </c>
      <c r="E3">
        <f>profit_loss_thorough!Z9</f>
        <v>9</v>
      </c>
      <c r="F3">
        <f>profit_loss_thorough!Z10</f>
        <v>150</v>
      </c>
      <c r="G3">
        <f>profit_loss_thorough!Z11</f>
        <v>1170</v>
      </c>
      <c r="H3">
        <f>profit_loss_thorough!Z12</f>
        <v>1050</v>
      </c>
      <c r="I3">
        <f>profit_loss_thorough!Z13</f>
        <v>265</v>
      </c>
      <c r="J3">
        <f>profit_loss_thorough!Z14</f>
        <v>150</v>
      </c>
      <c r="K3">
        <f>SUM(B3:J3)</f>
        <v>2884</v>
      </c>
    </row>
    <row r="4" spans="1:11" x14ac:dyDescent="0.3">
      <c r="A4" t="s">
        <v>54</v>
      </c>
      <c r="B4" t="s">
        <v>61</v>
      </c>
    </row>
    <row r="5" spans="1:11" x14ac:dyDescent="0.3">
      <c r="A5" t="s">
        <v>55</v>
      </c>
      <c r="B5" t="s">
        <v>60</v>
      </c>
    </row>
    <row r="6" spans="1:11" x14ac:dyDescent="0.3">
      <c r="A6" t="s">
        <v>56</v>
      </c>
      <c r="B6" t="s">
        <v>62</v>
      </c>
    </row>
    <row r="7" spans="1:11" x14ac:dyDescent="0.3">
      <c r="A7" t="s">
        <v>58</v>
      </c>
      <c r="B7" t="s">
        <v>63</v>
      </c>
    </row>
    <row r="8" spans="1:11" x14ac:dyDescent="0.3">
      <c r="A8" t="s">
        <v>57</v>
      </c>
      <c r="B8" t="s">
        <v>64</v>
      </c>
    </row>
    <row r="9" spans="1:11" x14ac:dyDescent="0.3">
      <c r="A9" t="s">
        <v>59</v>
      </c>
      <c r="B9" t="s">
        <v>66</v>
      </c>
    </row>
    <row r="10" spans="1:11" x14ac:dyDescent="0.3">
      <c r="A10" t="s">
        <v>11</v>
      </c>
      <c r="B10" t="s">
        <v>67</v>
      </c>
    </row>
    <row r="11" spans="1:11" x14ac:dyDescent="0.3">
      <c r="A11" t="s">
        <v>12</v>
      </c>
      <c r="B11" t="s">
        <v>68</v>
      </c>
    </row>
    <row r="12" spans="1:11" x14ac:dyDescent="0.3">
      <c r="A12" t="s">
        <v>65</v>
      </c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profit_loss_thorough</vt:lpstr>
      <vt:lpstr>profit_loss_summary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2019-01-18T13:31:18Z</dcterms:modified>
</cp:coreProperties>
</file>