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epika.m.lv\Downloads\"/>
    </mc:Choice>
  </mc:AlternateContent>
  <xr:revisionPtr revIDLastSave="0" documentId="8_{4F38A544-2D31-44DA-B112-6353EE65C29E}" xr6:coauthVersionLast="47" xr6:coauthVersionMax="47" xr10:uidLastSave="{00000000-0000-0000-0000-000000000000}"/>
  <bookViews>
    <workbookView xWindow="-110" yWindow="-110" windowWidth="19420" windowHeight="10300" firstSheet="4" activeTab="7" xr2:uid="{65C14963-D7D9-489F-85DF-B390E3AF6B64}"/>
  </bookViews>
  <sheets>
    <sheet name="Sheet3" sheetId="4" r:id="rId1"/>
    <sheet name="Sheet4" sheetId="5" r:id="rId2"/>
    <sheet name="1st q" sheetId="7" r:id="rId3"/>
    <sheet name="Sheet8" sheetId="9" r:id="rId4"/>
    <sheet name="Sheet7" sheetId="8" r:id="rId5"/>
    <sheet name="Sheet9" sheetId="10" r:id="rId6"/>
    <sheet name="Sheet10" sheetId="11" r:id="rId7"/>
    <sheet name="Sheet11" sheetId="12" r:id="rId8"/>
    <sheet name="Sheet12" sheetId="13" r:id="rId9"/>
    <sheet name="Data" sheetId="1" r:id="rId10"/>
  </sheets>
  <definedNames>
    <definedName name="_xlcn.WorksheetConnection_EmployeeData.xlsxTBL_Employees1" hidden="1">TBL_Employees[]</definedName>
  </definedNames>
  <calcPr calcId="191029"/>
  <pivotCaches>
    <pivotCache cacheId="69" r:id="rId11"/>
    <pivotCache cacheId="6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" name="TBL_Employees" connection="WorksheetConnection_Employee Data.xlsx!TBL_Employe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V305" i="1"/>
  <c r="V325" i="1"/>
  <c r="V326" i="1"/>
  <c r="V365" i="1"/>
  <c r="V366" i="1"/>
  <c r="V42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425" i="1"/>
  <c r="V425" i="1" s="1"/>
  <c r="T452" i="1"/>
  <c r="V452" i="1" s="1"/>
  <c r="T491" i="1"/>
  <c r="V491" i="1" s="1"/>
  <c r="T671" i="1"/>
  <c r="V671" i="1" s="1"/>
  <c r="T691" i="1"/>
  <c r="V691" i="1" s="1"/>
  <c r="T731" i="1"/>
  <c r="V731" i="1" s="1"/>
  <c r="T732" i="1"/>
  <c r="V732" i="1" s="1"/>
  <c r="T752" i="1"/>
  <c r="V752" i="1" s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T58" i="1" s="1"/>
  <c r="V58" i="1" s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T130" i="1" s="1"/>
  <c r="V130" i="1" s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T190" i="1" s="1"/>
  <c r="V190" i="1" s="1"/>
  <c r="R191" i="1"/>
  <c r="T191" i="1" s="1"/>
  <c r="V191" i="1" s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T211" i="1" s="1"/>
  <c r="V211" i="1" s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T246" i="1" s="1"/>
  <c r="V246" i="1" s="1"/>
  <c r="R247" i="1"/>
  <c r="R248" i="1"/>
  <c r="R249" i="1"/>
  <c r="R250" i="1"/>
  <c r="R251" i="1"/>
  <c r="R252" i="1"/>
  <c r="T252" i="1" s="1"/>
  <c r="V252" i="1" s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T265" i="1" s="1"/>
  <c r="V265" i="1" s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T292" i="1" s="1"/>
  <c r="V292" i="1" s="1"/>
  <c r="R293" i="1"/>
  <c r="R294" i="1"/>
  <c r="R295" i="1"/>
  <c r="R296" i="1"/>
  <c r="R297" i="1"/>
  <c r="R298" i="1"/>
  <c r="T298" i="1" s="1"/>
  <c r="V298" i="1" s="1"/>
  <c r="R299" i="1"/>
  <c r="R300" i="1"/>
  <c r="R301" i="1"/>
  <c r="R302" i="1"/>
  <c r="R303" i="1"/>
  <c r="R304" i="1"/>
  <c r="R305" i="1"/>
  <c r="T305" i="1" s="1"/>
  <c r="R306" i="1"/>
  <c r="R307" i="1"/>
  <c r="R308" i="1"/>
  <c r="R309" i="1"/>
  <c r="R310" i="1"/>
  <c r="R311" i="1"/>
  <c r="R312" i="1"/>
  <c r="R313" i="1"/>
  <c r="T313" i="1" s="1"/>
  <c r="V313" i="1" s="1"/>
  <c r="R314" i="1"/>
  <c r="R315" i="1"/>
  <c r="R316" i="1"/>
  <c r="R317" i="1"/>
  <c r="R318" i="1"/>
  <c r="R319" i="1"/>
  <c r="R320" i="1"/>
  <c r="R321" i="1"/>
  <c r="R322" i="1"/>
  <c r="R323" i="1"/>
  <c r="R324" i="1"/>
  <c r="R325" i="1"/>
  <c r="T325" i="1" s="1"/>
  <c r="R326" i="1"/>
  <c r="T326" i="1" s="1"/>
  <c r="R327" i="1"/>
  <c r="R328" i="1"/>
  <c r="R329" i="1"/>
  <c r="R330" i="1"/>
  <c r="R331" i="1"/>
  <c r="R332" i="1"/>
  <c r="R333" i="1"/>
  <c r="R334" i="1"/>
  <c r="R335" i="1"/>
  <c r="R336" i="1"/>
  <c r="R337" i="1"/>
  <c r="R338" i="1"/>
  <c r="T338" i="1" s="1"/>
  <c r="V338" i="1" s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T365" i="1" s="1"/>
  <c r="R366" i="1"/>
  <c r="T366" i="1" s="1"/>
  <c r="R367" i="1"/>
  <c r="R368" i="1"/>
  <c r="R369" i="1"/>
  <c r="R370" i="1"/>
  <c r="R371" i="1"/>
  <c r="R372" i="1"/>
  <c r="T372" i="1" s="1"/>
  <c r="V372" i="1" s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T426" i="1" s="1"/>
  <c r="R427" i="1"/>
  <c r="R428" i="1"/>
  <c r="R429" i="1"/>
  <c r="R430" i="1"/>
  <c r="T430" i="1" s="1"/>
  <c r="V430" i="1" s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T509" i="1" s="1"/>
  <c r="V509" i="1" s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T529" i="1" s="1"/>
  <c r="V529" i="1" s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T552" i="1" s="1"/>
  <c r="V552" i="1" s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T578" i="1" s="1"/>
  <c r="V578" i="1" s="1"/>
  <c r="R579" i="1"/>
  <c r="R580" i="1"/>
  <c r="R581" i="1"/>
  <c r="R582" i="1"/>
  <c r="R583" i="1"/>
  <c r="R584" i="1"/>
  <c r="R585" i="1"/>
  <c r="R586" i="1"/>
  <c r="R587" i="1"/>
  <c r="R588" i="1"/>
  <c r="R589" i="1"/>
  <c r="R590" i="1"/>
  <c r="T590" i="1" s="1"/>
  <c r="V590" i="1" s="1"/>
  <c r="R591" i="1"/>
  <c r="T591" i="1" s="1"/>
  <c r="V591" i="1" s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T636" i="1" s="1"/>
  <c r="V636" i="1" s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T652" i="1" s="1"/>
  <c r="V652" i="1" s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T818" i="1" s="1"/>
  <c r="V818" i="1" s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T850" i="1" s="1"/>
  <c r="V850" i="1" s="1"/>
  <c r="R851" i="1"/>
  <c r="R852" i="1"/>
  <c r="R853" i="1"/>
  <c r="R854" i="1"/>
  <c r="R855" i="1"/>
  <c r="R856" i="1"/>
  <c r="R857" i="1"/>
  <c r="R858" i="1"/>
  <c r="T858" i="1" s="1"/>
  <c r="V858" i="1" s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T924" i="1" s="1"/>
  <c r="V924" i="1" s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T950" i="1" s="1"/>
  <c r="V950" i="1" s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P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P892" i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Q2" i="1"/>
  <c r="Q83" i="1"/>
  <c r="Q92" i="1"/>
  <c r="Q665" i="1"/>
  <c r="Q891" i="1"/>
  <c r="Q89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8" i="5"/>
  <c r="E8" i="5" s="1"/>
  <c r="T913" i="1" l="1"/>
  <c r="V913" i="1" s="1"/>
  <c r="T971" i="1"/>
  <c r="V971" i="1" s="1"/>
  <c r="T413" i="1"/>
  <c r="V413" i="1" s="1"/>
  <c r="T892" i="1"/>
  <c r="V892" i="1" s="1"/>
  <c r="T493" i="1"/>
  <c r="V493" i="1" s="1"/>
  <c r="T492" i="1"/>
  <c r="V492" i="1" s="1"/>
  <c r="T571" i="1"/>
  <c r="V571" i="1" s="1"/>
  <c r="T551" i="1"/>
  <c r="V551" i="1" s="1"/>
  <c r="T511" i="1"/>
  <c r="V511" i="1" s="1"/>
  <c r="T231" i="1"/>
  <c r="V231" i="1" s="1"/>
  <c r="T170" i="1"/>
  <c r="V170" i="1" s="1"/>
  <c r="T733" i="1"/>
  <c r="V733" i="1" s="1"/>
  <c r="T233" i="1"/>
  <c r="V233" i="1" s="1"/>
  <c r="T173" i="1"/>
  <c r="V173" i="1" s="1"/>
  <c r="T769" i="1"/>
  <c r="V769" i="1" s="1"/>
  <c r="T609" i="1"/>
  <c r="V609" i="1" s="1"/>
  <c r="T949" i="1"/>
  <c r="V949" i="1" s="1"/>
  <c r="T589" i="1"/>
  <c r="V589" i="1" s="1"/>
  <c r="T765" i="1"/>
  <c r="V765" i="1" s="1"/>
  <c r="T241" i="1"/>
  <c r="V241" i="1" s="1"/>
  <c r="T945" i="1"/>
  <c r="V945" i="1" s="1"/>
  <c r="T944" i="1"/>
  <c r="V944" i="1" s="1"/>
  <c r="T245" i="1"/>
  <c r="V245" i="1" s="1"/>
  <c r="T912" i="1"/>
  <c r="V912" i="1" s="1"/>
  <c r="T852" i="1"/>
  <c r="V852" i="1" s="1"/>
  <c r="T832" i="1"/>
  <c r="V832" i="1" s="1"/>
  <c r="T772" i="1"/>
  <c r="V772" i="1" s="1"/>
  <c r="T672" i="1"/>
  <c r="V672" i="1" s="1"/>
  <c r="T632" i="1"/>
  <c r="V632" i="1" s="1"/>
  <c r="T572" i="1"/>
  <c r="V572" i="1" s="1"/>
  <c r="T392" i="1"/>
  <c r="V392" i="1" s="1"/>
  <c r="T352" i="1"/>
  <c r="V352" i="1" s="1"/>
  <c r="T332" i="1"/>
  <c r="V332" i="1" s="1"/>
  <c r="T312" i="1"/>
  <c r="V312" i="1" s="1"/>
  <c r="T272" i="1"/>
  <c r="V272" i="1" s="1"/>
  <c r="T232" i="1"/>
  <c r="V232" i="1" s="1"/>
  <c r="T172" i="1"/>
  <c r="V172" i="1" s="1"/>
  <c r="T152" i="1"/>
  <c r="V152" i="1" s="1"/>
  <c r="T92" i="1"/>
  <c r="V92" i="1" s="1"/>
  <c r="T32" i="1"/>
  <c r="V32" i="1" s="1"/>
  <c r="T851" i="1"/>
  <c r="V851" i="1" s="1"/>
  <c r="T831" i="1"/>
  <c r="V831" i="1" s="1"/>
  <c r="T791" i="1"/>
  <c r="V791" i="1" s="1"/>
  <c r="T711" i="1"/>
  <c r="V711" i="1" s="1"/>
  <c r="T611" i="1"/>
  <c r="V611" i="1" s="1"/>
  <c r="T391" i="1"/>
  <c r="V391" i="1" s="1"/>
  <c r="T371" i="1"/>
  <c r="V371" i="1" s="1"/>
  <c r="T331" i="1"/>
  <c r="V331" i="1" s="1"/>
  <c r="T311" i="1"/>
  <c r="V311" i="1" s="1"/>
  <c r="T291" i="1"/>
  <c r="V291" i="1" s="1"/>
  <c r="T171" i="1"/>
  <c r="V171" i="1" s="1"/>
  <c r="T151" i="1"/>
  <c r="V151" i="1" s="1"/>
  <c r="T111" i="1"/>
  <c r="V111" i="1" s="1"/>
  <c r="T91" i="1"/>
  <c r="V91" i="1" s="1"/>
  <c r="T240" i="1"/>
  <c r="V240" i="1" s="1"/>
  <c r="T917" i="1"/>
  <c r="V917" i="1" s="1"/>
  <c r="T677" i="1"/>
  <c r="V677" i="1" s="1"/>
  <c r="T577" i="1"/>
  <c r="V577" i="1" s="1"/>
  <c r="T57" i="1"/>
  <c r="V57" i="1" s="1"/>
  <c r="T916" i="1"/>
  <c r="V916" i="1" s="1"/>
  <c r="T676" i="1"/>
  <c r="V676" i="1" s="1"/>
  <c r="T576" i="1"/>
  <c r="V576" i="1" s="1"/>
  <c r="T56" i="1"/>
  <c r="V56" i="1" s="1"/>
  <c r="T833" i="1"/>
  <c r="V833" i="1" s="1"/>
  <c r="T753" i="1"/>
  <c r="V753" i="1" s="1"/>
  <c r="T673" i="1"/>
  <c r="V673" i="1" s="1"/>
  <c r="T573" i="1"/>
  <c r="V573" i="1" s="1"/>
  <c r="T393" i="1"/>
  <c r="V393" i="1" s="1"/>
  <c r="T333" i="1"/>
  <c r="V333" i="1" s="1"/>
  <c r="T153" i="1"/>
  <c r="V153" i="1" s="1"/>
  <c r="T610" i="1"/>
  <c r="V610" i="1" s="1"/>
  <c r="T481" i="1"/>
  <c r="V481" i="1" s="1"/>
  <c r="T297" i="1"/>
  <c r="V297" i="1" s="1"/>
  <c r="T336" i="1"/>
  <c r="V336" i="1" s="1"/>
  <c r="T993" i="1"/>
  <c r="V993" i="1" s="1"/>
  <c r="T953" i="1"/>
  <c r="V953" i="1" s="1"/>
  <c r="T813" i="1"/>
  <c r="V813" i="1" s="1"/>
  <c r="T773" i="1"/>
  <c r="V773" i="1" s="1"/>
  <c r="T693" i="1"/>
  <c r="V693" i="1" s="1"/>
  <c r="T613" i="1"/>
  <c r="V613" i="1" s="1"/>
  <c r="T453" i="1"/>
  <c r="V453" i="1" s="1"/>
  <c r="T373" i="1"/>
  <c r="V373" i="1" s="1"/>
  <c r="T273" i="1"/>
  <c r="V273" i="1" s="1"/>
  <c r="T113" i="1"/>
  <c r="V113" i="1" s="1"/>
  <c r="T53" i="1"/>
  <c r="V53" i="1" s="1"/>
  <c r="T13" i="1"/>
  <c r="V13" i="1" s="1"/>
  <c r="T972" i="1"/>
  <c r="V972" i="1" s="1"/>
  <c r="T792" i="1"/>
  <c r="V792" i="1" s="1"/>
  <c r="T712" i="1"/>
  <c r="V712" i="1" s="1"/>
  <c r="T612" i="1"/>
  <c r="V612" i="1" s="1"/>
  <c r="T432" i="1"/>
  <c r="V432" i="1" s="1"/>
  <c r="T112" i="1"/>
  <c r="V112" i="1" s="1"/>
  <c r="T891" i="1"/>
  <c r="V891" i="1" s="1"/>
  <c r="T771" i="1"/>
  <c r="V771" i="1" s="1"/>
  <c r="T651" i="1"/>
  <c r="V651" i="1" s="1"/>
  <c r="T451" i="1"/>
  <c r="V451" i="1" s="1"/>
  <c r="T251" i="1"/>
  <c r="V251" i="1" s="1"/>
  <c r="T31" i="1"/>
  <c r="V31" i="1" s="1"/>
  <c r="T510" i="1"/>
  <c r="V510" i="1" s="1"/>
  <c r="T330" i="1"/>
  <c r="V330" i="1" s="1"/>
  <c r="T429" i="1"/>
  <c r="V429" i="1" s="1"/>
  <c r="T249" i="1"/>
  <c r="V249" i="1" s="1"/>
  <c r="T89" i="1"/>
  <c r="V89" i="1" s="1"/>
  <c r="T946" i="1"/>
  <c r="V946" i="1" s="1"/>
  <c r="T766" i="1"/>
  <c r="V766" i="1" s="1"/>
  <c r="T705" i="1"/>
  <c r="V705" i="1" s="1"/>
  <c r="T665" i="1"/>
  <c r="V665" i="1" s="1"/>
  <c r="T465" i="1"/>
  <c r="V465" i="1" s="1"/>
  <c r="T185" i="1"/>
  <c r="V185" i="1" s="1"/>
  <c r="T145" i="1"/>
  <c r="V145" i="1" s="1"/>
  <c r="T65" i="1"/>
  <c r="V65" i="1" s="1"/>
  <c r="T857" i="1"/>
  <c r="V857" i="1" s="1"/>
  <c r="T817" i="1"/>
  <c r="V817" i="1" s="1"/>
  <c r="T337" i="1"/>
  <c r="V337" i="1" s="1"/>
  <c r="T856" i="1"/>
  <c r="V856" i="1" s="1"/>
  <c r="T296" i="1"/>
  <c r="V296" i="1" s="1"/>
  <c r="T96" i="1"/>
  <c r="V96" i="1" s="1"/>
  <c r="T973" i="1"/>
  <c r="V973" i="1" s="1"/>
  <c r="T893" i="1"/>
  <c r="V893" i="1" s="1"/>
  <c r="T853" i="1"/>
  <c r="V853" i="1" s="1"/>
  <c r="T793" i="1"/>
  <c r="V793" i="1" s="1"/>
  <c r="T633" i="1"/>
  <c r="V633" i="1" s="1"/>
  <c r="T553" i="1"/>
  <c r="V553" i="1" s="1"/>
  <c r="T513" i="1"/>
  <c r="V513" i="1" s="1"/>
  <c r="T433" i="1"/>
  <c r="V433" i="1" s="1"/>
  <c r="T353" i="1"/>
  <c r="V353" i="1" s="1"/>
  <c r="T293" i="1"/>
  <c r="V293" i="1" s="1"/>
  <c r="T213" i="1"/>
  <c r="V213" i="1" s="1"/>
  <c r="T93" i="1"/>
  <c r="V93" i="1" s="1"/>
  <c r="T33" i="1"/>
  <c r="V33" i="1" s="1"/>
  <c r="T992" i="1"/>
  <c r="V992" i="1" s="1"/>
  <c r="T952" i="1"/>
  <c r="V952" i="1" s="1"/>
  <c r="T692" i="1"/>
  <c r="V692" i="1" s="1"/>
  <c r="T512" i="1"/>
  <c r="V512" i="1" s="1"/>
  <c r="T212" i="1"/>
  <c r="V212" i="1" s="1"/>
  <c r="T52" i="1"/>
  <c r="V52" i="1" s="1"/>
  <c r="T951" i="1"/>
  <c r="V951" i="1" s="1"/>
  <c r="T911" i="1"/>
  <c r="V911" i="1" s="1"/>
  <c r="T631" i="1"/>
  <c r="V631" i="1" s="1"/>
  <c r="T431" i="1"/>
  <c r="V431" i="1" s="1"/>
  <c r="T271" i="1"/>
  <c r="V271" i="1" s="1"/>
  <c r="T51" i="1"/>
  <c r="V51" i="1" s="1"/>
  <c r="T250" i="1"/>
  <c r="V250" i="1" s="1"/>
  <c r="T90" i="1"/>
  <c r="V90" i="1" s="1"/>
  <c r="T849" i="1"/>
  <c r="V849" i="1" s="1"/>
  <c r="T725" i="1"/>
  <c r="V725" i="1" s="1"/>
  <c r="T525" i="1"/>
  <c r="V525" i="1" s="1"/>
  <c r="T485" i="1"/>
  <c r="V485" i="1" s="1"/>
  <c r="T205" i="1"/>
  <c r="V205" i="1" s="1"/>
  <c r="T85" i="1"/>
  <c r="V85" i="1" s="1"/>
  <c r="T966" i="1"/>
  <c r="V966" i="1" s="1"/>
  <c r="T886" i="1"/>
  <c r="V886" i="1" s="1"/>
  <c r="T826" i="1"/>
  <c r="V826" i="1" s="1"/>
  <c r="T786" i="1"/>
  <c r="V786" i="1" s="1"/>
  <c r="T726" i="1"/>
  <c r="V726" i="1" s="1"/>
  <c r="T706" i="1"/>
  <c r="V706" i="1" s="1"/>
  <c r="T666" i="1"/>
  <c r="V666" i="1" s="1"/>
  <c r="T646" i="1"/>
  <c r="V646" i="1" s="1"/>
  <c r="T606" i="1"/>
  <c r="V606" i="1" s="1"/>
  <c r="T546" i="1"/>
  <c r="V546" i="1" s="1"/>
  <c r="T526" i="1"/>
  <c r="V526" i="1" s="1"/>
  <c r="T486" i="1"/>
  <c r="V486" i="1" s="1"/>
  <c r="T386" i="1"/>
  <c r="V386" i="1" s="1"/>
  <c r="T206" i="1"/>
  <c r="V206" i="1" s="1"/>
  <c r="T186" i="1"/>
  <c r="V186" i="1" s="1"/>
  <c r="T146" i="1"/>
  <c r="V146" i="1" s="1"/>
  <c r="T86" i="1"/>
  <c r="V86" i="1" s="1"/>
  <c r="T990" i="1"/>
  <c r="V990" i="1" s="1"/>
  <c r="T970" i="1"/>
  <c r="V970" i="1" s="1"/>
  <c r="T930" i="1"/>
  <c r="V930" i="1" s="1"/>
  <c r="T910" i="1"/>
  <c r="V910" i="1" s="1"/>
  <c r="T890" i="1"/>
  <c r="V890" i="1" s="1"/>
  <c r="T870" i="1"/>
  <c r="V870" i="1" s="1"/>
  <c r="T830" i="1"/>
  <c r="V830" i="1" s="1"/>
  <c r="T810" i="1"/>
  <c r="V810" i="1" s="1"/>
  <c r="T790" i="1"/>
  <c r="V790" i="1" s="1"/>
  <c r="T770" i="1"/>
  <c r="V770" i="1" s="1"/>
  <c r="T750" i="1"/>
  <c r="V750" i="1" s="1"/>
  <c r="T730" i="1"/>
  <c r="V730" i="1" s="1"/>
  <c r="T710" i="1"/>
  <c r="V710" i="1" s="1"/>
  <c r="T690" i="1"/>
  <c r="V690" i="1" s="1"/>
  <c r="T670" i="1"/>
  <c r="V670" i="1" s="1"/>
  <c r="T650" i="1"/>
  <c r="V650" i="1" s="1"/>
  <c r="T630" i="1"/>
  <c r="V630" i="1" s="1"/>
  <c r="T570" i="1"/>
  <c r="V570" i="1" s="1"/>
  <c r="T550" i="1"/>
  <c r="V550" i="1" s="1"/>
  <c r="T530" i="1"/>
  <c r="V530" i="1" s="1"/>
  <c r="T490" i="1"/>
  <c r="V490" i="1" s="1"/>
  <c r="T470" i="1"/>
  <c r="V470" i="1" s="1"/>
  <c r="T450" i="1"/>
  <c r="V450" i="1" s="1"/>
  <c r="T410" i="1"/>
  <c r="V410" i="1" s="1"/>
  <c r="T390" i="1"/>
  <c r="V390" i="1" s="1"/>
  <c r="T370" i="1"/>
  <c r="V370" i="1" s="1"/>
  <c r="T350" i="1"/>
  <c r="V350" i="1" s="1"/>
  <c r="T310" i="1"/>
  <c r="V310" i="1" s="1"/>
  <c r="T290" i="1"/>
  <c r="V290" i="1" s="1"/>
  <c r="T270" i="1"/>
  <c r="V270" i="1" s="1"/>
  <c r="T230" i="1"/>
  <c r="V230" i="1" s="1"/>
  <c r="T210" i="1"/>
  <c r="V210" i="1" s="1"/>
  <c r="T150" i="1"/>
  <c r="V150" i="1" s="1"/>
  <c r="T110" i="1"/>
  <c r="V110" i="1" s="1"/>
  <c r="T70" i="1"/>
  <c r="V70" i="1" s="1"/>
  <c r="T50" i="1"/>
  <c r="V50" i="1" s="1"/>
  <c r="T30" i="1"/>
  <c r="V30" i="1" s="1"/>
  <c r="T10" i="1"/>
  <c r="V10" i="1" s="1"/>
  <c r="T989" i="1"/>
  <c r="V989" i="1" s="1"/>
  <c r="T969" i="1"/>
  <c r="V969" i="1" s="1"/>
  <c r="T929" i="1"/>
  <c r="V929" i="1" s="1"/>
  <c r="T909" i="1"/>
  <c r="V909" i="1" s="1"/>
  <c r="T889" i="1"/>
  <c r="V889" i="1" s="1"/>
  <c r="T869" i="1"/>
  <c r="V869" i="1" s="1"/>
  <c r="T829" i="1"/>
  <c r="V829" i="1" s="1"/>
  <c r="T809" i="1"/>
  <c r="V809" i="1" s="1"/>
  <c r="T789" i="1"/>
  <c r="V789" i="1" s="1"/>
  <c r="T749" i="1"/>
  <c r="V749" i="1" s="1"/>
  <c r="T729" i="1"/>
  <c r="V729" i="1" s="1"/>
  <c r="T709" i="1"/>
  <c r="V709" i="1" s="1"/>
  <c r="T689" i="1"/>
  <c r="V689" i="1" s="1"/>
  <c r="T669" i="1"/>
  <c r="V669" i="1" s="1"/>
  <c r="T649" i="1"/>
  <c r="V649" i="1" s="1"/>
  <c r="T629" i="1"/>
  <c r="V629" i="1" s="1"/>
  <c r="T569" i="1"/>
  <c r="V569" i="1" s="1"/>
  <c r="T549" i="1"/>
  <c r="V549" i="1" s="1"/>
  <c r="T489" i="1"/>
  <c r="V489" i="1" s="1"/>
  <c r="T469" i="1"/>
  <c r="V469" i="1" s="1"/>
  <c r="T449" i="1"/>
  <c r="V449" i="1" s="1"/>
  <c r="T409" i="1"/>
  <c r="V409" i="1" s="1"/>
  <c r="T389" i="1"/>
  <c r="V389" i="1" s="1"/>
  <c r="T369" i="1"/>
  <c r="V369" i="1" s="1"/>
  <c r="T349" i="1"/>
  <c r="V349" i="1" s="1"/>
  <c r="T329" i="1"/>
  <c r="V329" i="1" s="1"/>
  <c r="T309" i="1"/>
  <c r="V309" i="1" s="1"/>
  <c r="T289" i="1"/>
  <c r="V289" i="1" s="1"/>
  <c r="T269" i="1"/>
  <c r="V269" i="1" s="1"/>
  <c r="T229" i="1"/>
  <c r="V229" i="1" s="1"/>
  <c r="T209" i="1"/>
  <c r="V209" i="1" s="1"/>
  <c r="T189" i="1"/>
  <c r="V189" i="1" s="1"/>
  <c r="T169" i="1"/>
  <c r="V169" i="1" s="1"/>
  <c r="T149" i="1"/>
  <c r="V149" i="1" s="1"/>
  <c r="T129" i="1"/>
  <c r="V129" i="1" s="1"/>
  <c r="T109" i="1"/>
  <c r="V109" i="1" s="1"/>
  <c r="T69" i="1"/>
  <c r="V69" i="1" s="1"/>
  <c r="T49" i="1"/>
  <c r="V49" i="1" s="1"/>
  <c r="T29" i="1"/>
  <c r="V29" i="1" s="1"/>
  <c r="T9" i="1"/>
  <c r="V9" i="1" s="1"/>
  <c r="T988" i="1"/>
  <c r="V988" i="1" s="1"/>
  <c r="T968" i="1"/>
  <c r="V968" i="1" s="1"/>
  <c r="T948" i="1"/>
  <c r="V948" i="1" s="1"/>
  <c r="T928" i="1"/>
  <c r="V928" i="1" s="1"/>
  <c r="T908" i="1"/>
  <c r="V908" i="1" s="1"/>
  <c r="T888" i="1"/>
  <c r="V888" i="1" s="1"/>
  <c r="T868" i="1"/>
  <c r="V868" i="1" s="1"/>
  <c r="T848" i="1"/>
  <c r="V848" i="1" s="1"/>
  <c r="T828" i="1"/>
  <c r="V828" i="1" s="1"/>
  <c r="T808" i="1"/>
  <c r="V808" i="1" s="1"/>
  <c r="T788" i="1"/>
  <c r="V788" i="1" s="1"/>
  <c r="T768" i="1"/>
  <c r="V768" i="1" s="1"/>
  <c r="T748" i="1"/>
  <c r="V748" i="1" s="1"/>
  <c r="T728" i="1"/>
  <c r="V728" i="1" s="1"/>
  <c r="T708" i="1"/>
  <c r="V708" i="1" s="1"/>
  <c r="T688" i="1"/>
  <c r="V688" i="1" s="1"/>
  <c r="T668" i="1"/>
  <c r="V668" i="1" s="1"/>
  <c r="T648" i="1"/>
  <c r="V648" i="1" s="1"/>
  <c r="T628" i="1"/>
  <c r="V628" i="1" s="1"/>
  <c r="T608" i="1"/>
  <c r="V608" i="1" s="1"/>
  <c r="T588" i="1"/>
  <c r="V588" i="1" s="1"/>
  <c r="T568" i="1"/>
  <c r="V568" i="1" s="1"/>
  <c r="T548" i="1"/>
  <c r="V548" i="1" s="1"/>
  <c r="T528" i="1"/>
  <c r="V528" i="1" s="1"/>
  <c r="T508" i="1"/>
  <c r="V508" i="1" s="1"/>
  <c r="T488" i="1"/>
  <c r="V488" i="1" s="1"/>
  <c r="T468" i="1"/>
  <c r="V468" i="1" s="1"/>
  <c r="T448" i="1"/>
  <c r="V448" i="1" s="1"/>
  <c r="T428" i="1"/>
  <c r="V428" i="1" s="1"/>
  <c r="T408" i="1"/>
  <c r="V408" i="1" s="1"/>
  <c r="T388" i="1"/>
  <c r="V388" i="1" s="1"/>
  <c r="T368" i="1"/>
  <c r="V368" i="1" s="1"/>
  <c r="T348" i="1"/>
  <c r="V348" i="1" s="1"/>
  <c r="T328" i="1"/>
  <c r="V328" i="1" s="1"/>
  <c r="T308" i="1"/>
  <c r="V308" i="1" s="1"/>
  <c r="T288" i="1"/>
  <c r="V288" i="1" s="1"/>
  <c r="T268" i="1"/>
  <c r="V268" i="1" s="1"/>
  <c r="T248" i="1"/>
  <c r="V248" i="1" s="1"/>
  <c r="T228" i="1"/>
  <c r="V228" i="1" s="1"/>
  <c r="T208" i="1"/>
  <c r="V208" i="1" s="1"/>
  <c r="T188" i="1"/>
  <c r="V188" i="1" s="1"/>
  <c r="T168" i="1"/>
  <c r="V168" i="1" s="1"/>
  <c r="T148" i="1"/>
  <c r="V148" i="1" s="1"/>
  <c r="T128" i="1"/>
  <c r="V128" i="1" s="1"/>
  <c r="T108" i="1"/>
  <c r="V108" i="1" s="1"/>
  <c r="T88" i="1"/>
  <c r="V88" i="1" s="1"/>
  <c r="T68" i="1"/>
  <c r="V68" i="1" s="1"/>
  <c r="T48" i="1"/>
  <c r="V48" i="1" s="1"/>
  <c r="T28" i="1"/>
  <c r="V28" i="1" s="1"/>
  <c r="T8" i="1"/>
  <c r="V8" i="1" s="1"/>
  <c r="T923" i="1"/>
  <c r="V923" i="1" s="1"/>
  <c r="T823" i="1"/>
  <c r="V823" i="1" s="1"/>
  <c r="T763" i="1"/>
  <c r="V763" i="1" s="1"/>
  <c r="T703" i="1"/>
  <c r="V703" i="1" s="1"/>
  <c r="T643" i="1"/>
  <c r="V643" i="1" s="1"/>
  <c r="T523" i="1"/>
  <c r="V523" i="1" s="1"/>
  <c r="T363" i="1"/>
  <c r="V363" i="1" s="1"/>
  <c r="T303" i="1"/>
  <c r="V303" i="1" s="1"/>
  <c r="T243" i="1"/>
  <c r="V243" i="1" s="1"/>
  <c r="T183" i="1"/>
  <c r="V183" i="1" s="1"/>
  <c r="T123" i="1"/>
  <c r="V123" i="1" s="1"/>
  <c r="T83" i="1"/>
  <c r="V83" i="1" s="1"/>
  <c r="T23" i="1"/>
  <c r="V23" i="1" s="1"/>
  <c r="T942" i="1"/>
  <c r="V942" i="1" s="1"/>
  <c r="T882" i="1"/>
  <c r="V882" i="1" s="1"/>
  <c r="T802" i="1"/>
  <c r="V802" i="1" s="1"/>
  <c r="T762" i="1"/>
  <c r="V762" i="1" s="1"/>
  <c r="T702" i="1"/>
  <c r="V702" i="1" s="1"/>
  <c r="T642" i="1"/>
  <c r="V642" i="1" s="1"/>
  <c r="T582" i="1"/>
  <c r="V582" i="1" s="1"/>
  <c r="T522" i="1"/>
  <c r="V522" i="1" s="1"/>
  <c r="T462" i="1"/>
  <c r="V462" i="1" s="1"/>
  <c r="T402" i="1"/>
  <c r="V402" i="1" s="1"/>
  <c r="T322" i="1"/>
  <c r="V322" i="1" s="1"/>
  <c r="T242" i="1"/>
  <c r="V242" i="1" s="1"/>
  <c r="T142" i="1"/>
  <c r="V142" i="1" s="1"/>
  <c r="T82" i="1"/>
  <c r="V82" i="1" s="1"/>
  <c r="T903" i="1"/>
  <c r="V903" i="1" s="1"/>
  <c r="T843" i="1"/>
  <c r="V843" i="1" s="1"/>
  <c r="T783" i="1"/>
  <c r="V783" i="1" s="1"/>
  <c r="T723" i="1"/>
  <c r="V723" i="1" s="1"/>
  <c r="T663" i="1"/>
  <c r="V663" i="1" s="1"/>
  <c r="T603" i="1"/>
  <c r="V603" i="1" s="1"/>
  <c r="T443" i="1"/>
  <c r="V443" i="1" s="1"/>
  <c r="T323" i="1"/>
  <c r="V323" i="1" s="1"/>
  <c r="T263" i="1"/>
  <c r="V263" i="1" s="1"/>
  <c r="T203" i="1"/>
  <c r="V203" i="1" s="1"/>
  <c r="T163" i="1"/>
  <c r="V163" i="1" s="1"/>
  <c r="T103" i="1"/>
  <c r="V103" i="1" s="1"/>
  <c r="T43" i="1"/>
  <c r="V43" i="1" s="1"/>
  <c r="T962" i="1"/>
  <c r="V962" i="1" s="1"/>
  <c r="T902" i="1"/>
  <c r="V902" i="1" s="1"/>
  <c r="T842" i="1"/>
  <c r="V842" i="1" s="1"/>
  <c r="T742" i="1"/>
  <c r="V742" i="1" s="1"/>
  <c r="T682" i="1"/>
  <c r="V682" i="1" s="1"/>
  <c r="T622" i="1"/>
  <c r="V622" i="1" s="1"/>
  <c r="T562" i="1"/>
  <c r="V562" i="1" s="1"/>
  <c r="T502" i="1"/>
  <c r="V502" i="1" s="1"/>
  <c r="T422" i="1"/>
  <c r="V422" i="1" s="1"/>
  <c r="T362" i="1"/>
  <c r="V362" i="1" s="1"/>
  <c r="T302" i="1"/>
  <c r="V302" i="1" s="1"/>
  <c r="T282" i="1"/>
  <c r="V282" i="1" s="1"/>
  <c r="T222" i="1"/>
  <c r="V222" i="1" s="1"/>
  <c r="T182" i="1"/>
  <c r="V182" i="1" s="1"/>
  <c r="T122" i="1"/>
  <c r="V122" i="1" s="1"/>
  <c r="T62" i="1"/>
  <c r="V62" i="1" s="1"/>
  <c r="T22" i="1"/>
  <c r="V22" i="1" s="1"/>
  <c r="T1000" i="1"/>
  <c r="V1000" i="1" s="1"/>
  <c r="T860" i="1"/>
  <c r="V860" i="1" s="1"/>
  <c r="T760" i="1"/>
  <c r="V760" i="1" s="1"/>
  <c r="T580" i="1"/>
  <c r="V580" i="1" s="1"/>
  <c r="T540" i="1"/>
  <c r="V540" i="1" s="1"/>
  <c r="T340" i="1"/>
  <c r="V340" i="1" s="1"/>
  <c r="T943" i="1"/>
  <c r="V943" i="1" s="1"/>
  <c r="T803" i="1"/>
  <c r="V803" i="1" s="1"/>
  <c r="T743" i="1"/>
  <c r="V743" i="1" s="1"/>
  <c r="T683" i="1"/>
  <c r="V683" i="1" s="1"/>
  <c r="T623" i="1"/>
  <c r="V623" i="1" s="1"/>
  <c r="T463" i="1"/>
  <c r="V463" i="1" s="1"/>
  <c r="T343" i="1"/>
  <c r="V343" i="1" s="1"/>
  <c r="T283" i="1"/>
  <c r="V283" i="1" s="1"/>
  <c r="T223" i="1"/>
  <c r="V223" i="1" s="1"/>
  <c r="T143" i="1"/>
  <c r="V143" i="1" s="1"/>
  <c r="T63" i="1"/>
  <c r="V63" i="1" s="1"/>
  <c r="T3" i="1"/>
  <c r="V3" i="1" s="1"/>
  <c r="T982" i="1"/>
  <c r="V982" i="1" s="1"/>
  <c r="T922" i="1"/>
  <c r="V922" i="1" s="1"/>
  <c r="T862" i="1"/>
  <c r="V862" i="1" s="1"/>
  <c r="T822" i="1"/>
  <c r="V822" i="1" s="1"/>
  <c r="T782" i="1"/>
  <c r="V782" i="1" s="1"/>
  <c r="T722" i="1"/>
  <c r="V722" i="1" s="1"/>
  <c r="T662" i="1"/>
  <c r="V662" i="1" s="1"/>
  <c r="T602" i="1"/>
  <c r="V602" i="1" s="1"/>
  <c r="T542" i="1"/>
  <c r="V542" i="1" s="1"/>
  <c r="T482" i="1"/>
  <c r="V482" i="1" s="1"/>
  <c r="T442" i="1"/>
  <c r="V442" i="1" s="1"/>
  <c r="T382" i="1"/>
  <c r="V382" i="1" s="1"/>
  <c r="T342" i="1"/>
  <c r="V342" i="1" s="1"/>
  <c r="T262" i="1"/>
  <c r="V262" i="1" s="1"/>
  <c r="T202" i="1"/>
  <c r="V202" i="1" s="1"/>
  <c r="T162" i="1"/>
  <c r="V162" i="1" s="1"/>
  <c r="T102" i="1"/>
  <c r="V102" i="1" s="1"/>
  <c r="T42" i="1"/>
  <c r="V42" i="1" s="1"/>
  <c r="T999" i="1"/>
  <c r="V999" i="1" s="1"/>
  <c r="T859" i="1"/>
  <c r="V859" i="1" s="1"/>
  <c r="T819" i="1"/>
  <c r="V819" i="1" s="1"/>
  <c r="T579" i="1"/>
  <c r="V579" i="1" s="1"/>
  <c r="T539" i="1"/>
  <c r="V539" i="1" s="1"/>
  <c r="T339" i="1"/>
  <c r="V339" i="1" s="1"/>
  <c r="T299" i="1"/>
  <c r="V299" i="1" s="1"/>
  <c r="T983" i="1"/>
  <c r="V983" i="1" s="1"/>
  <c r="T503" i="1"/>
  <c r="V503" i="1" s="1"/>
  <c r="T306" i="1"/>
  <c r="V306" i="1" s="1"/>
  <c r="T883" i="1"/>
  <c r="V883" i="1" s="1"/>
  <c r="T383" i="1"/>
  <c r="V383" i="1" s="1"/>
  <c r="T997" i="1"/>
  <c r="V997" i="1" s="1"/>
  <c r="T977" i="1"/>
  <c r="V977" i="1" s="1"/>
  <c r="T797" i="1"/>
  <c r="V797" i="1" s="1"/>
  <c r="T757" i="1"/>
  <c r="V757" i="1" s="1"/>
  <c r="T737" i="1"/>
  <c r="V737" i="1" s="1"/>
  <c r="T697" i="1"/>
  <c r="V697" i="1" s="1"/>
  <c r="T637" i="1"/>
  <c r="V637" i="1" s="1"/>
  <c r="T617" i="1"/>
  <c r="V617" i="1" s="1"/>
  <c r="T557" i="1"/>
  <c r="V557" i="1" s="1"/>
  <c r="T517" i="1"/>
  <c r="V517" i="1" s="1"/>
  <c r="T457" i="1"/>
  <c r="V457" i="1" s="1"/>
  <c r="T417" i="1"/>
  <c r="V417" i="1" s="1"/>
  <c r="T397" i="1"/>
  <c r="V397" i="1" s="1"/>
  <c r="T357" i="1"/>
  <c r="V357" i="1" s="1"/>
  <c r="T277" i="1"/>
  <c r="V277" i="1" s="1"/>
  <c r="T237" i="1"/>
  <c r="V237" i="1" s="1"/>
  <c r="T217" i="1"/>
  <c r="V217" i="1" s="1"/>
  <c r="T177" i="1"/>
  <c r="V177" i="1" s="1"/>
  <c r="T157" i="1"/>
  <c r="V157" i="1" s="1"/>
  <c r="T117" i="1"/>
  <c r="V117" i="1" s="1"/>
  <c r="T126" i="1"/>
  <c r="V126" i="1" s="1"/>
  <c r="T925" i="1"/>
  <c r="V925" i="1" s="1"/>
  <c r="T483" i="1"/>
  <c r="V483" i="1" s="1"/>
  <c r="T996" i="1"/>
  <c r="V996" i="1" s="1"/>
  <c r="T976" i="1"/>
  <c r="V976" i="1" s="1"/>
  <c r="T896" i="1"/>
  <c r="V896" i="1" s="1"/>
  <c r="T796" i="1"/>
  <c r="V796" i="1" s="1"/>
  <c r="T756" i="1"/>
  <c r="V756" i="1" s="1"/>
  <c r="T736" i="1"/>
  <c r="V736" i="1" s="1"/>
  <c r="T696" i="1"/>
  <c r="V696" i="1" s="1"/>
  <c r="T616" i="1"/>
  <c r="V616" i="1" s="1"/>
  <c r="T556" i="1"/>
  <c r="V556" i="1" s="1"/>
  <c r="T516" i="1"/>
  <c r="V516" i="1" s="1"/>
  <c r="T496" i="1"/>
  <c r="V496" i="1" s="1"/>
  <c r="T456" i="1"/>
  <c r="V456" i="1" s="1"/>
  <c r="T396" i="1"/>
  <c r="V396" i="1" s="1"/>
  <c r="T356" i="1"/>
  <c r="V356" i="1" s="1"/>
  <c r="T276" i="1"/>
  <c r="V276" i="1" s="1"/>
  <c r="T236" i="1"/>
  <c r="V236" i="1" s="1"/>
  <c r="T216" i="1"/>
  <c r="V216" i="1" s="1"/>
  <c r="T176" i="1"/>
  <c r="V176" i="1" s="1"/>
  <c r="T156" i="1"/>
  <c r="V156" i="1" s="1"/>
  <c r="T116" i="1"/>
  <c r="V116" i="1" s="1"/>
  <c r="T885" i="1"/>
  <c r="V885" i="1" s="1"/>
  <c r="T605" i="1"/>
  <c r="V605" i="1" s="1"/>
  <c r="T863" i="1"/>
  <c r="V863" i="1" s="1"/>
  <c r="T403" i="1"/>
  <c r="V403" i="1" s="1"/>
  <c r="T995" i="1"/>
  <c r="V995" i="1" s="1"/>
  <c r="T975" i="1"/>
  <c r="V975" i="1" s="1"/>
  <c r="T955" i="1"/>
  <c r="V955" i="1" s="1"/>
  <c r="T935" i="1"/>
  <c r="V935" i="1" s="1"/>
  <c r="T915" i="1"/>
  <c r="V915" i="1" s="1"/>
  <c r="T895" i="1"/>
  <c r="V895" i="1" s="1"/>
  <c r="T875" i="1"/>
  <c r="V875" i="1" s="1"/>
  <c r="T855" i="1"/>
  <c r="V855" i="1" s="1"/>
  <c r="T835" i="1"/>
  <c r="V835" i="1" s="1"/>
  <c r="T815" i="1"/>
  <c r="V815" i="1" s="1"/>
  <c r="T795" i="1"/>
  <c r="V795" i="1" s="1"/>
  <c r="T775" i="1"/>
  <c r="V775" i="1" s="1"/>
  <c r="T755" i="1"/>
  <c r="V755" i="1" s="1"/>
  <c r="T735" i="1"/>
  <c r="V735" i="1" s="1"/>
  <c r="T715" i="1"/>
  <c r="V715" i="1" s="1"/>
  <c r="T695" i="1"/>
  <c r="V695" i="1" s="1"/>
  <c r="T675" i="1"/>
  <c r="V675" i="1" s="1"/>
  <c r="T655" i="1"/>
  <c r="V655" i="1" s="1"/>
  <c r="T635" i="1"/>
  <c r="V635" i="1" s="1"/>
  <c r="T615" i="1"/>
  <c r="V615" i="1" s="1"/>
  <c r="T595" i="1"/>
  <c r="V595" i="1" s="1"/>
  <c r="T575" i="1"/>
  <c r="V575" i="1" s="1"/>
  <c r="T555" i="1"/>
  <c r="V555" i="1" s="1"/>
  <c r="T535" i="1"/>
  <c r="V535" i="1" s="1"/>
  <c r="T515" i="1"/>
  <c r="V515" i="1" s="1"/>
  <c r="T495" i="1"/>
  <c r="V495" i="1" s="1"/>
  <c r="T475" i="1"/>
  <c r="V475" i="1" s="1"/>
  <c r="T455" i="1"/>
  <c r="V455" i="1" s="1"/>
  <c r="T435" i="1"/>
  <c r="V435" i="1" s="1"/>
  <c r="T415" i="1"/>
  <c r="V415" i="1" s="1"/>
  <c r="T395" i="1"/>
  <c r="V395" i="1" s="1"/>
  <c r="T375" i="1"/>
  <c r="V375" i="1" s="1"/>
  <c r="T355" i="1"/>
  <c r="V355" i="1" s="1"/>
  <c r="T335" i="1"/>
  <c r="V335" i="1" s="1"/>
  <c r="T315" i="1"/>
  <c r="V315" i="1" s="1"/>
  <c r="T295" i="1"/>
  <c r="V295" i="1" s="1"/>
  <c r="T275" i="1"/>
  <c r="V275" i="1" s="1"/>
  <c r="T255" i="1"/>
  <c r="V255" i="1" s="1"/>
  <c r="T235" i="1"/>
  <c r="V235" i="1" s="1"/>
  <c r="T215" i="1"/>
  <c r="V215" i="1" s="1"/>
  <c r="T195" i="1"/>
  <c r="V195" i="1" s="1"/>
  <c r="T175" i="1"/>
  <c r="V175" i="1" s="1"/>
  <c r="T155" i="1"/>
  <c r="V155" i="1" s="1"/>
  <c r="T135" i="1"/>
  <c r="V135" i="1" s="1"/>
  <c r="T115" i="1"/>
  <c r="V115" i="1" s="1"/>
  <c r="T95" i="1"/>
  <c r="V95" i="1" s="1"/>
  <c r="T75" i="1"/>
  <c r="V75" i="1" s="1"/>
  <c r="T55" i="1"/>
  <c r="V55" i="1" s="1"/>
  <c r="T35" i="1"/>
  <c r="V35" i="1" s="1"/>
  <c r="T15" i="1"/>
  <c r="V15" i="1" s="1"/>
  <c r="T586" i="1"/>
  <c r="V586" i="1" s="1"/>
  <c r="T585" i="1"/>
  <c r="V585" i="1" s="1"/>
  <c r="T125" i="1"/>
  <c r="V125" i="1" s="1"/>
  <c r="T543" i="1"/>
  <c r="V543" i="1" s="1"/>
  <c r="T994" i="1"/>
  <c r="V994" i="1" s="1"/>
  <c r="T974" i="1"/>
  <c r="V974" i="1" s="1"/>
  <c r="T954" i="1"/>
  <c r="V954" i="1" s="1"/>
  <c r="T934" i="1"/>
  <c r="V934" i="1" s="1"/>
  <c r="T914" i="1"/>
  <c r="V914" i="1" s="1"/>
  <c r="T894" i="1"/>
  <c r="V894" i="1" s="1"/>
  <c r="T874" i="1"/>
  <c r="V874" i="1" s="1"/>
  <c r="T854" i="1"/>
  <c r="V854" i="1" s="1"/>
  <c r="T834" i="1"/>
  <c r="V834" i="1" s="1"/>
  <c r="T814" i="1"/>
  <c r="V814" i="1" s="1"/>
  <c r="T794" i="1"/>
  <c r="V794" i="1" s="1"/>
  <c r="T774" i="1"/>
  <c r="V774" i="1" s="1"/>
  <c r="T754" i="1"/>
  <c r="V754" i="1" s="1"/>
  <c r="T734" i="1"/>
  <c r="V734" i="1" s="1"/>
  <c r="T714" i="1"/>
  <c r="V714" i="1" s="1"/>
  <c r="T694" i="1"/>
  <c r="V694" i="1" s="1"/>
  <c r="T674" i="1"/>
  <c r="V674" i="1" s="1"/>
  <c r="T654" i="1"/>
  <c r="V654" i="1" s="1"/>
  <c r="T634" i="1"/>
  <c r="V634" i="1" s="1"/>
  <c r="T614" i="1"/>
  <c r="V614" i="1" s="1"/>
  <c r="T594" i="1"/>
  <c r="V594" i="1" s="1"/>
  <c r="T574" i="1"/>
  <c r="V574" i="1" s="1"/>
  <c r="T554" i="1"/>
  <c r="V554" i="1" s="1"/>
  <c r="T534" i="1"/>
  <c r="V534" i="1" s="1"/>
  <c r="T514" i="1"/>
  <c r="V514" i="1" s="1"/>
  <c r="T494" i="1"/>
  <c r="V494" i="1" s="1"/>
  <c r="T474" i="1"/>
  <c r="V474" i="1" s="1"/>
  <c r="T454" i="1"/>
  <c r="V454" i="1" s="1"/>
  <c r="T434" i="1"/>
  <c r="V434" i="1" s="1"/>
  <c r="T414" i="1"/>
  <c r="V414" i="1" s="1"/>
  <c r="T394" i="1"/>
  <c r="V394" i="1" s="1"/>
  <c r="T374" i="1"/>
  <c r="V374" i="1" s="1"/>
  <c r="T354" i="1"/>
  <c r="V354" i="1" s="1"/>
  <c r="T334" i="1"/>
  <c r="V334" i="1" s="1"/>
  <c r="T314" i="1"/>
  <c r="V314" i="1" s="1"/>
  <c r="T294" i="1"/>
  <c r="V294" i="1" s="1"/>
  <c r="T274" i="1"/>
  <c r="V274" i="1" s="1"/>
  <c r="T254" i="1"/>
  <c r="V254" i="1" s="1"/>
  <c r="T234" i="1"/>
  <c r="V234" i="1" s="1"/>
  <c r="T214" i="1"/>
  <c r="V214" i="1" s="1"/>
  <c r="T194" i="1"/>
  <c r="V194" i="1" s="1"/>
  <c r="T174" i="1"/>
  <c r="V174" i="1" s="1"/>
  <c r="T154" i="1"/>
  <c r="V154" i="1" s="1"/>
  <c r="T134" i="1"/>
  <c r="V134" i="1" s="1"/>
  <c r="T114" i="1"/>
  <c r="V114" i="1" s="1"/>
  <c r="T94" i="1"/>
  <c r="V94" i="1" s="1"/>
  <c r="T74" i="1"/>
  <c r="V74" i="1" s="1"/>
  <c r="T54" i="1"/>
  <c r="V54" i="1" s="1"/>
  <c r="T34" i="1"/>
  <c r="V34" i="1" s="1"/>
  <c r="T14" i="1"/>
  <c r="V14" i="1" s="1"/>
  <c r="T865" i="1"/>
  <c r="V865" i="1" s="1"/>
  <c r="T963" i="1"/>
  <c r="V963" i="1" s="1"/>
  <c r="T423" i="1"/>
  <c r="V423" i="1" s="1"/>
  <c r="T933" i="1"/>
  <c r="V933" i="1" s="1"/>
  <c r="T873" i="1"/>
  <c r="V873" i="1" s="1"/>
  <c r="T713" i="1"/>
  <c r="V713" i="1" s="1"/>
  <c r="T653" i="1"/>
  <c r="V653" i="1" s="1"/>
  <c r="T593" i="1"/>
  <c r="V593" i="1" s="1"/>
  <c r="T533" i="1"/>
  <c r="V533" i="1" s="1"/>
  <c r="T473" i="1"/>
  <c r="V473" i="1" s="1"/>
  <c r="T253" i="1"/>
  <c r="V253" i="1" s="1"/>
  <c r="T193" i="1"/>
  <c r="V193" i="1" s="1"/>
  <c r="T133" i="1"/>
  <c r="V133" i="1" s="1"/>
  <c r="T73" i="1"/>
  <c r="V73" i="1" s="1"/>
  <c r="T266" i="1"/>
  <c r="V266" i="1" s="1"/>
  <c r="T25" i="1"/>
  <c r="V25" i="1" s="1"/>
  <c r="T583" i="1"/>
  <c r="V583" i="1" s="1"/>
  <c r="T932" i="1"/>
  <c r="V932" i="1" s="1"/>
  <c r="T872" i="1"/>
  <c r="V872" i="1" s="1"/>
  <c r="T812" i="1"/>
  <c r="V812" i="1" s="1"/>
  <c r="T592" i="1"/>
  <c r="V592" i="1" s="1"/>
  <c r="T532" i="1"/>
  <c r="V532" i="1" s="1"/>
  <c r="T472" i="1"/>
  <c r="V472" i="1" s="1"/>
  <c r="T412" i="1"/>
  <c r="V412" i="1" s="1"/>
  <c r="T192" i="1"/>
  <c r="V192" i="1" s="1"/>
  <c r="T132" i="1"/>
  <c r="V132" i="1" s="1"/>
  <c r="T72" i="1"/>
  <c r="V72" i="1" s="1"/>
  <c r="T12" i="1"/>
  <c r="V12" i="1" s="1"/>
  <c r="T26" i="1"/>
  <c r="V26" i="1" s="1"/>
  <c r="T825" i="1"/>
  <c r="V825" i="1" s="1"/>
  <c r="T645" i="1"/>
  <c r="V645" i="1" s="1"/>
  <c r="T545" i="1"/>
  <c r="V545" i="1" s="1"/>
  <c r="T563" i="1"/>
  <c r="V563" i="1" s="1"/>
  <c r="T991" i="1"/>
  <c r="V991" i="1" s="1"/>
  <c r="T931" i="1"/>
  <c r="V931" i="1" s="1"/>
  <c r="T871" i="1"/>
  <c r="V871" i="1" s="1"/>
  <c r="T811" i="1"/>
  <c r="V811" i="1" s="1"/>
  <c r="T751" i="1"/>
  <c r="V751" i="1" s="1"/>
  <c r="T531" i="1"/>
  <c r="V531" i="1" s="1"/>
  <c r="T471" i="1"/>
  <c r="V471" i="1" s="1"/>
  <c r="T411" i="1"/>
  <c r="V411" i="1" s="1"/>
  <c r="T351" i="1"/>
  <c r="V351" i="1" s="1"/>
  <c r="T131" i="1"/>
  <c r="V131" i="1" s="1"/>
  <c r="T71" i="1"/>
  <c r="V71" i="1" s="1"/>
  <c r="T11" i="1"/>
  <c r="V11" i="1" s="1"/>
  <c r="T1001" i="1"/>
  <c r="V1001" i="1" s="1"/>
  <c r="T981" i="1"/>
  <c r="V981" i="1" s="1"/>
  <c r="T961" i="1"/>
  <c r="V961" i="1" s="1"/>
  <c r="T941" i="1"/>
  <c r="V941" i="1" s="1"/>
  <c r="T921" i="1"/>
  <c r="V921" i="1" s="1"/>
  <c r="T901" i="1"/>
  <c r="V901" i="1" s="1"/>
  <c r="T881" i="1"/>
  <c r="V881" i="1" s="1"/>
  <c r="T861" i="1"/>
  <c r="V861" i="1" s="1"/>
  <c r="T841" i="1"/>
  <c r="V841" i="1" s="1"/>
  <c r="T821" i="1"/>
  <c r="V821" i="1" s="1"/>
  <c r="T801" i="1"/>
  <c r="V801" i="1" s="1"/>
  <c r="T781" i="1"/>
  <c r="V781" i="1" s="1"/>
  <c r="T761" i="1"/>
  <c r="V761" i="1" s="1"/>
  <c r="T741" i="1"/>
  <c r="V741" i="1" s="1"/>
  <c r="T721" i="1"/>
  <c r="V721" i="1" s="1"/>
  <c r="T701" i="1"/>
  <c r="V701" i="1" s="1"/>
  <c r="T681" i="1"/>
  <c r="V681" i="1" s="1"/>
  <c r="T661" i="1"/>
  <c r="V661" i="1" s="1"/>
  <c r="T641" i="1"/>
  <c r="V641" i="1" s="1"/>
  <c r="T621" i="1"/>
  <c r="V621" i="1" s="1"/>
  <c r="T601" i="1"/>
  <c r="V601" i="1" s="1"/>
  <c r="T581" i="1"/>
  <c r="V581" i="1" s="1"/>
  <c r="T561" i="1"/>
  <c r="V561" i="1" s="1"/>
  <c r="T541" i="1"/>
  <c r="V541" i="1" s="1"/>
  <c r="T521" i="1"/>
  <c r="V521" i="1" s="1"/>
  <c r="T501" i="1"/>
  <c r="V501" i="1" s="1"/>
  <c r="T461" i="1"/>
  <c r="V461" i="1" s="1"/>
  <c r="T441" i="1"/>
  <c r="V441" i="1" s="1"/>
  <c r="T421" i="1"/>
  <c r="V421" i="1" s="1"/>
  <c r="T401" i="1"/>
  <c r="V401" i="1" s="1"/>
  <c r="T381" i="1"/>
  <c r="V381" i="1" s="1"/>
  <c r="T361" i="1"/>
  <c r="V361" i="1" s="1"/>
  <c r="T341" i="1"/>
  <c r="V341" i="1" s="1"/>
  <c r="T321" i="1"/>
  <c r="V321" i="1" s="1"/>
  <c r="T301" i="1"/>
  <c r="V301" i="1" s="1"/>
  <c r="T281" i="1"/>
  <c r="V281" i="1" s="1"/>
  <c r="T261" i="1"/>
  <c r="V261" i="1" s="1"/>
  <c r="T221" i="1"/>
  <c r="V221" i="1" s="1"/>
  <c r="T201" i="1"/>
  <c r="V201" i="1" s="1"/>
  <c r="T181" i="1"/>
  <c r="V181" i="1" s="1"/>
  <c r="T980" i="1"/>
  <c r="V980" i="1" s="1"/>
  <c r="T800" i="1"/>
  <c r="V800" i="1" s="1"/>
  <c r="T640" i="1"/>
  <c r="V640" i="1" s="1"/>
  <c r="T480" i="1"/>
  <c r="V480" i="1" s="1"/>
  <c r="T839" i="1"/>
  <c r="V839" i="1" s="1"/>
  <c r="T779" i="1"/>
  <c r="V779" i="1" s="1"/>
  <c r="T659" i="1"/>
  <c r="V659" i="1" s="1"/>
  <c r="T379" i="1"/>
  <c r="V379" i="1" s="1"/>
  <c r="T918" i="1"/>
  <c r="V918" i="1" s="1"/>
  <c r="T680" i="1"/>
  <c r="V680" i="1" s="1"/>
  <c r="T380" i="1"/>
  <c r="V380" i="1" s="1"/>
  <c r="T280" i="1"/>
  <c r="V280" i="1" s="1"/>
  <c r="T180" i="1"/>
  <c r="V180" i="1" s="1"/>
  <c r="T100" i="1"/>
  <c r="V100" i="1" s="1"/>
  <c r="T939" i="1"/>
  <c r="V939" i="1" s="1"/>
  <c r="T739" i="1"/>
  <c r="V739" i="1" s="1"/>
  <c r="T599" i="1"/>
  <c r="V599" i="1" s="1"/>
  <c r="T459" i="1"/>
  <c r="V459" i="1" s="1"/>
  <c r="T319" i="1"/>
  <c r="V319" i="1" s="1"/>
  <c r="T239" i="1"/>
  <c r="V239" i="1" s="1"/>
  <c r="T139" i="1"/>
  <c r="V139" i="1" s="1"/>
  <c r="T978" i="1"/>
  <c r="V978" i="1" s="1"/>
  <c r="T898" i="1"/>
  <c r="V898" i="1" s="1"/>
  <c r="T880" i="1"/>
  <c r="V880" i="1" s="1"/>
  <c r="T600" i="1"/>
  <c r="V600" i="1" s="1"/>
  <c r="T460" i="1"/>
  <c r="V460" i="1" s="1"/>
  <c r="T899" i="1"/>
  <c r="V899" i="1" s="1"/>
  <c r="T679" i="1"/>
  <c r="V679" i="1" s="1"/>
  <c r="T499" i="1"/>
  <c r="V499" i="1" s="1"/>
  <c r="T998" i="1"/>
  <c r="V998" i="1" s="1"/>
  <c r="T940" i="1"/>
  <c r="V940" i="1" s="1"/>
  <c r="T780" i="1"/>
  <c r="V780" i="1" s="1"/>
  <c r="T620" i="1"/>
  <c r="V620" i="1" s="1"/>
  <c r="T440" i="1"/>
  <c r="V440" i="1" s="1"/>
  <c r="T639" i="1"/>
  <c r="V639" i="1" s="1"/>
  <c r="T439" i="1"/>
  <c r="V439" i="1" s="1"/>
  <c r="T840" i="1"/>
  <c r="V840" i="1" s="1"/>
  <c r="T700" i="1"/>
  <c r="V700" i="1" s="1"/>
  <c r="T560" i="1"/>
  <c r="V560" i="1" s="1"/>
  <c r="T400" i="1"/>
  <c r="V400" i="1" s="1"/>
  <c r="T300" i="1"/>
  <c r="V300" i="1" s="1"/>
  <c r="T919" i="1"/>
  <c r="V919" i="1" s="1"/>
  <c r="T699" i="1"/>
  <c r="V699" i="1" s="1"/>
  <c r="T419" i="1"/>
  <c r="V419" i="1" s="1"/>
  <c r="T900" i="1"/>
  <c r="V900" i="1" s="1"/>
  <c r="T720" i="1"/>
  <c r="V720" i="1" s="1"/>
  <c r="T520" i="1"/>
  <c r="V520" i="1" s="1"/>
  <c r="T959" i="1"/>
  <c r="V959" i="1" s="1"/>
  <c r="T799" i="1"/>
  <c r="V799" i="1" s="1"/>
  <c r="T559" i="1"/>
  <c r="V559" i="1" s="1"/>
  <c r="T161" i="1"/>
  <c r="V161" i="1" s="1"/>
  <c r="T141" i="1"/>
  <c r="V141" i="1" s="1"/>
  <c r="T121" i="1"/>
  <c r="V121" i="1" s="1"/>
  <c r="T101" i="1"/>
  <c r="V101" i="1" s="1"/>
  <c r="T81" i="1"/>
  <c r="V81" i="1" s="1"/>
  <c r="T61" i="1"/>
  <c r="V61" i="1" s="1"/>
  <c r="T41" i="1"/>
  <c r="V41" i="1" s="1"/>
  <c r="T21" i="1"/>
  <c r="V21" i="1" s="1"/>
  <c r="T960" i="1"/>
  <c r="V960" i="1" s="1"/>
  <c r="T920" i="1"/>
  <c r="V920" i="1" s="1"/>
  <c r="T820" i="1"/>
  <c r="V820" i="1" s="1"/>
  <c r="T740" i="1"/>
  <c r="V740" i="1" s="1"/>
  <c r="T660" i="1"/>
  <c r="V660" i="1" s="1"/>
  <c r="T500" i="1"/>
  <c r="V500" i="1" s="1"/>
  <c r="T420" i="1"/>
  <c r="V420" i="1" s="1"/>
  <c r="T360" i="1"/>
  <c r="V360" i="1" s="1"/>
  <c r="T320" i="1"/>
  <c r="V320" i="1" s="1"/>
  <c r="T260" i="1"/>
  <c r="V260" i="1" s="1"/>
  <c r="T220" i="1"/>
  <c r="V220" i="1" s="1"/>
  <c r="T200" i="1"/>
  <c r="V200" i="1" s="1"/>
  <c r="T160" i="1"/>
  <c r="V160" i="1" s="1"/>
  <c r="T140" i="1"/>
  <c r="V140" i="1" s="1"/>
  <c r="T120" i="1"/>
  <c r="V120" i="1" s="1"/>
  <c r="T80" i="1"/>
  <c r="V80" i="1" s="1"/>
  <c r="T60" i="1"/>
  <c r="V60" i="1" s="1"/>
  <c r="T40" i="1"/>
  <c r="V40" i="1" s="1"/>
  <c r="T20" i="1"/>
  <c r="V20" i="1" s="1"/>
  <c r="T979" i="1"/>
  <c r="V979" i="1" s="1"/>
  <c r="T879" i="1"/>
  <c r="V879" i="1" s="1"/>
  <c r="T759" i="1"/>
  <c r="V759" i="1" s="1"/>
  <c r="T719" i="1"/>
  <c r="V719" i="1" s="1"/>
  <c r="T619" i="1"/>
  <c r="V619" i="1" s="1"/>
  <c r="T519" i="1"/>
  <c r="V519" i="1" s="1"/>
  <c r="T479" i="1"/>
  <c r="V479" i="1" s="1"/>
  <c r="T399" i="1"/>
  <c r="V399" i="1" s="1"/>
  <c r="T359" i="1"/>
  <c r="V359" i="1" s="1"/>
  <c r="T279" i="1"/>
  <c r="V279" i="1" s="1"/>
  <c r="T259" i="1"/>
  <c r="V259" i="1" s="1"/>
  <c r="T219" i="1"/>
  <c r="V219" i="1" s="1"/>
  <c r="T199" i="1"/>
  <c r="V199" i="1" s="1"/>
  <c r="T179" i="1"/>
  <c r="V179" i="1" s="1"/>
  <c r="T159" i="1"/>
  <c r="V159" i="1" s="1"/>
  <c r="T119" i="1"/>
  <c r="V119" i="1" s="1"/>
  <c r="T99" i="1"/>
  <c r="V99" i="1" s="1"/>
  <c r="T79" i="1"/>
  <c r="V79" i="1" s="1"/>
  <c r="T59" i="1"/>
  <c r="V59" i="1" s="1"/>
  <c r="T39" i="1"/>
  <c r="V39" i="1" s="1"/>
  <c r="T19" i="1"/>
  <c r="V19" i="1" s="1"/>
  <c r="T958" i="1"/>
  <c r="V958" i="1" s="1"/>
  <c r="T938" i="1"/>
  <c r="V938" i="1" s="1"/>
  <c r="T878" i="1"/>
  <c r="V878" i="1" s="1"/>
  <c r="T798" i="1"/>
  <c r="V798" i="1" s="1"/>
  <c r="T758" i="1"/>
  <c r="V758" i="1" s="1"/>
  <c r="T738" i="1"/>
  <c r="V738" i="1" s="1"/>
  <c r="T698" i="1"/>
  <c r="V698" i="1" s="1"/>
  <c r="T678" i="1"/>
  <c r="V678" i="1" s="1"/>
  <c r="T638" i="1"/>
  <c r="V638" i="1" s="1"/>
  <c r="T618" i="1"/>
  <c r="V618" i="1" s="1"/>
  <c r="T518" i="1"/>
  <c r="V518" i="1" s="1"/>
  <c r="T478" i="1"/>
  <c r="V478" i="1" s="1"/>
  <c r="T458" i="1"/>
  <c r="V458" i="1" s="1"/>
  <c r="T418" i="1"/>
  <c r="V418" i="1" s="1"/>
  <c r="T398" i="1"/>
  <c r="V398" i="1" s="1"/>
  <c r="T358" i="1"/>
  <c r="V358" i="1" s="1"/>
  <c r="T278" i="1"/>
  <c r="V278" i="1" s="1"/>
  <c r="T238" i="1"/>
  <c r="V238" i="1" s="1"/>
  <c r="T218" i="1"/>
  <c r="V218" i="1" s="1"/>
  <c r="T178" i="1"/>
  <c r="V178" i="1" s="1"/>
  <c r="T118" i="1"/>
  <c r="V118" i="1" s="1"/>
  <c r="T78" i="1"/>
  <c r="V78" i="1" s="1"/>
  <c r="T18" i="1"/>
  <c r="V18" i="1" s="1"/>
  <c r="T937" i="1"/>
  <c r="V937" i="1" s="1"/>
  <c r="T476" i="1"/>
  <c r="V476" i="1" s="1"/>
  <c r="T436" i="1"/>
  <c r="V436" i="1" s="1"/>
  <c r="T256" i="1"/>
  <c r="V256" i="1" s="1"/>
  <c r="T136" i="1"/>
  <c r="V136" i="1" s="1"/>
  <c r="T36" i="1"/>
  <c r="V36" i="1" s="1"/>
  <c r="T718" i="1"/>
  <c r="V718" i="1" s="1"/>
  <c r="T538" i="1"/>
  <c r="V538" i="1" s="1"/>
  <c r="T198" i="1"/>
  <c r="V198" i="1" s="1"/>
  <c r="T897" i="1"/>
  <c r="V897" i="1" s="1"/>
  <c r="T936" i="1"/>
  <c r="V936" i="1" s="1"/>
  <c r="T836" i="1"/>
  <c r="V836" i="1" s="1"/>
  <c r="T656" i="1"/>
  <c r="V656" i="1" s="1"/>
  <c r="T596" i="1"/>
  <c r="V596" i="1" s="1"/>
  <c r="T416" i="1"/>
  <c r="V416" i="1" s="1"/>
  <c r="T76" i="1"/>
  <c r="V76" i="1" s="1"/>
  <c r="T16" i="1"/>
  <c r="V16" i="1" s="1"/>
  <c r="T778" i="1"/>
  <c r="V778" i="1" s="1"/>
  <c r="T378" i="1"/>
  <c r="V378" i="1" s="1"/>
  <c r="T877" i="1"/>
  <c r="V877" i="1" s="1"/>
  <c r="T777" i="1"/>
  <c r="V777" i="1" s="1"/>
  <c r="T437" i="1"/>
  <c r="V437" i="1" s="1"/>
  <c r="T257" i="1"/>
  <c r="V257" i="1" s="1"/>
  <c r="T956" i="1"/>
  <c r="V956" i="1" s="1"/>
  <c r="T876" i="1"/>
  <c r="V876" i="1" s="1"/>
  <c r="T816" i="1"/>
  <c r="V816" i="1" s="1"/>
  <c r="T776" i="1"/>
  <c r="V776" i="1" s="1"/>
  <c r="T716" i="1"/>
  <c r="V716" i="1" s="1"/>
  <c r="T536" i="1"/>
  <c r="V536" i="1" s="1"/>
  <c r="T376" i="1"/>
  <c r="V376" i="1" s="1"/>
  <c r="T316" i="1"/>
  <c r="V316" i="1" s="1"/>
  <c r="T196" i="1"/>
  <c r="V196" i="1" s="1"/>
  <c r="T658" i="1"/>
  <c r="V658" i="1" s="1"/>
  <c r="T597" i="1"/>
  <c r="V597" i="1" s="1"/>
  <c r="T987" i="1"/>
  <c r="V987" i="1" s="1"/>
  <c r="T967" i="1"/>
  <c r="V967" i="1" s="1"/>
  <c r="T947" i="1"/>
  <c r="V947" i="1" s="1"/>
  <c r="T927" i="1"/>
  <c r="V927" i="1" s="1"/>
  <c r="T907" i="1"/>
  <c r="V907" i="1" s="1"/>
  <c r="T887" i="1"/>
  <c r="V887" i="1" s="1"/>
  <c r="T867" i="1"/>
  <c r="V867" i="1" s="1"/>
  <c r="T847" i="1"/>
  <c r="V847" i="1" s="1"/>
  <c r="T827" i="1"/>
  <c r="V827" i="1" s="1"/>
  <c r="T807" i="1"/>
  <c r="V807" i="1" s="1"/>
  <c r="T787" i="1"/>
  <c r="V787" i="1" s="1"/>
  <c r="T767" i="1"/>
  <c r="V767" i="1" s="1"/>
  <c r="T747" i="1"/>
  <c r="V747" i="1" s="1"/>
  <c r="T727" i="1"/>
  <c r="V727" i="1" s="1"/>
  <c r="T707" i="1"/>
  <c r="V707" i="1" s="1"/>
  <c r="T687" i="1"/>
  <c r="V687" i="1" s="1"/>
  <c r="T667" i="1"/>
  <c r="V667" i="1" s="1"/>
  <c r="T647" i="1"/>
  <c r="V647" i="1" s="1"/>
  <c r="T627" i="1"/>
  <c r="V627" i="1" s="1"/>
  <c r="T607" i="1"/>
  <c r="V607" i="1" s="1"/>
  <c r="T587" i="1"/>
  <c r="V587" i="1" s="1"/>
  <c r="T567" i="1"/>
  <c r="V567" i="1" s="1"/>
  <c r="T547" i="1"/>
  <c r="V547" i="1" s="1"/>
  <c r="T527" i="1"/>
  <c r="V527" i="1" s="1"/>
  <c r="T507" i="1"/>
  <c r="V507" i="1" s="1"/>
  <c r="T487" i="1"/>
  <c r="V487" i="1" s="1"/>
  <c r="T467" i="1"/>
  <c r="V467" i="1" s="1"/>
  <c r="T447" i="1"/>
  <c r="V447" i="1" s="1"/>
  <c r="T427" i="1"/>
  <c r="V427" i="1" s="1"/>
  <c r="T407" i="1"/>
  <c r="V407" i="1" s="1"/>
  <c r="T387" i="1"/>
  <c r="V387" i="1" s="1"/>
  <c r="T367" i="1"/>
  <c r="V367" i="1" s="1"/>
  <c r="T347" i="1"/>
  <c r="V347" i="1" s="1"/>
  <c r="T327" i="1"/>
  <c r="V327" i="1" s="1"/>
  <c r="T307" i="1"/>
  <c r="V307" i="1" s="1"/>
  <c r="T287" i="1"/>
  <c r="V287" i="1" s="1"/>
  <c r="T267" i="1"/>
  <c r="V267" i="1" s="1"/>
  <c r="T247" i="1"/>
  <c r="V247" i="1" s="1"/>
  <c r="T227" i="1"/>
  <c r="V227" i="1" s="1"/>
  <c r="T207" i="1"/>
  <c r="V207" i="1" s="1"/>
  <c r="T187" i="1"/>
  <c r="V187" i="1" s="1"/>
  <c r="T167" i="1"/>
  <c r="V167" i="1" s="1"/>
  <c r="T147" i="1"/>
  <c r="V147" i="1" s="1"/>
  <c r="T127" i="1"/>
  <c r="V127" i="1" s="1"/>
  <c r="T107" i="1"/>
  <c r="V107" i="1" s="1"/>
  <c r="T87" i="1"/>
  <c r="V87" i="1" s="1"/>
  <c r="T67" i="1"/>
  <c r="V67" i="1" s="1"/>
  <c r="T47" i="1"/>
  <c r="V47" i="1" s="1"/>
  <c r="T27" i="1"/>
  <c r="V27" i="1" s="1"/>
  <c r="T7" i="1"/>
  <c r="V7" i="1" s="1"/>
  <c r="T598" i="1"/>
  <c r="V598" i="1" s="1"/>
  <c r="T438" i="1"/>
  <c r="V438" i="1" s="1"/>
  <c r="T258" i="1"/>
  <c r="V258" i="1" s="1"/>
  <c r="T837" i="1"/>
  <c r="V837" i="1" s="1"/>
  <c r="T497" i="1"/>
  <c r="V497" i="1" s="1"/>
  <c r="T986" i="1"/>
  <c r="V986" i="1" s="1"/>
  <c r="T926" i="1"/>
  <c r="V926" i="1" s="1"/>
  <c r="T906" i="1"/>
  <c r="V906" i="1" s="1"/>
  <c r="T866" i="1"/>
  <c r="V866" i="1" s="1"/>
  <c r="T846" i="1"/>
  <c r="V846" i="1" s="1"/>
  <c r="T806" i="1"/>
  <c r="V806" i="1" s="1"/>
  <c r="T746" i="1"/>
  <c r="V746" i="1" s="1"/>
  <c r="T686" i="1"/>
  <c r="V686" i="1" s="1"/>
  <c r="T626" i="1"/>
  <c r="V626" i="1" s="1"/>
  <c r="T566" i="1"/>
  <c r="V566" i="1" s="1"/>
  <c r="T506" i="1"/>
  <c r="V506" i="1" s="1"/>
  <c r="T466" i="1"/>
  <c r="V466" i="1" s="1"/>
  <c r="T446" i="1"/>
  <c r="V446" i="1" s="1"/>
  <c r="T406" i="1"/>
  <c r="V406" i="1" s="1"/>
  <c r="T346" i="1"/>
  <c r="V346" i="1" s="1"/>
  <c r="T286" i="1"/>
  <c r="V286" i="1" s="1"/>
  <c r="T226" i="1"/>
  <c r="V226" i="1" s="1"/>
  <c r="T166" i="1"/>
  <c r="V166" i="1" s="1"/>
  <c r="T106" i="1"/>
  <c r="V106" i="1" s="1"/>
  <c r="T66" i="1"/>
  <c r="V66" i="1" s="1"/>
  <c r="T46" i="1"/>
  <c r="V46" i="1" s="1"/>
  <c r="T6" i="1"/>
  <c r="V6" i="1" s="1"/>
  <c r="T838" i="1"/>
  <c r="V838" i="1" s="1"/>
  <c r="T558" i="1"/>
  <c r="V558" i="1" s="1"/>
  <c r="T158" i="1"/>
  <c r="V158" i="1" s="1"/>
  <c r="T138" i="1"/>
  <c r="V138" i="1" s="1"/>
  <c r="T98" i="1"/>
  <c r="V98" i="1" s="1"/>
  <c r="T38" i="1"/>
  <c r="V38" i="1" s="1"/>
  <c r="T957" i="1"/>
  <c r="V957" i="1" s="1"/>
  <c r="T657" i="1"/>
  <c r="V657" i="1" s="1"/>
  <c r="T477" i="1"/>
  <c r="V477" i="1" s="1"/>
  <c r="T317" i="1"/>
  <c r="V317" i="1" s="1"/>
  <c r="T137" i="1"/>
  <c r="V137" i="1" s="1"/>
  <c r="T97" i="1"/>
  <c r="V97" i="1" s="1"/>
  <c r="T77" i="1"/>
  <c r="V77" i="1" s="1"/>
  <c r="T37" i="1"/>
  <c r="V37" i="1" s="1"/>
  <c r="T17" i="1"/>
  <c r="V17" i="1" s="1"/>
  <c r="T985" i="1"/>
  <c r="V985" i="1" s="1"/>
  <c r="T965" i="1"/>
  <c r="V965" i="1" s="1"/>
  <c r="T905" i="1"/>
  <c r="V905" i="1" s="1"/>
  <c r="T845" i="1"/>
  <c r="V845" i="1" s="1"/>
  <c r="T805" i="1"/>
  <c r="V805" i="1" s="1"/>
  <c r="T785" i="1"/>
  <c r="V785" i="1" s="1"/>
  <c r="T745" i="1"/>
  <c r="V745" i="1" s="1"/>
  <c r="T685" i="1"/>
  <c r="V685" i="1" s="1"/>
  <c r="T625" i="1"/>
  <c r="V625" i="1" s="1"/>
  <c r="T565" i="1"/>
  <c r="V565" i="1" s="1"/>
  <c r="T505" i="1"/>
  <c r="V505" i="1" s="1"/>
  <c r="T445" i="1"/>
  <c r="V445" i="1" s="1"/>
  <c r="T405" i="1"/>
  <c r="V405" i="1" s="1"/>
  <c r="T385" i="1"/>
  <c r="V385" i="1" s="1"/>
  <c r="T345" i="1"/>
  <c r="V345" i="1" s="1"/>
  <c r="T285" i="1"/>
  <c r="V285" i="1" s="1"/>
  <c r="T225" i="1"/>
  <c r="V225" i="1" s="1"/>
  <c r="T165" i="1"/>
  <c r="V165" i="1" s="1"/>
  <c r="T105" i="1"/>
  <c r="V105" i="1" s="1"/>
  <c r="T45" i="1"/>
  <c r="V45" i="1" s="1"/>
  <c r="T5" i="1"/>
  <c r="V5" i="1" s="1"/>
  <c r="T498" i="1"/>
  <c r="V498" i="1" s="1"/>
  <c r="T318" i="1"/>
  <c r="V318" i="1" s="1"/>
  <c r="T717" i="1"/>
  <c r="V717" i="1" s="1"/>
  <c r="T537" i="1"/>
  <c r="V537" i="1" s="1"/>
  <c r="T377" i="1"/>
  <c r="V377" i="1" s="1"/>
  <c r="T197" i="1"/>
  <c r="V197" i="1" s="1"/>
  <c r="T984" i="1"/>
  <c r="V984" i="1" s="1"/>
  <c r="T964" i="1"/>
  <c r="V964" i="1" s="1"/>
  <c r="T904" i="1"/>
  <c r="V904" i="1" s="1"/>
  <c r="T884" i="1"/>
  <c r="V884" i="1" s="1"/>
  <c r="T864" i="1"/>
  <c r="V864" i="1" s="1"/>
  <c r="T844" i="1"/>
  <c r="V844" i="1" s="1"/>
  <c r="T824" i="1"/>
  <c r="V824" i="1" s="1"/>
  <c r="T804" i="1"/>
  <c r="V804" i="1" s="1"/>
  <c r="T784" i="1"/>
  <c r="V784" i="1" s="1"/>
  <c r="T764" i="1"/>
  <c r="V764" i="1" s="1"/>
  <c r="T744" i="1"/>
  <c r="V744" i="1" s="1"/>
  <c r="T724" i="1"/>
  <c r="V724" i="1" s="1"/>
  <c r="T704" i="1"/>
  <c r="V704" i="1" s="1"/>
  <c r="T684" i="1"/>
  <c r="V684" i="1" s="1"/>
  <c r="T664" i="1"/>
  <c r="V664" i="1" s="1"/>
  <c r="T644" i="1"/>
  <c r="V644" i="1" s="1"/>
  <c r="T624" i="1"/>
  <c r="V624" i="1" s="1"/>
  <c r="T604" i="1"/>
  <c r="V604" i="1" s="1"/>
  <c r="T584" i="1"/>
  <c r="V584" i="1" s="1"/>
  <c r="T564" i="1"/>
  <c r="V564" i="1" s="1"/>
  <c r="T544" i="1"/>
  <c r="V544" i="1" s="1"/>
  <c r="T524" i="1"/>
  <c r="V524" i="1" s="1"/>
  <c r="T504" i="1"/>
  <c r="V504" i="1" s="1"/>
  <c r="T484" i="1"/>
  <c r="V484" i="1" s="1"/>
  <c r="T464" i="1"/>
  <c r="V464" i="1" s="1"/>
  <c r="T444" i="1"/>
  <c r="V444" i="1" s="1"/>
  <c r="T424" i="1"/>
  <c r="V424" i="1" s="1"/>
  <c r="T404" i="1"/>
  <c r="V404" i="1" s="1"/>
  <c r="T384" i="1"/>
  <c r="V384" i="1" s="1"/>
  <c r="T364" i="1"/>
  <c r="V364" i="1" s="1"/>
  <c r="T344" i="1"/>
  <c r="V344" i="1" s="1"/>
  <c r="T324" i="1"/>
  <c r="V324" i="1" s="1"/>
  <c r="T304" i="1"/>
  <c r="V304" i="1" s="1"/>
  <c r="T284" i="1"/>
  <c r="V284" i="1" s="1"/>
  <c r="T264" i="1"/>
  <c r="V264" i="1" s="1"/>
  <c r="T244" i="1"/>
  <c r="V244" i="1" s="1"/>
  <c r="T224" i="1"/>
  <c r="V224" i="1" s="1"/>
  <c r="T204" i="1"/>
  <c r="V204" i="1" s="1"/>
  <c r="T184" i="1"/>
  <c r="V184" i="1" s="1"/>
  <c r="T164" i="1"/>
  <c r="V164" i="1" s="1"/>
  <c r="T144" i="1"/>
  <c r="V144" i="1" s="1"/>
  <c r="T124" i="1"/>
  <c r="V124" i="1" s="1"/>
  <c r="T104" i="1"/>
  <c r="V104" i="1" s="1"/>
  <c r="T84" i="1"/>
  <c r="V84" i="1" s="1"/>
  <c r="T64" i="1"/>
  <c r="V64" i="1" s="1"/>
  <c r="T44" i="1"/>
  <c r="V44" i="1" s="1"/>
  <c r="T24" i="1"/>
  <c r="V24" i="1" s="1"/>
  <c r="T4" i="1"/>
  <c r="V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F8FF-A79F-4B73-AA65-2FB37B2930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AE8ACB-934B-4D2C-A8D8-ED01F40F8DAE}" name="WorksheetConnection_Employee Data.xlsx!TBL_Employees" type="102" refreshedVersion="8" minRefreshableVersion="5">
    <extLst>
      <ext xmlns:x15="http://schemas.microsoft.com/office/spreadsheetml/2010/11/main" uri="{DE250136-89BD-433C-8126-D09CA5730AF9}">
        <x15:connection id="TBL_Employees" autoDelete="1">
          <x15:rangePr sourceName="_xlcn.WorksheetConnection_EmployeeData.xlsxTBL_Employe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_Employees].[dif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<sst xmlns="http://schemas.openxmlformats.org/spreadsheetml/2006/main" count="10016" uniqueCount="2006">
  <si>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</si>
  <si>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</si>
  <si>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</si>
  <si>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</si>
  <si>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</si>
  <si>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</si>
  <si>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</si>
  <si>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</si>
  <si>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</si>
  <si>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</si>
  <si>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</si>
  <si>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</si>
  <si>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</si>
  <si>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</si>
  <si>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</si>
  <si>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</si>
  <si>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</si>
  <si>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</si>
  <si>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</si>
  <si>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</si>
  <si>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</si>
  <si>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</si>
  <si>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</si>
  <si>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</si>
  <si>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</si>
  <si>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</si>
  <si>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</si>
  <si>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</si>
  <si>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</si>
  <si>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</si>
  <si>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</si>
  <si>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</si>
  <si>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</si>
  <si>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</si>
  <si>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</si>
  <si>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</si>
  <si>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</si>
  <si>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</si>
  <si>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</si>
  <si>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</si>
  <si>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</si>
  <si>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</si>
  <si>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</si>
  <si>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</si>
  <si>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</si>
  <si>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</si>
  <si>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</si>
  <si>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</si>
  <si>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</si>
  <si>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</si>
  <si>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</si>
  <si>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</si>
  <si>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</si>
  <si>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</si>
  <si>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</si>
  <si>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</si>
  <si>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</si>
  <si>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</si>
  <si>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</si>
  <si>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</si>
  <si>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</si>
  <si>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</si>
  <si>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</si>
  <si>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</si>
  <si>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</si>
  <si>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</si>
  <si>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</si>
  <si>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</si>
  <si>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</si>
  <si>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</si>
  <si>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</si>
  <si>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</si>
  <si>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</si>
  <si>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</si>
  <si>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</si>
  <si>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</si>
  <si>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</si>
  <si>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</si>
  <si>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</si>
  <si>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</si>
  <si>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</si>
  <si>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</si>
  <si>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</si>
  <si>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</si>
  <si>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</si>
  <si>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</si>
  <si>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</si>
  <si>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</si>
  <si>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</si>
  <si>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</si>
  <si>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</si>
  <si>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</si>
  <si>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</si>
  <si>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</si>
  <si>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</si>
  <si>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</si>
  <si>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</si>
  <si>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</si>
  <si>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</si>
  <si>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</si>
  <si>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</si>
  <si>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</si>
  <si>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</si>
  <si>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</si>
  <si>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</si>
  <si>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</si>
  <si>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</si>
  <si>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</si>
  <si>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</si>
  <si>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</si>
  <si>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</si>
  <si>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</si>
  <si>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</si>
  <si>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</si>
  <si>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</si>
  <si>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</si>
  <si>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</si>
  <si>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</si>
  <si>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</si>
  <si>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</si>
  <si>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</si>
  <si>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</si>
  <si>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</si>
  <si>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</si>
  <si>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</si>
  <si>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</si>
  <si>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</si>
  <si>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</si>
  <si>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</si>
  <si>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</si>
  <si>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</si>
  <si>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</si>
  <si>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</si>
  <si>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</si>
  <si>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</si>
  <si>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</si>
  <si>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</si>
  <si>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</si>
  <si>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</si>
  <si>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</si>
  <si>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</si>
  <si>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</si>
  <si>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</si>
  <si>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</si>
  <si>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</si>
  <si>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</si>
  <si>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</si>
  <si>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</si>
  <si>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</si>
  <si>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</si>
  <si>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</si>
  <si>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</si>
  <si>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</si>
  <si>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</si>
  <si>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</si>
  <si>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</si>
  <si>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</si>
  <si>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</si>
  <si>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</si>
  <si>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</si>
  <si>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</si>
  <si>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</si>
  <si>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</si>
  <si>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</si>
  <si>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</si>
  <si>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</si>
  <si>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</si>
  <si>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</si>
  <si>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</si>
  <si>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</si>
  <si>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</si>
  <si>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</si>
  <si>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</si>
  <si>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</si>
  <si>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</si>
  <si>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</si>
  <si>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</si>
  <si>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</si>
  <si>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</si>
  <si>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</si>
  <si>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</si>
  <si>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</si>
  <si>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</si>
  <si>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</si>
  <si>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</si>
  <si>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</si>
  <si>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</si>
  <si>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</si>
  <si>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</si>
  <si>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</si>
  <si>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</si>
  <si>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</si>
  <si>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</si>
  <si>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</si>
  <si>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</si>
  <si>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</si>
  <si>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</si>
  <si>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</si>
  <si>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</si>
  <si>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</si>
  <si>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</si>
  <si>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</si>
  <si>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</si>
  <si>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</si>
  <si>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</si>
  <si>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</si>
  <si>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</si>
  <si>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</si>
  <si>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</si>
  <si>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</si>
  <si>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</si>
  <si>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</si>
  <si>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</si>
  <si>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</si>
  <si>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</si>
  <si>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</si>
  <si>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</si>
  <si>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</si>
  <si>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</si>
  <si>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</si>
  <si>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</si>
  <si>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</si>
  <si>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</si>
  <si>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</si>
  <si>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</si>
  <si>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</si>
  <si>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</si>
  <si>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</si>
  <si>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</si>
  <si>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</si>
  <si>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</si>
  <si>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</si>
  <si>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</si>
  <si>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</si>
  <si>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</si>
  <si>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</si>
  <si>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</si>
  <si>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</si>
  <si>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</si>
  <si>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</si>
  <si>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</si>
  <si>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</si>
  <si>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</si>
  <si>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</si>
  <si>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</si>
  <si>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</si>
  <si>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</si>
  <si>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</si>
  <si>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</si>
  <si>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</si>
  <si>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</si>
  <si>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</si>
  <si>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</si>
  <si>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</si>
  <si>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</si>
  <si>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</si>
  <si>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</si>
  <si>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</si>
  <si>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</si>
  <si>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</si>
  <si>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</si>
  <si>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</si>
  <si>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</si>
  <si>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</si>
  <si>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</si>
  <si>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</si>
  <si>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</si>
  <si>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</si>
  <si>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</si>
  <si>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</si>
  <si>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</si>
  <si>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</si>
  <si>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</si>
  <si>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</si>
  <si>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</si>
  <si>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</si>
  <si>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</si>
  <si>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</si>
  <si>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</si>
  <si>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</si>
  <si>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</si>
  <si>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</si>
  <si>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</si>
  <si>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</si>
  <si>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</si>
  <si>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</si>
  <si>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</si>
  <si>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</si>
  <si>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</si>
  <si>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</si>
  <si>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</si>
  <si>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</si>
  <si>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</si>
  <si>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</si>
  <si>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</si>
  <si>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</si>
  <si>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</si>
  <si>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</si>
  <si>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</si>
  <si>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</si>
  <si>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</si>
  <si>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</si>
  <si>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</si>
  <si>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</si>
  <si>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</si>
  <si>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</si>
  <si>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</si>
  <si>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</si>
  <si>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</si>
  <si>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</si>
  <si>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</si>
  <si>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</si>
  <si>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</si>
  <si>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</si>
  <si>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</si>
  <si>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</si>
  <si>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</si>
  <si>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</si>
  <si>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</si>
  <si>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</si>
  <si>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</si>
  <si>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</si>
  <si>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</si>
  <si>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</si>
  <si>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</si>
  <si>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</si>
  <si>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</si>
  <si>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</si>
  <si>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</si>
  <si>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</si>
  <si>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</si>
  <si>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</si>
  <si>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</si>
  <si>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</si>
  <si>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</si>
  <si>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</si>
  <si>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</si>
  <si>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</si>
  <si>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</si>
  <si>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</si>
  <si>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</si>
  <si>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</si>
  <si>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</si>
  <si>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</si>
  <si>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</si>
  <si>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</si>
  <si>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</si>
  <si>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</si>
  <si>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</si>
  <si>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</si>
  <si>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</si>
  <si>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</si>
  <si>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</si>
  <si>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</si>
  <si>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</si>
  <si>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</si>
  <si>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</si>
  <si>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</si>
  <si>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</si>
  <si>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</si>
  <si>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</si>
  <si>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</si>
  <si>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</si>
  <si>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</si>
  <si>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</si>
  <si>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</si>
  <si>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</si>
  <si>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</si>
  <si>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</si>
  <si>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</si>
  <si>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</si>
  <si>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</si>
  <si>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</si>
  <si>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</si>
  <si>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</si>
  <si>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</si>
  <si>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</si>
  <si>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</si>
  <si>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</si>
  <si>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</si>
  <si>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</si>
  <si>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</si>
  <si>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</si>
  <si>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</si>
  <si>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</si>
  <si>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</si>
  <si>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</si>
  <si>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</si>
  <si>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</si>
  <si>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</si>
  <si>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</si>
  <si>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</si>
  <si>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</si>
  <si>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</si>
  <si>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</si>
  <si>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</si>
  <si>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</si>
  <si>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</si>
  <si>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</si>
  <si>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</si>
  <si>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</si>
  <si>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</si>
  <si>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</si>
  <si>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</si>
  <si>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</si>
  <si>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</si>
  <si>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</si>
  <si>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</si>
  <si>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</si>
  <si>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</si>
  <si>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</si>
  <si>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</si>
  <si>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</si>
  <si>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</si>
  <si>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</si>
  <si>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</si>
  <si>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</si>
  <si>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</si>
  <si>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</si>
  <si>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</si>
  <si>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</si>
  <si>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</si>
  <si>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</si>
  <si>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</si>
  <si>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</si>
  <si>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</si>
  <si>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</si>
  <si>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</si>
  <si>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</si>
  <si>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</si>
  <si>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</si>
  <si>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</si>
  <si>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</si>
  <si>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</si>
  <si>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</si>
  <si>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</si>
  <si>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</si>
  <si>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</si>
  <si>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</si>
  <si>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</si>
  <si>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</si>
  <si>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</si>
  <si>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</si>
  <si>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</si>
  <si>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</si>
  <si>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</si>
  <si>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</si>
  <si>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</si>
  <si>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</si>
  <si>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</si>
  <si>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</si>
  <si>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</si>
  <si>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</si>
  <si>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</si>
  <si>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</si>
  <si>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</si>
  <si>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</si>
  <si>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</si>
  <si>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</si>
  <si>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</si>
  <si>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</si>
  <si>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</si>
  <si>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</si>
  <si>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</si>
  <si>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</si>
  <si>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</si>
  <si>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</si>
  <si>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</si>
  <si>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</si>
  <si>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</si>
  <si>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</si>
  <si>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</si>
  <si>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</si>
  <si>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</si>
  <si>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</si>
  <si>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</si>
  <si>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</si>
  <si>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</si>
  <si>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</si>
  <si>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</si>
  <si>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</si>
  <si>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</si>
  <si>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</si>
  <si>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</si>
  <si>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</si>
  <si>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</si>
  <si>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</si>
  <si>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</si>
  <si>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</si>
  <si>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</si>
  <si>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</si>
  <si>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</si>
  <si>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</si>
  <si>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</si>
  <si>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</si>
  <si>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</si>
  <si>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</si>
  <si>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</si>
  <si>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</si>
  <si>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</si>
  <si>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</si>
  <si>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</si>
  <si>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</si>
  <si>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</si>
  <si>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</si>
  <si>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</si>
  <si>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</si>
  <si>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</si>
  <si>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</si>
  <si>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</si>
  <si>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</si>
  <si>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</si>
  <si>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</si>
  <si>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</si>
  <si>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</si>
  <si>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</si>
  <si>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</si>
  <si>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</si>
  <si>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</si>
  <si>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</si>
  <si>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</si>
  <si>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</si>
  <si>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</si>
  <si>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</si>
  <si>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</si>
  <si>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</si>
  <si>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</si>
  <si>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</si>
  <si>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</si>
  <si>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</si>
  <si>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</si>
  <si>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</si>
  <si>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</si>
  <si>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</si>
  <si>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</si>
  <si>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</si>
  <si>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</si>
  <si>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</si>
  <si>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</si>
  <si>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</si>
  <si>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</si>
  <si>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</si>
  <si>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</si>
  <si>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</si>
  <si>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</si>
  <si>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</si>
  <si>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</si>
  <si>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</si>
  <si>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</si>
  <si>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</si>
  <si>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</si>
  <si>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</si>
  <si>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</si>
  <si>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</si>
  <si>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</si>
  <si>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</si>
  <si>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</si>
  <si>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</si>
  <si>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</si>
  <si>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</si>
  <si>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</si>
  <si>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</si>
  <si>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</si>
  <si>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</si>
  <si>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</si>
  <si>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</si>
  <si>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</si>
  <si>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</si>
  <si>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</si>
  <si>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</si>
  <si>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</si>
  <si>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</si>
  <si>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</si>
  <si>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</si>
  <si>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</si>
  <si>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</si>
  <si>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</si>
  <si>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</si>
  <si>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</si>
  <si>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</si>
  <si>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</si>
  <si>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</si>
  <si>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</si>
  <si>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</si>
  <si>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</si>
  <si>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</si>
  <si>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</si>
  <si>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</si>
  <si>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</si>
  <si>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</si>
  <si>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</si>
  <si>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</si>
  <si>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</si>
  <si>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</si>
  <si>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</si>
  <si>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</si>
  <si>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</si>
  <si>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</si>
  <si>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</si>
  <si>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</si>
  <si>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</si>
  <si>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</si>
  <si>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</si>
  <si>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</si>
  <si>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</si>
  <si>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</si>
  <si>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</si>
  <si>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</si>
  <si>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</si>
  <si>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</si>
  <si>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</si>
  <si>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</si>
  <si>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</si>
  <si>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</si>
  <si>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</si>
  <si>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</si>
  <si>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</si>
  <si>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</si>
  <si>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</si>
  <si>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</si>
  <si>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</si>
  <si>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</si>
  <si>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</si>
  <si>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</si>
  <si>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</si>
  <si>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</si>
  <si>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</si>
  <si>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</si>
  <si>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</si>
  <si>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</si>
  <si>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</si>
  <si>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</si>
  <si>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</si>
  <si>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</si>
  <si>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</si>
  <si>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</si>
  <si>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</si>
  <si>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</si>
  <si>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</si>
  <si>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</si>
  <si>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</si>
  <si>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</si>
  <si>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</si>
  <si>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</si>
  <si>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</si>
  <si>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</si>
  <si>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</si>
  <si>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</si>
  <si>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</si>
  <si>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</si>
  <si>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</si>
  <si>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</si>
  <si>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</si>
  <si>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</si>
  <si>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</si>
  <si>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</si>
  <si>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</si>
  <si>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</si>
  <si>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</si>
  <si>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</si>
  <si>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</si>
  <si>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</si>
  <si>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</si>
  <si>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</si>
  <si>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</si>
  <si>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</si>
  <si>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</si>
  <si>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</si>
  <si>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</si>
  <si>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</si>
  <si>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</si>
  <si>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</si>
  <si>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</si>
  <si>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</si>
  <si>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</si>
  <si>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</si>
  <si>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</si>
  <si>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</si>
  <si>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</si>
  <si>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</si>
  <si>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</si>
  <si>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</si>
  <si>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</si>
  <si>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</si>
  <si>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</si>
  <si>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</si>
  <si>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</si>
  <si>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</si>
  <si>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</si>
  <si>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</si>
  <si>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</si>
  <si>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</si>
  <si>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</si>
  <si>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</si>
  <si>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</si>
  <si>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</si>
  <si>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</si>
  <si>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</si>
  <si>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</si>
  <si>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</si>
  <si>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</si>
  <si>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</si>
  <si>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</si>
  <si>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</si>
  <si>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</si>
  <si>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</si>
  <si>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</si>
  <si>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</si>
  <si>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</si>
  <si>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</si>
  <si>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</si>
  <si>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</si>
  <si>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</si>
  <si>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</si>
  <si>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</si>
  <si>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</si>
  <si>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</si>
  <si>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</si>
  <si>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</si>
  <si>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</si>
  <si>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</si>
  <si>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</si>
  <si>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</si>
  <si>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</si>
  <si>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</si>
  <si>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</si>
  <si>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</si>
  <si>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</si>
  <si>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</si>
  <si>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</si>
  <si>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</si>
  <si>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</si>
  <si>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</si>
  <si>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</si>
  <si>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</si>
  <si>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</si>
  <si>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</si>
  <si>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</si>
  <si>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</si>
  <si>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</si>
  <si>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</si>
  <si>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</si>
  <si>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</si>
  <si>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</si>
  <si>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</si>
  <si>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</si>
  <si>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</si>
  <si>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</si>
  <si>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</si>
  <si>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</si>
  <si>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</si>
  <si>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</si>
  <si>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</si>
  <si>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</si>
  <si>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</si>
  <si>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</si>
  <si>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</si>
  <si>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</si>
  <si>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</si>
  <si>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</si>
  <si>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</si>
  <si>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</si>
  <si>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</si>
  <si>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</si>
  <si>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</si>
  <si>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</si>
  <si>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</si>
  <si>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</si>
  <si>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</si>
  <si>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</si>
  <si>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</si>
  <si>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</si>
  <si>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</si>
  <si>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</si>
  <si>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</si>
  <si>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</si>
  <si>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</si>
  <si>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</si>
  <si>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</si>
  <si>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</si>
  <si>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</si>
  <si>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</si>
  <si>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</si>
  <si>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</si>
  <si>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</si>
  <si>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</si>
  <si>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</si>
  <si>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</si>
  <si>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</si>
  <si>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</si>
  <si>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</si>
  <si>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</si>
  <si>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</si>
  <si>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</si>
  <si>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</si>
  <si>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</si>
  <si>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</si>
  <si>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</si>
  <si>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</si>
  <si>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</si>
  <si>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</si>
  <si>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</si>
  <si>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</si>
  <si>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</si>
  <si>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</si>
  <si>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</si>
  <si>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</si>
  <si>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</si>
  <si>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</si>
  <si>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</si>
  <si>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</si>
  <si>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</si>
  <si>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</si>
  <si>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</si>
  <si>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</si>
  <si>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</si>
  <si>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</si>
  <si>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</si>
  <si>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</si>
  <si>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</si>
  <si>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</si>
  <si>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</si>
  <si>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</si>
  <si>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</si>
  <si>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</si>
  <si>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</si>
  <si>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</si>
  <si>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</si>
  <si>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</si>
  <si>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</si>
  <si>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</si>
  <si>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</si>
  <si>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</si>
  <si>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</si>
  <si>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</si>
  <si>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</si>
  <si>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</si>
  <si>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</si>
  <si>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</si>
  <si>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</si>
  <si>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</si>
  <si>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</si>
  <si>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</si>
  <si>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</si>
  <si>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</si>
  <si>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</si>
  <si>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</si>
  <si>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</si>
  <si>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</si>
  <si>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</si>
  <si>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</si>
  <si>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</si>
  <si>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</si>
  <si>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</si>
  <si>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</si>
  <si>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</si>
  <si>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</si>
  <si>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</si>
  <si>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</si>
  <si>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</si>
  <si>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</si>
  <si>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</si>
  <si>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</si>
  <si>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</si>
  <si>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</si>
  <si>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</si>
  <si>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</si>
  <si>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</si>
  <si>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</si>
  <si>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</si>
  <si>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</si>
  <si>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</si>
  <si>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</si>
  <si>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</si>
  <si>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</si>
  <si>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</si>
  <si>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</si>
  <si>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</si>
  <si>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</si>
  <si>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</si>
  <si>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</si>
  <si>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</si>
  <si>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</si>
  <si>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</si>
  <si>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</si>
  <si>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</si>
  <si>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</si>
  <si>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</si>
  <si>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</si>
  <si>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</si>
  <si>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</si>
  <si>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</si>
  <si>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</si>
  <si>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</si>
  <si>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</si>
  <si>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</si>
  <si>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</si>
  <si>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</si>
  <si>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</si>
  <si>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</si>
  <si>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</si>
  <si>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</si>
  <si>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</si>
  <si>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</si>
  <si>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</si>
  <si>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</si>
  <si>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</si>
  <si>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</si>
  <si>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</si>
  <si>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</si>
  <si>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</si>
  <si>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</si>
  <si>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</si>
  <si>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</si>
  <si>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</si>
  <si>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</si>
  <si>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</si>
  <si>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</si>
  <si>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</si>
  <si>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</si>
  <si>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</si>
  <si>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</si>
  <si>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</si>
  <si>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</si>
  <si>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</si>
  <si>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</si>
  <si>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</si>
  <si>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</si>
  <si>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</si>
  <si>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</si>
  <si>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</si>
  <si>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</si>
  <si>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</si>
  <si>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</si>
  <si>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</si>
  <si>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</si>
  <si>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</si>
  <si>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</si>
  <si>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</si>
  <si>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</si>
  <si>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</si>
  <si>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</si>
  <si>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</si>
  <si>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</si>
  <si>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</si>
  <si>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</si>
  <si>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</si>
  <si>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</si>
  <si>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</si>
  <si>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</si>
  <si>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</si>
  <si>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</si>
  <si>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</si>
  <si>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</si>
  <si>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</si>
  <si>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</si>
  <si>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</si>
  <si>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</si>
  <si>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</si>
  <si>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</si>
  <si>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</si>
  <si>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</si>
  <si>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</si>
  <si>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</si>
  <si>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</si>
  <si>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</si>
  <si>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</si>
  <si>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</si>
  <si>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</si>
  <si>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</si>
  <si>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</si>
  <si>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</si>
  <si>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</si>
  <si>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</si>
  <si>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</si>
  <si>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</si>
  <si>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</si>
  <si>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</si>
  <si>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</si>
  <si>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</si>
  <si>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</si>
  <si>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</si>
  <si>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</si>
  <si>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</si>
  <si>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</si>
  <si>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</si>
  <si>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</si>
  <si>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</si>
  <si>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</si>
  <si>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</si>
  <si>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</si>
  <si>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</si>
  <si>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</si>
  <si>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</si>
  <si>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</si>
  <si>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</si>
  <si>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</si>
  <si>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</si>
  <si>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</si>
  <si>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</si>
  <si>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</si>
  <si>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</si>
  <si>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</si>
  <si>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</si>
  <si>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</si>
  <si>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</si>
  <si>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</si>
  <si>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</si>
  <si>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</si>
  <si>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</si>
  <si>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</si>
  <si>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</si>
  <si>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</si>
  <si>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</si>
  <si>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</si>
  <si>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</si>
  <si>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</si>
  <si>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</si>
  <si>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</si>
  <si>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</si>
  <si>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</si>
  <si>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</si>
  <si>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</si>
  <si>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</si>
  <si>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</si>
  <si>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</si>
  <si>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</si>
  <si>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</si>
  <si>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</si>
  <si>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</si>
  <si>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</si>
  <si>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</si>
  <si>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</si>
  <si>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</si>
  <si>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</si>
  <si>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</si>
  <si>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</si>
  <si>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</si>
  <si>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</si>
  <si>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</si>
  <si>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</si>
  <si>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</si>
  <si>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</si>
  <si>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</si>
  <si>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</si>
  <si>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</si>
  <si>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</si>
  <si>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</si>
  <si>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</si>
  <si>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</si>
  <si>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</si>
  <si>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</si>
  <si>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</si>
  <si>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</si>
  <si>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</si>
  <si>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</si>
  <si>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</si>
  <si>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</si>
  <si>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</si>
  <si>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</si>
  <si>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</si>
  <si>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</si>
  <si>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</si>
  <si>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</si>
  <si>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</si>
  <si>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</si>
  <si>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</si>
  <si>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</si>
  <si>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</si>
  <si>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</si>
  <si>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</si>
  <si>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</si>
  <si>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</si>
  <si>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</si>
  <si>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</si>
  <si>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</si>
  <si>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</si>
  <si>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</si>
  <si>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</si>
  <si>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</si>
  <si>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</si>
  <si>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</si>
  <si>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</si>
  <si>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</si>
  <si>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</si>
  <si>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</si>
  <si>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</si>
  <si>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</si>
  <si>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</si>
  <si>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</si>
  <si>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</si>
  <si>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</si>
  <si>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</si>
  <si>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</si>
  <si>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</si>
  <si>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</si>
  <si>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</si>
  <si>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</si>
  <si>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</si>
  <si>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</si>
  <si>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</si>
  <si>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</si>
  <si>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</si>
  <si>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</si>
  <si>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</si>
  <si>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</si>
  <si>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</si>
  <si>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</si>
  <si>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</si>
  <si>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</si>
  <si>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</si>
  <si>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</si>
  <si>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</si>
  <si>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</si>
  <si>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</si>
  <si>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</si>
  <si>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</si>
  <si>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</si>
  <si>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</si>
  <si>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</si>
  <si>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</si>
  <si>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</si>
  <si>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</si>
  <si>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</si>
  <si>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</si>
  <si>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</si>
  <si>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</si>
  <si>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</si>
  <si>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</si>
  <si>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</si>
  <si>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</si>
  <si>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</si>
  <si>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</si>
  <si>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</si>
  <si>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</si>
  <si>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</si>
  <si>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</si>
  <si>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</si>
  <si>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</si>
  <si>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</si>
  <si>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</si>
  <si>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</si>
  <si>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</si>
  <si>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</si>
  <si>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</si>
  <si>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</si>
  <si>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</si>
  <si>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</si>
  <si>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</si>
  <si>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</si>
  <si>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</si>
  <si>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</si>
  <si>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</si>
  <si>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</si>
  <si>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</si>
  <si>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</si>
  <si>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</si>
  <si>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</si>
  <si>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</si>
  <si>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</si>
  <si>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</si>
  <si>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</si>
  <si>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</si>
  <si>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</si>
  <si>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</si>
  <si>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</si>
  <si>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</si>
  <si>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</si>
  <si>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</si>
  <si>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</si>
  <si>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</si>
  <si>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</si>
  <si>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</si>
  <si>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</si>
  <si>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</si>
  <si>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</si>
  <si>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</si>
  <si>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</si>
  <si>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</si>
  <si>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</si>
  <si>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</si>
  <si>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</si>
  <si>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</si>
  <si>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</si>
  <si>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</si>
  <si>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</si>
  <si>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</si>
  <si>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</si>
  <si>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</si>
  <si>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</si>
  <si>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</si>
  <si>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</si>
  <si>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</si>
  <si>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</si>
  <si>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</si>
  <si>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</si>
  <si>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</si>
  <si>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</si>
  <si>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</si>
  <si>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</si>
  <si>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</si>
  <si>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</si>
  <si>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</si>
  <si>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</si>
  <si>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</si>
  <si>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</si>
  <si>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</si>
  <si>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</si>
  <si>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</si>
  <si>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</si>
  <si>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</si>
  <si>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</si>
  <si>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</si>
  <si>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</si>
  <si>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</si>
  <si>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</si>
  <si>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</si>
  <si>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</si>
  <si>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</si>
  <si>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</si>
  <si>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</si>
  <si>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</si>
  <si>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</si>
  <si>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</si>
  <si>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</si>
  <si>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</si>
  <si>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</si>
  <si>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</si>
  <si>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</si>
  <si>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</si>
  <si>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</si>
  <si>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</si>
  <si>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</si>
  <si>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</si>
  <si>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</si>
  <si>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</si>
  <si>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</si>
  <si>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</si>
  <si>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</si>
  <si>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</si>
  <si>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</si>
  <si>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</si>
  <si>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</si>
  <si>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</si>
  <si>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</si>
  <si>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</si>
  <si>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</si>
  <si>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</si>
  <si>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</si>
  <si>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</si>
  <si>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</si>
  <si>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</si>
  <si>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</si>
  <si>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</si>
  <si>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</si>
  <si>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</si>
  <si>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</si>
  <si>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</si>
  <si>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</si>
  <si>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</si>
  <si>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</si>
  <si>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</si>
  <si>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</si>
  <si>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</si>
  <si>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</si>
  <si>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</si>
  <si>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</si>
  <si>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</si>
  <si>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</si>
  <si>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</si>
  <si>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</si>
  <si>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</si>
  <si>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</si>
  <si>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</si>
  <si>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</si>
  <si>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</si>
  <si>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</si>
  <si>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</si>
  <si>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</si>
  <si>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</si>
  <si>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</si>
  <si>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</si>
  <si>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</si>
  <si>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</si>
  <si>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</si>
  <si>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</si>
  <si>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</si>
  <si>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</si>
  <si>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</si>
  <si>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</si>
  <si>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</si>
  <si>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</si>
  <si>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</si>
  <si>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</si>
  <si>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</si>
  <si>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</si>
  <si>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</si>
  <si>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</si>
  <si>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</si>
  <si>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</si>
  <si>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</si>
  <si>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</si>
  <si>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</si>
  <si>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</si>
  <si>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</si>
  <si>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</si>
  <si>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</si>
  <si>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</si>
  <si>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</si>
  <si>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</si>
  <si>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</si>
  <si>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</si>
  <si>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</si>
  <si>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</si>
  <si>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</si>
  <si>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</si>
  <si>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</si>
  <si>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</si>
  <si>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</si>
  <si>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</si>
  <si>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</si>
  <si>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</si>
  <si>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</si>
  <si>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</si>
  <si>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</si>
  <si>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</si>
  <si>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</si>
  <si>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</si>
  <si>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</si>
  <si>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</si>
  <si>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</si>
  <si>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</si>
  <si>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</si>
  <si>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</si>
  <si>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</si>
  <si>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</si>
  <si>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</si>
  <si>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</si>
  <si>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</si>
  <si>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</si>
  <si>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</si>
  <si>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</si>
  <si>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</si>
  <si>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</si>
  <si>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</si>
  <si>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</si>
  <si>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</si>
  <si>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</si>
  <si>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</si>
  <si>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</si>
  <si>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</si>
  <si>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</si>
  <si>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</si>
  <si>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</si>
  <si>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</si>
  <si>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</si>
  <si>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</si>
  <si>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</si>
  <si>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</si>
  <si>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</si>
  <si>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</si>
  <si>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</si>
  <si>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</si>
  <si>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</si>
  <si>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</si>
  <si>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</si>
  <si>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</si>
  <si>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</si>
  <si>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</si>
  <si>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</si>
  <si>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</si>
  <si>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</si>
  <si>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</si>
  <si>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</si>
  <si>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</si>
  <si>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</si>
  <si>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</si>
  <si>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</si>
  <si>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</si>
  <si>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</si>
  <si>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</si>
  <si>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</si>
  <si>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</si>
  <si>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</si>
  <si>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</si>
  <si>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</si>
  <si>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</si>
  <si>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</si>
  <si>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</si>
  <si>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</si>
  <si>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</si>
  <si>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</si>
  <si>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</si>
  <si>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</si>
  <si>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</si>
  <si>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</si>
  <si>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</si>
  <si>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</si>
  <si>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</si>
  <si>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</si>
  <si>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</si>
  <si>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</si>
  <si>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</si>
  <si>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</si>
  <si>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</si>
  <si>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</si>
  <si>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</si>
  <si>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</si>
  <si>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</si>
  <si>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</si>
  <si>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</si>
  <si>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</si>
  <si>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</si>
  <si>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</si>
  <si>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</si>
  <si>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</si>
  <si>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</si>
  <si>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</si>
  <si>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</si>
  <si>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</si>
  <si>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</si>
  <si>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</si>
  <si>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</si>
  <si>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</si>
  <si>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</si>
  <si>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</si>
  <si>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</si>
  <si>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</si>
  <si>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</si>
  <si>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</si>
  <si>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</si>
  <si>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</si>
  <si>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</si>
  <si>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</si>
  <si>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</si>
  <si>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</si>
  <si>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</si>
  <si>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</si>
  <si>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</si>
  <si>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</si>
  <si>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</si>
  <si>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</si>
  <si>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</si>
  <si>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</si>
  <si>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</si>
  <si>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</si>
  <si>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</si>
  <si>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</si>
  <si>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</si>
  <si>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</si>
  <si>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</si>
  <si>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</si>
  <si>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</si>
  <si>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</si>
  <si>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</si>
  <si>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</si>
  <si>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</si>
  <si>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</si>
  <si>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</si>
  <si>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</si>
  <si>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</si>
  <si>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</si>
  <si>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</si>
  <si>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</si>
  <si>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</si>
  <si>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</si>
  <si>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</si>
  <si>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</si>
  <si>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</si>
  <si>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</si>
  <si>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</si>
  <si>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</si>
  <si>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</si>
  <si>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</si>
  <si>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</si>
  <si>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</si>
  <si>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</si>
  <si>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</si>
  <si>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</si>
  <si>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</si>
  <si>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</si>
  <si>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</si>
  <si>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</si>
  <si>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</si>
  <si>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</si>
  <si>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</si>
  <si>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</si>
  <si>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</si>
  <si>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</si>
  <si>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</si>
  <si>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</si>
  <si>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</si>
  <si>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</si>
  <si>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</si>
  <si>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</si>
  <si>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</si>
  <si>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</si>
  <si>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</si>
  <si>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</si>
  <si>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</si>
  <si>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</si>
  <si>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</si>
  <si>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</si>
  <si>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</si>
  <si>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</si>
  <si>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</si>
  <si>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</si>
  <si>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</si>
  <si>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</si>
  <si>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</si>
  <si>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</si>
  <si>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</si>
  <si>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</si>
  <si>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</si>
  <si>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</si>
  <si>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</si>
  <si>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</si>
  <si>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</si>
  <si>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</si>
  <si>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</si>
  <si>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</si>
  <si>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</si>
  <si>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</si>
  <si>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</si>
  <si>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</si>
  <si>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</si>
  <si>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</si>
  <si>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</si>
  <si>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</si>
  <si>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</si>
  <si>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</si>
  <si>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</si>
  <si>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</si>
  <si>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</si>
  <si>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</si>
  <si>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</si>
  <si>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</si>
  <si>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</si>
  <si>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</si>
  <si>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</si>
  <si>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</si>
  <si>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</si>
  <si>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</si>
  <si>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</si>
  <si>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</si>
  <si>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</si>
  <si>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</si>
  <si>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</si>
  <si>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</si>
  <si>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</si>
  <si>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</si>
  <si>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</si>
  <si>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</si>
  <si>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</si>
  <si>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</si>
  <si>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</si>
  <si>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</si>
  <si>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</si>
  <si>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</si>
  <si>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</si>
  <si>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</si>
  <si>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</si>
  <si>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</si>
  <si>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</si>
  <si>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</si>
  <si>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</si>
  <si>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</si>
  <si>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</si>
  <si>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</si>
  <si>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</si>
  <si>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</si>
  <si>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</si>
  <si>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</si>
  <si>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</si>
  <si>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</si>
  <si>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</si>
  <si>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</si>
  <si>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</si>
  <si>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</si>
  <si>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</si>
  <si>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</si>
  <si>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</si>
  <si>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</si>
  <si>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</si>
  <si>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</si>
  <si>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</si>
  <si>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</si>
  <si>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</si>
  <si>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</si>
  <si>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</si>
  <si>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</si>
  <si>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</si>
  <si>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</si>
  <si>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</si>
  <si>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</si>
  <si>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</si>
  <si>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</si>
  <si>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</si>
  <si>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</si>
  <si>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</si>
  <si>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</si>
  <si>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</si>
  <si>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</si>
  <si>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</si>
  <si>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</si>
  <si>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</si>
  <si>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</si>
  <si>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</si>
  <si>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</si>
  <si>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</si>
  <si>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</si>
  <si>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</si>
  <si>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</si>
  <si>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</si>
  <si>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</si>
  <si>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</si>
  <si>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</si>
  <si>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</si>
  <si>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</si>
  <si>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</si>
  <si>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</si>
  <si>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</si>
  <si>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</si>
  <si>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</si>
  <si>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</si>
  <si>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</si>
  <si>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</si>
  <si>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</si>
  <si>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</si>
  <si>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</si>
  <si>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</si>
  <si>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</si>
  <si>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</si>
  <si>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</si>
  <si>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</si>
  <si>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</si>
  <si>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</si>
  <si>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</si>
  <si>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</si>
  <si>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</si>
  <si>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</si>
  <si>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</si>
  <si>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</si>
  <si>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</si>
  <si>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</si>
  <si>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</si>
  <si>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</si>
  <si>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</si>
  <si>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</si>
  <si>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</si>
  <si>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</si>
  <si>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</si>
  <si>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</si>
  <si>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</si>
  <si>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</si>
  <si>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</si>
  <si>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</si>
  <si>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</si>
  <si>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</si>
  <si>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</si>
  <si>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</si>
  <si>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</si>
  <si>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</si>
  <si>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</si>
  <si>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</si>
  <si>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</si>
  <si>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</si>
  <si>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</si>
  <si>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</si>
  <si>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</si>
  <si>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</si>
  <si>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</si>
  <si>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</si>
  <si>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</si>
  <si>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</si>
  <si>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</si>
  <si>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</si>
  <si>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</si>
  <si>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</si>
  <si>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</si>
  <si>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</si>
  <si>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</si>
  <si>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</si>
  <si>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</si>
  <si>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</si>
  <si>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</si>
  <si>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</si>
  <si>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</si>
  <si>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</si>
  <si>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</si>
  <si>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</si>
  <si>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</si>
  <si>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</si>
  <si>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</si>
  <si>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</si>
  <si>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</si>
  <si>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</si>
  <si>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</si>
  <si>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</si>
  <si>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</si>
  <si>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</si>
  <si>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</si>
  <si>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</si>
  <si>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</si>
  <si>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</si>
  <si>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</si>
  <si>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</si>
  <si>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</si>
  <si>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</si>
  <si>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</si>
  <si>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</si>
  <si>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</si>
  <si>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</si>
  <si>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</si>
  <si>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</si>
  <si>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</si>
  <si>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</si>
  <si>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</si>
  <si>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</si>
  <si>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</si>
  <si>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</si>
  <si>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</si>
  <si>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</si>
  <si>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</si>
  <si>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</si>
  <si>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</si>
  <si>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</si>
  <si>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</si>
  <si>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</si>
  <si>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</si>
  <si>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</si>
  <si>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</si>
  <si>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</si>
  <si>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</si>
  <si>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</si>
  <si>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</si>
  <si>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</si>
  <si>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</si>
  <si>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</si>
  <si>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</si>
  <si>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</si>
  <si>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</si>
  <si>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</si>
  <si>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</si>
  <si>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</si>
  <si>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</si>
  <si>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</si>
  <si>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</si>
  <si>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</si>
  <si>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</si>
  <si>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</si>
  <si>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</si>
  <si>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</si>
  <si>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</si>
  <si>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</si>
  <si>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</si>
  <si>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</si>
  <si>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</si>
  <si>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</si>
  <si>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</si>
  <si>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</si>
  <si>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</si>
  <si>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</si>
  <si>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</si>
  <si>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</si>
  <si>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</si>
  <si>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</si>
  <si>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</si>
  <si>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</si>
  <si>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</si>
  <si>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</si>
  <si>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</si>
  <si>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</si>
  <si>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</si>
  <si>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</si>
  <si>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</si>
  <si>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</si>
  <si>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</si>
  <si>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</si>
  <si>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</si>
  <si>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</si>
  <si>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</si>
  <si>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</si>
  <si>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</si>
  <si>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</si>
  <si>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</si>
  <si>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</si>
  <si>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</si>
  <si>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</si>
  <si>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</si>
  <si>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</si>
  <si>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</si>
  <si>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</si>
  <si>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</si>
  <si>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</si>
  <si>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</si>
  <si>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</si>
  <si>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</si>
  <si>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</si>
  <si>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</si>
  <si>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</si>
  <si>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</si>
  <si>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</si>
  <si>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</si>
  <si>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</si>
  <si>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</si>
  <si>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</si>
  <si>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</si>
  <si>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</si>
  <si>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</si>
  <si>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</si>
  <si>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</si>
  <si>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</si>
  <si>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</si>
  <si>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</si>
  <si>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</si>
  <si>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</si>
  <si>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</si>
  <si>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</si>
  <si>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</si>
  <si>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</si>
  <si>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</si>
  <si>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</si>
  <si>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</si>
  <si>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</si>
  <si>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</si>
  <si>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</si>
  <si>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</si>
  <si>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</si>
  <si>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</si>
  <si>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</si>
  <si>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</si>
  <si>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</si>
  <si>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</si>
  <si>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</si>
  <si>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</si>
  <si>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</si>
  <si>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</si>
  <si>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</si>
  <si>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</si>
  <si>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</si>
  <si>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</si>
  <si>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</si>
  <si>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</si>
  <si>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</si>
  <si>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</si>
  <si>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</si>
  <si>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</si>
  <si>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</si>
  <si>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</si>
  <si>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</si>
  <si>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</si>
  <si>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</si>
  <si>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</si>
  <si>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</si>
  <si>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</si>
  <si>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</si>
  <si>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</si>
  <si>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</si>
  <si>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</si>
  <si>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</si>
  <si>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</si>
  <si>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</si>
  <si>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</si>
  <si>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</si>
  <si>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</si>
  <si>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</si>
  <si>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</si>
  <si>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</si>
  <si>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</si>
  <si>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</si>
  <si>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</si>
  <si>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</si>
  <si>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</si>
  <si>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</si>
  <si>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</si>
  <si>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</si>
  <si>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</si>
  <si>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</si>
  <si>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</si>
  <si>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</si>
  <si>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</si>
  <si>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</si>
  <si>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</si>
  <si>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</si>
  <si>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</si>
  <si>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</si>
  <si>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</si>
  <si>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</si>
  <si>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</si>
  <si>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</si>
  <si>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</si>
  <si>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</si>
  <si>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</si>
  <si>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</si>
  <si>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</si>
  <si>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</si>
  <si>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</si>
  <si>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</si>
  <si>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</si>
  <si>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</si>
  <si>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</si>
  <si>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</si>
  <si>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</si>
  <si>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</si>
  <si>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</si>
  <si>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</si>
  <si>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</si>
  <si>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</si>
  <si>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</si>
  <si>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</si>
  <si>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</si>
  <si>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</si>
  <si>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</si>
  <si>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</si>
  <si>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</si>
  <si>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</si>
  <si>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</si>
  <si>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</si>
  <si>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</si>
  <si>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</si>
  <si>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</si>
  <si>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</si>
  <si>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</si>
  <si>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</si>
  <si>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</si>
  <si>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</si>
  <si>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</si>
  <si>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</si>
  <si>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</si>
  <si>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</si>
  <si>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</si>
  <si>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</si>
  <si>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</si>
  <si>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</si>
  <si>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</si>
  <si>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</si>
  <si>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</si>
  <si>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</si>
  <si>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</si>
  <si>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</si>
  <si>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</si>
  <si>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</si>
  <si>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</si>
  <si>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</si>
  <si>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</si>
  <si>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</si>
  <si>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</si>
  <si>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</si>
  <si>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</si>
  <si>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</si>
  <si>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</si>
  <si>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</si>
  <si>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</si>
  <si>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</si>
  <si>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</si>
  <si>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</si>
  <si>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</si>
  <si>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</si>
  <si>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</si>
  <si>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</si>
  <si>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</si>
  <si>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</si>
  <si>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</si>
  <si>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</si>
  <si>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</si>
  <si>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</si>
  <si>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</si>
  <si>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</si>
  <si>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</si>
  <si>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</si>
  <si>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</si>
  <si>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</si>
  <si>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</si>
  <si>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</si>
  <si>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</si>
  <si>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</si>
  <si>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</si>
  <si>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</si>
  <si>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</si>
  <si>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</si>
  <si>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</si>
  <si>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</si>
  <si>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</si>
  <si>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</si>
  <si>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 PAYOUT</t>
  </si>
  <si>
    <t>Sum of BONUS PAYOUT</t>
  </si>
  <si>
    <t>Sum of Annual Salary</t>
  </si>
  <si>
    <t>Count of EEID</t>
  </si>
  <si>
    <t>(All)</t>
  </si>
  <si>
    <t>Sum of Bonus %</t>
  </si>
  <si>
    <t>COUNT</t>
  </si>
  <si>
    <t>Column1</t>
  </si>
  <si>
    <t>year hires</t>
  </si>
  <si>
    <t>exit year</t>
  </si>
  <si>
    <t>dif</t>
  </si>
  <si>
    <t>Count of dif</t>
  </si>
  <si>
    <t>All</t>
  </si>
  <si>
    <t>Column2</t>
  </si>
  <si>
    <t>Column Labels</t>
  </si>
  <si>
    <t>ethnicity</t>
  </si>
  <si>
    <t>Column3</t>
  </si>
  <si>
    <t>Count of Job Title</t>
  </si>
  <si>
    <t>job title</t>
  </si>
  <si>
    <t>Average of Bonus %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</si>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</sst>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ika Murugan(Latentview)" refreshedDate="45380.431090393518" createdVersion="8" refreshedVersion="8" minRefreshableVersion="3" recordCount="1000" xr:uid="{19724A42-4867-4B7D-A005-FD78E797131E}">
  <cacheSource type="worksheet">
    <worksheetSource name="TBL_Employees"/>
  </cacheSource>
  <cacheFields count="15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BONUS PAYOUT" numFmtId="0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ika Murugan(Latentview)" refreshedDate="45380.458224074071" backgroundQuery="1" createdVersion="8" refreshedVersion="8" minRefreshableVersion="3" recordCount="0" supportSubquery="1" supportAdvancedDrill="1" xr:uid="{EA906E3F-1EAE-4C45-9CC8-F6C107F13E1B}">
  <cacheSource type="external" connectionId="1"/>
  <cacheFields count="2">
    <cacheField name="[TBL_Employees].[dif].[dif]" caption="dif" numFmtId="0" hierarchy="19" level="1">
      <sharedItems containsSemiMixedTypes="0" containsNonDate="0" containsString="0"/>
    </cacheField>
    <cacheField name="[Measures].[Count of dif]" caption="Count of dif" numFmtId="0" hierarchy="23" level="32767"/>
  </cacheFields>
  <cacheHierarchies count="24">
    <cacheHierarchy uniqueName="[TBL_Employees].[EEID]" caption="EEID" attribute="1" defaultMemberUniqueName="[TBL_Employees].[EEID].[All]" allUniqueName="[TBL_Employees].[EEID].[All]" dimensionUniqueName="[TBL_Employees]" displayFolder="" count="0" memberValueDatatype="130" unbalanced="0"/>
    <cacheHierarchy uniqueName="[TBL_Employees].[Full Name]" caption="Full Name" attribute="1" defaultMemberUniqueName="[TBL_Employees].[Full Name].[All]" allUniqueName="[TBL_Employees].[Full Name].[All]" dimensionUniqueName="[TBL_Employees]" displayFolder="" count="0" memberValueDatatype="130" unbalanced="0"/>
    <cacheHierarchy uniqueName="[TBL_Employees].[Job Title]" caption="Job Title" attribute="1" defaultMemberUniqueName="[TBL_Employees].[Job Title].[All]" allUniqueName="[TBL_Employees].[Job Title].[All]" dimensionUniqueName="[TBL_Employees]" displayFolder="" count="0" memberValueDatatype="130" unbalanced="0"/>
    <cacheHierarchy uniqueName="[TBL_Employees].[Department]" caption="Department" attribute="1" defaultMemberUniqueName="[TBL_Employees].[Department].[All]" allUniqueName="[TBL_Employees].[Department].[All]" dimensionUniqueName="[TBL_Employees]" displayFolder="" count="0" memberValueDatatype="130" unbalanced="0"/>
    <cacheHierarchy uniqueName="[TBL_Employees].[Business Unit]" caption="Business Unit" attribute="1" defaultMemberUniqueName="[TBL_Employees].[Business Unit].[All]" allUniqueName="[TBL_Employees].[Business Unit].[All]" dimensionUniqueName="[TBL_Employees]" displayFolder="" count="0" memberValueDatatype="130" unbalanced="0"/>
    <cacheHierarchy uniqueName="[TBL_Employees].[Gender]" caption="Gender" attribute="1" defaultMemberUniqueName="[TBL_Employees].[Gender].[All]" allUniqueName="[TBL_Employees].[Gender].[All]" dimensionUniqueName="[TBL_Employees]" displayFolder="" count="0" memberValueDatatype="130" unbalanced="0"/>
    <cacheHierarchy uniqueName="[TBL_Employees].[Ethnicity]" caption="Ethnicity" attribute="1" defaultMemberUniqueName="[TBL_Employees].[Ethnicity].[All]" allUniqueName="[TBL_Employees].[Ethnicity].[All]" dimensionUniqueName="[TBL_Employees]" displayFolder="" count="0" memberValueDatatype="130" unbalanced="0"/>
    <cacheHierarchy uniqueName="[TBL_Employees].[Age]" caption="Age" attribute="1" defaultMemberUniqueName="[TBL_Employees].[Age].[All]" allUniqueName="[TBL_Employees].[Age].[All]" dimensionUniqueName="[TBL_Employees]" displayFolder="" count="0" memberValueDatatype="20" unbalanced="0"/>
    <cacheHierarchy uniqueName="[TBL_Employees].[Hire Date]" caption="Hire Date" attribute="1" time="1" defaultMemberUniqueName="[TBL_Employees].[Hire Date].[All]" allUniqueName="[TBL_Employees].[Hire Date].[All]" dimensionUniqueName="[TBL_Employees]" displayFolder="" count="0" memberValueDatatype="7" unbalanced="0"/>
    <cacheHierarchy uniqueName="[TBL_Employees].[Annual Salary]" caption="Annual Salary" attribute="1" defaultMemberUniqueName="[TBL_Employees].[Annual Salary].[All]" allUniqueName="[TBL_Employees].[Annual Salary].[All]" dimensionUniqueName="[TBL_Employees]" displayFolder="" count="0" memberValueDatatype="20" unbalanced="0"/>
    <cacheHierarchy uniqueName="[TBL_Employees].[Bonus %]" caption="Bonus %" attribute="1" defaultMemberUniqueName="[TBL_Employees].[Bonus %].[All]" allUniqueName="[TBL_Employees].[Bonus %].[All]" dimensionUniqueName="[TBL_Employees]" displayFolder="" count="0" memberValueDatatype="5" unbalanced="0"/>
    <cacheHierarchy uniqueName="[TBL_Employees].[Country]" caption="Country" attribute="1" defaultMemberUniqueName="[TBL_Employees].[Country].[All]" allUniqueName="[TBL_Employees].[Country].[All]" dimensionUniqueName="[TBL_Employees]" displayFolder="" count="0" memberValueDatatype="130" unbalanced="0"/>
    <cacheHierarchy uniqueName="[TBL_Employees].[City]" caption="City" attribute="1" defaultMemberUniqueName="[TBL_Employees].[City].[All]" allUniqueName="[TBL_Employees].[City].[All]" dimensionUniqueName="[TBL_Employees]" displayFolder="" count="0" memberValueDatatype="130" unbalanced="0"/>
    <cacheHierarchy uniqueName="[TBL_Employees].[Exit Date]" caption="Exit Date" attribute="1" defaultMemberUniqueName="[TBL_Employees].[Exit Date].[All]" allUniqueName="[TBL_Employees].[Exit Date].[All]" dimensionUniqueName="[TBL_Employees]" displayFolder="" count="0" memberValueDatatype="130" unbalanced="0"/>
    <cacheHierarchy uniqueName="[TBL_Employees].[BONUS PAYOUT]" caption="BONUS PAYOUT" attribute="1" defaultMemberUniqueName="[TBL_Employees].[BONUS PAYOUT].[All]" allUniqueName="[TBL_Employees].[BONUS PAYOUT].[All]" dimensionUniqueName="[TBL_Employees]" displayFolder="" count="0" memberValueDatatype="5" unbalanced="0"/>
    <cacheHierarchy uniqueName="[TBL_Employees].[COUNT]" caption="COUNT" attribute="1" defaultMemberUniqueName="[TBL_Employees].[COUNT].[All]" allUniqueName="[TBL_Employees].[COUNT].[All]" dimensionUniqueName="[TBL_Employees]" displayFolder="" count="0" memberValueDatatype="20" unbalanced="0"/>
    <cacheHierarchy uniqueName="[TBL_Employees].[Column1]" caption="Column1" attribute="1" defaultMemberUniqueName="[TBL_Employees].[Column1].[All]" allUniqueName="[TBL_Employees].[Column1].[All]" dimensionUniqueName="[TBL_Employees]" displayFolder="" count="0" memberValueDatatype="5" unbalanced="0"/>
    <cacheHierarchy uniqueName="[TBL_Employees].[year hires]" caption="year hires" attribute="1" defaultMemberUniqueName="[TBL_Employees].[year hires].[All]" allUniqueName="[TBL_Employees].[year hires].[All]" dimensionUniqueName="[TBL_Employees]" displayFolder="" count="0" memberValueDatatype="130" unbalanced="0"/>
    <cacheHierarchy uniqueName="[TBL_Employees].[exit year]" caption="exit year" attribute="1" defaultMemberUniqueName="[TBL_Employees].[exit year].[All]" allUniqueName="[TBL_Employees].[exit year].[All]" dimensionUniqueName="[TBL_Employees]" displayFolder="" count="0" memberValueDatatype="130" unbalanced="0"/>
    <cacheHierarchy uniqueName="[TBL_Employees].[dif]" caption="dif" attribute="1" defaultMemberUniqueName="[TBL_Employees].[dif].[All]" allUniqueName="[TBL_Employees].[dif].[All]" dimensionUniqueName="[TBL_Employees]" displayFolder="" count="2" memberValueDatatype="130" unbalanced="0">
      <fieldsUsage count="2">
        <fieldUsage x="-1"/>
        <fieldUsage x="0"/>
      </fieldsUsage>
    </cacheHierarchy>
    <cacheHierarchy uniqueName="[TBL_Employees].[Column2]" caption="Column2" attribute="1" defaultMemberUniqueName="[TBL_Employees].[Column2].[All]" allUniqueName="[TBL_Employees].[Column2].[All]" dimensionUniqueName="[TBL_Employees]" displayFolder="" count="0" memberValueDatatype="5" unbalanced="0"/>
    <cacheHierarchy uniqueName="[Measures].[__XL_Count TBL_Employees]" caption="__XL_Count TBL_Employees" measure="1" displayFolder="" measureGroup="TBL_Employees" count="0" hidden="1"/>
    <cacheHierarchy uniqueName="[Measures].[__No measures defined]" caption="__No measures defined" measure="1" displayFolder="" count="0" hidden="1"/>
    <cacheHierarchy uniqueName="[Measures].[Count of dif]" caption="Count of dif" measure="1" displayFolder="" measureGroup="TBL_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_Employees" uniqueName="[TBL_Employees]" caption="TBL_Employees"/>
  </dimensions>
  <measureGroups count="1">
    <measureGroup name="TBL_Employees" caption="TBL_Employe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x v="0"/>
    <x v="0"/>
    <x v="0"/>
    <x v="0"/>
    <d v="2016-04-08T00:00:00"/>
    <n v="141604"/>
    <x v="0"/>
    <x v="0"/>
    <x v="0"/>
    <x v="0"/>
    <n v="21240.6"/>
  </r>
  <r>
    <x v="1"/>
    <s v="Theodore Dinh"/>
    <x v="1"/>
    <x v="0"/>
    <x v="1"/>
    <x v="1"/>
    <x v="1"/>
    <x v="1"/>
    <d v="1997-11-29T00:00:00"/>
    <n v="99975"/>
    <x v="1"/>
    <x v="1"/>
    <x v="1"/>
    <x v="1"/>
    <n v="0"/>
  </r>
  <r>
    <x v="2"/>
    <s v="Luna Sanders"/>
    <x v="2"/>
    <x v="1"/>
    <x v="2"/>
    <x v="0"/>
    <x v="2"/>
    <x v="2"/>
    <d v="2006-10-26T00:00:00"/>
    <n v="163099"/>
    <x v="2"/>
    <x v="0"/>
    <x v="2"/>
    <x v="1"/>
    <n v="32619.800000000003"/>
  </r>
  <r>
    <x v="3"/>
    <s v="Penelope Jordan"/>
    <x v="3"/>
    <x v="0"/>
    <x v="1"/>
    <x v="0"/>
    <x v="2"/>
    <x v="3"/>
    <d v="2019-09-27T00:00:00"/>
    <n v="84913"/>
    <x v="3"/>
    <x v="0"/>
    <x v="2"/>
    <x v="1"/>
    <n v="5943.9100000000008"/>
  </r>
  <r>
    <x v="4"/>
    <s v="Austin Vo"/>
    <x v="4"/>
    <x v="1"/>
    <x v="1"/>
    <x v="1"/>
    <x v="1"/>
    <x v="0"/>
    <d v="1995-11-20T00:00:00"/>
    <n v="95409"/>
    <x v="1"/>
    <x v="0"/>
    <x v="3"/>
    <x v="1"/>
    <n v="0"/>
  </r>
  <r>
    <x v="5"/>
    <s v="Joshua Gupta"/>
    <x v="5"/>
    <x v="2"/>
    <x v="3"/>
    <x v="1"/>
    <x v="1"/>
    <x v="4"/>
    <d v="2017-01-24T00:00:00"/>
    <n v="50994"/>
    <x v="1"/>
    <x v="1"/>
    <x v="1"/>
    <x v="1"/>
    <n v="0"/>
  </r>
  <r>
    <x v="6"/>
    <s v="Ruby Barnes"/>
    <x v="6"/>
    <x v="0"/>
    <x v="3"/>
    <x v="0"/>
    <x v="2"/>
    <x v="5"/>
    <d v="2020-07-01T00:00:00"/>
    <n v="119746"/>
    <x v="4"/>
    <x v="0"/>
    <x v="3"/>
    <x v="1"/>
    <n v="11974.6"/>
  </r>
  <r>
    <x v="7"/>
    <s v="Luke Martin"/>
    <x v="7"/>
    <x v="1"/>
    <x v="1"/>
    <x v="1"/>
    <x v="0"/>
    <x v="6"/>
    <d v="2020-05-16T00:00:00"/>
    <n v="41336"/>
    <x v="1"/>
    <x v="0"/>
    <x v="4"/>
    <x v="2"/>
    <n v="0"/>
  </r>
  <r>
    <x v="8"/>
    <s v="Easton Bailey"/>
    <x v="6"/>
    <x v="3"/>
    <x v="1"/>
    <x v="1"/>
    <x v="2"/>
    <x v="7"/>
    <d v="2019-01-25T00:00:00"/>
    <n v="113527"/>
    <x v="5"/>
    <x v="0"/>
    <x v="5"/>
    <x v="1"/>
    <n v="6811.62"/>
  </r>
  <r>
    <x v="9"/>
    <s v="Madeline Walker"/>
    <x v="4"/>
    <x v="1"/>
    <x v="2"/>
    <x v="0"/>
    <x v="2"/>
    <x v="8"/>
    <d v="2018-06-13T00:00:00"/>
    <n v="77203"/>
    <x v="1"/>
    <x v="0"/>
    <x v="2"/>
    <x v="1"/>
    <n v="0"/>
  </r>
  <r>
    <x v="10"/>
    <s v="Savannah Ali"/>
    <x v="0"/>
    <x v="4"/>
    <x v="1"/>
    <x v="0"/>
    <x v="1"/>
    <x v="9"/>
    <d v="2009-02-11T00:00:00"/>
    <n v="157333"/>
    <x v="0"/>
    <x v="0"/>
    <x v="4"/>
    <x v="1"/>
    <n v="23599.95"/>
  </r>
  <r>
    <x v="11"/>
    <s v="Camila Rogers"/>
    <x v="8"/>
    <x v="5"/>
    <x v="2"/>
    <x v="0"/>
    <x v="2"/>
    <x v="5"/>
    <d v="2021-10-21T00:00:00"/>
    <n v="109851"/>
    <x v="1"/>
    <x v="0"/>
    <x v="0"/>
    <x v="1"/>
    <n v="0"/>
  </r>
  <r>
    <x v="12"/>
    <s v="Eli Jones"/>
    <x v="6"/>
    <x v="4"/>
    <x v="1"/>
    <x v="1"/>
    <x v="2"/>
    <x v="1"/>
    <d v="1999-03-14T00:00:00"/>
    <n v="105086"/>
    <x v="6"/>
    <x v="0"/>
    <x v="5"/>
    <x v="1"/>
    <n v="9457.74"/>
  </r>
  <r>
    <x v="13"/>
    <s v="Everleigh Ng"/>
    <x v="0"/>
    <x v="1"/>
    <x v="0"/>
    <x v="0"/>
    <x v="1"/>
    <x v="10"/>
    <d v="2021-06-10T00:00:00"/>
    <n v="146742"/>
    <x v="4"/>
    <x v="1"/>
    <x v="6"/>
    <x v="1"/>
    <n v="14674.2"/>
  </r>
  <r>
    <x v="14"/>
    <s v="Robert Yang"/>
    <x v="4"/>
    <x v="3"/>
    <x v="2"/>
    <x v="1"/>
    <x v="1"/>
    <x v="11"/>
    <d v="2017-11-04T00:00:00"/>
    <n v="97078"/>
    <x v="1"/>
    <x v="0"/>
    <x v="5"/>
    <x v="3"/>
    <n v="0"/>
  </r>
  <r>
    <x v="15"/>
    <s v="Isabella Xi"/>
    <x v="9"/>
    <x v="6"/>
    <x v="0"/>
    <x v="0"/>
    <x v="1"/>
    <x v="12"/>
    <d v="2013-03-13T00:00:00"/>
    <n v="249270"/>
    <x v="7"/>
    <x v="0"/>
    <x v="0"/>
    <x v="1"/>
    <n v="74781"/>
  </r>
  <r>
    <x v="16"/>
    <s v="Bella Powell"/>
    <x v="2"/>
    <x v="1"/>
    <x v="0"/>
    <x v="0"/>
    <x v="0"/>
    <x v="13"/>
    <d v="2002-03-04T00:00:00"/>
    <n v="175837"/>
    <x v="2"/>
    <x v="0"/>
    <x v="3"/>
    <x v="1"/>
    <n v="35167.4"/>
  </r>
  <r>
    <x v="17"/>
    <s v="Camila Silva"/>
    <x v="0"/>
    <x v="6"/>
    <x v="2"/>
    <x v="0"/>
    <x v="3"/>
    <x v="14"/>
    <d v="2003-12-01T00:00:00"/>
    <n v="154828"/>
    <x v="8"/>
    <x v="0"/>
    <x v="0"/>
    <x v="1"/>
    <n v="20127.64"/>
  </r>
  <r>
    <x v="18"/>
    <s v="David Barnes"/>
    <x v="2"/>
    <x v="0"/>
    <x v="3"/>
    <x v="1"/>
    <x v="2"/>
    <x v="14"/>
    <d v="2013-11-03T00:00:00"/>
    <n v="186503"/>
    <x v="9"/>
    <x v="0"/>
    <x v="7"/>
    <x v="1"/>
    <n v="44760.72"/>
  </r>
  <r>
    <x v="19"/>
    <s v="Adam Dang"/>
    <x v="2"/>
    <x v="2"/>
    <x v="0"/>
    <x v="1"/>
    <x v="1"/>
    <x v="15"/>
    <d v="2002-07-09T00:00:00"/>
    <n v="166331"/>
    <x v="10"/>
    <x v="1"/>
    <x v="1"/>
    <x v="1"/>
    <n v="29939.579999999998"/>
  </r>
  <r>
    <x v="20"/>
    <s v="Elias Alvarado"/>
    <x v="0"/>
    <x v="0"/>
    <x v="1"/>
    <x v="1"/>
    <x v="3"/>
    <x v="16"/>
    <d v="2012-01-09T00:00:00"/>
    <n v="146140"/>
    <x v="4"/>
    <x v="2"/>
    <x v="8"/>
    <x v="1"/>
    <n v="14614"/>
  </r>
  <r>
    <x v="21"/>
    <s v="Eva Rivera"/>
    <x v="2"/>
    <x v="2"/>
    <x v="1"/>
    <x v="0"/>
    <x v="3"/>
    <x v="9"/>
    <d v="2021-04-02T00:00:00"/>
    <n v="151703"/>
    <x v="11"/>
    <x v="0"/>
    <x v="4"/>
    <x v="1"/>
    <n v="31857.629999999997"/>
  </r>
  <r>
    <x v="22"/>
    <s v="Logan Rivera"/>
    <x v="2"/>
    <x v="0"/>
    <x v="0"/>
    <x v="1"/>
    <x v="3"/>
    <x v="1"/>
    <d v="2002-05-24T00:00:00"/>
    <n v="172787"/>
    <x v="12"/>
    <x v="2"/>
    <x v="9"/>
    <x v="1"/>
    <n v="48380.360000000008"/>
  </r>
  <r>
    <x v="23"/>
    <s v="Leonardo Dixon"/>
    <x v="7"/>
    <x v="2"/>
    <x v="2"/>
    <x v="1"/>
    <x v="2"/>
    <x v="17"/>
    <d v="2019-09-05T00:00:00"/>
    <n v="49998"/>
    <x v="1"/>
    <x v="0"/>
    <x v="0"/>
    <x v="1"/>
    <n v="0"/>
  </r>
  <r>
    <x v="24"/>
    <s v="Mateo Her"/>
    <x v="9"/>
    <x v="2"/>
    <x v="2"/>
    <x v="1"/>
    <x v="1"/>
    <x v="18"/>
    <d v="2014-03-02T00:00:00"/>
    <n v="207172"/>
    <x v="13"/>
    <x v="1"/>
    <x v="1"/>
    <x v="1"/>
    <n v="64223.32"/>
  </r>
  <r>
    <x v="25"/>
    <s v="Jose Henderson"/>
    <x v="2"/>
    <x v="4"/>
    <x v="2"/>
    <x v="1"/>
    <x v="0"/>
    <x v="12"/>
    <d v="2015-04-17T00:00:00"/>
    <n v="152239"/>
    <x v="14"/>
    <x v="0"/>
    <x v="7"/>
    <x v="1"/>
    <n v="35014.97"/>
  </r>
  <r>
    <x v="26"/>
    <s v="Abigail Mejia"/>
    <x v="10"/>
    <x v="5"/>
    <x v="3"/>
    <x v="0"/>
    <x v="3"/>
    <x v="16"/>
    <d v="2005-02-05T00:00:00"/>
    <n v="98581"/>
    <x v="1"/>
    <x v="2"/>
    <x v="9"/>
    <x v="1"/>
    <n v="0"/>
  </r>
  <r>
    <x v="27"/>
    <s v="Wyatt Chin"/>
    <x v="9"/>
    <x v="5"/>
    <x v="2"/>
    <x v="1"/>
    <x v="1"/>
    <x v="19"/>
    <d v="2004-06-07T00:00:00"/>
    <n v="246231"/>
    <x v="13"/>
    <x v="0"/>
    <x v="0"/>
    <x v="1"/>
    <n v="76331.61"/>
  </r>
  <r>
    <x v="28"/>
    <s v="Carson Lu"/>
    <x v="11"/>
    <x v="5"/>
    <x v="2"/>
    <x v="1"/>
    <x v="1"/>
    <x v="14"/>
    <d v="1996-12-04T00:00:00"/>
    <n v="99354"/>
    <x v="15"/>
    <x v="1"/>
    <x v="10"/>
    <x v="1"/>
    <n v="11922.48"/>
  </r>
  <r>
    <x v="29"/>
    <s v="Dylan Choi"/>
    <x v="9"/>
    <x v="0"/>
    <x v="3"/>
    <x v="1"/>
    <x v="1"/>
    <x v="20"/>
    <d v="2012-05-11T00:00:00"/>
    <n v="231141"/>
    <x v="16"/>
    <x v="1"/>
    <x v="10"/>
    <x v="1"/>
    <n v="78587.94"/>
  </r>
  <r>
    <x v="30"/>
    <s v="Ezekiel Kumar"/>
    <x v="12"/>
    <x v="0"/>
    <x v="0"/>
    <x v="1"/>
    <x v="1"/>
    <x v="21"/>
    <d v="2017-06-25T00:00:00"/>
    <n v="54775"/>
    <x v="1"/>
    <x v="0"/>
    <x v="7"/>
    <x v="1"/>
    <n v="0"/>
  </r>
  <r>
    <x v="31"/>
    <s v="Dominic Guzman"/>
    <x v="7"/>
    <x v="1"/>
    <x v="1"/>
    <x v="1"/>
    <x v="3"/>
    <x v="13"/>
    <d v="2004-05-16T00:00:00"/>
    <n v="55499"/>
    <x v="1"/>
    <x v="2"/>
    <x v="8"/>
    <x v="1"/>
    <n v="0"/>
  </r>
  <r>
    <x v="32"/>
    <s v="Angel Powell"/>
    <x v="13"/>
    <x v="2"/>
    <x v="0"/>
    <x v="1"/>
    <x v="2"/>
    <x v="22"/>
    <d v="2008-07-11T00:00:00"/>
    <n v="66521"/>
    <x v="1"/>
    <x v="0"/>
    <x v="0"/>
    <x v="1"/>
    <n v="0"/>
  </r>
  <r>
    <x v="33"/>
    <s v="Mateo Vu"/>
    <x v="5"/>
    <x v="2"/>
    <x v="2"/>
    <x v="1"/>
    <x v="1"/>
    <x v="23"/>
    <d v="2016-09-29T00:00:00"/>
    <n v="59100"/>
    <x v="1"/>
    <x v="1"/>
    <x v="1"/>
    <x v="1"/>
    <n v="0"/>
  </r>
  <r>
    <x v="34"/>
    <s v="Caroline Jenkins"/>
    <x v="7"/>
    <x v="1"/>
    <x v="0"/>
    <x v="0"/>
    <x v="2"/>
    <x v="5"/>
    <d v="2018-05-06T00:00:00"/>
    <n v="49011"/>
    <x v="1"/>
    <x v="0"/>
    <x v="2"/>
    <x v="1"/>
    <n v="0"/>
  </r>
  <r>
    <x v="35"/>
    <s v="Nora Brown"/>
    <x v="14"/>
    <x v="0"/>
    <x v="1"/>
    <x v="0"/>
    <x v="2"/>
    <x v="24"/>
    <d v="2014-02-11T00:00:00"/>
    <n v="99575"/>
    <x v="1"/>
    <x v="0"/>
    <x v="5"/>
    <x v="1"/>
    <n v="0"/>
  </r>
  <r>
    <x v="36"/>
    <s v="Adeline Huang"/>
    <x v="8"/>
    <x v="5"/>
    <x v="1"/>
    <x v="0"/>
    <x v="1"/>
    <x v="8"/>
    <d v="2019-12-16T00:00:00"/>
    <n v="99989"/>
    <x v="1"/>
    <x v="1"/>
    <x v="11"/>
    <x v="1"/>
    <n v="0"/>
  </r>
  <r>
    <x v="37"/>
    <s v="Jackson Perry"/>
    <x v="9"/>
    <x v="6"/>
    <x v="0"/>
    <x v="1"/>
    <x v="2"/>
    <x v="5"/>
    <d v="2019-10-20T00:00:00"/>
    <n v="256420"/>
    <x v="7"/>
    <x v="0"/>
    <x v="3"/>
    <x v="1"/>
    <n v="76926"/>
  </r>
  <r>
    <x v="38"/>
    <s v="Riley Padilla"/>
    <x v="1"/>
    <x v="0"/>
    <x v="1"/>
    <x v="0"/>
    <x v="3"/>
    <x v="25"/>
    <d v="2013-05-15T00:00:00"/>
    <n v="78940"/>
    <x v="1"/>
    <x v="0"/>
    <x v="4"/>
    <x v="1"/>
    <n v="0"/>
  </r>
  <r>
    <x v="39"/>
    <s v="Leah Pena"/>
    <x v="14"/>
    <x v="0"/>
    <x v="3"/>
    <x v="0"/>
    <x v="3"/>
    <x v="4"/>
    <d v="1994-01-03T00:00:00"/>
    <n v="82872"/>
    <x v="1"/>
    <x v="2"/>
    <x v="8"/>
    <x v="1"/>
    <n v="0"/>
  </r>
  <r>
    <x v="40"/>
    <s v="Owen Lam"/>
    <x v="15"/>
    <x v="4"/>
    <x v="2"/>
    <x v="1"/>
    <x v="1"/>
    <x v="23"/>
    <d v="2017-05-29T00:00:00"/>
    <n v="86317"/>
    <x v="1"/>
    <x v="1"/>
    <x v="11"/>
    <x v="4"/>
    <n v="0"/>
  </r>
  <r>
    <x v="41"/>
    <s v="Kennedy Foster"/>
    <x v="6"/>
    <x v="6"/>
    <x v="2"/>
    <x v="0"/>
    <x v="2"/>
    <x v="26"/>
    <d v="2013-11-23T00:00:00"/>
    <n v="113135"/>
    <x v="17"/>
    <x v="0"/>
    <x v="5"/>
    <x v="1"/>
    <n v="5656.75"/>
  </r>
  <r>
    <x v="42"/>
    <s v="John Moore"/>
    <x v="9"/>
    <x v="0"/>
    <x v="2"/>
    <x v="1"/>
    <x v="2"/>
    <x v="27"/>
    <d v="2005-11-08T00:00:00"/>
    <n v="199808"/>
    <x v="18"/>
    <x v="0"/>
    <x v="0"/>
    <x v="1"/>
    <n v="63938.560000000005"/>
  </r>
  <r>
    <x v="43"/>
    <s v="William Vu"/>
    <x v="5"/>
    <x v="2"/>
    <x v="2"/>
    <x v="1"/>
    <x v="1"/>
    <x v="17"/>
    <d v="2013-11-14T00:00:00"/>
    <n v="56037"/>
    <x v="1"/>
    <x v="1"/>
    <x v="6"/>
    <x v="1"/>
    <n v="0"/>
  </r>
  <r>
    <x v="44"/>
    <s v="Sadie Washington"/>
    <x v="0"/>
    <x v="6"/>
    <x v="0"/>
    <x v="0"/>
    <x v="2"/>
    <x v="7"/>
    <d v="2019-05-24T00:00:00"/>
    <n v="122350"/>
    <x v="15"/>
    <x v="0"/>
    <x v="3"/>
    <x v="1"/>
    <n v="14682"/>
  </r>
  <r>
    <x v="45"/>
    <s v="Gabriel Holmes"/>
    <x v="14"/>
    <x v="0"/>
    <x v="0"/>
    <x v="1"/>
    <x v="2"/>
    <x v="28"/>
    <d v="2010-11-04T00:00:00"/>
    <n v="92952"/>
    <x v="1"/>
    <x v="0"/>
    <x v="0"/>
    <x v="1"/>
    <n v="0"/>
  </r>
  <r>
    <x v="46"/>
    <s v="Wyatt Rojas"/>
    <x v="3"/>
    <x v="0"/>
    <x v="3"/>
    <x v="1"/>
    <x v="3"/>
    <x v="24"/>
    <d v="2013-03-20T00:00:00"/>
    <n v="79921"/>
    <x v="17"/>
    <x v="0"/>
    <x v="5"/>
    <x v="1"/>
    <n v="3996.05"/>
  </r>
  <r>
    <x v="47"/>
    <s v="Eva Coleman"/>
    <x v="2"/>
    <x v="0"/>
    <x v="0"/>
    <x v="0"/>
    <x v="0"/>
    <x v="17"/>
    <d v="2009-09-20T00:00:00"/>
    <n v="167199"/>
    <x v="2"/>
    <x v="0"/>
    <x v="0"/>
    <x v="1"/>
    <n v="33439.800000000003"/>
  </r>
  <r>
    <x v="48"/>
    <s v="Dominic Clark"/>
    <x v="10"/>
    <x v="5"/>
    <x v="0"/>
    <x v="1"/>
    <x v="2"/>
    <x v="27"/>
    <d v="2012-10-17T00:00:00"/>
    <n v="71476"/>
    <x v="1"/>
    <x v="0"/>
    <x v="3"/>
    <x v="1"/>
    <n v="0"/>
  </r>
  <r>
    <x v="49"/>
    <s v="Lucy Alexander"/>
    <x v="2"/>
    <x v="5"/>
    <x v="1"/>
    <x v="0"/>
    <x v="2"/>
    <x v="15"/>
    <d v="2014-10-29T00:00:00"/>
    <n v="189420"/>
    <x v="2"/>
    <x v="0"/>
    <x v="0"/>
    <x v="1"/>
    <n v="37884"/>
  </r>
  <r>
    <x v="50"/>
    <s v="Everleigh Washington"/>
    <x v="16"/>
    <x v="4"/>
    <x v="0"/>
    <x v="0"/>
    <x v="2"/>
    <x v="14"/>
    <d v="2001-10-20T00:00:00"/>
    <n v="64057"/>
    <x v="1"/>
    <x v="0"/>
    <x v="3"/>
    <x v="1"/>
    <n v="0"/>
  </r>
  <r>
    <x v="51"/>
    <s v="Leilani Butler"/>
    <x v="13"/>
    <x v="6"/>
    <x v="1"/>
    <x v="0"/>
    <x v="0"/>
    <x v="5"/>
    <d v="2021-09-21T00:00:00"/>
    <n v="68728"/>
    <x v="1"/>
    <x v="0"/>
    <x v="3"/>
    <x v="1"/>
    <n v="0"/>
  </r>
  <r>
    <x v="52"/>
    <s v="Peyton Huang"/>
    <x v="0"/>
    <x v="0"/>
    <x v="1"/>
    <x v="0"/>
    <x v="1"/>
    <x v="6"/>
    <d v="2021-07-02T00:00:00"/>
    <n v="125633"/>
    <x v="19"/>
    <x v="1"/>
    <x v="10"/>
    <x v="1"/>
    <n v="13819.63"/>
  </r>
  <r>
    <x v="53"/>
    <s v="John Contreras"/>
    <x v="13"/>
    <x v="6"/>
    <x v="1"/>
    <x v="1"/>
    <x v="3"/>
    <x v="25"/>
    <d v="2011-05-15T00:00:00"/>
    <n v="66889"/>
    <x v="1"/>
    <x v="0"/>
    <x v="7"/>
    <x v="1"/>
    <n v="0"/>
  </r>
  <r>
    <x v="54"/>
    <s v="Rylee Yu"/>
    <x v="2"/>
    <x v="3"/>
    <x v="0"/>
    <x v="0"/>
    <x v="1"/>
    <x v="9"/>
    <d v="2015-09-29T00:00:00"/>
    <n v="178700"/>
    <x v="20"/>
    <x v="0"/>
    <x v="0"/>
    <x v="1"/>
    <n v="51823"/>
  </r>
  <r>
    <x v="55"/>
    <s v="Piper Lewis"/>
    <x v="17"/>
    <x v="5"/>
    <x v="0"/>
    <x v="0"/>
    <x v="2"/>
    <x v="29"/>
    <d v="2018-12-22T00:00:00"/>
    <n v="83990"/>
    <x v="1"/>
    <x v="0"/>
    <x v="2"/>
    <x v="1"/>
    <n v="0"/>
  </r>
  <r>
    <x v="56"/>
    <s v="Stella Alexander"/>
    <x v="18"/>
    <x v="5"/>
    <x v="3"/>
    <x v="0"/>
    <x v="2"/>
    <x v="27"/>
    <d v="2005-12-10T00:00:00"/>
    <n v="102043"/>
    <x v="1"/>
    <x v="0"/>
    <x v="2"/>
    <x v="1"/>
    <n v="0"/>
  </r>
  <r>
    <x v="57"/>
    <s v="Addison Do"/>
    <x v="19"/>
    <x v="5"/>
    <x v="1"/>
    <x v="0"/>
    <x v="1"/>
    <x v="30"/>
    <d v="2001-05-30T00:00:00"/>
    <n v="90678"/>
    <x v="1"/>
    <x v="0"/>
    <x v="7"/>
    <x v="1"/>
    <n v="0"/>
  </r>
  <r>
    <x v="58"/>
    <s v="Zoey Jackson"/>
    <x v="20"/>
    <x v="4"/>
    <x v="1"/>
    <x v="0"/>
    <x v="0"/>
    <x v="30"/>
    <d v="2008-08-21T00:00:00"/>
    <n v="59067"/>
    <x v="1"/>
    <x v="0"/>
    <x v="4"/>
    <x v="1"/>
    <n v="0"/>
  </r>
  <r>
    <x v="59"/>
    <s v="John Chow"/>
    <x v="0"/>
    <x v="6"/>
    <x v="0"/>
    <x v="1"/>
    <x v="1"/>
    <x v="15"/>
    <d v="2021-03-11T00:00:00"/>
    <n v="135062"/>
    <x v="0"/>
    <x v="1"/>
    <x v="11"/>
    <x v="1"/>
    <n v="20259.3"/>
  </r>
  <r>
    <x v="60"/>
    <s v="Ava Ayala"/>
    <x v="0"/>
    <x v="0"/>
    <x v="3"/>
    <x v="0"/>
    <x v="3"/>
    <x v="0"/>
    <d v="2006-08-16T00:00:00"/>
    <n v="159044"/>
    <x v="4"/>
    <x v="2"/>
    <x v="8"/>
    <x v="1"/>
    <n v="15904.400000000001"/>
  </r>
  <r>
    <x v="61"/>
    <s v="Natalia Salazar"/>
    <x v="4"/>
    <x v="3"/>
    <x v="1"/>
    <x v="0"/>
    <x v="3"/>
    <x v="18"/>
    <d v="2019-01-02T00:00:00"/>
    <n v="74691"/>
    <x v="1"/>
    <x v="2"/>
    <x v="8"/>
    <x v="5"/>
    <n v="0"/>
  </r>
  <r>
    <x v="62"/>
    <s v="Skylar Carrillo"/>
    <x v="11"/>
    <x v="5"/>
    <x v="3"/>
    <x v="0"/>
    <x v="3"/>
    <x v="18"/>
    <d v="2008-12-18T00:00:00"/>
    <n v="92753"/>
    <x v="8"/>
    <x v="0"/>
    <x v="5"/>
    <x v="6"/>
    <n v="12057.890000000001"/>
  </r>
  <r>
    <x v="63"/>
    <s v="Christian Sanders"/>
    <x v="9"/>
    <x v="4"/>
    <x v="2"/>
    <x v="1"/>
    <x v="0"/>
    <x v="15"/>
    <d v="2013-08-07T00:00:00"/>
    <n v="236946"/>
    <x v="21"/>
    <x v="0"/>
    <x v="0"/>
    <x v="1"/>
    <n v="87670.02"/>
  </r>
  <r>
    <x v="64"/>
    <s v="Penelope Coleman"/>
    <x v="7"/>
    <x v="1"/>
    <x v="3"/>
    <x v="0"/>
    <x v="0"/>
    <x v="9"/>
    <d v="2021-08-27T00:00:00"/>
    <n v="48906"/>
    <x v="1"/>
    <x v="0"/>
    <x v="4"/>
    <x v="1"/>
    <n v="0"/>
  </r>
  <r>
    <x v="65"/>
    <s v="Piper Richardson"/>
    <x v="4"/>
    <x v="2"/>
    <x v="3"/>
    <x v="0"/>
    <x v="2"/>
    <x v="31"/>
    <d v="2008-01-27T00:00:00"/>
    <n v="80024"/>
    <x v="1"/>
    <x v="0"/>
    <x v="7"/>
    <x v="1"/>
    <n v="0"/>
  </r>
  <r>
    <x v="66"/>
    <s v="Everly Walker"/>
    <x v="16"/>
    <x v="4"/>
    <x v="2"/>
    <x v="0"/>
    <x v="2"/>
    <x v="12"/>
    <d v="2009-10-23T00:00:00"/>
    <n v="54415"/>
    <x v="1"/>
    <x v="0"/>
    <x v="0"/>
    <x v="7"/>
    <n v="0"/>
  </r>
  <r>
    <x v="67"/>
    <s v="Aurora Ali"/>
    <x v="6"/>
    <x v="6"/>
    <x v="0"/>
    <x v="0"/>
    <x v="1"/>
    <x v="23"/>
    <d v="2016-04-24T00:00:00"/>
    <n v="120341"/>
    <x v="3"/>
    <x v="0"/>
    <x v="0"/>
    <x v="1"/>
    <n v="8423.8700000000008"/>
  </r>
  <r>
    <x v="68"/>
    <s v="Penelope Guerrero"/>
    <x v="9"/>
    <x v="0"/>
    <x v="2"/>
    <x v="0"/>
    <x v="3"/>
    <x v="19"/>
    <d v="2009-08-04T00:00:00"/>
    <n v="208415"/>
    <x v="22"/>
    <x v="0"/>
    <x v="0"/>
    <x v="1"/>
    <n v="72945.25"/>
  </r>
  <r>
    <x v="69"/>
    <s v="Anna Mehta"/>
    <x v="21"/>
    <x v="0"/>
    <x v="2"/>
    <x v="0"/>
    <x v="1"/>
    <x v="24"/>
    <d v="2020-01-05T00:00:00"/>
    <n v="78844"/>
    <x v="1"/>
    <x v="0"/>
    <x v="0"/>
    <x v="1"/>
    <n v="0"/>
  </r>
  <r>
    <x v="70"/>
    <s v="William Foster"/>
    <x v="17"/>
    <x v="5"/>
    <x v="1"/>
    <x v="1"/>
    <x v="2"/>
    <x v="32"/>
    <d v="2002-05-23T00:00:00"/>
    <n v="76354"/>
    <x v="1"/>
    <x v="0"/>
    <x v="3"/>
    <x v="8"/>
    <n v="0"/>
  </r>
  <r>
    <x v="71"/>
    <s v="Jade Rojas"/>
    <x v="2"/>
    <x v="1"/>
    <x v="2"/>
    <x v="0"/>
    <x v="3"/>
    <x v="17"/>
    <d v="2019-01-28T00:00:00"/>
    <n v="165927"/>
    <x v="2"/>
    <x v="0"/>
    <x v="3"/>
    <x v="1"/>
    <n v="33185.4"/>
  </r>
  <r>
    <x v="72"/>
    <s v="Isla Espinoza"/>
    <x v="6"/>
    <x v="3"/>
    <x v="2"/>
    <x v="0"/>
    <x v="3"/>
    <x v="31"/>
    <d v="2021-11-16T00:00:00"/>
    <n v="109812"/>
    <x v="6"/>
    <x v="2"/>
    <x v="8"/>
    <x v="1"/>
    <n v="9883.08"/>
  </r>
  <r>
    <x v="73"/>
    <s v="David Chu"/>
    <x v="8"/>
    <x v="5"/>
    <x v="3"/>
    <x v="1"/>
    <x v="1"/>
    <x v="0"/>
    <d v="1998-09-03T00:00:00"/>
    <n v="86299"/>
    <x v="1"/>
    <x v="0"/>
    <x v="0"/>
    <x v="1"/>
    <n v="0"/>
  </r>
  <r>
    <x v="74"/>
    <s v="Thomas Padilla"/>
    <x v="9"/>
    <x v="6"/>
    <x v="0"/>
    <x v="1"/>
    <x v="3"/>
    <x v="4"/>
    <d v="2003-07-26T00:00:00"/>
    <n v="206624"/>
    <x v="23"/>
    <x v="2"/>
    <x v="12"/>
    <x v="1"/>
    <n v="82649.600000000006"/>
  </r>
  <r>
    <x v="75"/>
    <s v="Miles Salazar"/>
    <x v="12"/>
    <x v="0"/>
    <x v="1"/>
    <x v="1"/>
    <x v="3"/>
    <x v="9"/>
    <d v="2010-12-23T00:00:00"/>
    <n v="53215"/>
    <x v="1"/>
    <x v="2"/>
    <x v="12"/>
    <x v="9"/>
    <n v="0"/>
  </r>
  <r>
    <x v="76"/>
    <s v="Mila Hong"/>
    <x v="22"/>
    <x v="5"/>
    <x v="0"/>
    <x v="0"/>
    <x v="1"/>
    <x v="23"/>
    <d v="2017-05-22T00:00:00"/>
    <n v="86858"/>
    <x v="1"/>
    <x v="1"/>
    <x v="1"/>
    <x v="10"/>
    <n v="0"/>
  </r>
  <r>
    <x v="77"/>
    <s v="Benjamin Moua"/>
    <x v="3"/>
    <x v="0"/>
    <x v="1"/>
    <x v="1"/>
    <x v="1"/>
    <x v="28"/>
    <d v="2007-07-02T00:00:00"/>
    <n v="93971"/>
    <x v="24"/>
    <x v="1"/>
    <x v="1"/>
    <x v="1"/>
    <n v="7517.68"/>
  </r>
  <r>
    <x v="78"/>
    <s v="Samuel Morales"/>
    <x v="13"/>
    <x v="1"/>
    <x v="3"/>
    <x v="1"/>
    <x v="3"/>
    <x v="8"/>
    <d v="2015-06-27T00:00:00"/>
    <n v="57008"/>
    <x v="1"/>
    <x v="0"/>
    <x v="3"/>
    <x v="1"/>
    <n v="0"/>
  </r>
  <r>
    <x v="79"/>
    <s v="John Soto"/>
    <x v="0"/>
    <x v="1"/>
    <x v="1"/>
    <x v="1"/>
    <x v="3"/>
    <x v="33"/>
    <d v="2015-09-23T00:00:00"/>
    <n v="141899"/>
    <x v="0"/>
    <x v="0"/>
    <x v="3"/>
    <x v="1"/>
    <n v="21284.85"/>
  </r>
  <r>
    <x v="80"/>
    <s v="Joseph Martin"/>
    <x v="13"/>
    <x v="6"/>
    <x v="3"/>
    <x v="1"/>
    <x v="0"/>
    <x v="12"/>
    <d v="2016-09-13T00:00:00"/>
    <n v="64847"/>
    <x v="1"/>
    <x v="0"/>
    <x v="4"/>
    <x v="1"/>
    <n v="0"/>
  </r>
  <r>
    <x v="81"/>
    <s v="Jose Ross"/>
    <x v="11"/>
    <x v="5"/>
    <x v="0"/>
    <x v="1"/>
    <x v="2"/>
    <x v="26"/>
    <d v="1992-04-08T00:00:00"/>
    <n v="116878"/>
    <x v="19"/>
    <x v="0"/>
    <x v="4"/>
    <x v="1"/>
    <n v="12856.58"/>
  </r>
  <r>
    <x v="82"/>
    <s v="Parker James"/>
    <x v="10"/>
    <x v="5"/>
    <x v="2"/>
    <x v="1"/>
    <x v="0"/>
    <x v="15"/>
    <d v="2005-02-05T00:00:00"/>
    <n v="70505"/>
    <x v="1"/>
    <x v="0"/>
    <x v="5"/>
    <x v="1"/>
    <n v="0"/>
  </r>
  <r>
    <x v="83"/>
    <s v="Everleigh Fernandez"/>
    <x v="2"/>
    <x v="5"/>
    <x v="0"/>
    <x v="0"/>
    <x v="3"/>
    <x v="23"/>
    <d v="2016-05-22T00:00:00"/>
    <n v="189702"/>
    <x v="12"/>
    <x v="2"/>
    <x v="8"/>
    <x v="11"/>
    <n v="53116.560000000005"/>
  </r>
  <r>
    <x v="84"/>
    <s v="Lincoln Hall"/>
    <x v="2"/>
    <x v="3"/>
    <x v="2"/>
    <x v="1"/>
    <x v="2"/>
    <x v="3"/>
    <d v="2020-07-28T00:00:00"/>
    <n v="180664"/>
    <x v="25"/>
    <x v="0"/>
    <x v="2"/>
    <x v="1"/>
    <n v="48779.280000000006"/>
  </r>
  <r>
    <x v="85"/>
    <s v="Willow Mai"/>
    <x v="20"/>
    <x v="4"/>
    <x v="1"/>
    <x v="0"/>
    <x v="1"/>
    <x v="15"/>
    <d v="2003-12-17T00:00:00"/>
    <n v="48345"/>
    <x v="1"/>
    <x v="1"/>
    <x v="11"/>
    <x v="1"/>
    <n v="0"/>
  </r>
  <r>
    <x v="86"/>
    <s v="Jack Cheng"/>
    <x v="2"/>
    <x v="4"/>
    <x v="1"/>
    <x v="1"/>
    <x v="1"/>
    <x v="34"/>
    <d v="2014-01-16T00:00:00"/>
    <n v="152214"/>
    <x v="7"/>
    <x v="1"/>
    <x v="10"/>
    <x v="1"/>
    <n v="45664.2"/>
  </r>
  <r>
    <x v="87"/>
    <s v="Genesis Navarro"/>
    <x v="21"/>
    <x v="0"/>
    <x v="3"/>
    <x v="0"/>
    <x v="3"/>
    <x v="12"/>
    <d v="2009-04-28T00:00:00"/>
    <n v="69803"/>
    <x v="1"/>
    <x v="2"/>
    <x v="8"/>
    <x v="1"/>
    <n v="0"/>
  </r>
  <r>
    <x v="88"/>
    <s v="Eliza Hernandez"/>
    <x v="23"/>
    <x v="0"/>
    <x v="3"/>
    <x v="0"/>
    <x v="3"/>
    <x v="35"/>
    <d v="2019-07-04T00:00:00"/>
    <n v="76588"/>
    <x v="1"/>
    <x v="2"/>
    <x v="9"/>
    <x v="1"/>
    <n v="0"/>
  </r>
  <r>
    <x v="89"/>
    <s v="Gabriel Brooks"/>
    <x v="24"/>
    <x v="0"/>
    <x v="1"/>
    <x v="1"/>
    <x v="2"/>
    <x v="7"/>
    <d v="2018-12-10T00:00:00"/>
    <n v="84596"/>
    <x v="1"/>
    <x v="0"/>
    <x v="4"/>
    <x v="1"/>
    <n v="0"/>
  </r>
  <r>
    <x v="90"/>
    <s v="Jack Huynh"/>
    <x v="6"/>
    <x v="6"/>
    <x v="0"/>
    <x v="1"/>
    <x v="1"/>
    <x v="5"/>
    <d v="2018-09-25T00:00:00"/>
    <n v="114441"/>
    <x v="4"/>
    <x v="1"/>
    <x v="1"/>
    <x v="12"/>
    <n v="11444.1"/>
  </r>
  <r>
    <x v="91"/>
    <s v="Everly Chow"/>
    <x v="0"/>
    <x v="1"/>
    <x v="2"/>
    <x v="0"/>
    <x v="1"/>
    <x v="29"/>
    <d v="2018-04-21T00:00:00"/>
    <n v="140402"/>
    <x v="0"/>
    <x v="1"/>
    <x v="10"/>
    <x v="1"/>
    <n v="21060.3"/>
  </r>
  <r>
    <x v="92"/>
    <s v="Amelia Salazar"/>
    <x v="13"/>
    <x v="1"/>
    <x v="3"/>
    <x v="0"/>
    <x v="3"/>
    <x v="3"/>
    <d v="2019-04-23T00:00:00"/>
    <n v="59817"/>
    <x v="1"/>
    <x v="2"/>
    <x v="12"/>
    <x v="1"/>
    <n v="0"/>
  </r>
  <r>
    <x v="93"/>
    <s v="Xavier Zheng"/>
    <x v="5"/>
    <x v="2"/>
    <x v="1"/>
    <x v="1"/>
    <x v="1"/>
    <x v="11"/>
    <d v="2017-07-22T00:00:00"/>
    <n v="55854"/>
    <x v="1"/>
    <x v="0"/>
    <x v="5"/>
    <x v="1"/>
    <n v="0"/>
  </r>
  <r>
    <x v="94"/>
    <s v="Matthew Chau"/>
    <x v="15"/>
    <x v="4"/>
    <x v="0"/>
    <x v="1"/>
    <x v="1"/>
    <x v="26"/>
    <d v="2002-11-16T00:00:00"/>
    <n v="95998"/>
    <x v="1"/>
    <x v="0"/>
    <x v="0"/>
    <x v="1"/>
    <n v="0"/>
  </r>
  <r>
    <x v="95"/>
    <s v="Mia Cheng"/>
    <x v="0"/>
    <x v="2"/>
    <x v="1"/>
    <x v="0"/>
    <x v="1"/>
    <x v="8"/>
    <d v="2015-04-22T00:00:00"/>
    <n v="154941"/>
    <x v="8"/>
    <x v="0"/>
    <x v="3"/>
    <x v="1"/>
    <n v="20142.330000000002"/>
  </r>
  <r>
    <x v="96"/>
    <s v="Rylee Yu"/>
    <x v="9"/>
    <x v="1"/>
    <x v="2"/>
    <x v="0"/>
    <x v="1"/>
    <x v="36"/>
    <d v="2011-07-10T00:00:00"/>
    <n v="247022"/>
    <x v="7"/>
    <x v="1"/>
    <x v="10"/>
    <x v="1"/>
    <n v="74106.599999999991"/>
  </r>
  <r>
    <x v="97"/>
    <s v="Zoe Romero"/>
    <x v="23"/>
    <x v="0"/>
    <x v="1"/>
    <x v="0"/>
    <x v="3"/>
    <x v="24"/>
    <d v="2021-10-05T00:00:00"/>
    <n v="88072"/>
    <x v="1"/>
    <x v="2"/>
    <x v="12"/>
    <x v="1"/>
    <n v="0"/>
  </r>
  <r>
    <x v="98"/>
    <s v="Nolan Bui"/>
    <x v="3"/>
    <x v="0"/>
    <x v="0"/>
    <x v="1"/>
    <x v="1"/>
    <x v="21"/>
    <d v="2020-05-26T00:00:00"/>
    <n v="67925"/>
    <x v="24"/>
    <x v="1"/>
    <x v="6"/>
    <x v="1"/>
    <n v="5434"/>
  </r>
  <r>
    <x v="99"/>
    <s v="Nevaeh Jones"/>
    <x v="9"/>
    <x v="2"/>
    <x v="1"/>
    <x v="0"/>
    <x v="2"/>
    <x v="11"/>
    <d v="2020-08-20T00:00:00"/>
    <n v="219693"/>
    <x v="7"/>
    <x v="0"/>
    <x v="5"/>
    <x v="1"/>
    <n v="65907.899999999994"/>
  </r>
  <r>
    <x v="100"/>
    <s v="Samantha Adams"/>
    <x v="22"/>
    <x v="5"/>
    <x v="0"/>
    <x v="0"/>
    <x v="2"/>
    <x v="15"/>
    <d v="2013-04-22T00:00:00"/>
    <n v="61773"/>
    <x v="1"/>
    <x v="0"/>
    <x v="0"/>
    <x v="1"/>
    <n v="0"/>
  </r>
  <r>
    <x v="101"/>
    <s v="Madeline Shin"/>
    <x v="3"/>
    <x v="0"/>
    <x v="2"/>
    <x v="0"/>
    <x v="1"/>
    <x v="35"/>
    <d v="2007-01-09T00:00:00"/>
    <n v="74546"/>
    <x v="6"/>
    <x v="0"/>
    <x v="0"/>
    <x v="1"/>
    <n v="6709.1399999999994"/>
  </r>
  <r>
    <x v="102"/>
    <s v="Noah King"/>
    <x v="25"/>
    <x v="5"/>
    <x v="2"/>
    <x v="1"/>
    <x v="0"/>
    <x v="16"/>
    <d v="2015-01-27T00:00:00"/>
    <n v="62575"/>
    <x v="1"/>
    <x v="0"/>
    <x v="4"/>
    <x v="1"/>
    <n v="0"/>
  </r>
  <r>
    <x v="103"/>
    <s v="Leilani Chow"/>
    <x v="2"/>
    <x v="4"/>
    <x v="3"/>
    <x v="0"/>
    <x v="1"/>
    <x v="5"/>
    <d v="2021-02-23T00:00:00"/>
    <n v="199041"/>
    <x v="26"/>
    <x v="1"/>
    <x v="10"/>
    <x v="1"/>
    <n v="31846.560000000001"/>
  </r>
  <r>
    <x v="104"/>
    <s v="Connor Simmons"/>
    <x v="13"/>
    <x v="3"/>
    <x v="2"/>
    <x v="1"/>
    <x v="2"/>
    <x v="0"/>
    <d v="2007-04-05T00:00:00"/>
    <n v="52310"/>
    <x v="1"/>
    <x v="0"/>
    <x v="4"/>
    <x v="13"/>
    <n v="0"/>
  </r>
  <r>
    <x v="105"/>
    <s v="Grayson Cooper"/>
    <x v="0"/>
    <x v="1"/>
    <x v="2"/>
    <x v="1"/>
    <x v="0"/>
    <x v="14"/>
    <d v="2013-06-29T00:00:00"/>
    <n v="159571"/>
    <x v="4"/>
    <x v="0"/>
    <x v="7"/>
    <x v="1"/>
    <n v="15957.1"/>
  </r>
  <r>
    <x v="106"/>
    <s v="Ivy Soto"/>
    <x v="17"/>
    <x v="5"/>
    <x v="0"/>
    <x v="0"/>
    <x v="3"/>
    <x v="2"/>
    <d v="1997-10-23T00:00:00"/>
    <n v="91763"/>
    <x v="1"/>
    <x v="0"/>
    <x v="5"/>
    <x v="1"/>
    <n v="0"/>
  </r>
  <r>
    <x v="107"/>
    <s v="Aurora Simmons"/>
    <x v="25"/>
    <x v="5"/>
    <x v="3"/>
    <x v="0"/>
    <x v="2"/>
    <x v="10"/>
    <d v="1995-12-22T00:00:00"/>
    <n v="96475"/>
    <x v="1"/>
    <x v="0"/>
    <x v="5"/>
    <x v="1"/>
    <n v="0"/>
  </r>
  <r>
    <x v="108"/>
    <s v="Andrew Thomas"/>
    <x v="8"/>
    <x v="5"/>
    <x v="1"/>
    <x v="1"/>
    <x v="2"/>
    <x v="9"/>
    <d v="2016-12-02T00:00:00"/>
    <n v="113781"/>
    <x v="1"/>
    <x v="0"/>
    <x v="7"/>
    <x v="1"/>
    <n v="0"/>
  </r>
  <r>
    <x v="109"/>
    <s v="Ezekiel Desai"/>
    <x v="2"/>
    <x v="1"/>
    <x v="0"/>
    <x v="1"/>
    <x v="1"/>
    <x v="34"/>
    <d v="2003-01-15T00:00:00"/>
    <n v="166599"/>
    <x v="27"/>
    <x v="0"/>
    <x v="0"/>
    <x v="1"/>
    <n v="43315.74"/>
  </r>
  <r>
    <x v="110"/>
    <s v="Gabriella Gupta"/>
    <x v="26"/>
    <x v="2"/>
    <x v="3"/>
    <x v="0"/>
    <x v="1"/>
    <x v="12"/>
    <d v="2005-02-15T00:00:00"/>
    <n v="95372"/>
    <x v="1"/>
    <x v="1"/>
    <x v="6"/>
    <x v="1"/>
    <n v="0"/>
  </r>
  <r>
    <x v="111"/>
    <s v="Skylar Liu"/>
    <x v="2"/>
    <x v="0"/>
    <x v="0"/>
    <x v="0"/>
    <x v="1"/>
    <x v="7"/>
    <d v="2020-08-09T00:00:00"/>
    <n v="161203"/>
    <x v="0"/>
    <x v="1"/>
    <x v="11"/>
    <x v="1"/>
    <n v="24180.45"/>
  </r>
  <r>
    <x v="112"/>
    <s v="Nova Coleman"/>
    <x v="27"/>
    <x v="0"/>
    <x v="1"/>
    <x v="0"/>
    <x v="2"/>
    <x v="18"/>
    <d v="2006-12-13T00:00:00"/>
    <n v="74738"/>
    <x v="1"/>
    <x v="0"/>
    <x v="4"/>
    <x v="1"/>
    <n v="0"/>
  </r>
  <r>
    <x v="113"/>
    <s v="Evelyn Dinh"/>
    <x v="2"/>
    <x v="2"/>
    <x v="0"/>
    <x v="0"/>
    <x v="1"/>
    <x v="12"/>
    <d v="2018-08-10T00:00:00"/>
    <n v="171173"/>
    <x v="11"/>
    <x v="0"/>
    <x v="7"/>
    <x v="1"/>
    <n v="35946.33"/>
  </r>
  <r>
    <x v="114"/>
    <s v="Brooks Marquez"/>
    <x v="9"/>
    <x v="2"/>
    <x v="3"/>
    <x v="1"/>
    <x v="3"/>
    <x v="22"/>
    <d v="2019-09-24T00:00:00"/>
    <n v="201464"/>
    <x v="21"/>
    <x v="0"/>
    <x v="2"/>
    <x v="1"/>
    <n v="74541.679999999993"/>
  </r>
  <r>
    <x v="115"/>
    <s v="Connor Joseph"/>
    <x v="2"/>
    <x v="4"/>
    <x v="3"/>
    <x v="1"/>
    <x v="2"/>
    <x v="2"/>
    <d v="1998-07-22T00:00:00"/>
    <n v="174895"/>
    <x v="0"/>
    <x v="0"/>
    <x v="2"/>
    <x v="1"/>
    <n v="26234.25"/>
  </r>
  <r>
    <x v="116"/>
    <s v="Mia Lam"/>
    <x v="0"/>
    <x v="0"/>
    <x v="1"/>
    <x v="0"/>
    <x v="1"/>
    <x v="37"/>
    <d v="2006-04-18T00:00:00"/>
    <n v="134486"/>
    <x v="28"/>
    <x v="0"/>
    <x v="5"/>
    <x v="1"/>
    <n v="18828.04"/>
  </r>
  <r>
    <x v="117"/>
    <s v="Scarlett Rodriguez"/>
    <x v="4"/>
    <x v="1"/>
    <x v="1"/>
    <x v="0"/>
    <x v="3"/>
    <x v="33"/>
    <d v="2007-02-24T00:00:00"/>
    <n v="71699"/>
    <x v="1"/>
    <x v="2"/>
    <x v="8"/>
    <x v="1"/>
    <n v="0"/>
  </r>
  <r>
    <x v="118"/>
    <s v="Cora Rivera"/>
    <x v="4"/>
    <x v="6"/>
    <x v="3"/>
    <x v="0"/>
    <x v="3"/>
    <x v="34"/>
    <d v="2021-01-02T00:00:00"/>
    <n v="94430"/>
    <x v="1"/>
    <x v="0"/>
    <x v="0"/>
    <x v="1"/>
    <n v="0"/>
  </r>
  <r>
    <x v="119"/>
    <s v="Liam Jung"/>
    <x v="6"/>
    <x v="1"/>
    <x v="3"/>
    <x v="1"/>
    <x v="1"/>
    <x v="38"/>
    <d v="2010-01-14T00:00:00"/>
    <n v="103504"/>
    <x v="3"/>
    <x v="1"/>
    <x v="11"/>
    <x v="1"/>
    <n v="7245.2800000000007"/>
  </r>
  <r>
    <x v="120"/>
    <s v="Sophia Huynh"/>
    <x v="14"/>
    <x v="0"/>
    <x v="1"/>
    <x v="0"/>
    <x v="1"/>
    <x v="0"/>
    <d v="2005-08-09T00:00:00"/>
    <n v="92771"/>
    <x v="1"/>
    <x v="0"/>
    <x v="4"/>
    <x v="1"/>
    <n v="0"/>
  </r>
  <r>
    <x v="121"/>
    <s v="Athena Carrillo"/>
    <x v="13"/>
    <x v="1"/>
    <x v="2"/>
    <x v="0"/>
    <x v="3"/>
    <x v="38"/>
    <d v="2006-04-06T00:00:00"/>
    <n v="71531"/>
    <x v="1"/>
    <x v="0"/>
    <x v="7"/>
    <x v="1"/>
    <n v="0"/>
  </r>
  <r>
    <x v="122"/>
    <s v="Greyson Sanders"/>
    <x v="21"/>
    <x v="0"/>
    <x v="2"/>
    <x v="1"/>
    <x v="0"/>
    <x v="21"/>
    <d v="2019-03-06T00:00:00"/>
    <n v="90304"/>
    <x v="1"/>
    <x v="0"/>
    <x v="2"/>
    <x v="1"/>
    <n v="0"/>
  </r>
  <r>
    <x v="123"/>
    <s v="Vivian Lewis"/>
    <x v="6"/>
    <x v="6"/>
    <x v="1"/>
    <x v="0"/>
    <x v="2"/>
    <x v="13"/>
    <d v="2011-09-07T00:00:00"/>
    <n v="104903"/>
    <x v="4"/>
    <x v="0"/>
    <x v="7"/>
    <x v="1"/>
    <n v="10490.300000000001"/>
  </r>
  <r>
    <x v="124"/>
    <s v="Elena Vang"/>
    <x v="7"/>
    <x v="1"/>
    <x v="3"/>
    <x v="0"/>
    <x v="1"/>
    <x v="27"/>
    <d v="2019-02-19T00:00:00"/>
    <n v="55859"/>
    <x v="1"/>
    <x v="1"/>
    <x v="10"/>
    <x v="1"/>
    <n v="0"/>
  </r>
  <r>
    <x v="125"/>
    <s v="Natalia Diaz"/>
    <x v="19"/>
    <x v="5"/>
    <x v="3"/>
    <x v="0"/>
    <x v="3"/>
    <x v="39"/>
    <d v="2006-10-12T00:00:00"/>
    <n v="79785"/>
    <x v="1"/>
    <x v="0"/>
    <x v="5"/>
    <x v="1"/>
    <n v="0"/>
  </r>
  <r>
    <x v="126"/>
    <s v="Mila Leung"/>
    <x v="4"/>
    <x v="6"/>
    <x v="3"/>
    <x v="0"/>
    <x v="1"/>
    <x v="38"/>
    <d v="2007-11-05T00:00:00"/>
    <n v="99017"/>
    <x v="1"/>
    <x v="1"/>
    <x v="10"/>
    <x v="1"/>
    <n v="0"/>
  </r>
  <r>
    <x v="127"/>
    <s v="Ava Nelson"/>
    <x v="28"/>
    <x v="0"/>
    <x v="1"/>
    <x v="0"/>
    <x v="2"/>
    <x v="20"/>
    <d v="1992-04-01T00:00:00"/>
    <n v="53809"/>
    <x v="1"/>
    <x v="0"/>
    <x v="3"/>
    <x v="1"/>
    <n v="0"/>
  </r>
  <r>
    <x v="128"/>
    <s v="Mateo Chu"/>
    <x v="17"/>
    <x v="5"/>
    <x v="2"/>
    <x v="1"/>
    <x v="1"/>
    <x v="5"/>
    <d v="2020-04-16T00:00:00"/>
    <n v="71864"/>
    <x v="1"/>
    <x v="1"/>
    <x v="11"/>
    <x v="1"/>
    <n v="0"/>
  </r>
  <r>
    <x v="129"/>
    <s v="Isla Lai"/>
    <x v="9"/>
    <x v="1"/>
    <x v="3"/>
    <x v="0"/>
    <x v="1"/>
    <x v="17"/>
    <d v="2011-12-06T00:00:00"/>
    <n v="225558"/>
    <x v="29"/>
    <x v="1"/>
    <x v="6"/>
    <x v="1"/>
    <n v="74434.14"/>
  </r>
  <r>
    <x v="130"/>
    <s v="Ezekiel Reed"/>
    <x v="0"/>
    <x v="0"/>
    <x v="1"/>
    <x v="1"/>
    <x v="2"/>
    <x v="17"/>
    <d v="2014-02-25T00:00:00"/>
    <n v="128984"/>
    <x v="15"/>
    <x v="0"/>
    <x v="4"/>
    <x v="14"/>
    <n v="15478.08"/>
  </r>
  <r>
    <x v="131"/>
    <s v="Nolan Guzman"/>
    <x v="17"/>
    <x v="5"/>
    <x v="2"/>
    <x v="1"/>
    <x v="3"/>
    <x v="30"/>
    <d v="1999-06-20T00:00:00"/>
    <n v="96997"/>
    <x v="1"/>
    <x v="2"/>
    <x v="12"/>
    <x v="1"/>
    <n v="0"/>
  </r>
  <r>
    <x v="132"/>
    <s v="Everleigh Espinoza"/>
    <x v="2"/>
    <x v="4"/>
    <x v="1"/>
    <x v="0"/>
    <x v="3"/>
    <x v="36"/>
    <d v="2018-01-22T00:00:00"/>
    <n v="176294"/>
    <x v="12"/>
    <x v="0"/>
    <x v="5"/>
    <x v="1"/>
    <n v="49362.320000000007"/>
  </r>
  <r>
    <x v="133"/>
    <s v="Evelyn Jung"/>
    <x v="7"/>
    <x v="2"/>
    <x v="0"/>
    <x v="0"/>
    <x v="1"/>
    <x v="23"/>
    <d v="2021-02-14T00:00:00"/>
    <n v="48340"/>
    <x v="1"/>
    <x v="1"/>
    <x v="10"/>
    <x v="1"/>
    <n v="0"/>
  </r>
  <r>
    <x v="134"/>
    <s v="Sophie Silva"/>
    <x v="9"/>
    <x v="5"/>
    <x v="3"/>
    <x v="0"/>
    <x v="3"/>
    <x v="21"/>
    <d v="2017-07-06T00:00:00"/>
    <n v="240488"/>
    <x v="23"/>
    <x v="2"/>
    <x v="9"/>
    <x v="1"/>
    <n v="96195.200000000012"/>
  </r>
  <r>
    <x v="135"/>
    <s v="Mateo Williams"/>
    <x v="14"/>
    <x v="0"/>
    <x v="1"/>
    <x v="1"/>
    <x v="2"/>
    <x v="28"/>
    <d v="2011-01-22T00:00:00"/>
    <n v="97339"/>
    <x v="1"/>
    <x v="0"/>
    <x v="5"/>
    <x v="1"/>
    <n v="0"/>
  </r>
  <r>
    <x v="136"/>
    <s v="Kennedy Rahman"/>
    <x v="9"/>
    <x v="4"/>
    <x v="1"/>
    <x v="0"/>
    <x v="1"/>
    <x v="37"/>
    <d v="2003-02-28T00:00:00"/>
    <n v="211291"/>
    <x v="21"/>
    <x v="1"/>
    <x v="1"/>
    <x v="1"/>
    <n v="78177.67"/>
  </r>
  <r>
    <x v="137"/>
    <s v="Levi Mendez"/>
    <x v="9"/>
    <x v="2"/>
    <x v="0"/>
    <x v="1"/>
    <x v="3"/>
    <x v="38"/>
    <d v="2011-08-23T00:00:00"/>
    <n v="249506"/>
    <x v="7"/>
    <x v="2"/>
    <x v="9"/>
    <x v="1"/>
    <n v="74851.8"/>
  </r>
  <r>
    <x v="138"/>
    <s v="Julian Fong"/>
    <x v="10"/>
    <x v="5"/>
    <x v="2"/>
    <x v="1"/>
    <x v="1"/>
    <x v="22"/>
    <d v="2002-11-22T00:00:00"/>
    <n v="80950"/>
    <x v="1"/>
    <x v="1"/>
    <x v="1"/>
    <x v="1"/>
    <n v="0"/>
  </r>
  <r>
    <x v="139"/>
    <s v="Nevaeh Kang"/>
    <x v="18"/>
    <x v="5"/>
    <x v="0"/>
    <x v="0"/>
    <x v="1"/>
    <x v="30"/>
    <d v="2021-01-10T00:00:00"/>
    <n v="86538"/>
    <x v="1"/>
    <x v="1"/>
    <x v="11"/>
    <x v="1"/>
    <n v="0"/>
  </r>
  <r>
    <x v="140"/>
    <s v="Hannah Nelson"/>
    <x v="4"/>
    <x v="6"/>
    <x v="2"/>
    <x v="0"/>
    <x v="2"/>
    <x v="25"/>
    <d v="2019-09-07T00:00:00"/>
    <n v="70992"/>
    <x v="1"/>
    <x v="0"/>
    <x v="5"/>
    <x v="1"/>
    <n v="0"/>
  </r>
  <r>
    <x v="141"/>
    <s v="Anthony Rogers"/>
    <x v="9"/>
    <x v="5"/>
    <x v="3"/>
    <x v="1"/>
    <x v="2"/>
    <x v="29"/>
    <d v="2015-06-18T00:00:00"/>
    <n v="205314"/>
    <x v="7"/>
    <x v="0"/>
    <x v="7"/>
    <x v="1"/>
    <n v="61594.2"/>
  </r>
  <r>
    <x v="142"/>
    <s v="Paisley Kang"/>
    <x v="9"/>
    <x v="4"/>
    <x v="3"/>
    <x v="0"/>
    <x v="1"/>
    <x v="22"/>
    <d v="2017-03-10T00:00:00"/>
    <n v="196951"/>
    <x v="29"/>
    <x v="1"/>
    <x v="10"/>
    <x v="1"/>
    <n v="64993.83"/>
  </r>
  <r>
    <x v="143"/>
    <s v="Matthew Gupta"/>
    <x v="24"/>
    <x v="0"/>
    <x v="2"/>
    <x v="1"/>
    <x v="1"/>
    <x v="15"/>
    <d v="2005-09-18T00:00:00"/>
    <n v="67686"/>
    <x v="1"/>
    <x v="1"/>
    <x v="10"/>
    <x v="1"/>
    <n v="0"/>
  </r>
  <r>
    <x v="144"/>
    <s v="Silas Chavez"/>
    <x v="1"/>
    <x v="0"/>
    <x v="0"/>
    <x v="1"/>
    <x v="3"/>
    <x v="10"/>
    <d v="2008-04-15T00:00:00"/>
    <n v="86431"/>
    <x v="1"/>
    <x v="0"/>
    <x v="7"/>
    <x v="1"/>
    <n v="0"/>
  </r>
  <r>
    <x v="145"/>
    <s v="Colton Thao"/>
    <x v="6"/>
    <x v="4"/>
    <x v="1"/>
    <x v="1"/>
    <x v="1"/>
    <x v="0"/>
    <d v="1995-11-16T00:00:00"/>
    <n v="125936"/>
    <x v="24"/>
    <x v="1"/>
    <x v="1"/>
    <x v="1"/>
    <n v="10074.880000000001"/>
  </r>
  <r>
    <x v="146"/>
    <s v="Genesis Perry"/>
    <x v="0"/>
    <x v="2"/>
    <x v="3"/>
    <x v="0"/>
    <x v="2"/>
    <x v="30"/>
    <d v="2013-07-18T00:00:00"/>
    <n v="149712"/>
    <x v="28"/>
    <x v="0"/>
    <x v="7"/>
    <x v="1"/>
    <n v="20959.68"/>
  </r>
  <r>
    <x v="147"/>
    <s v="Alexander Bryant"/>
    <x v="17"/>
    <x v="5"/>
    <x v="2"/>
    <x v="1"/>
    <x v="2"/>
    <x v="23"/>
    <d v="2021-10-02T00:00:00"/>
    <n v="88758"/>
    <x v="1"/>
    <x v="0"/>
    <x v="0"/>
    <x v="1"/>
    <n v="0"/>
  </r>
  <r>
    <x v="71"/>
    <s v="Elias Zhang"/>
    <x v="29"/>
    <x v="0"/>
    <x v="0"/>
    <x v="1"/>
    <x v="1"/>
    <x v="36"/>
    <d v="2013-07-13T00:00:00"/>
    <n v="83639"/>
    <x v="1"/>
    <x v="1"/>
    <x v="10"/>
    <x v="1"/>
    <n v="0"/>
  </r>
  <r>
    <x v="148"/>
    <s v="Lily Carter"/>
    <x v="23"/>
    <x v="0"/>
    <x v="0"/>
    <x v="0"/>
    <x v="2"/>
    <x v="36"/>
    <d v="1998-05-18T00:00:00"/>
    <n v="68268"/>
    <x v="1"/>
    <x v="0"/>
    <x v="3"/>
    <x v="1"/>
    <n v="0"/>
  </r>
  <r>
    <x v="149"/>
    <s v="Joseph Ruiz"/>
    <x v="17"/>
    <x v="5"/>
    <x v="1"/>
    <x v="1"/>
    <x v="3"/>
    <x v="15"/>
    <d v="2002-02-26T00:00:00"/>
    <n v="75819"/>
    <x v="1"/>
    <x v="2"/>
    <x v="12"/>
    <x v="1"/>
    <n v="0"/>
  </r>
  <r>
    <x v="150"/>
    <s v="Avery Bailey"/>
    <x v="4"/>
    <x v="2"/>
    <x v="2"/>
    <x v="0"/>
    <x v="2"/>
    <x v="37"/>
    <d v="1996-05-15T00:00:00"/>
    <n v="86658"/>
    <x v="1"/>
    <x v="0"/>
    <x v="3"/>
    <x v="1"/>
    <n v="0"/>
  </r>
  <r>
    <x v="151"/>
    <s v="Miles Hsu"/>
    <x v="13"/>
    <x v="1"/>
    <x v="0"/>
    <x v="1"/>
    <x v="1"/>
    <x v="0"/>
    <d v="2014-03-16T00:00:00"/>
    <n v="74552"/>
    <x v="1"/>
    <x v="1"/>
    <x v="11"/>
    <x v="1"/>
    <n v="0"/>
  </r>
  <r>
    <x v="152"/>
    <s v="Piper Cheng"/>
    <x v="14"/>
    <x v="0"/>
    <x v="1"/>
    <x v="0"/>
    <x v="1"/>
    <x v="39"/>
    <d v="2009-03-15T00:00:00"/>
    <n v="82839"/>
    <x v="1"/>
    <x v="0"/>
    <x v="4"/>
    <x v="1"/>
    <n v="0"/>
  </r>
  <r>
    <x v="153"/>
    <s v="Skylar Watson"/>
    <x v="23"/>
    <x v="0"/>
    <x v="2"/>
    <x v="0"/>
    <x v="2"/>
    <x v="21"/>
    <d v="2021-10-08T00:00:00"/>
    <n v="64475"/>
    <x v="1"/>
    <x v="0"/>
    <x v="3"/>
    <x v="1"/>
    <n v="0"/>
  </r>
  <r>
    <x v="154"/>
    <s v="Jaxon Park"/>
    <x v="23"/>
    <x v="0"/>
    <x v="1"/>
    <x v="1"/>
    <x v="1"/>
    <x v="29"/>
    <d v="2020-07-24T00:00:00"/>
    <n v="69453"/>
    <x v="1"/>
    <x v="1"/>
    <x v="11"/>
    <x v="1"/>
    <n v="0"/>
  </r>
  <r>
    <x v="155"/>
    <s v="Elijah Henry"/>
    <x v="6"/>
    <x v="0"/>
    <x v="3"/>
    <x v="1"/>
    <x v="2"/>
    <x v="24"/>
    <d v="2014-01-03T00:00:00"/>
    <n v="127148"/>
    <x v="4"/>
    <x v="0"/>
    <x v="4"/>
    <x v="1"/>
    <n v="12714.800000000001"/>
  </r>
  <r>
    <x v="156"/>
    <s v="Camila Watson"/>
    <x v="9"/>
    <x v="1"/>
    <x v="2"/>
    <x v="0"/>
    <x v="2"/>
    <x v="24"/>
    <d v="2018-01-02T00:00:00"/>
    <n v="190253"/>
    <x v="29"/>
    <x v="0"/>
    <x v="5"/>
    <x v="1"/>
    <n v="62783.490000000005"/>
  </r>
  <r>
    <x v="79"/>
    <s v="Lucas Thomas"/>
    <x v="6"/>
    <x v="3"/>
    <x v="0"/>
    <x v="1"/>
    <x v="2"/>
    <x v="0"/>
    <d v="2000-04-28T00:00:00"/>
    <n v="115798"/>
    <x v="17"/>
    <x v="0"/>
    <x v="4"/>
    <x v="1"/>
    <n v="5789.9000000000005"/>
  </r>
  <r>
    <x v="88"/>
    <s v="Skylar Doan"/>
    <x v="15"/>
    <x v="4"/>
    <x v="0"/>
    <x v="0"/>
    <x v="1"/>
    <x v="32"/>
    <d v="1994-08-21T00:00:00"/>
    <n v="93102"/>
    <x v="1"/>
    <x v="0"/>
    <x v="0"/>
    <x v="15"/>
    <n v="0"/>
  </r>
  <r>
    <x v="157"/>
    <s v="Hudson Liu"/>
    <x v="11"/>
    <x v="5"/>
    <x v="2"/>
    <x v="1"/>
    <x v="1"/>
    <x v="8"/>
    <d v="2017-11-16T00:00:00"/>
    <n v="110054"/>
    <x v="0"/>
    <x v="0"/>
    <x v="4"/>
    <x v="1"/>
    <n v="16508.099999999999"/>
  </r>
  <r>
    <x v="158"/>
    <s v="Gianna Williams"/>
    <x v="10"/>
    <x v="5"/>
    <x v="0"/>
    <x v="0"/>
    <x v="0"/>
    <x v="5"/>
    <d v="2021-01-28T00:00:00"/>
    <n v="95786"/>
    <x v="1"/>
    <x v="0"/>
    <x v="2"/>
    <x v="1"/>
    <n v="0"/>
  </r>
  <r>
    <x v="159"/>
    <s v="Jaxson Sandoval"/>
    <x v="4"/>
    <x v="2"/>
    <x v="2"/>
    <x v="1"/>
    <x v="3"/>
    <x v="22"/>
    <d v="2017-05-03T00:00:00"/>
    <n v="90855"/>
    <x v="1"/>
    <x v="2"/>
    <x v="12"/>
    <x v="1"/>
    <n v="0"/>
  </r>
  <r>
    <x v="160"/>
    <s v="Jameson Alvarado"/>
    <x v="14"/>
    <x v="0"/>
    <x v="1"/>
    <x v="1"/>
    <x v="3"/>
    <x v="40"/>
    <d v="1999-03-14T00:00:00"/>
    <n v="92897"/>
    <x v="1"/>
    <x v="2"/>
    <x v="12"/>
    <x v="1"/>
    <n v="0"/>
  </r>
  <r>
    <x v="161"/>
    <s v="Joseph Ly"/>
    <x v="9"/>
    <x v="6"/>
    <x v="2"/>
    <x v="1"/>
    <x v="1"/>
    <x v="28"/>
    <d v="2009-02-28T00:00:00"/>
    <n v="242919"/>
    <x v="13"/>
    <x v="1"/>
    <x v="1"/>
    <x v="1"/>
    <n v="75304.89"/>
  </r>
  <r>
    <x v="162"/>
    <s v="Daniel Richardson"/>
    <x v="2"/>
    <x v="5"/>
    <x v="2"/>
    <x v="1"/>
    <x v="2"/>
    <x v="23"/>
    <d v="2018-05-20T00:00:00"/>
    <n v="184368"/>
    <x v="20"/>
    <x v="0"/>
    <x v="5"/>
    <x v="1"/>
    <n v="53466.719999999994"/>
  </r>
  <r>
    <x v="163"/>
    <s v="Elias Figueroa"/>
    <x v="0"/>
    <x v="1"/>
    <x v="3"/>
    <x v="1"/>
    <x v="3"/>
    <x v="15"/>
    <d v="2021-12-24T00:00:00"/>
    <n v="144754"/>
    <x v="0"/>
    <x v="0"/>
    <x v="3"/>
    <x v="1"/>
    <n v="21713.1"/>
  </r>
  <r>
    <x v="164"/>
    <s v="Emma Brooks"/>
    <x v="26"/>
    <x v="2"/>
    <x v="0"/>
    <x v="0"/>
    <x v="2"/>
    <x v="23"/>
    <d v="2016-12-18T00:00:00"/>
    <n v="89458"/>
    <x v="1"/>
    <x v="0"/>
    <x v="5"/>
    <x v="1"/>
    <n v="0"/>
  </r>
  <r>
    <x v="165"/>
    <s v="Isla Wong"/>
    <x v="9"/>
    <x v="3"/>
    <x v="3"/>
    <x v="0"/>
    <x v="1"/>
    <x v="16"/>
    <d v="2014-03-16T00:00:00"/>
    <n v="190815"/>
    <x v="23"/>
    <x v="0"/>
    <x v="5"/>
    <x v="1"/>
    <n v="76326"/>
  </r>
  <r>
    <x v="166"/>
    <s v="Everly Walker"/>
    <x v="0"/>
    <x v="2"/>
    <x v="0"/>
    <x v="0"/>
    <x v="2"/>
    <x v="39"/>
    <d v="1999-08-02T00:00:00"/>
    <n v="137995"/>
    <x v="28"/>
    <x v="0"/>
    <x v="5"/>
    <x v="1"/>
    <n v="19319.300000000003"/>
  </r>
  <r>
    <x v="167"/>
    <s v="Mila Pena"/>
    <x v="15"/>
    <x v="4"/>
    <x v="1"/>
    <x v="0"/>
    <x v="3"/>
    <x v="15"/>
    <d v="2007-12-21T00:00:00"/>
    <n v="93840"/>
    <x v="1"/>
    <x v="2"/>
    <x v="8"/>
    <x v="1"/>
    <n v="0"/>
  </r>
  <r>
    <x v="168"/>
    <s v="Mason Zhao"/>
    <x v="1"/>
    <x v="0"/>
    <x v="0"/>
    <x v="1"/>
    <x v="1"/>
    <x v="30"/>
    <d v="2021-10-26T00:00:00"/>
    <n v="94790"/>
    <x v="1"/>
    <x v="1"/>
    <x v="1"/>
    <x v="1"/>
    <n v="0"/>
  </r>
  <r>
    <x v="169"/>
    <s v="Jaxson Mai"/>
    <x v="9"/>
    <x v="4"/>
    <x v="0"/>
    <x v="1"/>
    <x v="1"/>
    <x v="35"/>
    <d v="2014-03-08T00:00:00"/>
    <n v="197367"/>
    <x v="30"/>
    <x v="0"/>
    <x v="5"/>
    <x v="1"/>
    <n v="76973.13"/>
  </r>
  <r>
    <x v="170"/>
    <s v="Ava Garza"/>
    <x v="2"/>
    <x v="3"/>
    <x v="1"/>
    <x v="0"/>
    <x v="3"/>
    <x v="5"/>
    <d v="2018-06-25T00:00:00"/>
    <n v="174097"/>
    <x v="11"/>
    <x v="0"/>
    <x v="3"/>
    <x v="1"/>
    <n v="36560.369999999995"/>
  </r>
  <r>
    <x v="171"/>
    <s v="Nathan Mendez"/>
    <x v="6"/>
    <x v="0"/>
    <x v="2"/>
    <x v="1"/>
    <x v="3"/>
    <x v="26"/>
    <d v="2006-10-31T00:00:00"/>
    <n v="120128"/>
    <x v="4"/>
    <x v="0"/>
    <x v="5"/>
    <x v="1"/>
    <n v="12012.800000000001"/>
  </r>
  <r>
    <x v="172"/>
    <s v="Maria Griffin"/>
    <x v="6"/>
    <x v="6"/>
    <x v="1"/>
    <x v="0"/>
    <x v="2"/>
    <x v="1"/>
    <d v="2007-04-25T00:00:00"/>
    <n v="129708"/>
    <x v="17"/>
    <x v="0"/>
    <x v="4"/>
    <x v="1"/>
    <n v="6485.4000000000005"/>
  </r>
  <r>
    <x v="173"/>
    <s v="Alexander Choi"/>
    <x v="6"/>
    <x v="6"/>
    <x v="0"/>
    <x v="1"/>
    <x v="1"/>
    <x v="0"/>
    <d v="1994-09-18T00:00:00"/>
    <n v="102270"/>
    <x v="4"/>
    <x v="0"/>
    <x v="2"/>
    <x v="1"/>
    <n v="10227"/>
  </r>
  <r>
    <x v="174"/>
    <s v="Maria Hong"/>
    <x v="9"/>
    <x v="1"/>
    <x v="2"/>
    <x v="0"/>
    <x v="1"/>
    <x v="19"/>
    <d v="2005-07-31T00:00:00"/>
    <n v="249686"/>
    <x v="13"/>
    <x v="1"/>
    <x v="1"/>
    <x v="1"/>
    <n v="77402.66"/>
  </r>
  <r>
    <x v="175"/>
    <s v="Sophie Ali"/>
    <x v="7"/>
    <x v="1"/>
    <x v="1"/>
    <x v="0"/>
    <x v="1"/>
    <x v="0"/>
    <d v="2002-03-28T00:00:00"/>
    <n v="50475"/>
    <x v="1"/>
    <x v="0"/>
    <x v="7"/>
    <x v="1"/>
    <n v="0"/>
  </r>
  <r>
    <x v="176"/>
    <s v="Julian Ross"/>
    <x v="6"/>
    <x v="6"/>
    <x v="0"/>
    <x v="1"/>
    <x v="2"/>
    <x v="10"/>
    <d v="2020-07-02T00:00:00"/>
    <n v="100099"/>
    <x v="24"/>
    <x v="0"/>
    <x v="4"/>
    <x v="1"/>
    <n v="8007.92"/>
  </r>
  <r>
    <x v="177"/>
    <s v="Emma Hill"/>
    <x v="12"/>
    <x v="0"/>
    <x v="1"/>
    <x v="0"/>
    <x v="2"/>
    <x v="36"/>
    <d v="2016-12-27T00:00:00"/>
    <n v="41673"/>
    <x v="1"/>
    <x v="0"/>
    <x v="4"/>
    <x v="1"/>
    <n v="0"/>
  </r>
  <r>
    <x v="178"/>
    <s v="Leilani Yee"/>
    <x v="4"/>
    <x v="6"/>
    <x v="2"/>
    <x v="0"/>
    <x v="1"/>
    <x v="40"/>
    <d v="2017-07-12T00:00:00"/>
    <n v="70996"/>
    <x v="1"/>
    <x v="1"/>
    <x v="11"/>
    <x v="1"/>
    <n v="0"/>
  </r>
  <r>
    <x v="179"/>
    <s v="Jack Brown"/>
    <x v="7"/>
    <x v="6"/>
    <x v="3"/>
    <x v="1"/>
    <x v="2"/>
    <x v="0"/>
    <d v="2004-12-07T00:00:00"/>
    <n v="40752"/>
    <x v="1"/>
    <x v="0"/>
    <x v="3"/>
    <x v="1"/>
    <n v="0"/>
  </r>
  <r>
    <x v="180"/>
    <s v="Charlotte Chu"/>
    <x v="24"/>
    <x v="0"/>
    <x v="1"/>
    <x v="0"/>
    <x v="1"/>
    <x v="2"/>
    <d v="2001-01-23T00:00:00"/>
    <n v="97537"/>
    <x v="1"/>
    <x v="1"/>
    <x v="11"/>
    <x v="1"/>
    <n v="0"/>
  </r>
  <r>
    <x v="181"/>
    <s v="Jeremiah Chu"/>
    <x v="30"/>
    <x v="0"/>
    <x v="0"/>
    <x v="1"/>
    <x v="1"/>
    <x v="11"/>
    <d v="2020-09-12T00:00:00"/>
    <n v="96567"/>
    <x v="1"/>
    <x v="1"/>
    <x v="6"/>
    <x v="1"/>
    <n v="0"/>
  </r>
  <r>
    <x v="23"/>
    <s v="Miles Cho"/>
    <x v="28"/>
    <x v="0"/>
    <x v="2"/>
    <x v="1"/>
    <x v="1"/>
    <x v="40"/>
    <d v="1999-03-10T00:00:00"/>
    <n v="49404"/>
    <x v="1"/>
    <x v="1"/>
    <x v="10"/>
    <x v="1"/>
    <n v="0"/>
  </r>
  <r>
    <x v="182"/>
    <s v="Caleb Marquez"/>
    <x v="30"/>
    <x v="0"/>
    <x v="0"/>
    <x v="1"/>
    <x v="3"/>
    <x v="7"/>
    <d v="2019-10-15T00:00:00"/>
    <n v="66819"/>
    <x v="1"/>
    <x v="2"/>
    <x v="9"/>
    <x v="1"/>
    <n v="0"/>
  </r>
  <r>
    <x v="183"/>
    <s v="Eli Soto"/>
    <x v="7"/>
    <x v="6"/>
    <x v="2"/>
    <x v="1"/>
    <x v="3"/>
    <x v="31"/>
    <d v="2016-05-02T00:00:00"/>
    <n v="50784"/>
    <x v="1"/>
    <x v="2"/>
    <x v="9"/>
    <x v="1"/>
    <n v="0"/>
  </r>
  <r>
    <x v="184"/>
    <s v="Carter Mejia"/>
    <x v="0"/>
    <x v="4"/>
    <x v="0"/>
    <x v="1"/>
    <x v="3"/>
    <x v="7"/>
    <d v="2019-05-09T00:00:00"/>
    <n v="125828"/>
    <x v="0"/>
    <x v="2"/>
    <x v="12"/>
    <x v="1"/>
    <n v="18874.2"/>
  </r>
  <r>
    <x v="185"/>
    <s v="Ethan Clark"/>
    <x v="15"/>
    <x v="4"/>
    <x v="1"/>
    <x v="1"/>
    <x v="2"/>
    <x v="29"/>
    <d v="2017-08-04T00:00:00"/>
    <n v="92610"/>
    <x v="1"/>
    <x v="0"/>
    <x v="7"/>
    <x v="1"/>
    <n v="0"/>
  </r>
  <r>
    <x v="186"/>
    <s v="Asher Jackson"/>
    <x v="0"/>
    <x v="2"/>
    <x v="2"/>
    <x v="1"/>
    <x v="2"/>
    <x v="2"/>
    <d v="2003-03-25T00:00:00"/>
    <n v="123405"/>
    <x v="8"/>
    <x v="0"/>
    <x v="7"/>
    <x v="1"/>
    <n v="16042.650000000001"/>
  </r>
  <r>
    <x v="187"/>
    <s v="Ayla Ng"/>
    <x v="5"/>
    <x v="2"/>
    <x v="1"/>
    <x v="0"/>
    <x v="1"/>
    <x v="30"/>
    <d v="2004-03-20T00:00:00"/>
    <n v="73004"/>
    <x v="1"/>
    <x v="1"/>
    <x v="10"/>
    <x v="1"/>
    <n v="0"/>
  </r>
  <r>
    <x v="188"/>
    <s v="Jose Kang"/>
    <x v="11"/>
    <x v="5"/>
    <x v="3"/>
    <x v="1"/>
    <x v="1"/>
    <x v="4"/>
    <d v="1999-04-25T00:00:00"/>
    <n v="95061"/>
    <x v="4"/>
    <x v="1"/>
    <x v="6"/>
    <x v="1"/>
    <n v="9506.1"/>
  </r>
  <r>
    <x v="189"/>
    <s v="Aubrey Romero"/>
    <x v="2"/>
    <x v="2"/>
    <x v="3"/>
    <x v="0"/>
    <x v="3"/>
    <x v="37"/>
    <d v="1998-04-02T00:00:00"/>
    <n v="160832"/>
    <x v="7"/>
    <x v="0"/>
    <x v="3"/>
    <x v="1"/>
    <n v="48249.599999999999"/>
  </r>
  <r>
    <x v="190"/>
    <s v="Jaxson Wright"/>
    <x v="31"/>
    <x v="0"/>
    <x v="1"/>
    <x v="1"/>
    <x v="0"/>
    <x v="36"/>
    <d v="2010-12-28T00:00:00"/>
    <n v="64417"/>
    <x v="1"/>
    <x v="0"/>
    <x v="7"/>
    <x v="1"/>
    <n v="0"/>
  </r>
  <r>
    <x v="191"/>
    <s v="Elias Ali"/>
    <x v="6"/>
    <x v="2"/>
    <x v="3"/>
    <x v="1"/>
    <x v="1"/>
    <x v="21"/>
    <d v="2021-03-19T00:00:00"/>
    <n v="127543"/>
    <x v="5"/>
    <x v="1"/>
    <x v="6"/>
    <x v="1"/>
    <n v="7652.58"/>
  </r>
  <r>
    <x v="192"/>
    <s v="Nolan Pena"/>
    <x v="7"/>
    <x v="6"/>
    <x v="1"/>
    <x v="1"/>
    <x v="3"/>
    <x v="23"/>
    <d v="2018-06-21T00:00:00"/>
    <n v="56154"/>
    <x v="1"/>
    <x v="2"/>
    <x v="12"/>
    <x v="1"/>
    <n v="0"/>
  </r>
  <r>
    <x v="193"/>
    <s v="Luna Liu"/>
    <x v="9"/>
    <x v="2"/>
    <x v="1"/>
    <x v="0"/>
    <x v="1"/>
    <x v="9"/>
    <d v="2014-02-22T00:00:00"/>
    <n v="218530"/>
    <x v="7"/>
    <x v="1"/>
    <x v="6"/>
    <x v="1"/>
    <n v="65559"/>
  </r>
  <r>
    <x v="194"/>
    <s v="Brooklyn Reyes"/>
    <x v="31"/>
    <x v="0"/>
    <x v="1"/>
    <x v="0"/>
    <x v="3"/>
    <x v="9"/>
    <d v="2019-12-19T00:00:00"/>
    <n v="91954"/>
    <x v="1"/>
    <x v="0"/>
    <x v="7"/>
    <x v="1"/>
    <n v="0"/>
  </r>
  <r>
    <x v="195"/>
    <s v="Hadley Parker"/>
    <x v="9"/>
    <x v="6"/>
    <x v="3"/>
    <x v="0"/>
    <x v="0"/>
    <x v="23"/>
    <d v="2016-09-21T00:00:00"/>
    <n v="221217"/>
    <x v="18"/>
    <x v="0"/>
    <x v="7"/>
    <x v="16"/>
    <n v="70789.440000000002"/>
  </r>
  <r>
    <x v="196"/>
    <s v="Jonathan Chavez"/>
    <x v="27"/>
    <x v="0"/>
    <x v="1"/>
    <x v="1"/>
    <x v="3"/>
    <x v="7"/>
    <d v="2017-05-11T00:00:00"/>
    <n v="87536"/>
    <x v="1"/>
    <x v="0"/>
    <x v="0"/>
    <x v="1"/>
    <n v="0"/>
  </r>
  <r>
    <x v="197"/>
    <s v="Sarah Ayala"/>
    <x v="7"/>
    <x v="2"/>
    <x v="3"/>
    <x v="0"/>
    <x v="3"/>
    <x v="40"/>
    <d v="2015-06-09T00:00:00"/>
    <n v="41429"/>
    <x v="1"/>
    <x v="0"/>
    <x v="0"/>
    <x v="1"/>
    <n v="0"/>
  </r>
  <r>
    <x v="198"/>
    <s v="Elijah Kang"/>
    <x v="9"/>
    <x v="5"/>
    <x v="1"/>
    <x v="1"/>
    <x v="1"/>
    <x v="25"/>
    <d v="2011-10-10T00:00:00"/>
    <n v="245482"/>
    <x v="30"/>
    <x v="0"/>
    <x v="0"/>
    <x v="1"/>
    <n v="95737.98000000001"/>
  </r>
  <r>
    <x v="199"/>
    <s v="Ella White"/>
    <x v="25"/>
    <x v="5"/>
    <x v="1"/>
    <x v="0"/>
    <x v="2"/>
    <x v="6"/>
    <d v="2020-01-20T00:00:00"/>
    <n v="71359"/>
    <x v="1"/>
    <x v="0"/>
    <x v="3"/>
    <x v="1"/>
    <n v="0"/>
  </r>
  <r>
    <x v="200"/>
    <s v="Jordan Truong"/>
    <x v="2"/>
    <x v="5"/>
    <x v="2"/>
    <x v="1"/>
    <x v="1"/>
    <x v="15"/>
    <d v="2014-08-28T00:00:00"/>
    <n v="183161"/>
    <x v="31"/>
    <x v="0"/>
    <x v="4"/>
    <x v="1"/>
    <n v="40295.42"/>
  </r>
  <r>
    <x v="201"/>
    <s v="Daniel Jordan"/>
    <x v="32"/>
    <x v="0"/>
    <x v="3"/>
    <x v="1"/>
    <x v="2"/>
    <x v="32"/>
    <d v="1993-07-26T00:00:00"/>
    <n v="69260"/>
    <x v="1"/>
    <x v="0"/>
    <x v="3"/>
    <x v="1"/>
    <n v="0"/>
  </r>
  <r>
    <x v="202"/>
    <s v="Daniel Dixon"/>
    <x v="19"/>
    <x v="5"/>
    <x v="2"/>
    <x v="1"/>
    <x v="2"/>
    <x v="10"/>
    <d v="1999-10-09T00:00:00"/>
    <n v="95639"/>
    <x v="1"/>
    <x v="0"/>
    <x v="5"/>
    <x v="1"/>
    <n v="0"/>
  </r>
  <r>
    <x v="203"/>
    <s v="Luca Duong"/>
    <x v="6"/>
    <x v="4"/>
    <x v="0"/>
    <x v="1"/>
    <x v="1"/>
    <x v="35"/>
    <d v="2004-06-30T00:00:00"/>
    <n v="120660"/>
    <x v="3"/>
    <x v="1"/>
    <x v="11"/>
    <x v="1"/>
    <n v="8446.2000000000007"/>
  </r>
  <r>
    <x v="204"/>
    <s v="Levi Brown"/>
    <x v="4"/>
    <x v="2"/>
    <x v="3"/>
    <x v="1"/>
    <x v="0"/>
    <x v="9"/>
    <d v="2021-12-26T00:00:00"/>
    <n v="75119"/>
    <x v="1"/>
    <x v="0"/>
    <x v="2"/>
    <x v="1"/>
    <n v="0"/>
  </r>
  <r>
    <x v="205"/>
    <s v="Mason Cho"/>
    <x v="9"/>
    <x v="3"/>
    <x v="0"/>
    <x v="1"/>
    <x v="1"/>
    <x v="1"/>
    <d v="2011-05-18T00:00:00"/>
    <n v="192213"/>
    <x v="23"/>
    <x v="0"/>
    <x v="2"/>
    <x v="1"/>
    <n v="76885.2"/>
  </r>
  <r>
    <x v="206"/>
    <s v="Nova Herrera"/>
    <x v="5"/>
    <x v="2"/>
    <x v="2"/>
    <x v="0"/>
    <x v="3"/>
    <x v="15"/>
    <d v="2014-05-10T00:00:00"/>
    <n v="65047"/>
    <x v="1"/>
    <x v="2"/>
    <x v="12"/>
    <x v="1"/>
    <n v="0"/>
  </r>
  <r>
    <x v="207"/>
    <s v="Elijah Watson"/>
    <x v="0"/>
    <x v="2"/>
    <x v="1"/>
    <x v="1"/>
    <x v="2"/>
    <x v="7"/>
    <d v="2017-03-16T00:00:00"/>
    <n v="151413"/>
    <x v="0"/>
    <x v="0"/>
    <x v="0"/>
    <x v="1"/>
    <n v="22711.95"/>
  </r>
  <r>
    <x v="208"/>
    <s v="Wesley Gray"/>
    <x v="4"/>
    <x v="3"/>
    <x v="2"/>
    <x v="1"/>
    <x v="2"/>
    <x v="39"/>
    <d v="2003-04-22T00:00:00"/>
    <n v="76906"/>
    <x v="1"/>
    <x v="0"/>
    <x v="0"/>
    <x v="1"/>
    <n v="0"/>
  </r>
  <r>
    <x v="209"/>
    <s v="Wesley Sharma"/>
    <x v="6"/>
    <x v="0"/>
    <x v="3"/>
    <x v="1"/>
    <x v="1"/>
    <x v="10"/>
    <d v="1994-02-23T00:00:00"/>
    <n v="122802"/>
    <x v="17"/>
    <x v="1"/>
    <x v="6"/>
    <x v="1"/>
    <n v="6140.1"/>
  </r>
  <r>
    <x v="210"/>
    <s v="Mateo Mendez"/>
    <x v="25"/>
    <x v="5"/>
    <x v="0"/>
    <x v="1"/>
    <x v="3"/>
    <x v="40"/>
    <d v="1998-07-14T00:00:00"/>
    <n v="99091"/>
    <x v="1"/>
    <x v="0"/>
    <x v="5"/>
    <x v="1"/>
    <n v="0"/>
  </r>
  <r>
    <x v="211"/>
    <s v="Jose Molina"/>
    <x v="8"/>
    <x v="5"/>
    <x v="1"/>
    <x v="1"/>
    <x v="3"/>
    <x v="28"/>
    <d v="2008-02-28T00:00:00"/>
    <n v="113987"/>
    <x v="1"/>
    <x v="2"/>
    <x v="8"/>
    <x v="1"/>
    <n v="0"/>
  </r>
  <r>
    <x v="212"/>
    <s v="Luna Simmons"/>
    <x v="4"/>
    <x v="1"/>
    <x v="3"/>
    <x v="0"/>
    <x v="2"/>
    <x v="21"/>
    <d v="2020-09-04T00:00:00"/>
    <n v="95045"/>
    <x v="1"/>
    <x v="0"/>
    <x v="2"/>
    <x v="1"/>
    <n v="0"/>
  </r>
  <r>
    <x v="213"/>
    <s v="Samantha Barnes"/>
    <x v="9"/>
    <x v="6"/>
    <x v="2"/>
    <x v="0"/>
    <x v="2"/>
    <x v="7"/>
    <d v="2017-01-05T00:00:00"/>
    <n v="190401"/>
    <x v="21"/>
    <x v="0"/>
    <x v="7"/>
    <x v="1"/>
    <n v="70448.37"/>
  </r>
  <r>
    <x v="214"/>
    <s v="Hunter Ortiz"/>
    <x v="4"/>
    <x v="1"/>
    <x v="3"/>
    <x v="1"/>
    <x v="3"/>
    <x v="30"/>
    <d v="2013-01-20T00:00:00"/>
    <n v="86061"/>
    <x v="1"/>
    <x v="2"/>
    <x v="9"/>
    <x v="1"/>
    <n v="0"/>
  </r>
  <r>
    <x v="215"/>
    <s v="Thomas Aguilar"/>
    <x v="26"/>
    <x v="2"/>
    <x v="2"/>
    <x v="1"/>
    <x v="3"/>
    <x v="15"/>
    <d v="2021-02-10T00:00:00"/>
    <n v="79882"/>
    <x v="1"/>
    <x v="0"/>
    <x v="3"/>
    <x v="1"/>
    <n v="0"/>
  </r>
  <r>
    <x v="216"/>
    <s v="Skylar Bell"/>
    <x v="9"/>
    <x v="5"/>
    <x v="1"/>
    <x v="0"/>
    <x v="2"/>
    <x v="23"/>
    <d v="2018-03-06T00:00:00"/>
    <n v="255431"/>
    <x v="32"/>
    <x v="0"/>
    <x v="7"/>
    <x v="1"/>
    <n v="91955.16"/>
  </r>
  <r>
    <x v="217"/>
    <s v="Anna Zhu"/>
    <x v="31"/>
    <x v="0"/>
    <x v="1"/>
    <x v="0"/>
    <x v="1"/>
    <x v="35"/>
    <d v="2003-08-22T00:00:00"/>
    <n v="82017"/>
    <x v="1"/>
    <x v="1"/>
    <x v="10"/>
    <x v="1"/>
    <n v="0"/>
  </r>
  <r>
    <x v="218"/>
    <s v="Ella Hunter"/>
    <x v="7"/>
    <x v="1"/>
    <x v="1"/>
    <x v="0"/>
    <x v="2"/>
    <x v="10"/>
    <d v="2017-01-18T00:00:00"/>
    <n v="53799"/>
    <x v="1"/>
    <x v="0"/>
    <x v="7"/>
    <x v="1"/>
    <n v="0"/>
  </r>
  <r>
    <x v="219"/>
    <s v="Emery Hunter"/>
    <x v="4"/>
    <x v="2"/>
    <x v="3"/>
    <x v="0"/>
    <x v="2"/>
    <x v="21"/>
    <d v="2021-07-03T00:00:00"/>
    <n v="82739"/>
    <x v="1"/>
    <x v="0"/>
    <x v="3"/>
    <x v="1"/>
    <n v="0"/>
  </r>
  <r>
    <x v="220"/>
    <s v="Sofia Parker"/>
    <x v="21"/>
    <x v="0"/>
    <x v="1"/>
    <x v="0"/>
    <x v="2"/>
    <x v="9"/>
    <d v="2014-05-30T00:00:00"/>
    <n v="99080"/>
    <x v="1"/>
    <x v="0"/>
    <x v="2"/>
    <x v="1"/>
    <n v="0"/>
  </r>
  <r>
    <x v="221"/>
    <s v="Lucy Fong"/>
    <x v="26"/>
    <x v="2"/>
    <x v="3"/>
    <x v="0"/>
    <x v="1"/>
    <x v="28"/>
    <d v="2011-01-20T00:00:00"/>
    <n v="96719"/>
    <x v="1"/>
    <x v="1"/>
    <x v="11"/>
    <x v="1"/>
    <n v="0"/>
  </r>
  <r>
    <x v="222"/>
    <s v="Vivian Barnes"/>
    <x v="2"/>
    <x v="4"/>
    <x v="0"/>
    <x v="0"/>
    <x v="2"/>
    <x v="10"/>
    <d v="2021-03-28T00:00:00"/>
    <n v="180687"/>
    <x v="33"/>
    <x v="0"/>
    <x v="3"/>
    <x v="1"/>
    <n v="34330.53"/>
  </r>
  <r>
    <x v="223"/>
    <s v="Kai Chow"/>
    <x v="11"/>
    <x v="5"/>
    <x v="3"/>
    <x v="1"/>
    <x v="1"/>
    <x v="15"/>
    <d v="2001-04-12T00:00:00"/>
    <n v="95743"/>
    <x v="0"/>
    <x v="0"/>
    <x v="5"/>
    <x v="17"/>
    <n v="14361.449999999999"/>
  </r>
  <r>
    <x v="224"/>
    <s v="Melody Cooper"/>
    <x v="25"/>
    <x v="5"/>
    <x v="0"/>
    <x v="0"/>
    <x v="2"/>
    <x v="18"/>
    <d v="2009-09-04T00:00:00"/>
    <n v="89695"/>
    <x v="1"/>
    <x v="0"/>
    <x v="5"/>
    <x v="1"/>
    <n v="0"/>
  </r>
  <r>
    <x v="225"/>
    <s v="James Bui"/>
    <x v="6"/>
    <x v="1"/>
    <x v="1"/>
    <x v="1"/>
    <x v="1"/>
    <x v="14"/>
    <d v="1998-07-20T00:00:00"/>
    <n v="122753"/>
    <x v="6"/>
    <x v="1"/>
    <x v="1"/>
    <x v="1"/>
    <n v="11047.77"/>
  </r>
  <r>
    <x v="226"/>
    <s v="Liam Grant"/>
    <x v="15"/>
    <x v="4"/>
    <x v="0"/>
    <x v="1"/>
    <x v="2"/>
    <x v="23"/>
    <d v="2015-03-15T00:00:00"/>
    <n v="93734"/>
    <x v="1"/>
    <x v="0"/>
    <x v="3"/>
    <x v="1"/>
    <n v="0"/>
  </r>
  <r>
    <x v="227"/>
    <s v="Owen Han"/>
    <x v="7"/>
    <x v="3"/>
    <x v="3"/>
    <x v="1"/>
    <x v="1"/>
    <x v="21"/>
    <d v="2017-05-12T00:00:00"/>
    <n v="52069"/>
    <x v="1"/>
    <x v="1"/>
    <x v="1"/>
    <x v="1"/>
    <n v="0"/>
  </r>
  <r>
    <x v="228"/>
    <s v="Kinsley Vega"/>
    <x v="9"/>
    <x v="3"/>
    <x v="3"/>
    <x v="0"/>
    <x v="3"/>
    <x v="29"/>
    <d v="2020-12-16T00:00:00"/>
    <n v="258426"/>
    <x v="23"/>
    <x v="2"/>
    <x v="9"/>
    <x v="1"/>
    <n v="103370.40000000001"/>
  </r>
  <r>
    <x v="229"/>
    <s v="Leonardo Martin"/>
    <x v="6"/>
    <x v="1"/>
    <x v="2"/>
    <x v="1"/>
    <x v="0"/>
    <x v="10"/>
    <d v="1995-02-16T00:00:00"/>
    <n v="125375"/>
    <x v="6"/>
    <x v="0"/>
    <x v="2"/>
    <x v="1"/>
    <n v="11283.75"/>
  </r>
  <r>
    <x v="230"/>
    <s v="Greyson Lam"/>
    <x v="9"/>
    <x v="3"/>
    <x v="1"/>
    <x v="1"/>
    <x v="1"/>
    <x v="6"/>
    <d v="2021-02-08T00:00:00"/>
    <n v="198243"/>
    <x v="13"/>
    <x v="0"/>
    <x v="4"/>
    <x v="1"/>
    <n v="61455.33"/>
  </r>
  <r>
    <x v="231"/>
    <s v="Emilia Rivera"/>
    <x v="22"/>
    <x v="5"/>
    <x v="0"/>
    <x v="0"/>
    <x v="3"/>
    <x v="34"/>
    <d v="2017-11-23T00:00:00"/>
    <n v="96023"/>
    <x v="1"/>
    <x v="0"/>
    <x v="4"/>
    <x v="1"/>
    <n v="0"/>
  </r>
  <r>
    <x v="232"/>
    <s v="Penelope Johnson"/>
    <x v="4"/>
    <x v="6"/>
    <x v="0"/>
    <x v="0"/>
    <x v="2"/>
    <x v="8"/>
    <d v="2012-06-25T00:00:00"/>
    <n v="83066"/>
    <x v="1"/>
    <x v="0"/>
    <x v="2"/>
    <x v="18"/>
    <n v="0"/>
  </r>
  <r>
    <x v="233"/>
    <s v="Eva Figueroa"/>
    <x v="13"/>
    <x v="2"/>
    <x v="0"/>
    <x v="0"/>
    <x v="3"/>
    <x v="35"/>
    <d v="2014-05-14T00:00:00"/>
    <n v="61216"/>
    <x v="1"/>
    <x v="0"/>
    <x v="0"/>
    <x v="1"/>
    <n v="0"/>
  </r>
  <r>
    <x v="234"/>
    <s v="Ezekiel Jordan"/>
    <x v="0"/>
    <x v="3"/>
    <x v="3"/>
    <x v="1"/>
    <x v="2"/>
    <x v="29"/>
    <d v="2013-02-10T00:00:00"/>
    <n v="144231"/>
    <x v="28"/>
    <x v="0"/>
    <x v="7"/>
    <x v="19"/>
    <n v="20192.34"/>
  </r>
  <r>
    <x v="235"/>
    <s v="Luke Mai"/>
    <x v="16"/>
    <x v="4"/>
    <x v="0"/>
    <x v="1"/>
    <x v="1"/>
    <x v="12"/>
    <d v="2007-10-24T00:00:00"/>
    <n v="51630"/>
    <x v="1"/>
    <x v="1"/>
    <x v="10"/>
    <x v="1"/>
    <n v="0"/>
  </r>
  <r>
    <x v="236"/>
    <s v="Charles Diaz"/>
    <x v="0"/>
    <x v="2"/>
    <x v="3"/>
    <x v="1"/>
    <x v="3"/>
    <x v="0"/>
    <d v="2013-11-16T00:00:00"/>
    <n v="124129"/>
    <x v="0"/>
    <x v="2"/>
    <x v="12"/>
    <x v="1"/>
    <n v="18619.349999999999"/>
  </r>
  <r>
    <x v="237"/>
    <s v="Adam Espinoza"/>
    <x v="22"/>
    <x v="5"/>
    <x v="1"/>
    <x v="1"/>
    <x v="3"/>
    <x v="9"/>
    <d v="2009-04-09T00:00:00"/>
    <n v="60055"/>
    <x v="1"/>
    <x v="0"/>
    <x v="0"/>
    <x v="1"/>
    <n v="0"/>
  </r>
  <r>
    <x v="238"/>
    <s v="Jack Maldonado"/>
    <x v="2"/>
    <x v="5"/>
    <x v="0"/>
    <x v="1"/>
    <x v="3"/>
    <x v="11"/>
    <d v="2020-08-26T00:00:00"/>
    <n v="189290"/>
    <x v="31"/>
    <x v="2"/>
    <x v="12"/>
    <x v="20"/>
    <n v="41643.800000000003"/>
  </r>
  <r>
    <x v="239"/>
    <s v="Cora Jiang"/>
    <x v="9"/>
    <x v="0"/>
    <x v="3"/>
    <x v="0"/>
    <x v="1"/>
    <x v="26"/>
    <d v="2008-04-30T00:00:00"/>
    <n v="182202"/>
    <x v="7"/>
    <x v="0"/>
    <x v="5"/>
    <x v="1"/>
    <n v="54660.6"/>
  </r>
  <r>
    <x v="240"/>
    <s v="Cooper Mitchell"/>
    <x v="6"/>
    <x v="2"/>
    <x v="2"/>
    <x v="1"/>
    <x v="2"/>
    <x v="19"/>
    <d v="2006-01-31T00:00:00"/>
    <n v="117518"/>
    <x v="3"/>
    <x v="0"/>
    <x v="0"/>
    <x v="1"/>
    <n v="8226.26"/>
  </r>
  <r>
    <x v="241"/>
    <s v="Layla Torres"/>
    <x v="0"/>
    <x v="1"/>
    <x v="1"/>
    <x v="0"/>
    <x v="3"/>
    <x v="17"/>
    <d v="2013-02-24T00:00:00"/>
    <n v="157474"/>
    <x v="19"/>
    <x v="2"/>
    <x v="9"/>
    <x v="1"/>
    <n v="17322.14"/>
  </r>
  <r>
    <x v="242"/>
    <s v="Jack Edwards"/>
    <x v="6"/>
    <x v="6"/>
    <x v="1"/>
    <x v="1"/>
    <x v="2"/>
    <x v="31"/>
    <d v="2008-04-06T00:00:00"/>
    <n v="126856"/>
    <x v="5"/>
    <x v="0"/>
    <x v="7"/>
    <x v="1"/>
    <n v="7611.36"/>
  </r>
  <r>
    <x v="243"/>
    <s v="Eleanor Chan"/>
    <x v="0"/>
    <x v="3"/>
    <x v="1"/>
    <x v="0"/>
    <x v="1"/>
    <x v="37"/>
    <d v="2001-04-02T00:00:00"/>
    <n v="129124"/>
    <x v="15"/>
    <x v="1"/>
    <x v="6"/>
    <x v="1"/>
    <n v="15494.88"/>
  </r>
  <r>
    <x v="244"/>
    <s v="Aria Xi"/>
    <x v="2"/>
    <x v="2"/>
    <x v="0"/>
    <x v="0"/>
    <x v="1"/>
    <x v="15"/>
    <d v="2002-03-01T00:00:00"/>
    <n v="165181"/>
    <x v="26"/>
    <x v="0"/>
    <x v="0"/>
    <x v="1"/>
    <n v="26428.959999999999"/>
  </r>
  <r>
    <x v="245"/>
    <s v="John Vega"/>
    <x v="9"/>
    <x v="1"/>
    <x v="3"/>
    <x v="1"/>
    <x v="3"/>
    <x v="2"/>
    <d v="2004-01-18T00:00:00"/>
    <n v="247939"/>
    <x v="22"/>
    <x v="2"/>
    <x v="9"/>
    <x v="1"/>
    <n v="86778.65"/>
  </r>
  <r>
    <x v="246"/>
    <s v="Luke Munoz"/>
    <x v="2"/>
    <x v="5"/>
    <x v="2"/>
    <x v="1"/>
    <x v="3"/>
    <x v="14"/>
    <d v="2017-08-25T00:00:00"/>
    <n v="169509"/>
    <x v="10"/>
    <x v="2"/>
    <x v="8"/>
    <x v="1"/>
    <n v="30511.62"/>
  </r>
  <r>
    <x v="247"/>
    <s v="Sarah Daniels"/>
    <x v="0"/>
    <x v="3"/>
    <x v="1"/>
    <x v="0"/>
    <x v="2"/>
    <x v="0"/>
    <d v="2011-01-09T00:00:00"/>
    <n v="138521"/>
    <x v="4"/>
    <x v="0"/>
    <x v="4"/>
    <x v="1"/>
    <n v="13852.1"/>
  </r>
  <r>
    <x v="248"/>
    <s v="Aria Castro"/>
    <x v="11"/>
    <x v="5"/>
    <x v="2"/>
    <x v="0"/>
    <x v="3"/>
    <x v="15"/>
    <d v="2014-03-14T00:00:00"/>
    <n v="113873"/>
    <x v="19"/>
    <x v="2"/>
    <x v="9"/>
    <x v="1"/>
    <n v="12526.03"/>
  </r>
  <r>
    <x v="249"/>
    <s v="Autumn Joseph"/>
    <x v="14"/>
    <x v="0"/>
    <x v="3"/>
    <x v="0"/>
    <x v="0"/>
    <x v="38"/>
    <d v="2018-05-09T00:00:00"/>
    <n v="73317"/>
    <x v="1"/>
    <x v="0"/>
    <x v="4"/>
    <x v="1"/>
    <n v="0"/>
  </r>
  <r>
    <x v="250"/>
    <s v="Evelyn Liang"/>
    <x v="31"/>
    <x v="0"/>
    <x v="2"/>
    <x v="0"/>
    <x v="1"/>
    <x v="28"/>
    <d v="2013-06-26T00:00:00"/>
    <n v="69096"/>
    <x v="1"/>
    <x v="0"/>
    <x v="0"/>
    <x v="1"/>
    <n v="0"/>
  </r>
  <r>
    <x v="251"/>
    <s v="Henry Alvarez"/>
    <x v="15"/>
    <x v="4"/>
    <x v="1"/>
    <x v="1"/>
    <x v="3"/>
    <x v="35"/>
    <d v="2005-04-12T00:00:00"/>
    <n v="87158"/>
    <x v="1"/>
    <x v="2"/>
    <x v="8"/>
    <x v="1"/>
    <n v="0"/>
  </r>
  <r>
    <x v="252"/>
    <s v="Benjamin Delgado"/>
    <x v="22"/>
    <x v="5"/>
    <x v="3"/>
    <x v="1"/>
    <x v="3"/>
    <x v="14"/>
    <d v="1992-09-28T00:00:00"/>
    <n v="70778"/>
    <x v="1"/>
    <x v="0"/>
    <x v="5"/>
    <x v="1"/>
    <n v="0"/>
  </r>
  <r>
    <x v="253"/>
    <s v="Zoe Rodriguez"/>
    <x v="2"/>
    <x v="4"/>
    <x v="2"/>
    <x v="0"/>
    <x v="3"/>
    <x v="13"/>
    <d v="2004-05-23T00:00:00"/>
    <n v="153938"/>
    <x v="2"/>
    <x v="0"/>
    <x v="3"/>
    <x v="1"/>
    <n v="30787.600000000002"/>
  </r>
  <r>
    <x v="254"/>
    <s v="Axel Chu"/>
    <x v="28"/>
    <x v="0"/>
    <x v="0"/>
    <x v="1"/>
    <x v="1"/>
    <x v="19"/>
    <d v="2018-05-04T00:00:00"/>
    <n v="59888"/>
    <x v="1"/>
    <x v="1"/>
    <x v="10"/>
    <x v="1"/>
    <n v="0"/>
  </r>
  <r>
    <x v="255"/>
    <s v="Cameron Evans"/>
    <x v="22"/>
    <x v="5"/>
    <x v="3"/>
    <x v="1"/>
    <x v="2"/>
    <x v="2"/>
    <d v="2018-12-13T00:00:00"/>
    <n v="63098"/>
    <x v="1"/>
    <x v="0"/>
    <x v="7"/>
    <x v="1"/>
    <n v="0"/>
  </r>
  <r>
    <x v="256"/>
    <s v="Isabella Soto"/>
    <x v="9"/>
    <x v="1"/>
    <x v="3"/>
    <x v="0"/>
    <x v="3"/>
    <x v="5"/>
    <d v="2021-12-15T00:00:00"/>
    <n v="255369"/>
    <x v="29"/>
    <x v="2"/>
    <x v="12"/>
    <x v="1"/>
    <n v="84271.77"/>
  </r>
  <r>
    <x v="257"/>
    <s v="Eva Jenkins"/>
    <x v="0"/>
    <x v="4"/>
    <x v="1"/>
    <x v="0"/>
    <x v="0"/>
    <x v="0"/>
    <d v="2004-11-10T00:00:00"/>
    <n v="142318"/>
    <x v="28"/>
    <x v="0"/>
    <x v="2"/>
    <x v="1"/>
    <n v="19924.52"/>
  </r>
  <r>
    <x v="258"/>
    <s v="Cameron Powell"/>
    <x v="20"/>
    <x v="4"/>
    <x v="1"/>
    <x v="1"/>
    <x v="0"/>
    <x v="12"/>
    <d v="2004-08-20T00:00:00"/>
    <n v="49186"/>
    <x v="1"/>
    <x v="0"/>
    <x v="5"/>
    <x v="21"/>
    <n v="0"/>
  </r>
  <r>
    <x v="259"/>
    <s v="Samantha Foster"/>
    <x v="9"/>
    <x v="4"/>
    <x v="0"/>
    <x v="0"/>
    <x v="0"/>
    <x v="8"/>
    <d v="2019-07-27T00:00:00"/>
    <n v="220937"/>
    <x v="34"/>
    <x v="0"/>
    <x v="5"/>
    <x v="1"/>
    <n v="83956.06"/>
  </r>
  <r>
    <x v="260"/>
    <s v="Jade Li"/>
    <x v="2"/>
    <x v="0"/>
    <x v="2"/>
    <x v="0"/>
    <x v="1"/>
    <x v="40"/>
    <d v="2012-10-26T00:00:00"/>
    <n v="183156"/>
    <x v="7"/>
    <x v="0"/>
    <x v="0"/>
    <x v="1"/>
    <n v="54946.799999999996"/>
  </r>
  <r>
    <x v="261"/>
    <s v="Kinsley Acosta"/>
    <x v="9"/>
    <x v="0"/>
    <x v="2"/>
    <x v="0"/>
    <x v="3"/>
    <x v="24"/>
    <d v="2020-07-22T00:00:00"/>
    <n v="192749"/>
    <x v="13"/>
    <x v="0"/>
    <x v="2"/>
    <x v="1"/>
    <n v="59752.19"/>
  </r>
  <r>
    <x v="262"/>
    <s v="Clara Kang"/>
    <x v="0"/>
    <x v="0"/>
    <x v="1"/>
    <x v="0"/>
    <x v="1"/>
    <x v="38"/>
    <d v="2017-03-25T00:00:00"/>
    <n v="135325"/>
    <x v="28"/>
    <x v="0"/>
    <x v="3"/>
    <x v="1"/>
    <n v="18945.5"/>
  </r>
  <r>
    <x v="263"/>
    <s v="Harper Alexander"/>
    <x v="4"/>
    <x v="2"/>
    <x v="2"/>
    <x v="0"/>
    <x v="2"/>
    <x v="3"/>
    <d v="2019-10-14T00:00:00"/>
    <n v="79356"/>
    <x v="1"/>
    <x v="0"/>
    <x v="3"/>
    <x v="1"/>
    <n v="0"/>
  </r>
  <r>
    <x v="264"/>
    <s v="Carter Reed"/>
    <x v="25"/>
    <x v="5"/>
    <x v="1"/>
    <x v="1"/>
    <x v="0"/>
    <x v="28"/>
    <d v="2005-07-07T00:00:00"/>
    <n v="74412"/>
    <x v="1"/>
    <x v="0"/>
    <x v="0"/>
    <x v="1"/>
    <n v="0"/>
  </r>
  <r>
    <x v="81"/>
    <s v="Charlotte Ruiz"/>
    <x v="3"/>
    <x v="0"/>
    <x v="1"/>
    <x v="0"/>
    <x v="3"/>
    <x v="24"/>
    <d v="2017-10-02T00:00:00"/>
    <n v="61886"/>
    <x v="6"/>
    <x v="2"/>
    <x v="9"/>
    <x v="1"/>
    <n v="5569.74"/>
  </r>
  <r>
    <x v="265"/>
    <s v="Everleigh Jiang"/>
    <x v="2"/>
    <x v="3"/>
    <x v="0"/>
    <x v="0"/>
    <x v="1"/>
    <x v="32"/>
    <d v="2003-05-14T00:00:00"/>
    <n v="173071"/>
    <x v="20"/>
    <x v="0"/>
    <x v="7"/>
    <x v="1"/>
    <n v="50190.59"/>
  </r>
  <r>
    <x v="266"/>
    <s v="Audrey Smith"/>
    <x v="17"/>
    <x v="5"/>
    <x v="0"/>
    <x v="0"/>
    <x v="2"/>
    <x v="32"/>
    <d v="1995-10-27T00:00:00"/>
    <n v="70189"/>
    <x v="1"/>
    <x v="0"/>
    <x v="7"/>
    <x v="1"/>
    <n v="0"/>
  </r>
  <r>
    <x v="267"/>
    <s v="Emery Acosta"/>
    <x v="9"/>
    <x v="2"/>
    <x v="0"/>
    <x v="0"/>
    <x v="3"/>
    <x v="34"/>
    <d v="2013-09-11T00:00:00"/>
    <n v="181452"/>
    <x v="7"/>
    <x v="0"/>
    <x v="7"/>
    <x v="1"/>
    <n v="54435.6"/>
  </r>
  <r>
    <x v="268"/>
    <s v="Charles Robinson"/>
    <x v="16"/>
    <x v="4"/>
    <x v="2"/>
    <x v="1"/>
    <x v="2"/>
    <x v="3"/>
    <d v="2021-03-12T00:00:00"/>
    <n v="70369"/>
    <x v="1"/>
    <x v="0"/>
    <x v="0"/>
    <x v="1"/>
    <n v="0"/>
  </r>
  <r>
    <x v="269"/>
    <s v="Landon Lopez"/>
    <x v="4"/>
    <x v="3"/>
    <x v="1"/>
    <x v="1"/>
    <x v="3"/>
    <x v="31"/>
    <d v="2008-07-05T00:00:00"/>
    <n v="78056"/>
    <x v="1"/>
    <x v="2"/>
    <x v="12"/>
    <x v="1"/>
    <n v="0"/>
  </r>
  <r>
    <x v="270"/>
    <s v="Miles Mehta"/>
    <x v="2"/>
    <x v="1"/>
    <x v="0"/>
    <x v="1"/>
    <x v="1"/>
    <x v="14"/>
    <d v="1996-05-02T00:00:00"/>
    <n v="189933"/>
    <x v="14"/>
    <x v="0"/>
    <x v="4"/>
    <x v="1"/>
    <n v="43684.590000000004"/>
  </r>
  <r>
    <x v="7"/>
    <s v="Ezra Simmons"/>
    <x v="18"/>
    <x v="5"/>
    <x v="2"/>
    <x v="1"/>
    <x v="2"/>
    <x v="31"/>
    <d v="2010-07-01T00:00:00"/>
    <n v="78237"/>
    <x v="1"/>
    <x v="0"/>
    <x v="3"/>
    <x v="1"/>
    <n v="0"/>
  </r>
  <r>
    <x v="271"/>
    <s v="Nora Santiago"/>
    <x v="7"/>
    <x v="3"/>
    <x v="0"/>
    <x v="0"/>
    <x v="3"/>
    <x v="0"/>
    <d v="1996-06-26T00:00:00"/>
    <n v="48687"/>
    <x v="1"/>
    <x v="2"/>
    <x v="9"/>
    <x v="1"/>
    <n v="0"/>
  </r>
  <r>
    <x v="272"/>
    <s v="Caroline Herrera"/>
    <x v="0"/>
    <x v="6"/>
    <x v="1"/>
    <x v="0"/>
    <x v="3"/>
    <x v="15"/>
    <d v="2004-08-19T00:00:00"/>
    <n v="121065"/>
    <x v="0"/>
    <x v="2"/>
    <x v="9"/>
    <x v="1"/>
    <n v="18159.75"/>
  </r>
  <r>
    <x v="273"/>
    <s v="David Owens"/>
    <x v="4"/>
    <x v="2"/>
    <x v="3"/>
    <x v="1"/>
    <x v="0"/>
    <x v="19"/>
    <d v="2004-04-16T00:00:00"/>
    <n v="94246"/>
    <x v="1"/>
    <x v="0"/>
    <x v="5"/>
    <x v="1"/>
    <n v="0"/>
  </r>
  <r>
    <x v="109"/>
    <s v="Avery Yee"/>
    <x v="28"/>
    <x v="0"/>
    <x v="1"/>
    <x v="0"/>
    <x v="1"/>
    <x v="8"/>
    <d v="2016-05-22T00:00:00"/>
    <n v="44614"/>
    <x v="1"/>
    <x v="0"/>
    <x v="4"/>
    <x v="1"/>
    <n v="0"/>
  </r>
  <r>
    <x v="274"/>
    <s v="Xavier Park"/>
    <x v="9"/>
    <x v="0"/>
    <x v="0"/>
    <x v="1"/>
    <x v="1"/>
    <x v="28"/>
    <d v="2020-11-08T00:00:00"/>
    <n v="234469"/>
    <x v="13"/>
    <x v="1"/>
    <x v="11"/>
    <x v="1"/>
    <n v="72685.39"/>
  </r>
  <r>
    <x v="275"/>
    <s v="Asher Morales"/>
    <x v="18"/>
    <x v="5"/>
    <x v="0"/>
    <x v="1"/>
    <x v="3"/>
    <x v="27"/>
    <d v="2020-07-10T00:00:00"/>
    <n v="88272"/>
    <x v="1"/>
    <x v="2"/>
    <x v="12"/>
    <x v="1"/>
    <n v="0"/>
  </r>
  <r>
    <x v="276"/>
    <s v="Mason Cao"/>
    <x v="13"/>
    <x v="1"/>
    <x v="3"/>
    <x v="1"/>
    <x v="1"/>
    <x v="27"/>
    <d v="2017-09-14T00:00:00"/>
    <n v="74449"/>
    <x v="1"/>
    <x v="1"/>
    <x v="10"/>
    <x v="1"/>
    <n v="0"/>
  </r>
  <r>
    <x v="277"/>
    <s v="Joshua Fong"/>
    <x v="9"/>
    <x v="5"/>
    <x v="2"/>
    <x v="1"/>
    <x v="1"/>
    <x v="40"/>
    <d v="2012-06-11T00:00:00"/>
    <n v="222941"/>
    <x v="30"/>
    <x v="1"/>
    <x v="10"/>
    <x v="1"/>
    <n v="86946.99"/>
  </r>
  <r>
    <x v="278"/>
    <s v="Maria Chin"/>
    <x v="7"/>
    <x v="6"/>
    <x v="1"/>
    <x v="0"/>
    <x v="1"/>
    <x v="13"/>
    <d v="2013-09-26T00:00:00"/>
    <n v="50341"/>
    <x v="1"/>
    <x v="1"/>
    <x v="10"/>
    <x v="1"/>
    <n v="0"/>
  </r>
  <r>
    <x v="279"/>
    <s v="Eva Garcia"/>
    <x v="16"/>
    <x v="4"/>
    <x v="3"/>
    <x v="0"/>
    <x v="3"/>
    <x v="11"/>
    <d v="2021-04-11T00:00:00"/>
    <n v="72235"/>
    <x v="1"/>
    <x v="2"/>
    <x v="8"/>
    <x v="1"/>
    <n v="0"/>
  </r>
  <r>
    <x v="280"/>
    <s v="Anna Molina"/>
    <x v="4"/>
    <x v="3"/>
    <x v="3"/>
    <x v="0"/>
    <x v="3"/>
    <x v="12"/>
    <d v="2016-06-12T00:00:00"/>
    <n v="70165"/>
    <x v="1"/>
    <x v="0"/>
    <x v="7"/>
    <x v="1"/>
    <n v="0"/>
  </r>
  <r>
    <x v="281"/>
    <s v="Logan Bryant"/>
    <x v="0"/>
    <x v="6"/>
    <x v="2"/>
    <x v="1"/>
    <x v="2"/>
    <x v="23"/>
    <d v="2020-07-18T00:00:00"/>
    <n v="148485"/>
    <x v="0"/>
    <x v="0"/>
    <x v="4"/>
    <x v="1"/>
    <n v="22272.75"/>
  </r>
  <r>
    <x v="282"/>
    <s v="Isla Han"/>
    <x v="1"/>
    <x v="0"/>
    <x v="1"/>
    <x v="0"/>
    <x v="1"/>
    <x v="32"/>
    <d v="2005-06-18T00:00:00"/>
    <n v="86089"/>
    <x v="1"/>
    <x v="0"/>
    <x v="2"/>
    <x v="1"/>
    <n v="0"/>
  </r>
  <r>
    <x v="283"/>
    <s v="Christopher Vega"/>
    <x v="11"/>
    <x v="5"/>
    <x v="0"/>
    <x v="1"/>
    <x v="3"/>
    <x v="36"/>
    <d v="2007-10-27T00:00:00"/>
    <n v="106313"/>
    <x v="0"/>
    <x v="0"/>
    <x v="2"/>
    <x v="1"/>
    <n v="15946.949999999999"/>
  </r>
  <r>
    <x v="284"/>
    <s v="Lillian Park"/>
    <x v="7"/>
    <x v="6"/>
    <x v="0"/>
    <x v="0"/>
    <x v="1"/>
    <x v="28"/>
    <d v="2021-02-24T00:00:00"/>
    <n v="46833"/>
    <x v="1"/>
    <x v="1"/>
    <x v="11"/>
    <x v="22"/>
    <n v="0"/>
  </r>
  <r>
    <x v="285"/>
    <s v="Kennedy Zhang"/>
    <x v="2"/>
    <x v="1"/>
    <x v="0"/>
    <x v="0"/>
    <x v="1"/>
    <x v="20"/>
    <d v="2000-10-27T00:00:00"/>
    <n v="155320"/>
    <x v="35"/>
    <x v="1"/>
    <x v="1"/>
    <x v="1"/>
    <n v="26404.400000000001"/>
  </r>
  <r>
    <x v="286"/>
    <s v="Eli Han"/>
    <x v="4"/>
    <x v="3"/>
    <x v="1"/>
    <x v="1"/>
    <x v="1"/>
    <x v="28"/>
    <d v="2016-01-15T00:00:00"/>
    <n v="89984"/>
    <x v="1"/>
    <x v="1"/>
    <x v="11"/>
    <x v="1"/>
    <n v="0"/>
  </r>
  <r>
    <x v="287"/>
    <s v="Julia Pham"/>
    <x v="11"/>
    <x v="5"/>
    <x v="2"/>
    <x v="0"/>
    <x v="1"/>
    <x v="13"/>
    <d v="2006-03-16T00:00:00"/>
    <n v="83756"/>
    <x v="28"/>
    <x v="1"/>
    <x v="6"/>
    <x v="1"/>
    <n v="11725.840000000002"/>
  </r>
  <r>
    <x v="288"/>
    <s v="Hailey Shin"/>
    <x v="2"/>
    <x v="4"/>
    <x v="3"/>
    <x v="0"/>
    <x v="1"/>
    <x v="4"/>
    <d v="2016-10-24T00:00:00"/>
    <n v="176324"/>
    <x v="14"/>
    <x v="1"/>
    <x v="6"/>
    <x v="1"/>
    <n v="40554.520000000004"/>
  </r>
  <r>
    <x v="289"/>
    <s v="Connor Grant"/>
    <x v="4"/>
    <x v="3"/>
    <x v="2"/>
    <x v="1"/>
    <x v="2"/>
    <x v="5"/>
    <d v="2021-10-13T00:00:00"/>
    <n v="74077"/>
    <x v="1"/>
    <x v="0"/>
    <x v="0"/>
    <x v="1"/>
    <n v="0"/>
  </r>
  <r>
    <x v="290"/>
    <s v="Natalia Owens"/>
    <x v="6"/>
    <x v="4"/>
    <x v="1"/>
    <x v="0"/>
    <x v="2"/>
    <x v="11"/>
    <d v="2021-01-18T00:00:00"/>
    <n v="104162"/>
    <x v="3"/>
    <x v="0"/>
    <x v="5"/>
    <x v="1"/>
    <n v="7291.3400000000011"/>
  </r>
  <r>
    <x v="291"/>
    <s v="Maria He"/>
    <x v="30"/>
    <x v="0"/>
    <x v="3"/>
    <x v="0"/>
    <x v="1"/>
    <x v="15"/>
    <d v="2010-08-28T00:00:00"/>
    <n v="82162"/>
    <x v="1"/>
    <x v="1"/>
    <x v="10"/>
    <x v="23"/>
    <n v="0"/>
  </r>
  <r>
    <x v="292"/>
    <s v="Jade Yi"/>
    <x v="5"/>
    <x v="2"/>
    <x v="2"/>
    <x v="0"/>
    <x v="1"/>
    <x v="40"/>
    <d v="2015-07-10T00:00:00"/>
    <n v="63880"/>
    <x v="1"/>
    <x v="1"/>
    <x v="1"/>
    <x v="1"/>
    <n v="0"/>
  </r>
  <r>
    <x v="293"/>
    <s v="Quinn Xiong"/>
    <x v="22"/>
    <x v="5"/>
    <x v="0"/>
    <x v="0"/>
    <x v="1"/>
    <x v="0"/>
    <d v="2013-09-08T00:00:00"/>
    <n v="73248"/>
    <x v="1"/>
    <x v="0"/>
    <x v="7"/>
    <x v="1"/>
    <n v="0"/>
  </r>
  <r>
    <x v="294"/>
    <s v="Dominic Baker"/>
    <x v="4"/>
    <x v="3"/>
    <x v="1"/>
    <x v="1"/>
    <x v="0"/>
    <x v="10"/>
    <d v="2020-10-09T00:00:00"/>
    <n v="91853"/>
    <x v="1"/>
    <x v="0"/>
    <x v="2"/>
    <x v="1"/>
    <n v="0"/>
  </r>
  <r>
    <x v="295"/>
    <s v="Adam Nelson"/>
    <x v="2"/>
    <x v="1"/>
    <x v="2"/>
    <x v="1"/>
    <x v="2"/>
    <x v="6"/>
    <d v="2020-01-14T00:00:00"/>
    <n v="168014"/>
    <x v="25"/>
    <x v="0"/>
    <x v="2"/>
    <x v="24"/>
    <n v="45363.780000000006"/>
  </r>
  <r>
    <x v="296"/>
    <s v="Autumn Reed"/>
    <x v="25"/>
    <x v="5"/>
    <x v="3"/>
    <x v="0"/>
    <x v="2"/>
    <x v="17"/>
    <d v="2017-09-17T00:00:00"/>
    <n v="70770"/>
    <x v="1"/>
    <x v="0"/>
    <x v="4"/>
    <x v="1"/>
    <n v="0"/>
  </r>
  <r>
    <x v="297"/>
    <s v="Robert Edwards"/>
    <x v="16"/>
    <x v="4"/>
    <x v="3"/>
    <x v="1"/>
    <x v="2"/>
    <x v="39"/>
    <d v="2004-10-11T00:00:00"/>
    <n v="50825"/>
    <x v="1"/>
    <x v="0"/>
    <x v="0"/>
    <x v="1"/>
    <n v="0"/>
  </r>
  <r>
    <x v="298"/>
    <s v="Roman Martinez"/>
    <x v="0"/>
    <x v="1"/>
    <x v="0"/>
    <x v="1"/>
    <x v="3"/>
    <x v="11"/>
    <d v="2015-09-19T00:00:00"/>
    <n v="145846"/>
    <x v="0"/>
    <x v="2"/>
    <x v="8"/>
    <x v="1"/>
    <n v="21876.899999999998"/>
  </r>
  <r>
    <x v="299"/>
    <s v="Eleanor Li"/>
    <x v="0"/>
    <x v="4"/>
    <x v="0"/>
    <x v="0"/>
    <x v="1"/>
    <x v="14"/>
    <d v="2003-12-07T00:00:00"/>
    <n v="125807"/>
    <x v="0"/>
    <x v="0"/>
    <x v="2"/>
    <x v="1"/>
    <n v="18871.05"/>
  </r>
  <r>
    <x v="300"/>
    <s v="Connor Vang"/>
    <x v="7"/>
    <x v="2"/>
    <x v="2"/>
    <x v="1"/>
    <x v="1"/>
    <x v="6"/>
    <d v="2021-07-28T00:00:00"/>
    <n v="46845"/>
    <x v="1"/>
    <x v="0"/>
    <x v="4"/>
    <x v="1"/>
    <n v="0"/>
  </r>
  <r>
    <x v="301"/>
    <s v="Ellie Chung"/>
    <x v="0"/>
    <x v="6"/>
    <x v="3"/>
    <x v="0"/>
    <x v="1"/>
    <x v="1"/>
    <d v="2008-08-29T00:00:00"/>
    <n v="157969"/>
    <x v="4"/>
    <x v="1"/>
    <x v="1"/>
    <x v="1"/>
    <n v="15796.900000000001"/>
  </r>
  <r>
    <x v="302"/>
    <s v="Violet Hall"/>
    <x v="29"/>
    <x v="0"/>
    <x v="3"/>
    <x v="0"/>
    <x v="2"/>
    <x v="28"/>
    <d v="2010-12-10T00:00:00"/>
    <n v="97807"/>
    <x v="1"/>
    <x v="0"/>
    <x v="2"/>
    <x v="1"/>
    <n v="0"/>
  </r>
  <r>
    <x v="303"/>
    <s v="Dylan Padilla"/>
    <x v="16"/>
    <x v="4"/>
    <x v="1"/>
    <x v="1"/>
    <x v="3"/>
    <x v="11"/>
    <d v="2015-12-09T00:00:00"/>
    <n v="73854"/>
    <x v="1"/>
    <x v="0"/>
    <x v="0"/>
    <x v="1"/>
    <n v="0"/>
  </r>
  <r>
    <x v="304"/>
    <s v="Nathan Pham"/>
    <x v="0"/>
    <x v="3"/>
    <x v="1"/>
    <x v="1"/>
    <x v="1"/>
    <x v="15"/>
    <d v="2006-12-12T00:00:00"/>
    <n v="149537"/>
    <x v="28"/>
    <x v="0"/>
    <x v="0"/>
    <x v="1"/>
    <n v="20935.18"/>
  </r>
  <r>
    <x v="305"/>
    <s v="Ayla Brown"/>
    <x v="0"/>
    <x v="2"/>
    <x v="1"/>
    <x v="0"/>
    <x v="2"/>
    <x v="37"/>
    <d v="2013-04-15T00:00:00"/>
    <n v="128303"/>
    <x v="0"/>
    <x v="0"/>
    <x v="3"/>
    <x v="1"/>
    <n v="19245.45"/>
  </r>
  <r>
    <x v="306"/>
    <s v="Isaac Mitchell"/>
    <x v="23"/>
    <x v="0"/>
    <x v="2"/>
    <x v="1"/>
    <x v="0"/>
    <x v="30"/>
    <d v="2005-06-10T00:00:00"/>
    <n v="67374"/>
    <x v="1"/>
    <x v="0"/>
    <x v="5"/>
    <x v="1"/>
    <n v="0"/>
  </r>
  <r>
    <x v="307"/>
    <s v="Jayden Jimenez"/>
    <x v="6"/>
    <x v="4"/>
    <x v="3"/>
    <x v="1"/>
    <x v="3"/>
    <x v="30"/>
    <d v="2011-09-24T00:00:00"/>
    <n v="102167"/>
    <x v="5"/>
    <x v="2"/>
    <x v="9"/>
    <x v="1"/>
    <n v="6130.0199999999995"/>
  </r>
  <r>
    <x v="308"/>
    <s v="Jaxon Tran"/>
    <x v="0"/>
    <x v="2"/>
    <x v="1"/>
    <x v="1"/>
    <x v="1"/>
    <x v="15"/>
    <d v="2007-09-07T00:00:00"/>
    <n v="151027"/>
    <x v="4"/>
    <x v="1"/>
    <x v="6"/>
    <x v="1"/>
    <n v="15102.7"/>
  </r>
  <r>
    <x v="309"/>
    <s v="Connor Fong"/>
    <x v="6"/>
    <x v="3"/>
    <x v="2"/>
    <x v="1"/>
    <x v="1"/>
    <x v="28"/>
    <d v="2018-02-16T00:00:00"/>
    <n v="120905"/>
    <x v="17"/>
    <x v="0"/>
    <x v="0"/>
    <x v="1"/>
    <n v="6045.25"/>
  </r>
  <r>
    <x v="310"/>
    <s v="Emery Mitchell"/>
    <x v="9"/>
    <x v="1"/>
    <x v="1"/>
    <x v="0"/>
    <x v="2"/>
    <x v="35"/>
    <d v="2018-06-02T00:00:00"/>
    <n v="231567"/>
    <x v="32"/>
    <x v="0"/>
    <x v="0"/>
    <x v="1"/>
    <n v="83364.12"/>
  </r>
  <r>
    <x v="167"/>
    <s v="Landon Luu"/>
    <x v="9"/>
    <x v="0"/>
    <x v="0"/>
    <x v="1"/>
    <x v="1"/>
    <x v="11"/>
    <d v="2015-07-12T00:00:00"/>
    <n v="215388"/>
    <x v="29"/>
    <x v="0"/>
    <x v="4"/>
    <x v="1"/>
    <n v="71078.040000000008"/>
  </r>
  <r>
    <x v="311"/>
    <s v="Sophia Ahmed"/>
    <x v="0"/>
    <x v="2"/>
    <x v="2"/>
    <x v="0"/>
    <x v="1"/>
    <x v="23"/>
    <d v="2015-06-13T00:00:00"/>
    <n v="127972"/>
    <x v="19"/>
    <x v="0"/>
    <x v="0"/>
    <x v="1"/>
    <n v="14076.92"/>
  </r>
  <r>
    <x v="312"/>
    <s v="Sofia Dinh"/>
    <x v="19"/>
    <x v="5"/>
    <x v="3"/>
    <x v="0"/>
    <x v="1"/>
    <x v="0"/>
    <d v="1995-08-04T00:00:00"/>
    <n v="80701"/>
    <x v="1"/>
    <x v="0"/>
    <x v="2"/>
    <x v="25"/>
    <n v="0"/>
  </r>
  <r>
    <x v="313"/>
    <s v="Jonathan Patel"/>
    <x v="6"/>
    <x v="6"/>
    <x v="3"/>
    <x v="1"/>
    <x v="1"/>
    <x v="21"/>
    <d v="2020-02-02T00:00:00"/>
    <n v="115417"/>
    <x v="5"/>
    <x v="1"/>
    <x v="6"/>
    <x v="1"/>
    <n v="6925.0199999999995"/>
  </r>
  <r>
    <x v="135"/>
    <s v="Piper Patterson"/>
    <x v="10"/>
    <x v="5"/>
    <x v="3"/>
    <x v="0"/>
    <x v="2"/>
    <x v="15"/>
    <d v="2019-06-19T00:00:00"/>
    <n v="88045"/>
    <x v="1"/>
    <x v="0"/>
    <x v="2"/>
    <x v="1"/>
    <n v="0"/>
  </r>
  <r>
    <x v="314"/>
    <s v="Cora Evans"/>
    <x v="3"/>
    <x v="0"/>
    <x v="2"/>
    <x v="0"/>
    <x v="0"/>
    <x v="15"/>
    <d v="2018-03-26T00:00:00"/>
    <n v="86478"/>
    <x v="5"/>
    <x v="0"/>
    <x v="5"/>
    <x v="1"/>
    <n v="5188.6799999999994"/>
  </r>
  <r>
    <x v="315"/>
    <s v="Cameron Young"/>
    <x v="9"/>
    <x v="5"/>
    <x v="1"/>
    <x v="1"/>
    <x v="2"/>
    <x v="20"/>
    <d v="2016-01-18T00:00:00"/>
    <n v="180994"/>
    <x v="30"/>
    <x v="0"/>
    <x v="0"/>
    <x v="1"/>
    <n v="70587.66"/>
  </r>
  <r>
    <x v="316"/>
    <s v="Melody Ho"/>
    <x v="13"/>
    <x v="1"/>
    <x v="0"/>
    <x v="0"/>
    <x v="1"/>
    <x v="0"/>
    <d v="2007-12-02T00:00:00"/>
    <n v="64494"/>
    <x v="1"/>
    <x v="0"/>
    <x v="7"/>
    <x v="1"/>
    <n v="0"/>
  </r>
  <r>
    <x v="317"/>
    <s v="Aiden Bryant"/>
    <x v="5"/>
    <x v="2"/>
    <x v="1"/>
    <x v="1"/>
    <x v="0"/>
    <x v="40"/>
    <d v="2002-10-21T00:00:00"/>
    <n v="70122"/>
    <x v="1"/>
    <x v="0"/>
    <x v="7"/>
    <x v="1"/>
    <n v="0"/>
  </r>
  <r>
    <x v="318"/>
    <s v="Grayson Walker"/>
    <x v="2"/>
    <x v="3"/>
    <x v="1"/>
    <x v="1"/>
    <x v="2"/>
    <x v="7"/>
    <d v="2017-02-19T00:00:00"/>
    <n v="181854"/>
    <x v="20"/>
    <x v="0"/>
    <x v="0"/>
    <x v="26"/>
    <n v="52737.659999999996"/>
  </r>
  <r>
    <x v="319"/>
    <s v="Scarlett Figueroa"/>
    <x v="20"/>
    <x v="4"/>
    <x v="2"/>
    <x v="0"/>
    <x v="3"/>
    <x v="8"/>
    <d v="2016-10-21T00:00:00"/>
    <n v="52811"/>
    <x v="1"/>
    <x v="0"/>
    <x v="4"/>
    <x v="1"/>
    <n v="0"/>
  </r>
  <r>
    <x v="320"/>
    <s v="Madeline Hoang"/>
    <x v="28"/>
    <x v="0"/>
    <x v="0"/>
    <x v="0"/>
    <x v="1"/>
    <x v="21"/>
    <d v="2019-10-25T00:00:00"/>
    <n v="50111"/>
    <x v="1"/>
    <x v="1"/>
    <x v="11"/>
    <x v="1"/>
    <n v="0"/>
  </r>
  <r>
    <x v="321"/>
    <s v="Ezra Simmons"/>
    <x v="32"/>
    <x v="0"/>
    <x v="1"/>
    <x v="1"/>
    <x v="0"/>
    <x v="11"/>
    <d v="2016-05-07T00:00:00"/>
    <n v="71192"/>
    <x v="1"/>
    <x v="0"/>
    <x v="5"/>
    <x v="1"/>
    <n v="0"/>
  </r>
  <r>
    <x v="322"/>
    <s v="Ruby Medina"/>
    <x v="2"/>
    <x v="2"/>
    <x v="1"/>
    <x v="0"/>
    <x v="3"/>
    <x v="2"/>
    <d v="2018-12-18T00:00:00"/>
    <n v="155351"/>
    <x v="2"/>
    <x v="0"/>
    <x v="0"/>
    <x v="1"/>
    <n v="31070.2"/>
  </r>
  <r>
    <x v="323"/>
    <s v="Luke Zheng"/>
    <x v="2"/>
    <x v="4"/>
    <x v="2"/>
    <x v="1"/>
    <x v="1"/>
    <x v="38"/>
    <d v="2006-11-28T00:00:00"/>
    <n v="161690"/>
    <x v="20"/>
    <x v="1"/>
    <x v="10"/>
    <x v="1"/>
    <n v="46890.1"/>
  </r>
  <r>
    <x v="324"/>
    <s v="Rylee Dinh"/>
    <x v="25"/>
    <x v="5"/>
    <x v="2"/>
    <x v="0"/>
    <x v="1"/>
    <x v="25"/>
    <d v="2017-02-10T00:00:00"/>
    <n v="60132"/>
    <x v="1"/>
    <x v="1"/>
    <x v="1"/>
    <x v="1"/>
    <n v="0"/>
  </r>
  <r>
    <x v="325"/>
    <s v="Miles Evans"/>
    <x v="23"/>
    <x v="0"/>
    <x v="1"/>
    <x v="1"/>
    <x v="2"/>
    <x v="36"/>
    <d v="1994-10-24T00:00:00"/>
    <n v="87216"/>
    <x v="1"/>
    <x v="0"/>
    <x v="4"/>
    <x v="1"/>
    <n v="0"/>
  </r>
  <r>
    <x v="326"/>
    <s v="Leo Owens"/>
    <x v="28"/>
    <x v="0"/>
    <x v="3"/>
    <x v="1"/>
    <x v="2"/>
    <x v="40"/>
    <d v="2020-04-23T00:00:00"/>
    <n v="50069"/>
    <x v="1"/>
    <x v="0"/>
    <x v="0"/>
    <x v="1"/>
    <n v="0"/>
  </r>
  <r>
    <x v="327"/>
    <s v="Caroline Owens"/>
    <x v="2"/>
    <x v="0"/>
    <x v="2"/>
    <x v="0"/>
    <x v="2"/>
    <x v="3"/>
    <d v="2021-07-26T00:00:00"/>
    <n v="151108"/>
    <x v="31"/>
    <x v="0"/>
    <x v="3"/>
    <x v="1"/>
    <n v="33243.760000000002"/>
  </r>
  <r>
    <x v="328"/>
    <s v="Kennedy Do"/>
    <x v="3"/>
    <x v="0"/>
    <x v="1"/>
    <x v="0"/>
    <x v="1"/>
    <x v="34"/>
    <d v="2005-10-15T00:00:00"/>
    <n v="67398"/>
    <x v="3"/>
    <x v="0"/>
    <x v="3"/>
    <x v="1"/>
    <n v="4717.8600000000006"/>
  </r>
  <r>
    <x v="329"/>
    <s v="Jade Acosta"/>
    <x v="25"/>
    <x v="5"/>
    <x v="0"/>
    <x v="0"/>
    <x v="3"/>
    <x v="40"/>
    <d v="2015-08-29T00:00:00"/>
    <n v="68488"/>
    <x v="1"/>
    <x v="0"/>
    <x v="0"/>
    <x v="1"/>
    <n v="0"/>
  </r>
  <r>
    <x v="330"/>
    <s v="Mila Vasquez"/>
    <x v="10"/>
    <x v="5"/>
    <x v="1"/>
    <x v="0"/>
    <x v="3"/>
    <x v="33"/>
    <d v="1998-07-16T00:00:00"/>
    <n v="92932"/>
    <x v="1"/>
    <x v="0"/>
    <x v="7"/>
    <x v="1"/>
    <n v="0"/>
  </r>
  <r>
    <x v="331"/>
    <s v="Allison Ayala"/>
    <x v="7"/>
    <x v="1"/>
    <x v="3"/>
    <x v="0"/>
    <x v="3"/>
    <x v="9"/>
    <d v="2009-06-30T00:00:00"/>
    <n v="43363"/>
    <x v="1"/>
    <x v="0"/>
    <x v="5"/>
    <x v="1"/>
    <n v="0"/>
  </r>
  <r>
    <x v="332"/>
    <s v="Jace Zhang"/>
    <x v="31"/>
    <x v="0"/>
    <x v="2"/>
    <x v="1"/>
    <x v="1"/>
    <x v="11"/>
    <d v="2017-02-14T00:00:00"/>
    <n v="95963"/>
    <x v="1"/>
    <x v="1"/>
    <x v="11"/>
    <x v="1"/>
    <n v="0"/>
  </r>
  <r>
    <x v="333"/>
    <s v="Allison Medina"/>
    <x v="6"/>
    <x v="1"/>
    <x v="2"/>
    <x v="0"/>
    <x v="3"/>
    <x v="0"/>
    <d v="2010-04-29T00:00:00"/>
    <n v="111038"/>
    <x v="17"/>
    <x v="2"/>
    <x v="12"/>
    <x v="1"/>
    <n v="5551.9000000000005"/>
  </r>
  <r>
    <x v="334"/>
    <s v="Maria Wilson"/>
    <x v="9"/>
    <x v="5"/>
    <x v="0"/>
    <x v="0"/>
    <x v="2"/>
    <x v="10"/>
    <d v="1996-06-14T00:00:00"/>
    <n v="200246"/>
    <x v="16"/>
    <x v="0"/>
    <x v="7"/>
    <x v="1"/>
    <n v="68083.64"/>
  </r>
  <r>
    <x v="231"/>
    <s v="Everly Coleman"/>
    <x v="9"/>
    <x v="0"/>
    <x v="3"/>
    <x v="0"/>
    <x v="2"/>
    <x v="35"/>
    <d v="2015-02-18T00:00:00"/>
    <n v="194871"/>
    <x v="22"/>
    <x v="0"/>
    <x v="7"/>
    <x v="1"/>
    <n v="68204.849999999991"/>
  </r>
  <r>
    <x v="335"/>
    <s v="Jordan Gomez"/>
    <x v="4"/>
    <x v="3"/>
    <x v="0"/>
    <x v="1"/>
    <x v="3"/>
    <x v="32"/>
    <d v="1994-09-15T00:00:00"/>
    <n v="98769"/>
    <x v="1"/>
    <x v="2"/>
    <x v="9"/>
    <x v="27"/>
    <n v="0"/>
  </r>
  <r>
    <x v="336"/>
    <s v="Isla Chavez"/>
    <x v="5"/>
    <x v="2"/>
    <x v="0"/>
    <x v="0"/>
    <x v="3"/>
    <x v="7"/>
    <d v="2018-05-19T00:00:00"/>
    <n v="65334"/>
    <x v="1"/>
    <x v="2"/>
    <x v="9"/>
    <x v="1"/>
    <n v="0"/>
  </r>
  <r>
    <x v="337"/>
    <s v="Hannah Gomez"/>
    <x v="1"/>
    <x v="0"/>
    <x v="1"/>
    <x v="0"/>
    <x v="3"/>
    <x v="6"/>
    <d v="2021-05-11T00:00:00"/>
    <n v="83934"/>
    <x v="1"/>
    <x v="0"/>
    <x v="4"/>
    <x v="1"/>
    <n v="0"/>
  </r>
  <r>
    <x v="338"/>
    <s v="Jacob Davis"/>
    <x v="2"/>
    <x v="3"/>
    <x v="0"/>
    <x v="1"/>
    <x v="2"/>
    <x v="9"/>
    <d v="2016-09-03T00:00:00"/>
    <n v="150399"/>
    <x v="12"/>
    <x v="0"/>
    <x v="2"/>
    <x v="1"/>
    <n v="42111.72"/>
  </r>
  <r>
    <x v="339"/>
    <s v="Eli Gupta"/>
    <x v="2"/>
    <x v="4"/>
    <x v="0"/>
    <x v="1"/>
    <x v="1"/>
    <x v="17"/>
    <d v="2012-05-19T00:00:00"/>
    <n v="160280"/>
    <x v="33"/>
    <x v="1"/>
    <x v="10"/>
    <x v="1"/>
    <n v="30453.200000000001"/>
  </r>
  <r>
    <x v="340"/>
    <s v="Andrew Huynh"/>
    <x v="20"/>
    <x v="4"/>
    <x v="2"/>
    <x v="1"/>
    <x v="1"/>
    <x v="4"/>
    <d v="1997-04-28T00:00:00"/>
    <n v="54051"/>
    <x v="1"/>
    <x v="0"/>
    <x v="4"/>
    <x v="28"/>
    <n v="0"/>
  </r>
  <r>
    <x v="341"/>
    <s v="Anna Gutierrez"/>
    <x v="2"/>
    <x v="5"/>
    <x v="0"/>
    <x v="0"/>
    <x v="3"/>
    <x v="1"/>
    <d v="2003-04-15T00:00:00"/>
    <n v="150699"/>
    <x v="20"/>
    <x v="2"/>
    <x v="12"/>
    <x v="1"/>
    <n v="43702.71"/>
  </r>
  <r>
    <x v="342"/>
    <s v="Samuel Vega"/>
    <x v="13"/>
    <x v="6"/>
    <x v="2"/>
    <x v="1"/>
    <x v="3"/>
    <x v="17"/>
    <d v="2013-03-30T00:00:00"/>
    <n v="69570"/>
    <x v="1"/>
    <x v="0"/>
    <x v="4"/>
    <x v="1"/>
    <n v="0"/>
  </r>
  <r>
    <x v="343"/>
    <s v="Liliana Do"/>
    <x v="31"/>
    <x v="0"/>
    <x v="1"/>
    <x v="0"/>
    <x v="1"/>
    <x v="23"/>
    <d v="2019-03-29T00:00:00"/>
    <n v="86774"/>
    <x v="1"/>
    <x v="1"/>
    <x v="11"/>
    <x v="1"/>
    <n v="0"/>
  </r>
  <r>
    <x v="344"/>
    <s v="Isaac Sanders"/>
    <x v="16"/>
    <x v="4"/>
    <x v="1"/>
    <x v="1"/>
    <x v="2"/>
    <x v="37"/>
    <d v="2001-03-29T00:00:00"/>
    <n v="57606"/>
    <x v="1"/>
    <x v="0"/>
    <x v="4"/>
    <x v="1"/>
    <n v="0"/>
  </r>
  <r>
    <x v="345"/>
    <s v="Raelynn Gupta"/>
    <x v="0"/>
    <x v="1"/>
    <x v="3"/>
    <x v="0"/>
    <x v="1"/>
    <x v="35"/>
    <d v="2001-09-10T00:00:00"/>
    <n v="125730"/>
    <x v="19"/>
    <x v="1"/>
    <x v="1"/>
    <x v="1"/>
    <n v="13830.3"/>
  </r>
  <r>
    <x v="346"/>
    <s v="Genesis Xiong"/>
    <x v="27"/>
    <x v="0"/>
    <x v="0"/>
    <x v="0"/>
    <x v="1"/>
    <x v="10"/>
    <d v="2012-02-25T00:00:00"/>
    <n v="64170"/>
    <x v="1"/>
    <x v="0"/>
    <x v="7"/>
    <x v="1"/>
    <n v="0"/>
  </r>
  <r>
    <x v="347"/>
    <s v="Lucas Ramos"/>
    <x v="15"/>
    <x v="4"/>
    <x v="2"/>
    <x v="1"/>
    <x v="3"/>
    <x v="16"/>
    <d v="1998-01-21T00:00:00"/>
    <n v="72303"/>
    <x v="1"/>
    <x v="0"/>
    <x v="3"/>
    <x v="1"/>
    <n v="0"/>
  </r>
  <r>
    <x v="348"/>
    <s v="Santiago f Gonzalez"/>
    <x v="6"/>
    <x v="2"/>
    <x v="0"/>
    <x v="1"/>
    <x v="3"/>
    <x v="9"/>
    <d v="2012-07-26T00:00:00"/>
    <n v="105891"/>
    <x v="3"/>
    <x v="0"/>
    <x v="0"/>
    <x v="1"/>
    <n v="7412.3700000000008"/>
  </r>
  <r>
    <x v="184"/>
    <s v="Henry Zhu"/>
    <x v="9"/>
    <x v="6"/>
    <x v="2"/>
    <x v="1"/>
    <x v="1"/>
    <x v="31"/>
    <d v="2021-08-25T00:00:00"/>
    <n v="255230"/>
    <x v="32"/>
    <x v="0"/>
    <x v="5"/>
    <x v="1"/>
    <n v="91882.8"/>
  </r>
  <r>
    <x v="349"/>
    <s v="Emily Contreras"/>
    <x v="13"/>
    <x v="2"/>
    <x v="1"/>
    <x v="0"/>
    <x v="3"/>
    <x v="16"/>
    <d v="1992-06-15T00:00:00"/>
    <n v="59591"/>
    <x v="1"/>
    <x v="2"/>
    <x v="12"/>
    <x v="1"/>
    <n v="0"/>
  </r>
  <r>
    <x v="350"/>
    <s v="Hailey Lai"/>
    <x v="9"/>
    <x v="4"/>
    <x v="1"/>
    <x v="0"/>
    <x v="1"/>
    <x v="27"/>
    <d v="2012-07-23T00:00:00"/>
    <n v="187048"/>
    <x v="18"/>
    <x v="1"/>
    <x v="11"/>
    <x v="1"/>
    <n v="59855.360000000001"/>
  </r>
  <r>
    <x v="351"/>
    <s v="Vivian Guzman"/>
    <x v="13"/>
    <x v="1"/>
    <x v="2"/>
    <x v="0"/>
    <x v="3"/>
    <x v="26"/>
    <d v="2002-02-09T00:00:00"/>
    <n v="58605"/>
    <x v="1"/>
    <x v="0"/>
    <x v="3"/>
    <x v="1"/>
    <n v="0"/>
  </r>
  <r>
    <x v="352"/>
    <s v="Hadley Contreras"/>
    <x v="2"/>
    <x v="5"/>
    <x v="3"/>
    <x v="0"/>
    <x v="3"/>
    <x v="33"/>
    <d v="2017-01-04T00:00:00"/>
    <n v="178502"/>
    <x v="2"/>
    <x v="0"/>
    <x v="5"/>
    <x v="1"/>
    <n v="35700.400000000001"/>
  </r>
  <r>
    <x v="353"/>
    <s v="Nathan Sun"/>
    <x v="6"/>
    <x v="3"/>
    <x v="2"/>
    <x v="1"/>
    <x v="1"/>
    <x v="20"/>
    <d v="2015-07-29T00:00:00"/>
    <n v="103724"/>
    <x v="17"/>
    <x v="1"/>
    <x v="6"/>
    <x v="1"/>
    <n v="5186.2000000000007"/>
  </r>
  <r>
    <x v="354"/>
    <s v="Grace Campos"/>
    <x v="2"/>
    <x v="5"/>
    <x v="0"/>
    <x v="0"/>
    <x v="3"/>
    <x v="17"/>
    <d v="2008-03-21T00:00:00"/>
    <n v="156277"/>
    <x v="31"/>
    <x v="2"/>
    <x v="8"/>
    <x v="1"/>
    <n v="34380.94"/>
  </r>
  <r>
    <x v="355"/>
    <s v="Autumn Ortiz"/>
    <x v="17"/>
    <x v="5"/>
    <x v="0"/>
    <x v="0"/>
    <x v="3"/>
    <x v="23"/>
    <d v="2017-12-17T00:00:00"/>
    <n v="87744"/>
    <x v="1"/>
    <x v="2"/>
    <x v="12"/>
    <x v="1"/>
    <n v="0"/>
  </r>
  <r>
    <x v="356"/>
    <s v="Connor Walker"/>
    <x v="13"/>
    <x v="1"/>
    <x v="1"/>
    <x v="1"/>
    <x v="2"/>
    <x v="23"/>
    <d v="2019-03-18T00:00:00"/>
    <n v="54714"/>
    <x v="1"/>
    <x v="0"/>
    <x v="7"/>
    <x v="1"/>
    <n v="0"/>
  </r>
  <r>
    <x v="357"/>
    <s v="Mia Wu"/>
    <x v="14"/>
    <x v="0"/>
    <x v="3"/>
    <x v="0"/>
    <x v="1"/>
    <x v="15"/>
    <d v="2013-08-25T00:00:00"/>
    <n v="99169"/>
    <x v="1"/>
    <x v="1"/>
    <x v="10"/>
    <x v="1"/>
    <n v="0"/>
  </r>
  <r>
    <x v="358"/>
    <s v="Julia Luong"/>
    <x v="0"/>
    <x v="3"/>
    <x v="0"/>
    <x v="0"/>
    <x v="1"/>
    <x v="0"/>
    <d v="2006-06-20T00:00:00"/>
    <n v="142628"/>
    <x v="15"/>
    <x v="1"/>
    <x v="1"/>
    <x v="1"/>
    <n v="17115.36"/>
  </r>
  <r>
    <x v="359"/>
    <s v="Eleanor Delgado"/>
    <x v="4"/>
    <x v="6"/>
    <x v="1"/>
    <x v="0"/>
    <x v="3"/>
    <x v="29"/>
    <d v="2014-04-27T00:00:00"/>
    <n v="75869"/>
    <x v="1"/>
    <x v="2"/>
    <x v="12"/>
    <x v="1"/>
    <n v="0"/>
  </r>
  <r>
    <x v="360"/>
    <s v="Addison Roberts"/>
    <x v="23"/>
    <x v="0"/>
    <x v="1"/>
    <x v="0"/>
    <x v="2"/>
    <x v="13"/>
    <d v="2018-05-14T00:00:00"/>
    <n v="60985"/>
    <x v="1"/>
    <x v="0"/>
    <x v="0"/>
    <x v="1"/>
    <n v="0"/>
  </r>
  <r>
    <x v="361"/>
    <s v="Camila Li"/>
    <x v="0"/>
    <x v="0"/>
    <x v="0"/>
    <x v="0"/>
    <x v="1"/>
    <x v="33"/>
    <d v="2010-07-24T00:00:00"/>
    <n v="126911"/>
    <x v="4"/>
    <x v="1"/>
    <x v="6"/>
    <x v="1"/>
    <n v="12691.1"/>
  </r>
  <r>
    <x v="362"/>
    <s v="Ezekiel Fong"/>
    <x v="9"/>
    <x v="2"/>
    <x v="0"/>
    <x v="1"/>
    <x v="1"/>
    <x v="16"/>
    <d v="2004-02-25T00:00:00"/>
    <n v="216949"/>
    <x v="18"/>
    <x v="1"/>
    <x v="6"/>
    <x v="1"/>
    <n v="69423.680000000008"/>
  </r>
  <r>
    <x v="363"/>
    <s v="Dylan Thao"/>
    <x v="2"/>
    <x v="5"/>
    <x v="1"/>
    <x v="1"/>
    <x v="1"/>
    <x v="26"/>
    <d v="2012-10-22T00:00:00"/>
    <n v="168510"/>
    <x v="20"/>
    <x v="0"/>
    <x v="0"/>
    <x v="1"/>
    <n v="48867.899999999994"/>
  </r>
  <r>
    <x v="364"/>
    <s v="Josephine Salazar"/>
    <x v="17"/>
    <x v="5"/>
    <x v="2"/>
    <x v="0"/>
    <x v="3"/>
    <x v="9"/>
    <d v="2016-03-14T00:00:00"/>
    <n v="85870"/>
    <x v="1"/>
    <x v="2"/>
    <x v="12"/>
    <x v="1"/>
    <n v="0"/>
  </r>
  <r>
    <x v="365"/>
    <s v="Genesis Hu"/>
    <x v="4"/>
    <x v="6"/>
    <x v="3"/>
    <x v="0"/>
    <x v="1"/>
    <x v="30"/>
    <d v="2002-01-15T00:00:00"/>
    <n v="86510"/>
    <x v="1"/>
    <x v="1"/>
    <x v="10"/>
    <x v="29"/>
    <n v="0"/>
  </r>
  <r>
    <x v="366"/>
    <s v="Mila Juarez"/>
    <x v="6"/>
    <x v="2"/>
    <x v="2"/>
    <x v="0"/>
    <x v="3"/>
    <x v="31"/>
    <d v="2017-09-21T00:00:00"/>
    <n v="119647"/>
    <x v="6"/>
    <x v="2"/>
    <x v="12"/>
    <x v="1"/>
    <n v="10768.23"/>
  </r>
  <r>
    <x v="367"/>
    <s v="Daniel Perry"/>
    <x v="14"/>
    <x v="0"/>
    <x v="0"/>
    <x v="1"/>
    <x v="2"/>
    <x v="39"/>
    <d v="2001-04-15T00:00:00"/>
    <n v="80921"/>
    <x v="1"/>
    <x v="0"/>
    <x v="7"/>
    <x v="1"/>
    <n v="0"/>
  </r>
  <r>
    <x v="368"/>
    <s v="Paisley Hunter"/>
    <x v="11"/>
    <x v="5"/>
    <x v="0"/>
    <x v="0"/>
    <x v="2"/>
    <x v="22"/>
    <d v="2010-01-15T00:00:00"/>
    <n v="98110"/>
    <x v="8"/>
    <x v="0"/>
    <x v="2"/>
    <x v="1"/>
    <n v="12754.300000000001"/>
  </r>
  <r>
    <x v="369"/>
    <s v="Everleigh White"/>
    <x v="23"/>
    <x v="0"/>
    <x v="2"/>
    <x v="0"/>
    <x v="2"/>
    <x v="1"/>
    <d v="2017-10-20T00:00:00"/>
    <n v="86831"/>
    <x v="1"/>
    <x v="0"/>
    <x v="3"/>
    <x v="1"/>
    <n v="0"/>
  </r>
  <r>
    <x v="370"/>
    <s v="Penelope Choi"/>
    <x v="1"/>
    <x v="0"/>
    <x v="2"/>
    <x v="0"/>
    <x v="1"/>
    <x v="37"/>
    <d v="2010-09-10T00:00:00"/>
    <n v="72826"/>
    <x v="1"/>
    <x v="1"/>
    <x v="10"/>
    <x v="1"/>
    <n v="0"/>
  </r>
  <r>
    <x v="371"/>
    <s v="Piper Sun"/>
    <x v="2"/>
    <x v="6"/>
    <x v="1"/>
    <x v="0"/>
    <x v="1"/>
    <x v="14"/>
    <d v="2011-02-14T00:00:00"/>
    <n v="171217"/>
    <x v="33"/>
    <x v="0"/>
    <x v="0"/>
    <x v="1"/>
    <n v="32531.23"/>
  </r>
  <r>
    <x v="372"/>
    <s v="Lucy Johnson"/>
    <x v="6"/>
    <x v="0"/>
    <x v="0"/>
    <x v="0"/>
    <x v="2"/>
    <x v="4"/>
    <d v="2020-04-27T00:00:00"/>
    <n v="103058"/>
    <x v="3"/>
    <x v="0"/>
    <x v="7"/>
    <x v="1"/>
    <n v="7214.06"/>
  </r>
  <r>
    <x v="373"/>
    <s v="Ian Ngo"/>
    <x v="6"/>
    <x v="2"/>
    <x v="2"/>
    <x v="1"/>
    <x v="1"/>
    <x v="27"/>
    <d v="2014-08-07T00:00:00"/>
    <n v="117062"/>
    <x v="3"/>
    <x v="0"/>
    <x v="3"/>
    <x v="1"/>
    <n v="8194.34"/>
  </r>
  <r>
    <x v="374"/>
    <s v="Joseph Vazquez"/>
    <x v="0"/>
    <x v="3"/>
    <x v="2"/>
    <x v="1"/>
    <x v="3"/>
    <x v="28"/>
    <d v="2019-01-23T00:00:00"/>
    <n v="159031"/>
    <x v="4"/>
    <x v="0"/>
    <x v="4"/>
    <x v="1"/>
    <n v="15903.1"/>
  </r>
  <r>
    <x v="375"/>
    <s v="Hadley Guerrero"/>
    <x v="0"/>
    <x v="0"/>
    <x v="0"/>
    <x v="0"/>
    <x v="3"/>
    <x v="37"/>
    <d v="2004-01-14T00:00:00"/>
    <n v="125086"/>
    <x v="4"/>
    <x v="2"/>
    <x v="12"/>
    <x v="1"/>
    <n v="12508.6"/>
  </r>
  <r>
    <x v="376"/>
    <s v="Jose Brown"/>
    <x v="27"/>
    <x v="0"/>
    <x v="2"/>
    <x v="1"/>
    <x v="2"/>
    <x v="19"/>
    <d v="2016-04-07T00:00:00"/>
    <n v="67976"/>
    <x v="1"/>
    <x v="0"/>
    <x v="0"/>
    <x v="1"/>
    <n v="0"/>
  </r>
  <r>
    <x v="377"/>
    <s v="Benjamin Ford"/>
    <x v="13"/>
    <x v="1"/>
    <x v="2"/>
    <x v="1"/>
    <x v="2"/>
    <x v="11"/>
    <d v="2021-04-22T00:00:00"/>
    <n v="74215"/>
    <x v="1"/>
    <x v="0"/>
    <x v="3"/>
    <x v="1"/>
    <n v="0"/>
  </r>
  <r>
    <x v="378"/>
    <s v="Henry Shah"/>
    <x v="2"/>
    <x v="3"/>
    <x v="1"/>
    <x v="1"/>
    <x v="1"/>
    <x v="0"/>
    <d v="2010-06-11T00:00:00"/>
    <n v="187389"/>
    <x v="36"/>
    <x v="1"/>
    <x v="11"/>
    <x v="1"/>
    <n v="46847.25"/>
  </r>
  <r>
    <x v="281"/>
    <s v="Ivy Daniels"/>
    <x v="0"/>
    <x v="4"/>
    <x v="2"/>
    <x v="0"/>
    <x v="2"/>
    <x v="12"/>
    <d v="2008-10-26T00:00:00"/>
    <n v="131841"/>
    <x v="8"/>
    <x v="0"/>
    <x v="7"/>
    <x v="1"/>
    <n v="17139.330000000002"/>
  </r>
  <r>
    <x v="379"/>
    <s v="Thomas Chang"/>
    <x v="4"/>
    <x v="3"/>
    <x v="0"/>
    <x v="1"/>
    <x v="1"/>
    <x v="8"/>
    <d v="2011-07-26T00:00:00"/>
    <n v="97231"/>
    <x v="1"/>
    <x v="1"/>
    <x v="10"/>
    <x v="1"/>
    <n v="0"/>
  </r>
  <r>
    <x v="380"/>
    <s v="Caroline Phan"/>
    <x v="0"/>
    <x v="1"/>
    <x v="3"/>
    <x v="0"/>
    <x v="1"/>
    <x v="12"/>
    <d v="2004-03-14T00:00:00"/>
    <n v="155004"/>
    <x v="15"/>
    <x v="0"/>
    <x v="5"/>
    <x v="1"/>
    <n v="18600.48"/>
  </r>
  <r>
    <x v="381"/>
    <s v="Maverick Mehta"/>
    <x v="28"/>
    <x v="0"/>
    <x v="1"/>
    <x v="1"/>
    <x v="1"/>
    <x v="28"/>
    <d v="2007-07-30T00:00:00"/>
    <n v="41859"/>
    <x v="1"/>
    <x v="0"/>
    <x v="0"/>
    <x v="1"/>
    <n v="0"/>
  </r>
  <r>
    <x v="382"/>
    <s v="Austin Edwards"/>
    <x v="12"/>
    <x v="0"/>
    <x v="1"/>
    <x v="1"/>
    <x v="0"/>
    <x v="34"/>
    <d v="2006-09-24T00:00:00"/>
    <n v="52733"/>
    <x v="1"/>
    <x v="0"/>
    <x v="2"/>
    <x v="1"/>
    <n v="0"/>
  </r>
  <r>
    <x v="383"/>
    <s v="Daniel Huang"/>
    <x v="9"/>
    <x v="4"/>
    <x v="3"/>
    <x v="1"/>
    <x v="1"/>
    <x v="11"/>
    <d v="2015-09-03T00:00:00"/>
    <n v="250953"/>
    <x v="16"/>
    <x v="0"/>
    <x v="7"/>
    <x v="1"/>
    <n v="85324.02"/>
  </r>
  <r>
    <x v="384"/>
    <s v="Lucas Phan"/>
    <x v="2"/>
    <x v="6"/>
    <x v="0"/>
    <x v="1"/>
    <x v="1"/>
    <x v="37"/>
    <d v="1999-02-19T00:00:00"/>
    <n v="191807"/>
    <x v="11"/>
    <x v="1"/>
    <x v="1"/>
    <x v="1"/>
    <n v="40279.47"/>
  </r>
  <r>
    <x v="385"/>
    <s v="Gabriel Yu"/>
    <x v="1"/>
    <x v="0"/>
    <x v="2"/>
    <x v="1"/>
    <x v="1"/>
    <x v="34"/>
    <d v="2014-06-23T00:00:00"/>
    <n v="64677"/>
    <x v="1"/>
    <x v="1"/>
    <x v="1"/>
    <x v="1"/>
    <n v="0"/>
  </r>
  <r>
    <x v="165"/>
    <s v="Mason Watson"/>
    <x v="0"/>
    <x v="0"/>
    <x v="3"/>
    <x v="1"/>
    <x v="2"/>
    <x v="30"/>
    <d v="2004-09-14T00:00:00"/>
    <n v="130274"/>
    <x v="19"/>
    <x v="0"/>
    <x v="2"/>
    <x v="1"/>
    <n v="14330.14"/>
  </r>
  <r>
    <x v="386"/>
    <s v="Angel Chang"/>
    <x v="23"/>
    <x v="0"/>
    <x v="0"/>
    <x v="1"/>
    <x v="1"/>
    <x v="17"/>
    <d v="2017-07-06T00:00:00"/>
    <n v="96331"/>
    <x v="1"/>
    <x v="1"/>
    <x v="6"/>
    <x v="1"/>
    <n v="0"/>
  </r>
  <r>
    <x v="387"/>
    <s v="Madeline Coleman"/>
    <x v="0"/>
    <x v="1"/>
    <x v="0"/>
    <x v="0"/>
    <x v="2"/>
    <x v="10"/>
    <d v="2006-04-28T00:00:00"/>
    <n v="150758"/>
    <x v="8"/>
    <x v="0"/>
    <x v="2"/>
    <x v="30"/>
    <n v="19598.54"/>
  </r>
  <r>
    <x v="388"/>
    <s v="Thomas Vazquez"/>
    <x v="2"/>
    <x v="5"/>
    <x v="3"/>
    <x v="1"/>
    <x v="3"/>
    <x v="30"/>
    <d v="2014-07-19T00:00:00"/>
    <n v="173629"/>
    <x v="11"/>
    <x v="2"/>
    <x v="12"/>
    <x v="1"/>
    <n v="36462.089999999997"/>
  </r>
  <r>
    <x v="389"/>
    <s v="Silas Hunter"/>
    <x v="29"/>
    <x v="0"/>
    <x v="3"/>
    <x v="1"/>
    <x v="0"/>
    <x v="0"/>
    <d v="1998-05-04T00:00:00"/>
    <n v="62174"/>
    <x v="1"/>
    <x v="0"/>
    <x v="2"/>
    <x v="1"/>
    <n v="0"/>
  </r>
  <r>
    <x v="390"/>
    <s v="Nicholas Brooks"/>
    <x v="13"/>
    <x v="3"/>
    <x v="1"/>
    <x v="1"/>
    <x v="2"/>
    <x v="19"/>
    <d v="2017-10-20T00:00:00"/>
    <n v="56555"/>
    <x v="1"/>
    <x v="0"/>
    <x v="3"/>
    <x v="1"/>
    <n v="0"/>
  </r>
  <r>
    <x v="391"/>
    <s v="Dominic Thomas"/>
    <x v="13"/>
    <x v="6"/>
    <x v="1"/>
    <x v="1"/>
    <x v="2"/>
    <x v="35"/>
    <d v="2005-09-28T00:00:00"/>
    <n v="74655"/>
    <x v="1"/>
    <x v="0"/>
    <x v="5"/>
    <x v="1"/>
    <n v="0"/>
  </r>
  <r>
    <x v="392"/>
    <s v="Wesley Adams"/>
    <x v="27"/>
    <x v="0"/>
    <x v="3"/>
    <x v="1"/>
    <x v="2"/>
    <x v="35"/>
    <d v="2003-08-11T00:00:00"/>
    <n v="93017"/>
    <x v="1"/>
    <x v="0"/>
    <x v="0"/>
    <x v="1"/>
    <n v="0"/>
  </r>
  <r>
    <x v="393"/>
    <s v="Ian Wu"/>
    <x v="4"/>
    <x v="6"/>
    <x v="1"/>
    <x v="1"/>
    <x v="1"/>
    <x v="10"/>
    <d v="2012-04-14T00:00:00"/>
    <n v="82300"/>
    <x v="1"/>
    <x v="1"/>
    <x v="11"/>
    <x v="1"/>
    <n v="0"/>
  </r>
  <r>
    <x v="394"/>
    <s v="Alice Young"/>
    <x v="18"/>
    <x v="5"/>
    <x v="0"/>
    <x v="0"/>
    <x v="2"/>
    <x v="30"/>
    <d v="2008-01-24T00:00:00"/>
    <n v="91621"/>
    <x v="1"/>
    <x v="0"/>
    <x v="2"/>
    <x v="1"/>
    <n v="0"/>
  </r>
  <r>
    <x v="395"/>
    <s v="Logan Carrillo"/>
    <x v="4"/>
    <x v="6"/>
    <x v="0"/>
    <x v="1"/>
    <x v="3"/>
    <x v="29"/>
    <d v="2014-11-30T00:00:00"/>
    <n v="91280"/>
    <x v="1"/>
    <x v="0"/>
    <x v="4"/>
    <x v="1"/>
    <n v="0"/>
  </r>
  <r>
    <x v="396"/>
    <s v="Caroline Alexander"/>
    <x v="20"/>
    <x v="4"/>
    <x v="1"/>
    <x v="0"/>
    <x v="0"/>
    <x v="34"/>
    <d v="2020-09-18T00:00:00"/>
    <n v="47071"/>
    <x v="1"/>
    <x v="0"/>
    <x v="7"/>
    <x v="1"/>
    <n v="0"/>
  </r>
  <r>
    <x v="397"/>
    <s v="Serenity Bailey"/>
    <x v="30"/>
    <x v="0"/>
    <x v="1"/>
    <x v="0"/>
    <x v="2"/>
    <x v="0"/>
    <d v="2011-11-21T00:00:00"/>
    <n v="81218"/>
    <x v="1"/>
    <x v="0"/>
    <x v="2"/>
    <x v="1"/>
    <n v="0"/>
  </r>
  <r>
    <x v="398"/>
    <s v="Elena Tan"/>
    <x v="9"/>
    <x v="5"/>
    <x v="1"/>
    <x v="0"/>
    <x v="1"/>
    <x v="2"/>
    <d v="2008-10-13T00:00:00"/>
    <n v="181801"/>
    <x v="23"/>
    <x v="1"/>
    <x v="1"/>
    <x v="31"/>
    <n v="72720.400000000009"/>
  </r>
  <r>
    <x v="399"/>
    <s v="Eliza Adams"/>
    <x v="5"/>
    <x v="2"/>
    <x v="1"/>
    <x v="0"/>
    <x v="2"/>
    <x v="3"/>
    <d v="2021-11-21T00:00:00"/>
    <n v="63137"/>
    <x v="1"/>
    <x v="0"/>
    <x v="2"/>
    <x v="1"/>
    <n v="0"/>
  </r>
  <r>
    <x v="400"/>
    <s v="Alice Xiong"/>
    <x v="9"/>
    <x v="5"/>
    <x v="1"/>
    <x v="0"/>
    <x v="1"/>
    <x v="0"/>
    <d v="2018-09-02T00:00:00"/>
    <n v="221465"/>
    <x v="16"/>
    <x v="1"/>
    <x v="11"/>
    <x v="1"/>
    <n v="75298.100000000006"/>
  </r>
  <r>
    <x v="401"/>
    <s v="Isla Yoon"/>
    <x v="10"/>
    <x v="5"/>
    <x v="0"/>
    <x v="0"/>
    <x v="1"/>
    <x v="2"/>
    <d v="2013-05-10T00:00:00"/>
    <n v="79388"/>
    <x v="1"/>
    <x v="0"/>
    <x v="5"/>
    <x v="32"/>
    <n v="0"/>
  </r>
  <r>
    <x v="402"/>
    <s v="Emma Perry"/>
    <x v="29"/>
    <x v="0"/>
    <x v="1"/>
    <x v="0"/>
    <x v="2"/>
    <x v="21"/>
    <d v="2018-01-22T00:00:00"/>
    <n v="68176"/>
    <x v="1"/>
    <x v="0"/>
    <x v="0"/>
    <x v="1"/>
    <n v="0"/>
  </r>
  <r>
    <x v="399"/>
    <s v="Riley Marquez"/>
    <x v="0"/>
    <x v="1"/>
    <x v="0"/>
    <x v="0"/>
    <x v="3"/>
    <x v="38"/>
    <d v="2019-10-18T00:00:00"/>
    <n v="122829"/>
    <x v="19"/>
    <x v="0"/>
    <x v="2"/>
    <x v="1"/>
    <n v="13511.19"/>
  </r>
  <r>
    <x v="403"/>
    <s v="Caroline Hu"/>
    <x v="0"/>
    <x v="6"/>
    <x v="2"/>
    <x v="0"/>
    <x v="1"/>
    <x v="11"/>
    <d v="2019-08-18T00:00:00"/>
    <n v="126353"/>
    <x v="15"/>
    <x v="1"/>
    <x v="6"/>
    <x v="1"/>
    <n v="15162.359999999999"/>
  </r>
  <r>
    <x v="404"/>
    <s v="Madison Kumar"/>
    <x v="2"/>
    <x v="3"/>
    <x v="2"/>
    <x v="0"/>
    <x v="1"/>
    <x v="0"/>
    <d v="2010-10-17T00:00:00"/>
    <n v="188727"/>
    <x v="14"/>
    <x v="1"/>
    <x v="11"/>
    <x v="1"/>
    <n v="43407.21"/>
  </r>
  <r>
    <x v="255"/>
    <s v="Matthew Lim"/>
    <x v="4"/>
    <x v="2"/>
    <x v="0"/>
    <x v="1"/>
    <x v="1"/>
    <x v="27"/>
    <d v="1994-02-18T00:00:00"/>
    <n v="99624"/>
    <x v="1"/>
    <x v="0"/>
    <x v="0"/>
    <x v="1"/>
    <n v="0"/>
  </r>
  <r>
    <x v="405"/>
    <s v="Maya Ngo"/>
    <x v="6"/>
    <x v="2"/>
    <x v="2"/>
    <x v="0"/>
    <x v="1"/>
    <x v="0"/>
    <d v="2012-10-20T00:00:00"/>
    <n v="108686"/>
    <x v="5"/>
    <x v="0"/>
    <x v="7"/>
    <x v="1"/>
    <n v="6521.16"/>
  </r>
  <r>
    <x v="406"/>
    <s v="Alice Soto"/>
    <x v="7"/>
    <x v="3"/>
    <x v="3"/>
    <x v="0"/>
    <x v="3"/>
    <x v="16"/>
    <d v="1995-04-13T00:00:00"/>
    <n v="50857"/>
    <x v="1"/>
    <x v="2"/>
    <x v="8"/>
    <x v="1"/>
    <n v="0"/>
  </r>
  <r>
    <x v="407"/>
    <s v="Andrew Moore"/>
    <x v="19"/>
    <x v="5"/>
    <x v="1"/>
    <x v="1"/>
    <x v="2"/>
    <x v="40"/>
    <d v="2001-01-02T00:00:00"/>
    <n v="120628"/>
    <x v="1"/>
    <x v="0"/>
    <x v="2"/>
    <x v="1"/>
    <n v="0"/>
  </r>
  <r>
    <x v="408"/>
    <s v="Olivia Harris"/>
    <x v="2"/>
    <x v="2"/>
    <x v="2"/>
    <x v="0"/>
    <x v="2"/>
    <x v="20"/>
    <d v="2020-06-14T00:00:00"/>
    <n v="181216"/>
    <x v="25"/>
    <x v="0"/>
    <x v="7"/>
    <x v="1"/>
    <n v="48928.32"/>
  </r>
  <r>
    <x v="409"/>
    <s v="Genesis Banks"/>
    <x v="7"/>
    <x v="1"/>
    <x v="3"/>
    <x v="0"/>
    <x v="2"/>
    <x v="20"/>
    <d v="2012-03-16T00:00:00"/>
    <n v="46081"/>
    <x v="1"/>
    <x v="0"/>
    <x v="2"/>
    <x v="1"/>
    <n v="0"/>
  </r>
  <r>
    <x v="410"/>
    <s v="Victoria Johnson"/>
    <x v="0"/>
    <x v="3"/>
    <x v="3"/>
    <x v="0"/>
    <x v="2"/>
    <x v="0"/>
    <d v="2004-05-28T00:00:00"/>
    <n v="159885"/>
    <x v="15"/>
    <x v="0"/>
    <x v="7"/>
    <x v="1"/>
    <n v="19186.2"/>
  </r>
  <r>
    <x v="411"/>
    <s v="Eloise Griffin"/>
    <x v="2"/>
    <x v="2"/>
    <x v="1"/>
    <x v="0"/>
    <x v="2"/>
    <x v="0"/>
    <d v="1995-10-29T00:00:00"/>
    <n v="153271"/>
    <x v="0"/>
    <x v="0"/>
    <x v="5"/>
    <x v="1"/>
    <n v="22990.649999999998"/>
  </r>
  <r>
    <x v="412"/>
    <s v="Roman Yang"/>
    <x v="6"/>
    <x v="4"/>
    <x v="1"/>
    <x v="1"/>
    <x v="1"/>
    <x v="34"/>
    <d v="2009-12-12T00:00:00"/>
    <n v="114242"/>
    <x v="24"/>
    <x v="0"/>
    <x v="3"/>
    <x v="1"/>
    <n v="9139.36"/>
  </r>
  <r>
    <x v="413"/>
    <s v="Clara Huynh"/>
    <x v="12"/>
    <x v="0"/>
    <x v="2"/>
    <x v="0"/>
    <x v="1"/>
    <x v="38"/>
    <d v="2020-11-18T00:00:00"/>
    <n v="48415"/>
    <x v="1"/>
    <x v="1"/>
    <x v="6"/>
    <x v="1"/>
    <n v="0"/>
  </r>
  <r>
    <x v="414"/>
    <s v="Kai Flores"/>
    <x v="25"/>
    <x v="5"/>
    <x v="1"/>
    <x v="1"/>
    <x v="3"/>
    <x v="25"/>
    <d v="2017-05-23T00:00:00"/>
    <n v="65566"/>
    <x v="1"/>
    <x v="0"/>
    <x v="0"/>
    <x v="1"/>
    <n v="0"/>
  </r>
  <r>
    <x v="415"/>
    <s v="Jaxson Dinh"/>
    <x v="0"/>
    <x v="6"/>
    <x v="0"/>
    <x v="1"/>
    <x v="1"/>
    <x v="15"/>
    <d v="2001-05-03T00:00:00"/>
    <n v="147752"/>
    <x v="15"/>
    <x v="1"/>
    <x v="6"/>
    <x v="33"/>
    <n v="17730.239999999998"/>
  </r>
  <r>
    <x v="416"/>
    <s v="Sophie Vang"/>
    <x v="0"/>
    <x v="6"/>
    <x v="1"/>
    <x v="0"/>
    <x v="1"/>
    <x v="6"/>
    <d v="2021-09-14T00:00:00"/>
    <n v="136810"/>
    <x v="28"/>
    <x v="1"/>
    <x v="1"/>
    <x v="1"/>
    <n v="19153.400000000001"/>
  </r>
  <r>
    <x v="417"/>
    <s v="Axel Jordan"/>
    <x v="7"/>
    <x v="2"/>
    <x v="3"/>
    <x v="1"/>
    <x v="2"/>
    <x v="40"/>
    <d v="2013-02-28T00:00:00"/>
    <n v="54635"/>
    <x v="1"/>
    <x v="0"/>
    <x v="2"/>
    <x v="1"/>
    <n v="0"/>
  </r>
  <r>
    <x v="418"/>
    <s v="Jade Hunter"/>
    <x v="21"/>
    <x v="0"/>
    <x v="3"/>
    <x v="0"/>
    <x v="2"/>
    <x v="34"/>
    <d v="2020-02-05T00:00:00"/>
    <n v="96636"/>
    <x v="1"/>
    <x v="0"/>
    <x v="7"/>
    <x v="1"/>
    <n v="0"/>
  </r>
  <r>
    <x v="419"/>
    <s v="Lydia Williams"/>
    <x v="27"/>
    <x v="0"/>
    <x v="1"/>
    <x v="0"/>
    <x v="0"/>
    <x v="25"/>
    <d v="2014-10-29T00:00:00"/>
    <n v="91592"/>
    <x v="1"/>
    <x v="0"/>
    <x v="2"/>
    <x v="1"/>
    <n v="0"/>
  </r>
  <r>
    <x v="420"/>
    <s v="Emery Chang"/>
    <x v="20"/>
    <x v="4"/>
    <x v="0"/>
    <x v="0"/>
    <x v="1"/>
    <x v="15"/>
    <d v="2000-08-17T00:00:00"/>
    <n v="55563"/>
    <x v="1"/>
    <x v="1"/>
    <x v="11"/>
    <x v="1"/>
    <n v="0"/>
  </r>
  <r>
    <x v="421"/>
    <s v="Savannah He"/>
    <x v="2"/>
    <x v="0"/>
    <x v="0"/>
    <x v="0"/>
    <x v="1"/>
    <x v="27"/>
    <d v="1996-02-14T00:00:00"/>
    <n v="159724"/>
    <x v="14"/>
    <x v="1"/>
    <x v="10"/>
    <x v="1"/>
    <n v="36736.520000000004"/>
  </r>
  <r>
    <x v="422"/>
    <s v="Elias Ahmed"/>
    <x v="9"/>
    <x v="6"/>
    <x v="3"/>
    <x v="1"/>
    <x v="1"/>
    <x v="4"/>
    <d v="2017-08-04T00:00:00"/>
    <n v="183190"/>
    <x v="32"/>
    <x v="0"/>
    <x v="2"/>
    <x v="1"/>
    <n v="65948.399999999994"/>
  </r>
  <r>
    <x v="423"/>
    <s v="Samantha Woods"/>
    <x v="7"/>
    <x v="3"/>
    <x v="2"/>
    <x v="0"/>
    <x v="2"/>
    <x v="16"/>
    <d v="2019-12-25T00:00:00"/>
    <n v="54829"/>
    <x v="1"/>
    <x v="0"/>
    <x v="3"/>
    <x v="1"/>
    <n v="0"/>
  </r>
  <r>
    <x v="424"/>
    <s v="Axel Soto"/>
    <x v="10"/>
    <x v="5"/>
    <x v="3"/>
    <x v="1"/>
    <x v="3"/>
    <x v="30"/>
    <d v="2005-04-22T00:00:00"/>
    <n v="96639"/>
    <x v="1"/>
    <x v="2"/>
    <x v="9"/>
    <x v="1"/>
    <n v="0"/>
  </r>
  <r>
    <x v="425"/>
    <s v="Amelia Choi"/>
    <x v="6"/>
    <x v="6"/>
    <x v="2"/>
    <x v="0"/>
    <x v="1"/>
    <x v="19"/>
    <d v="2006-06-11T00:00:00"/>
    <n v="117278"/>
    <x v="6"/>
    <x v="0"/>
    <x v="4"/>
    <x v="1"/>
    <n v="10555.02"/>
  </r>
  <r>
    <x v="426"/>
    <s v="Jacob Khan"/>
    <x v="3"/>
    <x v="0"/>
    <x v="2"/>
    <x v="1"/>
    <x v="1"/>
    <x v="26"/>
    <d v="2008-02-09T00:00:00"/>
    <n v="84193"/>
    <x v="6"/>
    <x v="1"/>
    <x v="6"/>
    <x v="1"/>
    <n v="7577.37"/>
  </r>
  <r>
    <x v="427"/>
    <s v="Luna Taylor"/>
    <x v="32"/>
    <x v="0"/>
    <x v="1"/>
    <x v="0"/>
    <x v="2"/>
    <x v="40"/>
    <d v="2018-07-28T00:00:00"/>
    <n v="87806"/>
    <x v="1"/>
    <x v="0"/>
    <x v="0"/>
    <x v="1"/>
    <n v="0"/>
  </r>
  <r>
    <x v="428"/>
    <s v="Dominic Parker"/>
    <x v="22"/>
    <x v="5"/>
    <x v="0"/>
    <x v="1"/>
    <x v="2"/>
    <x v="39"/>
    <d v="2011-10-04T00:00:00"/>
    <n v="63959"/>
    <x v="1"/>
    <x v="0"/>
    <x v="0"/>
    <x v="1"/>
    <n v="0"/>
  </r>
  <r>
    <x v="429"/>
    <s v="Angel Xiong"/>
    <x v="9"/>
    <x v="0"/>
    <x v="0"/>
    <x v="1"/>
    <x v="1"/>
    <x v="25"/>
    <d v="2015-06-11T00:00:00"/>
    <n v="234723"/>
    <x v="32"/>
    <x v="1"/>
    <x v="6"/>
    <x v="1"/>
    <n v="84500.28"/>
  </r>
  <r>
    <x v="430"/>
    <s v="Emma Cao"/>
    <x v="7"/>
    <x v="3"/>
    <x v="3"/>
    <x v="0"/>
    <x v="1"/>
    <x v="5"/>
    <d v="2019-08-24T00:00:00"/>
    <n v="50809"/>
    <x v="1"/>
    <x v="1"/>
    <x v="1"/>
    <x v="1"/>
    <n v="0"/>
  </r>
  <r>
    <x v="431"/>
    <s v="Ezekiel Bryant"/>
    <x v="4"/>
    <x v="1"/>
    <x v="1"/>
    <x v="1"/>
    <x v="2"/>
    <x v="0"/>
    <d v="2002-07-19T00:00:00"/>
    <n v="77396"/>
    <x v="1"/>
    <x v="0"/>
    <x v="4"/>
    <x v="1"/>
    <n v="0"/>
  </r>
  <r>
    <x v="432"/>
    <s v="Natalie Hwang"/>
    <x v="4"/>
    <x v="1"/>
    <x v="2"/>
    <x v="0"/>
    <x v="1"/>
    <x v="20"/>
    <d v="1999-12-31T00:00:00"/>
    <n v="89523"/>
    <x v="1"/>
    <x v="0"/>
    <x v="3"/>
    <x v="1"/>
    <n v="0"/>
  </r>
  <r>
    <x v="433"/>
    <s v="Adeline Yang"/>
    <x v="21"/>
    <x v="0"/>
    <x v="3"/>
    <x v="0"/>
    <x v="1"/>
    <x v="26"/>
    <d v="2011-07-20T00:00:00"/>
    <n v="86173"/>
    <x v="1"/>
    <x v="1"/>
    <x v="1"/>
    <x v="1"/>
    <n v="0"/>
  </r>
  <r>
    <x v="434"/>
    <s v="Allison Roberts"/>
    <x v="9"/>
    <x v="2"/>
    <x v="1"/>
    <x v="0"/>
    <x v="0"/>
    <x v="36"/>
    <d v="2000-08-19T00:00:00"/>
    <n v="222224"/>
    <x v="34"/>
    <x v="0"/>
    <x v="7"/>
    <x v="1"/>
    <n v="84445.119999999995"/>
  </r>
  <r>
    <x v="435"/>
    <s v="Andrew Do"/>
    <x v="0"/>
    <x v="1"/>
    <x v="0"/>
    <x v="1"/>
    <x v="1"/>
    <x v="19"/>
    <d v="2021-04-17T00:00:00"/>
    <n v="146140"/>
    <x v="0"/>
    <x v="0"/>
    <x v="0"/>
    <x v="1"/>
    <n v="21921"/>
  </r>
  <r>
    <x v="436"/>
    <s v="Eliana Grant"/>
    <x v="11"/>
    <x v="5"/>
    <x v="2"/>
    <x v="0"/>
    <x v="2"/>
    <x v="14"/>
    <d v="1994-06-20T00:00:00"/>
    <n v="109456"/>
    <x v="4"/>
    <x v="0"/>
    <x v="2"/>
    <x v="1"/>
    <n v="10945.6"/>
  </r>
  <r>
    <x v="437"/>
    <s v="Mila Soto"/>
    <x v="2"/>
    <x v="1"/>
    <x v="0"/>
    <x v="0"/>
    <x v="3"/>
    <x v="13"/>
    <d v="2008-10-07T00:00:00"/>
    <n v="170221"/>
    <x v="0"/>
    <x v="2"/>
    <x v="8"/>
    <x v="1"/>
    <n v="25533.149999999998"/>
  </r>
  <r>
    <x v="317"/>
    <s v="Gabriella Johnson"/>
    <x v="3"/>
    <x v="0"/>
    <x v="0"/>
    <x v="0"/>
    <x v="2"/>
    <x v="34"/>
    <d v="2006-03-01T00:00:00"/>
    <n v="97433"/>
    <x v="17"/>
    <x v="0"/>
    <x v="0"/>
    <x v="34"/>
    <n v="4871.6500000000005"/>
  </r>
  <r>
    <x v="438"/>
    <s v="Jonathan Khan"/>
    <x v="5"/>
    <x v="2"/>
    <x v="1"/>
    <x v="1"/>
    <x v="1"/>
    <x v="25"/>
    <d v="2013-08-30T00:00:00"/>
    <n v="59646"/>
    <x v="1"/>
    <x v="1"/>
    <x v="6"/>
    <x v="1"/>
    <n v="0"/>
  </r>
  <r>
    <x v="439"/>
    <s v="Elias Dang"/>
    <x v="2"/>
    <x v="5"/>
    <x v="2"/>
    <x v="1"/>
    <x v="1"/>
    <x v="14"/>
    <d v="1995-08-29T00:00:00"/>
    <n v="158787"/>
    <x v="10"/>
    <x v="1"/>
    <x v="11"/>
    <x v="1"/>
    <n v="28581.66"/>
  </r>
  <r>
    <x v="440"/>
    <s v="Theodore Ngo"/>
    <x v="8"/>
    <x v="5"/>
    <x v="0"/>
    <x v="1"/>
    <x v="1"/>
    <x v="0"/>
    <d v="2018-04-29T00:00:00"/>
    <n v="83378"/>
    <x v="1"/>
    <x v="1"/>
    <x v="10"/>
    <x v="1"/>
    <n v="0"/>
  </r>
  <r>
    <x v="441"/>
    <s v="Bella Lopez"/>
    <x v="4"/>
    <x v="6"/>
    <x v="3"/>
    <x v="0"/>
    <x v="3"/>
    <x v="24"/>
    <d v="2013-11-12T00:00:00"/>
    <n v="88895"/>
    <x v="1"/>
    <x v="0"/>
    <x v="2"/>
    <x v="1"/>
    <n v="0"/>
  </r>
  <r>
    <x v="442"/>
    <s v="Luca Truong"/>
    <x v="2"/>
    <x v="6"/>
    <x v="3"/>
    <x v="1"/>
    <x v="1"/>
    <x v="15"/>
    <d v="2004-12-11T00:00:00"/>
    <n v="168846"/>
    <x v="9"/>
    <x v="1"/>
    <x v="1"/>
    <x v="1"/>
    <n v="40523.040000000001"/>
  </r>
  <r>
    <x v="443"/>
    <s v="Nathan Lau"/>
    <x v="20"/>
    <x v="4"/>
    <x v="0"/>
    <x v="1"/>
    <x v="1"/>
    <x v="25"/>
    <d v="2011-02-22T00:00:00"/>
    <n v="43336"/>
    <x v="1"/>
    <x v="0"/>
    <x v="5"/>
    <x v="35"/>
    <n v="0"/>
  </r>
  <r>
    <x v="444"/>
    <s v="Henry Campos"/>
    <x v="0"/>
    <x v="4"/>
    <x v="3"/>
    <x v="1"/>
    <x v="3"/>
    <x v="31"/>
    <d v="2009-09-27T00:00:00"/>
    <n v="127801"/>
    <x v="0"/>
    <x v="0"/>
    <x v="3"/>
    <x v="1"/>
    <n v="19170.149999999998"/>
  </r>
  <r>
    <x v="445"/>
    <s v="Connor Bell"/>
    <x v="32"/>
    <x v="0"/>
    <x v="3"/>
    <x v="1"/>
    <x v="0"/>
    <x v="36"/>
    <d v="2000-04-01T00:00:00"/>
    <n v="76352"/>
    <x v="1"/>
    <x v="0"/>
    <x v="5"/>
    <x v="1"/>
    <n v="0"/>
  </r>
  <r>
    <x v="446"/>
    <s v="Angel Stewart"/>
    <x v="9"/>
    <x v="1"/>
    <x v="3"/>
    <x v="1"/>
    <x v="2"/>
    <x v="21"/>
    <d v="2019-06-22T00:00:00"/>
    <n v="250767"/>
    <x v="34"/>
    <x v="0"/>
    <x v="0"/>
    <x v="1"/>
    <n v="95291.46"/>
  </r>
  <r>
    <x v="447"/>
    <s v="Landon Brown"/>
    <x v="9"/>
    <x v="6"/>
    <x v="3"/>
    <x v="1"/>
    <x v="2"/>
    <x v="3"/>
    <d v="2020-09-27T00:00:00"/>
    <n v="223055"/>
    <x v="7"/>
    <x v="0"/>
    <x v="7"/>
    <x v="1"/>
    <n v="66916.5"/>
  </r>
  <r>
    <x v="448"/>
    <s v="Nicholas Rivera"/>
    <x v="2"/>
    <x v="5"/>
    <x v="3"/>
    <x v="1"/>
    <x v="3"/>
    <x v="15"/>
    <d v="2007-04-13T00:00:00"/>
    <n v="189680"/>
    <x v="14"/>
    <x v="2"/>
    <x v="12"/>
    <x v="1"/>
    <n v="43626.400000000001"/>
  </r>
  <r>
    <x v="449"/>
    <s v="Gabriel Carter"/>
    <x v="22"/>
    <x v="5"/>
    <x v="1"/>
    <x v="1"/>
    <x v="2"/>
    <x v="4"/>
    <d v="2018-07-18T00:00:00"/>
    <n v="71167"/>
    <x v="1"/>
    <x v="0"/>
    <x v="7"/>
    <x v="1"/>
    <n v="0"/>
  </r>
  <r>
    <x v="450"/>
    <s v="Leilani Baker"/>
    <x v="1"/>
    <x v="0"/>
    <x v="2"/>
    <x v="0"/>
    <x v="2"/>
    <x v="1"/>
    <d v="2010-04-04T00:00:00"/>
    <n v="76027"/>
    <x v="1"/>
    <x v="0"/>
    <x v="0"/>
    <x v="1"/>
    <n v="0"/>
  </r>
  <r>
    <x v="451"/>
    <s v="Ian Flores"/>
    <x v="2"/>
    <x v="5"/>
    <x v="3"/>
    <x v="1"/>
    <x v="3"/>
    <x v="35"/>
    <d v="2019-12-10T00:00:00"/>
    <n v="183113"/>
    <x v="9"/>
    <x v="2"/>
    <x v="9"/>
    <x v="1"/>
    <n v="43947.119999999995"/>
  </r>
  <r>
    <x v="452"/>
    <s v="Hudson Thompson"/>
    <x v="13"/>
    <x v="3"/>
    <x v="1"/>
    <x v="1"/>
    <x v="0"/>
    <x v="23"/>
    <d v="2020-10-20T00:00:00"/>
    <n v="67753"/>
    <x v="1"/>
    <x v="0"/>
    <x v="3"/>
    <x v="1"/>
    <n v="0"/>
  </r>
  <r>
    <x v="453"/>
    <s v="Ian Miller"/>
    <x v="3"/>
    <x v="0"/>
    <x v="3"/>
    <x v="1"/>
    <x v="0"/>
    <x v="11"/>
    <d v="2016-10-13T00:00:00"/>
    <n v="63744"/>
    <x v="24"/>
    <x v="0"/>
    <x v="5"/>
    <x v="1"/>
    <n v="5099.5200000000004"/>
  </r>
  <r>
    <x v="133"/>
    <s v="Harper Chin"/>
    <x v="10"/>
    <x v="5"/>
    <x v="1"/>
    <x v="0"/>
    <x v="1"/>
    <x v="2"/>
    <d v="2002-07-09T00:00:00"/>
    <n v="92209"/>
    <x v="1"/>
    <x v="1"/>
    <x v="6"/>
    <x v="1"/>
    <n v="0"/>
  </r>
  <r>
    <x v="454"/>
    <s v="Santiago f Brooks"/>
    <x v="0"/>
    <x v="2"/>
    <x v="3"/>
    <x v="1"/>
    <x v="0"/>
    <x v="10"/>
    <d v="2000-09-01T00:00:00"/>
    <n v="157487"/>
    <x v="15"/>
    <x v="0"/>
    <x v="3"/>
    <x v="1"/>
    <n v="18898.439999999999"/>
  </r>
  <r>
    <x v="455"/>
    <s v="Dylan Dominguez"/>
    <x v="4"/>
    <x v="6"/>
    <x v="0"/>
    <x v="1"/>
    <x v="3"/>
    <x v="34"/>
    <d v="2015-04-07T00:00:00"/>
    <n v="99697"/>
    <x v="1"/>
    <x v="2"/>
    <x v="9"/>
    <x v="1"/>
    <n v="0"/>
  </r>
  <r>
    <x v="456"/>
    <s v="Everett Lee"/>
    <x v="32"/>
    <x v="0"/>
    <x v="0"/>
    <x v="1"/>
    <x v="1"/>
    <x v="15"/>
    <d v="2010-02-26T00:00:00"/>
    <n v="90770"/>
    <x v="1"/>
    <x v="0"/>
    <x v="7"/>
    <x v="1"/>
    <n v="0"/>
  </r>
  <r>
    <x v="457"/>
    <s v="Madelyn Mehta"/>
    <x v="7"/>
    <x v="2"/>
    <x v="2"/>
    <x v="0"/>
    <x v="1"/>
    <x v="14"/>
    <d v="2005-01-28T00:00:00"/>
    <n v="55369"/>
    <x v="1"/>
    <x v="0"/>
    <x v="3"/>
    <x v="1"/>
    <n v="0"/>
  </r>
  <r>
    <x v="458"/>
    <s v="Athena Vasquez"/>
    <x v="17"/>
    <x v="5"/>
    <x v="2"/>
    <x v="0"/>
    <x v="3"/>
    <x v="1"/>
    <d v="2014-09-16T00:00:00"/>
    <n v="69578"/>
    <x v="1"/>
    <x v="2"/>
    <x v="9"/>
    <x v="1"/>
    <n v="0"/>
  </r>
  <r>
    <x v="459"/>
    <s v="William Watson"/>
    <x v="2"/>
    <x v="3"/>
    <x v="2"/>
    <x v="1"/>
    <x v="2"/>
    <x v="12"/>
    <d v="2013-06-04T00:00:00"/>
    <n v="167526"/>
    <x v="27"/>
    <x v="0"/>
    <x v="4"/>
    <x v="1"/>
    <n v="43556.76"/>
  </r>
  <r>
    <x v="460"/>
    <s v="Everleigh Nunez"/>
    <x v="17"/>
    <x v="5"/>
    <x v="2"/>
    <x v="0"/>
    <x v="3"/>
    <x v="34"/>
    <d v="2021-02-05T00:00:00"/>
    <n v="65507"/>
    <x v="1"/>
    <x v="2"/>
    <x v="8"/>
    <x v="1"/>
    <n v="0"/>
  </r>
  <r>
    <x v="461"/>
    <s v="Leo Fernandez"/>
    <x v="6"/>
    <x v="1"/>
    <x v="0"/>
    <x v="1"/>
    <x v="3"/>
    <x v="36"/>
    <d v="1998-04-28T00:00:00"/>
    <n v="108268"/>
    <x v="6"/>
    <x v="2"/>
    <x v="12"/>
    <x v="36"/>
    <n v="9744.119999999999"/>
  </r>
  <r>
    <x v="462"/>
    <s v="Joshua Lin"/>
    <x v="1"/>
    <x v="0"/>
    <x v="0"/>
    <x v="1"/>
    <x v="1"/>
    <x v="17"/>
    <d v="2016-02-05T00:00:00"/>
    <n v="80055"/>
    <x v="1"/>
    <x v="1"/>
    <x v="10"/>
    <x v="1"/>
    <n v="0"/>
  </r>
  <r>
    <x v="463"/>
    <s v="Alexander Rivera"/>
    <x v="4"/>
    <x v="2"/>
    <x v="0"/>
    <x v="1"/>
    <x v="3"/>
    <x v="32"/>
    <d v="2009-04-27T00:00:00"/>
    <n v="76802"/>
    <x v="1"/>
    <x v="2"/>
    <x v="8"/>
    <x v="1"/>
    <n v="0"/>
  </r>
  <r>
    <x v="464"/>
    <s v="David Desai"/>
    <x v="9"/>
    <x v="2"/>
    <x v="2"/>
    <x v="1"/>
    <x v="1"/>
    <x v="40"/>
    <d v="2016-11-22T00:00:00"/>
    <n v="253249"/>
    <x v="13"/>
    <x v="0"/>
    <x v="5"/>
    <x v="1"/>
    <n v="78507.19"/>
  </r>
  <r>
    <x v="46"/>
    <s v="Aubrey Yoon"/>
    <x v="15"/>
    <x v="4"/>
    <x v="0"/>
    <x v="0"/>
    <x v="1"/>
    <x v="33"/>
    <d v="2005-11-11T00:00:00"/>
    <n v="78388"/>
    <x v="1"/>
    <x v="1"/>
    <x v="1"/>
    <x v="1"/>
    <n v="0"/>
  </r>
  <r>
    <x v="229"/>
    <s v="Grayson Brown"/>
    <x v="9"/>
    <x v="0"/>
    <x v="3"/>
    <x v="1"/>
    <x v="2"/>
    <x v="31"/>
    <d v="2016-06-22T00:00:00"/>
    <n v="249870"/>
    <x v="16"/>
    <x v="0"/>
    <x v="2"/>
    <x v="1"/>
    <n v="84955.8"/>
  </r>
  <r>
    <x v="328"/>
    <s v="Noah Chen"/>
    <x v="0"/>
    <x v="6"/>
    <x v="1"/>
    <x v="1"/>
    <x v="1"/>
    <x v="20"/>
    <d v="2015-03-01T00:00:00"/>
    <n v="148321"/>
    <x v="0"/>
    <x v="1"/>
    <x v="10"/>
    <x v="1"/>
    <n v="22248.149999999998"/>
  </r>
  <r>
    <x v="465"/>
    <s v="Ella Nguyen"/>
    <x v="31"/>
    <x v="0"/>
    <x v="3"/>
    <x v="0"/>
    <x v="1"/>
    <x v="33"/>
    <d v="2004-02-10T00:00:00"/>
    <n v="90258"/>
    <x v="1"/>
    <x v="1"/>
    <x v="1"/>
    <x v="1"/>
    <n v="0"/>
  </r>
  <r>
    <x v="466"/>
    <s v="Athena Jordan"/>
    <x v="27"/>
    <x v="0"/>
    <x v="1"/>
    <x v="0"/>
    <x v="0"/>
    <x v="34"/>
    <d v="2011-02-19T00:00:00"/>
    <n v="72486"/>
    <x v="1"/>
    <x v="0"/>
    <x v="0"/>
    <x v="1"/>
    <n v="0"/>
  </r>
  <r>
    <x v="467"/>
    <s v="Adrian Ruiz"/>
    <x v="4"/>
    <x v="1"/>
    <x v="3"/>
    <x v="1"/>
    <x v="3"/>
    <x v="8"/>
    <d v="2014-09-04T00:00:00"/>
    <n v="95499"/>
    <x v="1"/>
    <x v="2"/>
    <x v="12"/>
    <x v="37"/>
    <n v="0"/>
  </r>
  <r>
    <x v="468"/>
    <s v="Zoe Sanchez"/>
    <x v="4"/>
    <x v="3"/>
    <x v="0"/>
    <x v="0"/>
    <x v="3"/>
    <x v="26"/>
    <d v="2004-12-23T00:00:00"/>
    <n v="90212"/>
    <x v="1"/>
    <x v="2"/>
    <x v="12"/>
    <x v="1"/>
    <n v="0"/>
  </r>
  <r>
    <x v="469"/>
    <s v="Jameson Chen"/>
    <x v="9"/>
    <x v="6"/>
    <x v="0"/>
    <x v="1"/>
    <x v="1"/>
    <x v="38"/>
    <d v="2019-12-05T00:00:00"/>
    <n v="254057"/>
    <x v="30"/>
    <x v="1"/>
    <x v="6"/>
    <x v="1"/>
    <n v="99082.23000000001"/>
  </r>
  <r>
    <x v="470"/>
    <s v="Liliana Soto"/>
    <x v="20"/>
    <x v="4"/>
    <x v="1"/>
    <x v="0"/>
    <x v="3"/>
    <x v="32"/>
    <d v="2010-10-12T00:00:00"/>
    <n v="43001"/>
    <x v="1"/>
    <x v="0"/>
    <x v="5"/>
    <x v="1"/>
    <n v="0"/>
  </r>
  <r>
    <x v="66"/>
    <s v="Lincoln Reyes"/>
    <x v="3"/>
    <x v="0"/>
    <x v="1"/>
    <x v="1"/>
    <x v="3"/>
    <x v="33"/>
    <d v="1998-08-03T00:00:00"/>
    <n v="85120"/>
    <x v="6"/>
    <x v="0"/>
    <x v="0"/>
    <x v="1"/>
    <n v="7660.7999999999993"/>
  </r>
  <r>
    <x v="471"/>
    <s v="Grayson Soto"/>
    <x v="20"/>
    <x v="4"/>
    <x v="1"/>
    <x v="1"/>
    <x v="3"/>
    <x v="8"/>
    <d v="2015-08-03T00:00:00"/>
    <n v="52200"/>
    <x v="1"/>
    <x v="0"/>
    <x v="7"/>
    <x v="1"/>
    <n v="0"/>
  </r>
  <r>
    <x v="472"/>
    <s v="Julia Morris"/>
    <x v="0"/>
    <x v="4"/>
    <x v="3"/>
    <x v="0"/>
    <x v="2"/>
    <x v="33"/>
    <d v="2008-10-18T00:00:00"/>
    <n v="150855"/>
    <x v="19"/>
    <x v="0"/>
    <x v="3"/>
    <x v="1"/>
    <n v="16594.05"/>
  </r>
  <r>
    <x v="473"/>
    <s v="Ava Ortiz"/>
    <x v="14"/>
    <x v="0"/>
    <x v="1"/>
    <x v="0"/>
    <x v="3"/>
    <x v="26"/>
    <d v="2004-07-20T00:00:00"/>
    <n v="65702"/>
    <x v="1"/>
    <x v="0"/>
    <x v="7"/>
    <x v="1"/>
    <n v="0"/>
  </r>
  <r>
    <x v="474"/>
    <s v="Carson Chau"/>
    <x v="2"/>
    <x v="1"/>
    <x v="3"/>
    <x v="1"/>
    <x v="1"/>
    <x v="32"/>
    <d v="2007-10-12T00:00:00"/>
    <n v="162038"/>
    <x v="9"/>
    <x v="1"/>
    <x v="1"/>
    <x v="1"/>
    <n v="38889.119999999995"/>
  </r>
  <r>
    <x v="475"/>
    <s v="Lillian Chen"/>
    <x v="0"/>
    <x v="6"/>
    <x v="0"/>
    <x v="0"/>
    <x v="1"/>
    <x v="6"/>
    <d v="2020-04-09T00:00:00"/>
    <n v="157057"/>
    <x v="4"/>
    <x v="0"/>
    <x v="7"/>
    <x v="1"/>
    <n v="15705.7"/>
  </r>
  <r>
    <x v="476"/>
    <s v="Josiah Lewis"/>
    <x v="6"/>
    <x v="0"/>
    <x v="0"/>
    <x v="1"/>
    <x v="2"/>
    <x v="30"/>
    <d v="2021-08-11T00:00:00"/>
    <n v="127559"/>
    <x v="4"/>
    <x v="0"/>
    <x v="5"/>
    <x v="1"/>
    <n v="12755.900000000001"/>
  </r>
  <r>
    <x v="477"/>
    <s v="Claire Jones"/>
    <x v="17"/>
    <x v="5"/>
    <x v="3"/>
    <x v="0"/>
    <x v="2"/>
    <x v="38"/>
    <d v="2019-03-12T00:00:00"/>
    <n v="62644"/>
    <x v="1"/>
    <x v="0"/>
    <x v="0"/>
    <x v="1"/>
    <n v="0"/>
  </r>
  <r>
    <x v="478"/>
    <s v="Jeremiah Lu"/>
    <x v="23"/>
    <x v="0"/>
    <x v="1"/>
    <x v="1"/>
    <x v="1"/>
    <x v="2"/>
    <d v="2001-03-06T00:00:00"/>
    <n v="73907"/>
    <x v="1"/>
    <x v="1"/>
    <x v="6"/>
    <x v="1"/>
    <n v="0"/>
  </r>
  <r>
    <x v="479"/>
    <s v="Nova Hill"/>
    <x v="4"/>
    <x v="3"/>
    <x v="1"/>
    <x v="0"/>
    <x v="2"/>
    <x v="16"/>
    <d v="2018-03-10T00:00:00"/>
    <n v="90040"/>
    <x v="1"/>
    <x v="0"/>
    <x v="2"/>
    <x v="1"/>
    <n v="0"/>
  </r>
  <r>
    <x v="480"/>
    <s v="Peyton Cruz"/>
    <x v="25"/>
    <x v="5"/>
    <x v="1"/>
    <x v="0"/>
    <x v="3"/>
    <x v="23"/>
    <d v="2016-05-26T00:00:00"/>
    <n v="91134"/>
    <x v="1"/>
    <x v="2"/>
    <x v="12"/>
    <x v="1"/>
    <n v="0"/>
  </r>
  <r>
    <x v="481"/>
    <s v="Naomi Zhao"/>
    <x v="9"/>
    <x v="4"/>
    <x v="2"/>
    <x v="0"/>
    <x v="1"/>
    <x v="15"/>
    <d v="2021-09-22T00:00:00"/>
    <n v="201396"/>
    <x v="18"/>
    <x v="0"/>
    <x v="4"/>
    <x v="1"/>
    <n v="64446.720000000001"/>
  </r>
  <r>
    <x v="482"/>
    <s v="Rylee Bui"/>
    <x v="7"/>
    <x v="3"/>
    <x v="3"/>
    <x v="0"/>
    <x v="1"/>
    <x v="0"/>
    <d v="2011-12-22T00:00:00"/>
    <n v="54733"/>
    <x v="1"/>
    <x v="1"/>
    <x v="1"/>
    <x v="1"/>
    <n v="0"/>
  </r>
  <r>
    <x v="483"/>
    <s v="Andrew Reed"/>
    <x v="27"/>
    <x v="0"/>
    <x v="3"/>
    <x v="1"/>
    <x v="0"/>
    <x v="21"/>
    <d v="2019-06-17T00:00:00"/>
    <n v="65341"/>
    <x v="1"/>
    <x v="0"/>
    <x v="4"/>
    <x v="38"/>
    <n v="0"/>
  </r>
  <r>
    <x v="484"/>
    <s v="Brooklyn Collins"/>
    <x v="0"/>
    <x v="1"/>
    <x v="3"/>
    <x v="0"/>
    <x v="0"/>
    <x v="1"/>
    <d v="2018-10-27T00:00:00"/>
    <n v="139208"/>
    <x v="19"/>
    <x v="0"/>
    <x v="5"/>
    <x v="1"/>
    <n v="15312.88"/>
  </r>
  <r>
    <x v="485"/>
    <s v="John Jung"/>
    <x v="4"/>
    <x v="2"/>
    <x v="2"/>
    <x v="1"/>
    <x v="1"/>
    <x v="20"/>
    <d v="2018-03-12T00:00:00"/>
    <n v="73200"/>
    <x v="1"/>
    <x v="1"/>
    <x v="6"/>
    <x v="1"/>
    <n v="0"/>
  </r>
  <r>
    <x v="486"/>
    <s v="Samantha Aguilar"/>
    <x v="6"/>
    <x v="3"/>
    <x v="2"/>
    <x v="0"/>
    <x v="3"/>
    <x v="30"/>
    <d v="2010-04-24T00:00:00"/>
    <n v="102636"/>
    <x v="5"/>
    <x v="0"/>
    <x v="0"/>
    <x v="1"/>
    <n v="6158.16"/>
  </r>
  <r>
    <x v="487"/>
    <s v="Madeline Acosta"/>
    <x v="26"/>
    <x v="2"/>
    <x v="2"/>
    <x v="0"/>
    <x v="3"/>
    <x v="3"/>
    <d v="2021-02-09T00:00:00"/>
    <n v="87427"/>
    <x v="1"/>
    <x v="2"/>
    <x v="12"/>
    <x v="1"/>
    <n v="0"/>
  </r>
  <r>
    <x v="488"/>
    <s v="Ethan Joseph"/>
    <x v="12"/>
    <x v="0"/>
    <x v="0"/>
    <x v="1"/>
    <x v="2"/>
    <x v="15"/>
    <d v="2018-05-28T00:00:00"/>
    <n v="49219"/>
    <x v="1"/>
    <x v="0"/>
    <x v="7"/>
    <x v="1"/>
    <n v="0"/>
  </r>
  <r>
    <x v="489"/>
    <s v="Miles Mehta"/>
    <x v="6"/>
    <x v="1"/>
    <x v="1"/>
    <x v="1"/>
    <x v="1"/>
    <x v="2"/>
    <d v="2018-05-19T00:00:00"/>
    <n v="106437"/>
    <x v="3"/>
    <x v="1"/>
    <x v="1"/>
    <x v="1"/>
    <n v="7450.5900000000011"/>
  </r>
  <r>
    <x v="490"/>
    <s v="Joshua Juarez"/>
    <x v="13"/>
    <x v="1"/>
    <x v="1"/>
    <x v="1"/>
    <x v="3"/>
    <x v="30"/>
    <d v="2015-05-05T00:00:00"/>
    <n v="64364"/>
    <x v="1"/>
    <x v="2"/>
    <x v="12"/>
    <x v="1"/>
    <n v="0"/>
  </r>
  <r>
    <x v="491"/>
    <s v="Matthew Howard"/>
    <x v="2"/>
    <x v="4"/>
    <x v="1"/>
    <x v="1"/>
    <x v="2"/>
    <x v="2"/>
    <d v="2021-10-17T00:00:00"/>
    <n v="172180"/>
    <x v="7"/>
    <x v="0"/>
    <x v="7"/>
    <x v="1"/>
    <n v="51654"/>
  </r>
  <r>
    <x v="492"/>
    <s v="Jade Figueroa"/>
    <x v="4"/>
    <x v="2"/>
    <x v="1"/>
    <x v="0"/>
    <x v="3"/>
    <x v="29"/>
    <d v="2012-05-14T00:00:00"/>
    <n v="88343"/>
    <x v="1"/>
    <x v="2"/>
    <x v="9"/>
    <x v="1"/>
    <n v="0"/>
  </r>
  <r>
    <x v="493"/>
    <s v="Everett Morales"/>
    <x v="29"/>
    <x v="0"/>
    <x v="2"/>
    <x v="1"/>
    <x v="3"/>
    <x v="4"/>
    <d v="2014-07-10T00:00:00"/>
    <n v="66649"/>
    <x v="1"/>
    <x v="2"/>
    <x v="9"/>
    <x v="1"/>
    <n v="0"/>
  </r>
  <r>
    <x v="48"/>
    <s v="Genesis Hunter"/>
    <x v="6"/>
    <x v="1"/>
    <x v="3"/>
    <x v="0"/>
    <x v="2"/>
    <x v="35"/>
    <d v="1999-04-22T00:00:00"/>
    <n v="102847"/>
    <x v="17"/>
    <x v="0"/>
    <x v="2"/>
    <x v="1"/>
    <n v="5142.3500000000004"/>
  </r>
  <r>
    <x v="494"/>
    <s v="Henry Figueroa"/>
    <x v="0"/>
    <x v="1"/>
    <x v="1"/>
    <x v="1"/>
    <x v="3"/>
    <x v="30"/>
    <d v="2010-07-19T00:00:00"/>
    <n v="134881"/>
    <x v="0"/>
    <x v="2"/>
    <x v="8"/>
    <x v="1"/>
    <n v="20232.149999999998"/>
  </r>
  <r>
    <x v="495"/>
    <s v="Nicholas Song"/>
    <x v="13"/>
    <x v="6"/>
    <x v="1"/>
    <x v="1"/>
    <x v="1"/>
    <x v="27"/>
    <d v="1999-05-23T00:00:00"/>
    <n v="68807"/>
    <x v="1"/>
    <x v="1"/>
    <x v="11"/>
    <x v="39"/>
    <n v="0"/>
  </r>
  <r>
    <x v="496"/>
    <s v="Jack Alexander"/>
    <x v="9"/>
    <x v="0"/>
    <x v="1"/>
    <x v="1"/>
    <x v="2"/>
    <x v="16"/>
    <d v="2006-05-29T00:00:00"/>
    <n v="228822"/>
    <x v="32"/>
    <x v="0"/>
    <x v="4"/>
    <x v="1"/>
    <n v="82375.92"/>
  </r>
  <r>
    <x v="497"/>
    <s v="Jameson Foster"/>
    <x v="7"/>
    <x v="6"/>
    <x v="1"/>
    <x v="1"/>
    <x v="2"/>
    <x v="21"/>
    <d v="2021-07-18T00:00:00"/>
    <n v="43391"/>
    <x v="1"/>
    <x v="0"/>
    <x v="7"/>
    <x v="1"/>
    <n v="0"/>
  </r>
  <r>
    <x v="498"/>
    <s v="Leonardo Lo"/>
    <x v="10"/>
    <x v="5"/>
    <x v="2"/>
    <x v="1"/>
    <x v="1"/>
    <x v="7"/>
    <d v="2021-11-15T00:00:00"/>
    <n v="91782"/>
    <x v="1"/>
    <x v="1"/>
    <x v="1"/>
    <x v="1"/>
    <n v="0"/>
  </r>
  <r>
    <x v="499"/>
    <s v="Ella Huang"/>
    <x v="9"/>
    <x v="6"/>
    <x v="3"/>
    <x v="0"/>
    <x v="1"/>
    <x v="15"/>
    <d v="2016-02-28T00:00:00"/>
    <n v="211637"/>
    <x v="13"/>
    <x v="0"/>
    <x v="2"/>
    <x v="1"/>
    <n v="65607.47"/>
  </r>
  <r>
    <x v="71"/>
    <s v="Liam Jordan"/>
    <x v="3"/>
    <x v="0"/>
    <x v="1"/>
    <x v="1"/>
    <x v="2"/>
    <x v="21"/>
    <d v="2020-08-08T00:00:00"/>
    <n v="73255"/>
    <x v="6"/>
    <x v="0"/>
    <x v="3"/>
    <x v="1"/>
    <n v="6592.95"/>
  </r>
  <r>
    <x v="500"/>
    <s v="Isaac Woods"/>
    <x v="6"/>
    <x v="2"/>
    <x v="3"/>
    <x v="1"/>
    <x v="2"/>
    <x v="21"/>
    <d v="2021-01-08T00:00:00"/>
    <n v="108826"/>
    <x v="4"/>
    <x v="0"/>
    <x v="4"/>
    <x v="1"/>
    <n v="10882.6"/>
  </r>
  <r>
    <x v="501"/>
    <s v="Luke Wilson"/>
    <x v="29"/>
    <x v="0"/>
    <x v="2"/>
    <x v="1"/>
    <x v="2"/>
    <x v="8"/>
    <d v="2016-05-24T00:00:00"/>
    <n v="94352"/>
    <x v="1"/>
    <x v="0"/>
    <x v="4"/>
    <x v="1"/>
    <n v="0"/>
  </r>
  <r>
    <x v="502"/>
    <s v="Lyla Alvarez"/>
    <x v="30"/>
    <x v="0"/>
    <x v="0"/>
    <x v="0"/>
    <x v="3"/>
    <x v="0"/>
    <d v="1994-08-30T00:00:00"/>
    <n v="73955"/>
    <x v="1"/>
    <x v="0"/>
    <x v="3"/>
    <x v="1"/>
    <n v="0"/>
  </r>
  <r>
    <x v="503"/>
    <s v="Caleb Flores"/>
    <x v="6"/>
    <x v="4"/>
    <x v="1"/>
    <x v="1"/>
    <x v="3"/>
    <x v="8"/>
    <d v="2013-08-13T00:00:00"/>
    <n v="113909"/>
    <x v="5"/>
    <x v="2"/>
    <x v="9"/>
    <x v="1"/>
    <n v="6834.54"/>
  </r>
  <r>
    <x v="504"/>
    <s v="Angel Lin"/>
    <x v="32"/>
    <x v="0"/>
    <x v="1"/>
    <x v="1"/>
    <x v="1"/>
    <x v="5"/>
    <d v="2020-12-24T00:00:00"/>
    <n v="92321"/>
    <x v="1"/>
    <x v="0"/>
    <x v="2"/>
    <x v="1"/>
    <n v="0"/>
  </r>
  <r>
    <x v="474"/>
    <s v="Easton Moore"/>
    <x v="3"/>
    <x v="0"/>
    <x v="0"/>
    <x v="1"/>
    <x v="2"/>
    <x v="27"/>
    <d v="2013-05-23T00:00:00"/>
    <n v="99557"/>
    <x v="6"/>
    <x v="0"/>
    <x v="0"/>
    <x v="1"/>
    <n v="8960.1299999999992"/>
  </r>
  <r>
    <x v="505"/>
    <s v="Kinsley Collins"/>
    <x v="18"/>
    <x v="5"/>
    <x v="2"/>
    <x v="0"/>
    <x v="2"/>
    <x v="21"/>
    <d v="2018-11-14T00:00:00"/>
    <n v="115854"/>
    <x v="1"/>
    <x v="0"/>
    <x v="3"/>
    <x v="1"/>
    <n v="0"/>
  </r>
  <r>
    <x v="506"/>
    <s v="Brooklyn Salazar"/>
    <x v="30"/>
    <x v="0"/>
    <x v="1"/>
    <x v="0"/>
    <x v="3"/>
    <x v="18"/>
    <d v="2011-03-01T00:00:00"/>
    <n v="82462"/>
    <x v="1"/>
    <x v="0"/>
    <x v="5"/>
    <x v="1"/>
    <n v="0"/>
  </r>
  <r>
    <x v="507"/>
    <s v="Scarlett Jenkins"/>
    <x v="9"/>
    <x v="0"/>
    <x v="0"/>
    <x v="0"/>
    <x v="2"/>
    <x v="26"/>
    <d v="2011-11-09T00:00:00"/>
    <n v="198473"/>
    <x v="18"/>
    <x v="0"/>
    <x v="4"/>
    <x v="1"/>
    <n v="63511.360000000001"/>
  </r>
  <r>
    <x v="508"/>
    <s v="Melody Chin"/>
    <x v="0"/>
    <x v="1"/>
    <x v="3"/>
    <x v="0"/>
    <x v="1"/>
    <x v="19"/>
    <d v="2006-10-15T00:00:00"/>
    <n v="153492"/>
    <x v="19"/>
    <x v="0"/>
    <x v="2"/>
    <x v="1"/>
    <n v="16884.12"/>
  </r>
  <r>
    <x v="509"/>
    <s v="Eloise Alexander"/>
    <x v="9"/>
    <x v="4"/>
    <x v="3"/>
    <x v="0"/>
    <x v="0"/>
    <x v="21"/>
    <d v="2018-01-21T00:00:00"/>
    <n v="208210"/>
    <x v="7"/>
    <x v="0"/>
    <x v="0"/>
    <x v="1"/>
    <n v="62463"/>
  </r>
  <r>
    <x v="510"/>
    <s v="Carter Turner"/>
    <x v="4"/>
    <x v="6"/>
    <x v="3"/>
    <x v="1"/>
    <x v="2"/>
    <x v="29"/>
    <d v="2015-11-17T00:00:00"/>
    <n v="91632"/>
    <x v="1"/>
    <x v="0"/>
    <x v="3"/>
    <x v="1"/>
    <n v="0"/>
  </r>
  <r>
    <x v="511"/>
    <s v="Andrew Ma"/>
    <x v="16"/>
    <x v="4"/>
    <x v="3"/>
    <x v="1"/>
    <x v="1"/>
    <x v="11"/>
    <d v="2017-09-24T00:00:00"/>
    <n v="71755"/>
    <x v="1"/>
    <x v="1"/>
    <x v="1"/>
    <x v="1"/>
    <n v="0"/>
  </r>
  <r>
    <x v="512"/>
    <s v="Hailey Xi"/>
    <x v="6"/>
    <x v="3"/>
    <x v="3"/>
    <x v="0"/>
    <x v="1"/>
    <x v="27"/>
    <d v="2021-11-19T00:00:00"/>
    <n v="111006"/>
    <x v="24"/>
    <x v="1"/>
    <x v="1"/>
    <x v="1"/>
    <n v="8880.48"/>
  </r>
  <r>
    <x v="513"/>
    <s v="Aiden Le"/>
    <x v="21"/>
    <x v="0"/>
    <x v="3"/>
    <x v="1"/>
    <x v="1"/>
    <x v="0"/>
    <d v="1994-12-24T00:00:00"/>
    <n v="99774"/>
    <x v="1"/>
    <x v="0"/>
    <x v="5"/>
    <x v="1"/>
    <n v="0"/>
  </r>
  <r>
    <x v="514"/>
    <s v="Christopher Lim"/>
    <x v="2"/>
    <x v="0"/>
    <x v="0"/>
    <x v="1"/>
    <x v="1"/>
    <x v="0"/>
    <d v="2007-03-13T00:00:00"/>
    <n v="184648"/>
    <x v="9"/>
    <x v="1"/>
    <x v="6"/>
    <x v="1"/>
    <n v="44315.519999999997"/>
  </r>
  <r>
    <x v="515"/>
    <s v="James Castillo"/>
    <x v="9"/>
    <x v="0"/>
    <x v="1"/>
    <x v="1"/>
    <x v="3"/>
    <x v="10"/>
    <d v="2001-07-19T00:00:00"/>
    <n v="247874"/>
    <x v="29"/>
    <x v="2"/>
    <x v="8"/>
    <x v="1"/>
    <n v="81798.42"/>
  </r>
  <r>
    <x v="516"/>
    <s v="Greyson Dang"/>
    <x v="25"/>
    <x v="5"/>
    <x v="1"/>
    <x v="1"/>
    <x v="1"/>
    <x v="33"/>
    <d v="2009-05-11T00:00:00"/>
    <n v="62239"/>
    <x v="1"/>
    <x v="1"/>
    <x v="10"/>
    <x v="1"/>
    <n v="0"/>
  </r>
  <r>
    <x v="517"/>
    <s v="Hannah King"/>
    <x v="6"/>
    <x v="3"/>
    <x v="2"/>
    <x v="0"/>
    <x v="2"/>
    <x v="11"/>
    <d v="2014-10-07T00:00:00"/>
    <n v="114911"/>
    <x v="3"/>
    <x v="0"/>
    <x v="2"/>
    <x v="1"/>
    <n v="8043.77"/>
  </r>
  <r>
    <x v="518"/>
    <s v="Wesley Dominguez"/>
    <x v="11"/>
    <x v="5"/>
    <x v="3"/>
    <x v="1"/>
    <x v="3"/>
    <x v="15"/>
    <d v="2018-04-27T00:00:00"/>
    <n v="115490"/>
    <x v="15"/>
    <x v="0"/>
    <x v="2"/>
    <x v="1"/>
    <n v="13858.8"/>
  </r>
  <r>
    <x v="519"/>
    <s v="Dominic Hu"/>
    <x v="6"/>
    <x v="3"/>
    <x v="2"/>
    <x v="1"/>
    <x v="1"/>
    <x v="8"/>
    <d v="2012-02-13T00:00:00"/>
    <n v="118708"/>
    <x v="3"/>
    <x v="1"/>
    <x v="6"/>
    <x v="1"/>
    <n v="8309.5600000000013"/>
  </r>
  <r>
    <x v="520"/>
    <s v="Nora Park"/>
    <x v="2"/>
    <x v="3"/>
    <x v="2"/>
    <x v="0"/>
    <x v="1"/>
    <x v="7"/>
    <d v="2017-06-28T00:00:00"/>
    <n v="197649"/>
    <x v="2"/>
    <x v="0"/>
    <x v="7"/>
    <x v="1"/>
    <n v="39529.800000000003"/>
  </r>
  <r>
    <x v="521"/>
    <s v="Audrey Hwang"/>
    <x v="4"/>
    <x v="3"/>
    <x v="2"/>
    <x v="0"/>
    <x v="1"/>
    <x v="15"/>
    <d v="2020-06-17T00:00:00"/>
    <n v="89841"/>
    <x v="1"/>
    <x v="1"/>
    <x v="10"/>
    <x v="1"/>
    <n v="0"/>
  </r>
  <r>
    <x v="100"/>
    <s v="Ella Jenkins"/>
    <x v="13"/>
    <x v="1"/>
    <x v="2"/>
    <x v="0"/>
    <x v="2"/>
    <x v="27"/>
    <d v="2019-12-20T00:00:00"/>
    <n v="61026"/>
    <x v="1"/>
    <x v="0"/>
    <x v="3"/>
    <x v="1"/>
    <n v="0"/>
  </r>
  <r>
    <x v="522"/>
    <s v="Peyton Owens"/>
    <x v="8"/>
    <x v="5"/>
    <x v="2"/>
    <x v="0"/>
    <x v="2"/>
    <x v="35"/>
    <d v="2014-09-25T00:00:00"/>
    <n v="96693"/>
    <x v="1"/>
    <x v="0"/>
    <x v="2"/>
    <x v="1"/>
    <n v="0"/>
  </r>
  <r>
    <x v="523"/>
    <s v="Alice Lopez"/>
    <x v="22"/>
    <x v="5"/>
    <x v="2"/>
    <x v="0"/>
    <x v="3"/>
    <x v="35"/>
    <d v="2009-06-27T00:00:00"/>
    <n v="82907"/>
    <x v="1"/>
    <x v="0"/>
    <x v="0"/>
    <x v="1"/>
    <n v="0"/>
  </r>
  <r>
    <x v="524"/>
    <s v="Dominic Le"/>
    <x v="9"/>
    <x v="6"/>
    <x v="3"/>
    <x v="1"/>
    <x v="1"/>
    <x v="12"/>
    <d v="2014-10-04T00:00:00"/>
    <n v="257194"/>
    <x v="22"/>
    <x v="1"/>
    <x v="1"/>
    <x v="1"/>
    <n v="90017.9"/>
  </r>
  <r>
    <x v="525"/>
    <s v="Ezra Ortiz"/>
    <x v="10"/>
    <x v="5"/>
    <x v="0"/>
    <x v="1"/>
    <x v="3"/>
    <x v="12"/>
    <d v="2012-01-21T00:00:00"/>
    <n v="94658"/>
    <x v="1"/>
    <x v="0"/>
    <x v="4"/>
    <x v="1"/>
    <n v="0"/>
  </r>
  <r>
    <x v="526"/>
    <s v="Grayson Luu"/>
    <x v="10"/>
    <x v="5"/>
    <x v="0"/>
    <x v="1"/>
    <x v="1"/>
    <x v="0"/>
    <d v="2011-04-30T00:00:00"/>
    <n v="89419"/>
    <x v="1"/>
    <x v="1"/>
    <x v="6"/>
    <x v="1"/>
    <n v="0"/>
  </r>
  <r>
    <x v="527"/>
    <s v="Brooks Stewart"/>
    <x v="16"/>
    <x v="4"/>
    <x v="1"/>
    <x v="1"/>
    <x v="0"/>
    <x v="15"/>
    <d v="2015-12-19T00:00:00"/>
    <n v="51983"/>
    <x v="1"/>
    <x v="0"/>
    <x v="7"/>
    <x v="1"/>
    <n v="0"/>
  </r>
  <r>
    <x v="528"/>
    <s v="Naomi Xi"/>
    <x v="2"/>
    <x v="1"/>
    <x v="3"/>
    <x v="0"/>
    <x v="1"/>
    <x v="26"/>
    <d v="2002-02-17T00:00:00"/>
    <n v="179494"/>
    <x v="2"/>
    <x v="1"/>
    <x v="1"/>
    <x v="1"/>
    <n v="35898.800000000003"/>
  </r>
  <r>
    <x v="529"/>
    <s v="Silas Estrada"/>
    <x v="30"/>
    <x v="0"/>
    <x v="3"/>
    <x v="1"/>
    <x v="3"/>
    <x v="37"/>
    <d v="2016-06-24T00:00:00"/>
    <n v="68426"/>
    <x v="1"/>
    <x v="2"/>
    <x v="9"/>
    <x v="1"/>
    <n v="0"/>
  </r>
  <r>
    <x v="530"/>
    <s v="Skylar Ayala"/>
    <x v="0"/>
    <x v="1"/>
    <x v="3"/>
    <x v="0"/>
    <x v="3"/>
    <x v="0"/>
    <d v="2017-02-06T00:00:00"/>
    <n v="144986"/>
    <x v="15"/>
    <x v="0"/>
    <x v="3"/>
    <x v="1"/>
    <n v="17398.32"/>
  </r>
  <r>
    <x v="531"/>
    <s v="Lydia Huynh"/>
    <x v="5"/>
    <x v="2"/>
    <x v="2"/>
    <x v="0"/>
    <x v="1"/>
    <x v="15"/>
    <d v="2000-08-16T00:00:00"/>
    <n v="60113"/>
    <x v="1"/>
    <x v="0"/>
    <x v="2"/>
    <x v="1"/>
    <n v="0"/>
  </r>
  <r>
    <x v="92"/>
    <s v="Hazel Cortez"/>
    <x v="16"/>
    <x v="4"/>
    <x v="0"/>
    <x v="0"/>
    <x v="3"/>
    <x v="27"/>
    <d v="2021-04-18T00:00:00"/>
    <n v="50548"/>
    <x v="1"/>
    <x v="2"/>
    <x v="12"/>
    <x v="1"/>
    <n v="0"/>
  </r>
  <r>
    <x v="532"/>
    <s v="Everleigh Adams"/>
    <x v="13"/>
    <x v="6"/>
    <x v="1"/>
    <x v="0"/>
    <x v="2"/>
    <x v="29"/>
    <d v="2020-03-14T00:00:00"/>
    <n v="68846"/>
    <x v="1"/>
    <x v="0"/>
    <x v="2"/>
    <x v="1"/>
    <n v="0"/>
  </r>
  <r>
    <x v="230"/>
    <s v="Layla Salazar"/>
    <x v="29"/>
    <x v="0"/>
    <x v="3"/>
    <x v="0"/>
    <x v="3"/>
    <x v="1"/>
    <d v="2014-03-19T00:00:00"/>
    <n v="90901"/>
    <x v="1"/>
    <x v="0"/>
    <x v="0"/>
    <x v="1"/>
    <n v="0"/>
  </r>
  <r>
    <x v="533"/>
    <s v="Willow Chen"/>
    <x v="6"/>
    <x v="3"/>
    <x v="3"/>
    <x v="0"/>
    <x v="1"/>
    <x v="2"/>
    <d v="2012-09-03T00:00:00"/>
    <n v="102033"/>
    <x v="24"/>
    <x v="0"/>
    <x v="5"/>
    <x v="1"/>
    <n v="8162.64"/>
  </r>
  <r>
    <x v="534"/>
    <s v="Penelope Griffin"/>
    <x v="2"/>
    <x v="2"/>
    <x v="1"/>
    <x v="0"/>
    <x v="2"/>
    <x v="22"/>
    <d v="2021-01-23T00:00:00"/>
    <n v="151783"/>
    <x v="27"/>
    <x v="0"/>
    <x v="0"/>
    <x v="1"/>
    <n v="39463.58"/>
  </r>
  <r>
    <x v="535"/>
    <s v="Lillian Romero"/>
    <x v="2"/>
    <x v="5"/>
    <x v="3"/>
    <x v="0"/>
    <x v="3"/>
    <x v="5"/>
    <d v="2018-12-07T00:00:00"/>
    <n v="170164"/>
    <x v="35"/>
    <x v="0"/>
    <x v="5"/>
    <x v="1"/>
    <n v="28927.88"/>
  </r>
  <r>
    <x v="536"/>
    <s v="Stella Wu"/>
    <x v="0"/>
    <x v="6"/>
    <x v="2"/>
    <x v="0"/>
    <x v="1"/>
    <x v="25"/>
    <d v="2014-02-20T00:00:00"/>
    <n v="155905"/>
    <x v="28"/>
    <x v="0"/>
    <x v="3"/>
    <x v="1"/>
    <n v="21826.7"/>
  </r>
  <r>
    <x v="415"/>
    <s v="Parker Vang"/>
    <x v="7"/>
    <x v="2"/>
    <x v="3"/>
    <x v="1"/>
    <x v="1"/>
    <x v="28"/>
    <d v="2016-12-17T00:00:00"/>
    <n v="50733"/>
    <x v="1"/>
    <x v="0"/>
    <x v="4"/>
    <x v="1"/>
    <n v="0"/>
  </r>
  <r>
    <x v="537"/>
    <s v="Mila Roberts"/>
    <x v="15"/>
    <x v="4"/>
    <x v="3"/>
    <x v="0"/>
    <x v="2"/>
    <x v="23"/>
    <d v="2017-01-26T00:00:00"/>
    <n v="88663"/>
    <x v="1"/>
    <x v="0"/>
    <x v="3"/>
    <x v="1"/>
    <n v="0"/>
  </r>
  <r>
    <x v="538"/>
    <s v="Isaac Liu"/>
    <x v="17"/>
    <x v="5"/>
    <x v="1"/>
    <x v="1"/>
    <x v="1"/>
    <x v="33"/>
    <d v="1992-10-13T00:00:00"/>
    <n v="88213"/>
    <x v="1"/>
    <x v="1"/>
    <x v="1"/>
    <x v="1"/>
    <n v="0"/>
  </r>
  <r>
    <x v="539"/>
    <s v="Jacob Doan"/>
    <x v="13"/>
    <x v="2"/>
    <x v="2"/>
    <x v="1"/>
    <x v="1"/>
    <x v="0"/>
    <d v="2021-08-02T00:00:00"/>
    <n v="67130"/>
    <x v="1"/>
    <x v="0"/>
    <x v="4"/>
    <x v="1"/>
    <n v="0"/>
  </r>
  <r>
    <x v="124"/>
    <s v="Raelynn Ma"/>
    <x v="4"/>
    <x v="1"/>
    <x v="2"/>
    <x v="0"/>
    <x v="1"/>
    <x v="29"/>
    <d v="2015-10-08T00:00:00"/>
    <n v="94876"/>
    <x v="1"/>
    <x v="0"/>
    <x v="4"/>
    <x v="1"/>
    <n v="0"/>
  </r>
  <r>
    <x v="540"/>
    <s v="Jameson Juarez"/>
    <x v="25"/>
    <x v="5"/>
    <x v="2"/>
    <x v="1"/>
    <x v="3"/>
    <x v="39"/>
    <d v="1994-10-09T00:00:00"/>
    <n v="98230"/>
    <x v="1"/>
    <x v="0"/>
    <x v="4"/>
    <x v="1"/>
    <n v="0"/>
  </r>
  <r>
    <x v="541"/>
    <s v="Everleigh Shah"/>
    <x v="22"/>
    <x v="5"/>
    <x v="0"/>
    <x v="0"/>
    <x v="1"/>
    <x v="9"/>
    <d v="2018-12-14T00:00:00"/>
    <n v="96757"/>
    <x v="1"/>
    <x v="0"/>
    <x v="7"/>
    <x v="1"/>
    <n v="0"/>
  </r>
  <r>
    <x v="542"/>
    <s v="Alexander Foster"/>
    <x v="13"/>
    <x v="6"/>
    <x v="1"/>
    <x v="1"/>
    <x v="0"/>
    <x v="25"/>
    <d v="2020-07-03T00:00:00"/>
    <n v="51513"/>
    <x v="1"/>
    <x v="0"/>
    <x v="7"/>
    <x v="1"/>
    <n v="0"/>
  </r>
  <r>
    <x v="543"/>
    <s v="Ryan Ha"/>
    <x v="9"/>
    <x v="6"/>
    <x v="3"/>
    <x v="1"/>
    <x v="1"/>
    <x v="33"/>
    <d v="2007-01-27T00:00:00"/>
    <n v="234311"/>
    <x v="21"/>
    <x v="0"/>
    <x v="4"/>
    <x v="1"/>
    <n v="86695.069999999992"/>
  </r>
  <r>
    <x v="544"/>
    <s v="Chloe Salazar"/>
    <x v="0"/>
    <x v="4"/>
    <x v="2"/>
    <x v="0"/>
    <x v="3"/>
    <x v="15"/>
    <d v="2011-05-22T00:00:00"/>
    <n v="152353"/>
    <x v="28"/>
    <x v="0"/>
    <x v="0"/>
    <x v="1"/>
    <n v="21329.420000000002"/>
  </r>
  <r>
    <x v="545"/>
    <s v="Layla Scott"/>
    <x v="0"/>
    <x v="3"/>
    <x v="2"/>
    <x v="0"/>
    <x v="2"/>
    <x v="35"/>
    <d v="2010-07-30T00:00:00"/>
    <n v="124774"/>
    <x v="15"/>
    <x v="0"/>
    <x v="3"/>
    <x v="1"/>
    <n v="14972.88"/>
  </r>
  <r>
    <x v="410"/>
    <s v="Leah Khan"/>
    <x v="2"/>
    <x v="6"/>
    <x v="3"/>
    <x v="0"/>
    <x v="1"/>
    <x v="9"/>
    <d v="2010-09-13T00:00:00"/>
    <n v="157070"/>
    <x v="12"/>
    <x v="1"/>
    <x v="1"/>
    <x v="1"/>
    <n v="43979.600000000006"/>
  </r>
  <r>
    <x v="546"/>
    <s v="Mason Jimenez"/>
    <x v="0"/>
    <x v="1"/>
    <x v="2"/>
    <x v="1"/>
    <x v="3"/>
    <x v="18"/>
    <d v="2019-08-08T00:00:00"/>
    <n v="130133"/>
    <x v="0"/>
    <x v="0"/>
    <x v="5"/>
    <x v="40"/>
    <n v="19519.95"/>
  </r>
  <r>
    <x v="547"/>
    <s v="Hailey Dang"/>
    <x v="6"/>
    <x v="6"/>
    <x v="1"/>
    <x v="0"/>
    <x v="1"/>
    <x v="14"/>
    <d v="2019-09-21T00:00:00"/>
    <n v="108780"/>
    <x v="5"/>
    <x v="1"/>
    <x v="6"/>
    <x v="1"/>
    <n v="6526.8"/>
  </r>
  <r>
    <x v="548"/>
    <s v="Amelia Bui"/>
    <x v="2"/>
    <x v="5"/>
    <x v="2"/>
    <x v="0"/>
    <x v="1"/>
    <x v="30"/>
    <d v="2020-10-21T00:00:00"/>
    <n v="151853"/>
    <x v="26"/>
    <x v="1"/>
    <x v="11"/>
    <x v="1"/>
    <n v="24296.48"/>
  </r>
  <r>
    <x v="549"/>
    <s v="Elena Her"/>
    <x v="5"/>
    <x v="2"/>
    <x v="1"/>
    <x v="0"/>
    <x v="1"/>
    <x v="39"/>
    <d v="2006-09-17T00:00:00"/>
    <n v="64669"/>
    <x v="1"/>
    <x v="1"/>
    <x v="1"/>
    <x v="1"/>
    <n v="0"/>
  </r>
  <r>
    <x v="550"/>
    <s v="Ian Cortez"/>
    <x v="13"/>
    <x v="6"/>
    <x v="0"/>
    <x v="1"/>
    <x v="3"/>
    <x v="22"/>
    <d v="2008-04-30T00:00:00"/>
    <n v="69352"/>
    <x v="1"/>
    <x v="2"/>
    <x v="9"/>
    <x v="1"/>
    <n v="0"/>
  </r>
  <r>
    <x v="551"/>
    <s v="Christian Ali"/>
    <x v="13"/>
    <x v="6"/>
    <x v="0"/>
    <x v="1"/>
    <x v="1"/>
    <x v="13"/>
    <d v="2001-10-17T00:00:00"/>
    <n v="74631"/>
    <x v="1"/>
    <x v="1"/>
    <x v="1"/>
    <x v="1"/>
    <n v="0"/>
  </r>
  <r>
    <x v="552"/>
    <s v="Carter Ortiz"/>
    <x v="10"/>
    <x v="5"/>
    <x v="2"/>
    <x v="1"/>
    <x v="3"/>
    <x v="36"/>
    <d v="2012-04-29T00:00:00"/>
    <n v="96441"/>
    <x v="1"/>
    <x v="2"/>
    <x v="12"/>
    <x v="1"/>
    <n v="0"/>
  </r>
  <r>
    <x v="553"/>
    <s v="Grayson Chan"/>
    <x v="11"/>
    <x v="5"/>
    <x v="2"/>
    <x v="1"/>
    <x v="1"/>
    <x v="30"/>
    <d v="2011-10-20T00:00:00"/>
    <n v="114250"/>
    <x v="28"/>
    <x v="1"/>
    <x v="11"/>
    <x v="1"/>
    <n v="15995.000000000002"/>
  </r>
  <r>
    <x v="554"/>
    <s v="Nolan Molina"/>
    <x v="3"/>
    <x v="0"/>
    <x v="3"/>
    <x v="1"/>
    <x v="3"/>
    <x v="9"/>
    <d v="2020-12-27T00:00:00"/>
    <n v="70165"/>
    <x v="3"/>
    <x v="2"/>
    <x v="8"/>
    <x v="1"/>
    <n v="4911.55"/>
  </r>
  <r>
    <x v="555"/>
    <s v="Adam Kaur"/>
    <x v="6"/>
    <x v="0"/>
    <x v="3"/>
    <x v="1"/>
    <x v="1"/>
    <x v="33"/>
    <d v="2000-01-29T00:00:00"/>
    <n v="109059"/>
    <x v="3"/>
    <x v="1"/>
    <x v="11"/>
    <x v="1"/>
    <n v="7634.130000000001"/>
  </r>
  <r>
    <x v="556"/>
    <s v="Amelia Kaur"/>
    <x v="19"/>
    <x v="5"/>
    <x v="0"/>
    <x v="0"/>
    <x v="1"/>
    <x v="23"/>
    <d v="2015-11-14T00:00:00"/>
    <n v="77442"/>
    <x v="1"/>
    <x v="0"/>
    <x v="7"/>
    <x v="1"/>
    <n v="0"/>
  </r>
  <r>
    <x v="557"/>
    <s v="Autumn Gonzales"/>
    <x v="13"/>
    <x v="2"/>
    <x v="3"/>
    <x v="0"/>
    <x v="3"/>
    <x v="8"/>
    <d v="2012-06-06T00:00:00"/>
    <n v="72126"/>
    <x v="1"/>
    <x v="2"/>
    <x v="8"/>
    <x v="1"/>
    <n v="0"/>
  </r>
  <r>
    <x v="558"/>
    <s v="Ezra Wilson"/>
    <x v="31"/>
    <x v="0"/>
    <x v="1"/>
    <x v="1"/>
    <x v="2"/>
    <x v="0"/>
    <d v="2013-10-18T00:00:00"/>
    <n v="70334"/>
    <x v="1"/>
    <x v="0"/>
    <x v="4"/>
    <x v="1"/>
    <n v="0"/>
  </r>
  <r>
    <x v="559"/>
    <s v="Jacob Cheng"/>
    <x v="10"/>
    <x v="5"/>
    <x v="0"/>
    <x v="1"/>
    <x v="1"/>
    <x v="1"/>
    <d v="2009-12-23T00:00:00"/>
    <n v="78006"/>
    <x v="1"/>
    <x v="0"/>
    <x v="4"/>
    <x v="1"/>
    <n v="0"/>
  </r>
  <r>
    <x v="560"/>
    <s v="Melody Valdez"/>
    <x v="2"/>
    <x v="0"/>
    <x v="1"/>
    <x v="0"/>
    <x v="3"/>
    <x v="21"/>
    <d v="2021-01-25T00:00:00"/>
    <n v="160385"/>
    <x v="14"/>
    <x v="0"/>
    <x v="4"/>
    <x v="41"/>
    <n v="36888.550000000003"/>
  </r>
  <r>
    <x v="561"/>
    <s v="Caroline Nelson"/>
    <x v="9"/>
    <x v="1"/>
    <x v="3"/>
    <x v="0"/>
    <x v="2"/>
    <x v="9"/>
    <d v="2014-01-11T00:00:00"/>
    <n v="202323"/>
    <x v="30"/>
    <x v="0"/>
    <x v="2"/>
    <x v="1"/>
    <n v="78905.97"/>
  </r>
  <r>
    <x v="562"/>
    <s v="Ellie Guerrero"/>
    <x v="0"/>
    <x v="4"/>
    <x v="3"/>
    <x v="0"/>
    <x v="3"/>
    <x v="7"/>
    <d v="2020-07-13T00:00:00"/>
    <n v="141555"/>
    <x v="19"/>
    <x v="2"/>
    <x v="8"/>
    <x v="1"/>
    <n v="15571.05"/>
  </r>
  <r>
    <x v="563"/>
    <s v="Genesis Zhu"/>
    <x v="2"/>
    <x v="1"/>
    <x v="2"/>
    <x v="0"/>
    <x v="1"/>
    <x v="8"/>
    <d v="2020-07-20T00:00:00"/>
    <n v="184960"/>
    <x v="10"/>
    <x v="0"/>
    <x v="0"/>
    <x v="1"/>
    <n v="33292.799999999996"/>
  </r>
  <r>
    <x v="564"/>
    <s v="Jonathan Ho"/>
    <x v="9"/>
    <x v="0"/>
    <x v="1"/>
    <x v="1"/>
    <x v="1"/>
    <x v="17"/>
    <d v="2011-06-25T00:00:00"/>
    <n v="221592"/>
    <x v="13"/>
    <x v="0"/>
    <x v="7"/>
    <x v="1"/>
    <n v="68693.52"/>
  </r>
  <r>
    <x v="565"/>
    <s v="Savannah Park"/>
    <x v="16"/>
    <x v="4"/>
    <x v="1"/>
    <x v="0"/>
    <x v="1"/>
    <x v="18"/>
    <d v="2009-01-28T00:00:00"/>
    <n v="53301"/>
    <x v="1"/>
    <x v="0"/>
    <x v="0"/>
    <x v="1"/>
    <n v="0"/>
  </r>
  <r>
    <x v="566"/>
    <s v="Nathan Chan"/>
    <x v="21"/>
    <x v="0"/>
    <x v="3"/>
    <x v="1"/>
    <x v="1"/>
    <x v="15"/>
    <d v="2000-03-02T00:00:00"/>
    <n v="91276"/>
    <x v="1"/>
    <x v="0"/>
    <x v="0"/>
    <x v="1"/>
    <n v="0"/>
  </r>
  <r>
    <x v="567"/>
    <s v="Sofia Vu"/>
    <x v="0"/>
    <x v="4"/>
    <x v="0"/>
    <x v="0"/>
    <x v="1"/>
    <x v="27"/>
    <d v="2017-09-05T00:00:00"/>
    <n v="140042"/>
    <x v="8"/>
    <x v="0"/>
    <x v="5"/>
    <x v="1"/>
    <n v="18205.46"/>
  </r>
  <r>
    <x v="118"/>
    <s v="Ruby Choi"/>
    <x v="7"/>
    <x v="3"/>
    <x v="1"/>
    <x v="0"/>
    <x v="1"/>
    <x v="28"/>
    <d v="2018-12-06T00:00:00"/>
    <n v="57225"/>
    <x v="1"/>
    <x v="0"/>
    <x v="7"/>
    <x v="1"/>
    <n v="0"/>
  </r>
  <r>
    <x v="568"/>
    <s v="Lily Pena"/>
    <x v="6"/>
    <x v="4"/>
    <x v="2"/>
    <x v="0"/>
    <x v="3"/>
    <x v="0"/>
    <d v="2010-02-24T00:00:00"/>
    <n v="102839"/>
    <x v="17"/>
    <x v="0"/>
    <x v="4"/>
    <x v="1"/>
    <n v="5141.9500000000007"/>
  </r>
  <r>
    <x v="569"/>
    <s v="Liam Zhang"/>
    <x v="2"/>
    <x v="6"/>
    <x v="0"/>
    <x v="1"/>
    <x v="1"/>
    <x v="7"/>
    <d v="2021-09-15T00:00:00"/>
    <n v="199783"/>
    <x v="11"/>
    <x v="0"/>
    <x v="2"/>
    <x v="42"/>
    <n v="41954.43"/>
  </r>
  <r>
    <x v="570"/>
    <s v="Ian Gutierrez"/>
    <x v="15"/>
    <x v="4"/>
    <x v="0"/>
    <x v="1"/>
    <x v="3"/>
    <x v="24"/>
    <d v="2021-04-09T00:00:00"/>
    <n v="70980"/>
    <x v="1"/>
    <x v="2"/>
    <x v="9"/>
    <x v="1"/>
    <n v="0"/>
  </r>
  <r>
    <x v="571"/>
    <s v="David Simmons"/>
    <x v="6"/>
    <x v="6"/>
    <x v="3"/>
    <x v="1"/>
    <x v="2"/>
    <x v="10"/>
    <d v="1997-01-26T00:00:00"/>
    <n v="104431"/>
    <x v="3"/>
    <x v="0"/>
    <x v="3"/>
    <x v="1"/>
    <n v="7310.170000000001"/>
  </r>
  <r>
    <x v="572"/>
    <s v="Lincoln Henderson"/>
    <x v="20"/>
    <x v="4"/>
    <x v="2"/>
    <x v="1"/>
    <x v="2"/>
    <x v="21"/>
    <d v="2021-06-27T00:00:00"/>
    <n v="48510"/>
    <x v="1"/>
    <x v="0"/>
    <x v="2"/>
    <x v="1"/>
    <n v="0"/>
  </r>
  <r>
    <x v="573"/>
    <s v="Nathan Miller"/>
    <x v="10"/>
    <x v="5"/>
    <x v="2"/>
    <x v="1"/>
    <x v="0"/>
    <x v="5"/>
    <d v="2019-05-28T00:00:00"/>
    <n v="70110"/>
    <x v="1"/>
    <x v="0"/>
    <x v="4"/>
    <x v="43"/>
    <n v="0"/>
  </r>
  <r>
    <x v="574"/>
    <s v="James Singh"/>
    <x v="2"/>
    <x v="6"/>
    <x v="3"/>
    <x v="1"/>
    <x v="1"/>
    <x v="15"/>
    <d v="2008-03-12T00:00:00"/>
    <n v="186138"/>
    <x v="12"/>
    <x v="1"/>
    <x v="1"/>
    <x v="1"/>
    <n v="52118.640000000007"/>
  </r>
  <r>
    <x v="575"/>
    <s v="Kayden Ortega"/>
    <x v="7"/>
    <x v="3"/>
    <x v="1"/>
    <x v="1"/>
    <x v="3"/>
    <x v="32"/>
    <d v="2010-04-19T00:00:00"/>
    <n v="56350"/>
    <x v="1"/>
    <x v="2"/>
    <x v="9"/>
    <x v="1"/>
    <n v="0"/>
  </r>
  <r>
    <x v="139"/>
    <s v="Lucy Figueroa"/>
    <x v="0"/>
    <x v="1"/>
    <x v="0"/>
    <x v="0"/>
    <x v="3"/>
    <x v="15"/>
    <d v="2016-01-10T00:00:00"/>
    <n v="149761"/>
    <x v="15"/>
    <x v="0"/>
    <x v="7"/>
    <x v="1"/>
    <n v="17971.32"/>
  </r>
  <r>
    <x v="576"/>
    <s v="Joshua Cortez"/>
    <x v="0"/>
    <x v="1"/>
    <x v="3"/>
    <x v="1"/>
    <x v="3"/>
    <x v="18"/>
    <d v="2007-08-11T00:00:00"/>
    <n v="126277"/>
    <x v="8"/>
    <x v="2"/>
    <x v="8"/>
    <x v="1"/>
    <n v="16416.010000000002"/>
  </r>
  <r>
    <x v="577"/>
    <s v="Alexander Morris"/>
    <x v="6"/>
    <x v="2"/>
    <x v="2"/>
    <x v="1"/>
    <x v="2"/>
    <x v="29"/>
    <d v="2013-06-21T00:00:00"/>
    <n v="119631"/>
    <x v="5"/>
    <x v="0"/>
    <x v="3"/>
    <x v="1"/>
    <n v="7177.86"/>
  </r>
  <r>
    <x v="578"/>
    <s v="Grayson Chin"/>
    <x v="9"/>
    <x v="0"/>
    <x v="0"/>
    <x v="1"/>
    <x v="1"/>
    <x v="3"/>
    <d v="2020-05-09T00:00:00"/>
    <n v="256561"/>
    <x v="30"/>
    <x v="0"/>
    <x v="5"/>
    <x v="1"/>
    <n v="100058.79000000001"/>
  </r>
  <r>
    <x v="579"/>
    <s v="Allison Espinoza"/>
    <x v="29"/>
    <x v="0"/>
    <x v="2"/>
    <x v="0"/>
    <x v="3"/>
    <x v="15"/>
    <d v="2020-04-16T00:00:00"/>
    <n v="66958"/>
    <x v="1"/>
    <x v="0"/>
    <x v="4"/>
    <x v="1"/>
    <n v="0"/>
  </r>
  <r>
    <x v="12"/>
    <s v="Naomi Chu"/>
    <x v="0"/>
    <x v="2"/>
    <x v="1"/>
    <x v="0"/>
    <x v="1"/>
    <x v="30"/>
    <d v="2004-02-29T00:00:00"/>
    <n v="158897"/>
    <x v="4"/>
    <x v="1"/>
    <x v="1"/>
    <x v="1"/>
    <n v="15889.7"/>
  </r>
  <r>
    <x v="64"/>
    <s v="Jameson Martin"/>
    <x v="1"/>
    <x v="0"/>
    <x v="3"/>
    <x v="1"/>
    <x v="2"/>
    <x v="17"/>
    <d v="2008-02-15T00:00:00"/>
    <n v="71695"/>
    <x v="1"/>
    <x v="0"/>
    <x v="3"/>
    <x v="1"/>
    <n v="0"/>
  </r>
  <r>
    <x v="580"/>
    <s v="Sebastian Gupta"/>
    <x v="4"/>
    <x v="6"/>
    <x v="3"/>
    <x v="1"/>
    <x v="1"/>
    <x v="28"/>
    <d v="2014-09-22T00:00:00"/>
    <n v="73779"/>
    <x v="1"/>
    <x v="1"/>
    <x v="1"/>
    <x v="44"/>
    <n v="0"/>
  </r>
  <r>
    <x v="581"/>
    <s v="Eloise Pham"/>
    <x v="6"/>
    <x v="2"/>
    <x v="2"/>
    <x v="0"/>
    <x v="1"/>
    <x v="15"/>
    <d v="2011-10-20T00:00:00"/>
    <n v="123640"/>
    <x v="3"/>
    <x v="1"/>
    <x v="6"/>
    <x v="1"/>
    <n v="8654.8000000000011"/>
  </r>
  <r>
    <x v="546"/>
    <s v="Valentina Davis"/>
    <x v="7"/>
    <x v="2"/>
    <x v="2"/>
    <x v="0"/>
    <x v="2"/>
    <x v="29"/>
    <d v="2014-04-13T00:00:00"/>
    <n v="46878"/>
    <x v="1"/>
    <x v="0"/>
    <x v="4"/>
    <x v="1"/>
    <n v="0"/>
  </r>
  <r>
    <x v="582"/>
    <s v="Brooklyn Daniels"/>
    <x v="7"/>
    <x v="6"/>
    <x v="2"/>
    <x v="0"/>
    <x v="2"/>
    <x v="14"/>
    <d v="2003-02-10T00:00:00"/>
    <n v="57032"/>
    <x v="1"/>
    <x v="0"/>
    <x v="4"/>
    <x v="1"/>
    <n v="0"/>
  </r>
  <r>
    <x v="583"/>
    <s v="Paisley Gomez"/>
    <x v="4"/>
    <x v="2"/>
    <x v="1"/>
    <x v="0"/>
    <x v="3"/>
    <x v="4"/>
    <d v="2007-10-02T00:00:00"/>
    <n v="98150"/>
    <x v="1"/>
    <x v="2"/>
    <x v="9"/>
    <x v="1"/>
    <n v="0"/>
  </r>
  <r>
    <x v="584"/>
    <s v="Madison Li"/>
    <x v="2"/>
    <x v="6"/>
    <x v="1"/>
    <x v="0"/>
    <x v="1"/>
    <x v="25"/>
    <d v="2017-03-06T00:00:00"/>
    <n v="171426"/>
    <x v="0"/>
    <x v="1"/>
    <x v="10"/>
    <x v="45"/>
    <n v="25713.899999999998"/>
  </r>
  <r>
    <x v="4"/>
    <s v="Everleigh Simmons"/>
    <x v="7"/>
    <x v="1"/>
    <x v="1"/>
    <x v="0"/>
    <x v="2"/>
    <x v="0"/>
    <d v="2021-04-16T00:00:00"/>
    <n v="48266"/>
    <x v="1"/>
    <x v="0"/>
    <x v="2"/>
    <x v="1"/>
    <n v="0"/>
  </r>
  <r>
    <x v="585"/>
    <s v="Logan Soto"/>
    <x v="9"/>
    <x v="1"/>
    <x v="0"/>
    <x v="1"/>
    <x v="3"/>
    <x v="9"/>
    <d v="2018-08-18T00:00:00"/>
    <n v="223404"/>
    <x v="18"/>
    <x v="0"/>
    <x v="7"/>
    <x v="1"/>
    <n v="71489.279999999999"/>
  </r>
  <r>
    <x v="586"/>
    <s v="Charlotte Vo"/>
    <x v="27"/>
    <x v="0"/>
    <x v="2"/>
    <x v="0"/>
    <x v="1"/>
    <x v="4"/>
    <d v="2014-01-10T00:00:00"/>
    <n v="74854"/>
    <x v="1"/>
    <x v="0"/>
    <x v="0"/>
    <x v="1"/>
    <n v="0"/>
  </r>
  <r>
    <x v="587"/>
    <s v="Alice Thompson"/>
    <x v="9"/>
    <x v="3"/>
    <x v="2"/>
    <x v="0"/>
    <x v="2"/>
    <x v="35"/>
    <d v="2007-04-25T00:00:00"/>
    <n v="217783"/>
    <x v="32"/>
    <x v="0"/>
    <x v="0"/>
    <x v="1"/>
    <n v="78401.87999999999"/>
  </r>
  <r>
    <x v="588"/>
    <s v="Peyton Garza"/>
    <x v="28"/>
    <x v="0"/>
    <x v="1"/>
    <x v="0"/>
    <x v="3"/>
    <x v="26"/>
    <d v="2004-08-15T00:00:00"/>
    <n v="44735"/>
    <x v="1"/>
    <x v="2"/>
    <x v="8"/>
    <x v="1"/>
    <n v="0"/>
  </r>
  <r>
    <x v="589"/>
    <s v="Nora Nelson"/>
    <x v="13"/>
    <x v="1"/>
    <x v="1"/>
    <x v="0"/>
    <x v="2"/>
    <x v="12"/>
    <d v="2007-01-09T00:00:00"/>
    <n v="50685"/>
    <x v="1"/>
    <x v="0"/>
    <x v="7"/>
    <x v="1"/>
    <n v="0"/>
  </r>
  <r>
    <x v="590"/>
    <s v="Maverick Li"/>
    <x v="13"/>
    <x v="2"/>
    <x v="0"/>
    <x v="1"/>
    <x v="1"/>
    <x v="8"/>
    <d v="2018-03-10T00:00:00"/>
    <n v="58993"/>
    <x v="1"/>
    <x v="0"/>
    <x v="5"/>
    <x v="1"/>
    <n v="0"/>
  </r>
  <r>
    <x v="591"/>
    <s v="Ian Barnes"/>
    <x v="19"/>
    <x v="5"/>
    <x v="3"/>
    <x v="1"/>
    <x v="2"/>
    <x v="40"/>
    <d v="2020-06-08T00:00:00"/>
    <n v="115765"/>
    <x v="1"/>
    <x v="0"/>
    <x v="4"/>
    <x v="46"/>
    <n v="0"/>
  </r>
  <r>
    <x v="592"/>
    <s v="Athena Vu"/>
    <x v="2"/>
    <x v="3"/>
    <x v="1"/>
    <x v="0"/>
    <x v="1"/>
    <x v="20"/>
    <d v="2007-03-06T00:00:00"/>
    <n v="193044"/>
    <x v="0"/>
    <x v="0"/>
    <x v="4"/>
    <x v="1"/>
    <n v="28956.6"/>
  </r>
  <r>
    <x v="593"/>
    <s v="Ruby Washington"/>
    <x v="7"/>
    <x v="6"/>
    <x v="0"/>
    <x v="0"/>
    <x v="0"/>
    <x v="13"/>
    <d v="2011-06-17T00:00:00"/>
    <n v="56686"/>
    <x v="1"/>
    <x v="0"/>
    <x v="0"/>
    <x v="47"/>
    <n v="0"/>
  </r>
  <r>
    <x v="594"/>
    <s v="Bella Butler"/>
    <x v="0"/>
    <x v="1"/>
    <x v="1"/>
    <x v="0"/>
    <x v="0"/>
    <x v="29"/>
    <d v="2019-10-25T00:00:00"/>
    <n v="131652"/>
    <x v="19"/>
    <x v="0"/>
    <x v="0"/>
    <x v="1"/>
    <n v="14481.72"/>
  </r>
  <r>
    <x v="595"/>
    <s v="Kinsley Henry"/>
    <x v="2"/>
    <x v="6"/>
    <x v="1"/>
    <x v="0"/>
    <x v="0"/>
    <x v="15"/>
    <d v="2008-02-29T00:00:00"/>
    <n v="150577"/>
    <x v="36"/>
    <x v="0"/>
    <x v="4"/>
    <x v="1"/>
    <n v="37644.25"/>
  </r>
  <r>
    <x v="234"/>
    <s v="Kennedy Romero"/>
    <x v="11"/>
    <x v="5"/>
    <x v="0"/>
    <x v="0"/>
    <x v="3"/>
    <x v="17"/>
    <d v="2018-12-27T00:00:00"/>
    <n v="87359"/>
    <x v="19"/>
    <x v="2"/>
    <x v="9"/>
    <x v="1"/>
    <n v="9609.49"/>
  </r>
  <r>
    <x v="596"/>
    <s v="Zoe Do"/>
    <x v="13"/>
    <x v="2"/>
    <x v="2"/>
    <x v="0"/>
    <x v="1"/>
    <x v="33"/>
    <d v="2014-01-08T00:00:00"/>
    <n v="51877"/>
    <x v="1"/>
    <x v="1"/>
    <x v="10"/>
    <x v="1"/>
    <n v="0"/>
  </r>
  <r>
    <x v="99"/>
    <s v="Everett Khan"/>
    <x v="29"/>
    <x v="0"/>
    <x v="1"/>
    <x v="1"/>
    <x v="1"/>
    <x v="19"/>
    <d v="2017-01-18T00:00:00"/>
    <n v="86417"/>
    <x v="1"/>
    <x v="0"/>
    <x v="2"/>
    <x v="1"/>
    <n v="0"/>
  </r>
  <r>
    <x v="597"/>
    <s v="Anna Han"/>
    <x v="27"/>
    <x v="0"/>
    <x v="0"/>
    <x v="0"/>
    <x v="1"/>
    <x v="13"/>
    <d v="2003-05-08T00:00:00"/>
    <n v="96548"/>
    <x v="1"/>
    <x v="0"/>
    <x v="5"/>
    <x v="1"/>
    <n v="0"/>
  </r>
  <r>
    <x v="598"/>
    <s v="Leilani Sharma"/>
    <x v="4"/>
    <x v="3"/>
    <x v="1"/>
    <x v="0"/>
    <x v="1"/>
    <x v="19"/>
    <d v="2014-01-23T00:00:00"/>
    <n v="92940"/>
    <x v="1"/>
    <x v="1"/>
    <x v="11"/>
    <x v="1"/>
    <n v="0"/>
  </r>
  <r>
    <x v="439"/>
    <s v="Jordan Cho"/>
    <x v="13"/>
    <x v="3"/>
    <x v="2"/>
    <x v="1"/>
    <x v="1"/>
    <x v="21"/>
    <d v="2018-08-24T00:00:00"/>
    <n v="61410"/>
    <x v="1"/>
    <x v="0"/>
    <x v="3"/>
    <x v="1"/>
    <n v="0"/>
  </r>
  <r>
    <x v="599"/>
    <s v="Nova Williams"/>
    <x v="6"/>
    <x v="1"/>
    <x v="2"/>
    <x v="0"/>
    <x v="0"/>
    <x v="22"/>
    <d v="2010-04-25T00:00:00"/>
    <n v="110302"/>
    <x v="5"/>
    <x v="0"/>
    <x v="4"/>
    <x v="1"/>
    <n v="6618.12"/>
  </r>
  <r>
    <x v="600"/>
    <s v="Scarlett Hill"/>
    <x v="2"/>
    <x v="5"/>
    <x v="2"/>
    <x v="0"/>
    <x v="0"/>
    <x v="15"/>
    <d v="2018-04-22T00:00:00"/>
    <n v="187205"/>
    <x v="9"/>
    <x v="0"/>
    <x v="7"/>
    <x v="48"/>
    <n v="44929.2"/>
  </r>
  <r>
    <x v="601"/>
    <s v="Dominic Scott"/>
    <x v="4"/>
    <x v="2"/>
    <x v="3"/>
    <x v="1"/>
    <x v="2"/>
    <x v="15"/>
    <d v="2011-03-16T00:00:00"/>
    <n v="81687"/>
    <x v="1"/>
    <x v="0"/>
    <x v="3"/>
    <x v="1"/>
    <n v="0"/>
  </r>
  <r>
    <x v="602"/>
    <s v="Anthony Marquez"/>
    <x v="9"/>
    <x v="0"/>
    <x v="2"/>
    <x v="1"/>
    <x v="3"/>
    <x v="36"/>
    <d v="2009-08-15T00:00:00"/>
    <n v="241083"/>
    <x v="30"/>
    <x v="0"/>
    <x v="7"/>
    <x v="1"/>
    <n v="94022.37000000001"/>
  </r>
  <r>
    <x v="603"/>
    <s v="Elena Patterson"/>
    <x v="9"/>
    <x v="1"/>
    <x v="2"/>
    <x v="0"/>
    <x v="0"/>
    <x v="31"/>
    <d v="2018-11-09T00:00:00"/>
    <n v="223805"/>
    <x v="32"/>
    <x v="0"/>
    <x v="2"/>
    <x v="1"/>
    <n v="80569.8"/>
  </r>
  <r>
    <x v="604"/>
    <s v="Madison Nelson"/>
    <x v="2"/>
    <x v="3"/>
    <x v="3"/>
    <x v="0"/>
    <x v="2"/>
    <x v="5"/>
    <d v="2021-07-16T00:00:00"/>
    <n v="161759"/>
    <x v="26"/>
    <x v="0"/>
    <x v="4"/>
    <x v="1"/>
    <n v="25881.440000000002"/>
  </r>
  <r>
    <x v="605"/>
    <s v="William Walker"/>
    <x v="3"/>
    <x v="0"/>
    <x v="0"/>
    <x v="1"/>
    <x v="0"/>
    <x v="28"/>
    <d v="2019-02-24T00:00:00"/>
    <n v="95899"/>
    <x v="4"/>
    <x v="0"/>
    <x v="7"/>
    <x v="49"/>
    <n v="9589.9"/>
  </r>
  <r>
    <x v="606"/>
    <s v="Lincoln Wong"/>
    <x v="4"/>
    <x v="1"/>
    <x v="3"/>
    <x v="1"/>
    <x v="1"/>
    <x v="37"/>
    <d v="2019-06-07T00:00:00"/>
    <n v="80700"/>
    <x v="1"/>
    <x v="0"/>
    <x v="7"/>
    <x v="1"/>
    <n v="0"/>
  </r>
  <r>
    <x v="343"/>
    <s v="James Huang"/>
    <x v="6"/>
    <x v="4"/>
    <x v="2"/>
    <x v="1"/>
    <x v="1"/>
    <x v="36"/>
    <d v="1997-03-11T00:00:00"/>
    <n v="128136"/>
    <x v="17"/>
    <x v="1"/>
    <x v="10"/>
    <x v="1"/>
    <n v="6406.8"/>
  </r>
  <r>
    <x v="607"/>
    <s v="Emery Ford"/>
    <x v="13"/>
    <x v="6"/>
    <x v="3"/>
    <x v="0"/>
    <x v="2"/>
    <x v="38"/>
    <d v="2017-04-18T00:00:00"/>
    <n v="58745"/>
    <x v="1"/>
    <x v="0"/>
    <x v="5"/>
    <x v="1"/>
    <n v="0"/>
  </r>
  <r>
    <x v="608"/>
    <s v="Paisley Trinh"/>
    <x v="1"/>
    <x v="0"/>
    <x v="3"/>
    <x v="0"/>
    <x v="1"/>
    <x v="4"/>
    <d v="1992-05-04T00:00:00"/>
    <n v="76202"/>
    <x v="1"/>
    <x v="0"/>
    <x v="5"/>
    <x v="50"/>
    <n v="0"/>
  </r>
  <r>
    <x v="609"/>
    <s v="Hudson Williams"/>
    <x v="9"/>
    <x v="2"/>
    <x v="2"/>
    <x v="1"/>
    <x v="0"/>
    <x v="9"/>
    <d v="2018-03-19T00:00:00"/>
    <n v="195200"/>
    <x v="32"/>
    <x v="0"/>
    <x v="5"/>
    <x v="1"/>
    <n v="70272"/>
  </r>
  <r>
    <x v="610"/>
    <s v="Harper Phan"/>
    <x v="13"/>
    <x v="1"/>
    <x v="1"/>
    <x v="0"/>
    <x v="1"/>
    <x v="15"/>
    <d v="2016-12-07T00:00:00"/>
    <n v="71454"/>
    <x v="1"/>
    <x v="1"/>
    <x v="6"/>
    <x v="1"/>
    <n v="0"/>
  </r>
  <r>
    <x v="611"/>
    <s v="Madeline Allen"/>
    <x v="21"/>
    <x v="0"/>
    <x v="1"/>
    <x v="0"/>
    <x v="2"/>
    <x v="23"/>
    <d v="2020-02-03T00:00:00"/>
    <n v="94652"/>
    <x v="1"/>
    <x v="0"/>
    <x v="0"/>
    <x v="1"/>
    <n v="0"/>
  </r>
  <r>
    <x v="612"/>
    <s v="Charles Moore"/>
    <x v="1"/>
    <x v="0"/>
    <x v="1"/>
    <x v="1"/>
    <x v="0"/>
    <x v="8"/>
    <d v="2016-02-16T00:00:00"/>
    <n v="63411"/>
    <x v="1"/>
    <x v="0"/>
    <x v="4"/>
    <x v="1"/>
    <n v="0"/>
  </r>
  <r>
    <x v="613"/>
    <s v="Lincoln Fong"/>
    <x v="13"/>
    <x v="2"/>
    <x v="2"/>
    <x v="1"/>
    <x v="1"/>
    <x v="11"/>
    <d v="2020-02-17T00:00:00"/>
    <n v="67171"/>
    <x v="1"/>
    <x v="1"/>
    <x v="1"/>
    <x v="14"/>
    <n v="0"/>
  </r>
  <r>
    <x v="614"/>
    <s v="Isla Guzman"/>
    <x v="0"/>
    <x v="3"/>
    <x v="2"/>
    <x v="0"/>
    <x v="3"/>
    <x v="21"/>
    <d v="2019-07-06T00:00:00"/>
    <n v="152036"/>
    <x v="0"/>
    <x v="2"/>
    <x v="9"/>
    <x v="1"/>
    <n v="22805.399999999998"/>
  </r>
  <r>
    <x v="615"/>
    <s v="Hailey Foster"/>
    <x v="8"/>
    <x v="5"/>
    <x v="1"/>
    <x v="0"/>
    <x v="0"/>
    <x v="0"/>
    <d v="2021-03-21T00:00:00"/>
    <n v="95562"/>
    <x v="1"/>
    <x v="0"/>
    <x v="2"/>
    <x v="1"/>
    <n v="0"/>
  </r>
  <r>
    <x v="616"/>
    <s v="Hudson Hill"/>
    <x v="4"/>
    <x v="2"/>
    <x v="0"/>
    <x v="1"/>
    <x v="2"/>
    <x v="23"/>
    <d v="2019-11-04T00:00:00"/>
    <n v="96092"/>
    <x v="1"/>
    <x v="0"/>
    <x v="5"/>
    <x v="1"/>
    <n v="0"/>
  </r>
  <r>
    <x v="617"/>
    <s v="Wyatt Li"/>
    <x v="9"/>
    <x v="5"/>
    <x v="1"/>
    <x v="1"/>
    <x v="1"/>
    <x v="20"/>
    <d v="2013-06-03T00:00:00"/>
    <n v="254289"/>
    <x v="30"/>
    <x v="0"/>
    <x v="2"/>
    <x v="1"/>
    <n v="99172.71"/>
  </r>
  <r>
    <x v="618"/>
    <s v="Maverick Henry"/>
    <x v="3"/>
    <x v="0"/>
    <x v="0"/>
    <x v="1"/>
    <x v="2"/>
    <x v="3"/>
    <d v="2019-07-10T00:00:00"/>
    <n v="69110"/>
    <x v="17"/>
    <x v="0"/>
    <x v="2"/>
    <x v="1"/>
    <n v="3455.5"/>
  </r>
  <r>
    <x v="619"/>
    <s v="Xavier Jackson"/>
    <x v="9"/>
    <x v="6"/>
    <x v="2"/>
    <x v="1"/>
    <x v="2"/>
    <x v="27"/>
    <d v="2002-06-11T00:00:00"/>
    <n v="236314"/>
    <x v="16"/>
    <x v="0"/>
    <x v="4"/>
    <x v="1"/>
    <n v="80346.760000000009"/>
  </r>
  <r>
    <x v="620"/>
    <s v="Christian Medina"/>
    <x v="7"/>
    <x v="6"/>
    <x v="3"/>
    <x v="1"/>
    <x v="3"/>
    <x v="10"/>
    <d v="2007-06-19T00:00:00"/>
    <n v="45206"/>
    <x v="1"/>
    <x v="0"/>
    <x v="7"/>
    <x v="1"/>
    <n v="0"/>
  </r>
  <r>
    <x v="621"/>
    <s v="Autumn Leung"/>
    <x v="9"/>
    <x v="1"/>
    <x v="0"/>
    <x v="0"/>
    <x v="1"/>
    <x v="6"/>
    <d v="2021-11-15T00:00:00"/>
    <n v="210708"/>
    <x v="29"/>
    <x v="0"/>
    <x v="2"/>
    <x v="1"/>
    <n v="69533.64"/>
  </r>
  <r>
    <x v="622"/>
    <s v="Robert Vazquez"/>
    <x v="27"/>
    <x v="0"/>
    <x v="3"/>
    <x v="1"/>
    <x v="3"/>
    <x v="28"/>
    <d v="2021-09-26T00:00:00"/>
    <n v="87770"/>
    <x v="1"/>
    <x v="0"/>
    <x v="5"/>
    <x v="1"/>
    <n v="0"/>
  </r>
  <r>
    <x v="623"/>
    <s v="Aria Roberts"/>
    <x v="6"/>
    <x v="3"/>
    <x v="3"/>
    <x v="0"/>
    <x v="2"/>
    <x v="31"/>
    <d v="2015-08-12T00:00:00"/>
    <n v="106858"/>
    <x v="17"/>
    <x v="0"/>
    <x v="0"/>
    <x v="1"/>
    <n v="5342.9000000000005"/>
  </r>
  <r>
    <x v="624"/>
    <s v="Axel Johnson"/>
    <x v="2"/>
    <x v="4"/>
    <x v="3"/>
    <x v="1"/>
    <x v="2"/>
    <x v="33"/>
    <d v="2015-04-14T00:00:00"/>
    <n v="155788"/>
    <x v="35"/>
    <x v="0"/>
    <x v="0"/>
    <x v="1"/>
    <n v="26483.960000000003"/>
  </r>
  <r>
    <x v="625"/>
    <s v="Madeline Garcia"/>
    <x v="15"/>
    <x v="4"/>
    <x v="2"/>
    <x v="0"/>
    <x v="3"/>
    <x v="15"/>
    <d v="2019-04-26T00:00:00"/>
    <n v="74891"/>
    <x v="1"/>
    <x v="2"/>
    <x v="9"/>
    <x v="1"/>
    <n v="0"/>
  </r>
  <r>
    <x v="626"/>
    <s v="Christopher Chung"/>
    <x v="8"/>
    <x v="5"/>
    <x v="3"/>
    <x v="1"/>
    <x v="1"/>
    <x v="21"/>
    <d v="2021-12-18T00:00:00"/>
    <n v="95670"/>
    <x v="1"/>
    <x v="0"/>
    <x v="3"/>
    <x v="1"/>
    <n v="0"/>
  </r>
  <r>
    <x v="627"/>
    <s v="Eliana Turner"/>
    <x v="5"/>
    <x v="2"/>
    <x v="0"/>
    <x v="0"/>
    <x v="0"/>
    <x v="13"/>
    <d v="2000-09-29T00:00:00"/>
    <n v="67837"/>
    <x v="1"/>
    <x v="0"/>
    <x v="5"/>
    <x v="1"/>
    <n v="0"/>
  </r>
  <r>
    <x v="628"/>
    <s v="Daniel Shah"/>
    <x v="13"/>
    <x v="2"/>
    <x v="0"/>
    <x v="1"/>
    <x v="1"/>
    <x v="12"/>
    <d v="2010-06-04T00:00:00"/>
    <n v="72425"/>
    <x v="1"/>
    <x v="1"/>
    <x v="10"/>
    <x v="1"/>
    <n v="0"/>
  </r>
  <r>
    <x v="629"/>
    <s v="Penelope Gonzalez"/>
    <x v="4"/>
    <x v="2"/>
    <x v="3"/>
    <x v="0"/>
    <x v="3"/>
    <x v="27"/>
    <d v="1994-10-16T00:00:00"/>
    <n v="93103"/>
    <x v="1"/>
    <x v="0"/>
    <x v="3"/>
    <x v="1"/>
    <n v="0"/>
  </r>
  <r>
    <x v="630"/>
    <s v="Mila Allen"/>
    <x v="8"/>
    <x v="5"/>
    <x v="3"/>
    <x v="0"/>
    <x v="2"/>
    <x v="16"/>
    <d v="2015-10-14T00:00:00"/>
    <n v="76272"/>
    <x v="1"/>
    <x v="0"/>
    <x v="4"/>
    <x v="51"/>
    <n v="0"/>
  </r>
  <r>
    <x v="631"/>
    <s v="Emilia Chu"/>
    <x v="13"/>
    <x v="1"/>
    <x v="1"/>
    <x v="0"/>
    <x v="1"/>
    <x v="35"/>
    <d v="2003-06-24T00:00:00"/>
    <n v="55760"/>
    <x v="1"/>
    <x v="0"/>
    <x v="5"/>
    <x v="1"/>
    <n v="0"/>
  </r>
  <r>
    <x v="632"/>
    <s v="Emily Clark"/>
    <x v="9"/>
    <x v="3"/>
    <x v="3"/>
    <x v="0"/>
    <x v="2"/>
    <x v="9"/>
    <d v="2020-01-13T00:00:00"/>
    <n v="253294"/>
    <x v="23"/>
    <x v="0"/>
    <x v="4"/>
    <x v="1"/>
    <n v="101317.6"/>
  </r>
  <r>
    <x v="633"/>
    <s v="Roman King"/>
    <x v="13"/>
    <x v="1"/>
    <x v="3"/>
    <x v="1"/>
    <x v="2"/>
    <x v="33"/>
    <d v="2007-08-16T00:00:00"/>
    <n v="58671"/>
    <x v="1"/>
    <x v="0"/>
    <x v="7"/>
    <x v="1"/>
    <n v="0"/>
  </r>
  <r>
    <x v="634"/>
    <s v="Emery Do"/>
    <x v="5"/>
    <x v="2"/>
    <x v="0"/>
    <x v="0"/>
    <x v="1"/>
    <x v="28"/>
    <d v="2018-03-16T00:00:00"/>
    <n v="55457"/>
    <x v="1"/>
    <x v="0"/>
    <x v="7"/>
    <x v="1"/>
    <n v="0"/>
  </r>
  <r>
    <x v="635"/>
    <s v="Autumn Thao"/>
    <x v="5"/>
    <x v="2"/>
    <x v="1"/>
    <x v="0"/>
    <x v="1"/>
    <x v="20"/>
    <d v="2017-09-26T00:00:00"/>
    <n v="72340"/>
    <x v="1"/>
    <x v="0"/>
    <x v="3"/>
    <x v="52"/>
    <n v="0"/>
  </r>
  <r>
    <x v="636"/>
    <s v="Naomi Coleman"/>
    <x v="6"/>
    <x v="6"/>
    <x v="3"/>
    <x v="0"/>
    <x v="2"/>
    <x v="7"/>
    <d v="2016-11-02T00:00:00"/>
    <n v="122054"/>
    <x v="5"/>
    <x v="0"/>
    <x v="3"/>
    <x v="1"/>
    <n v="7323.24"/>
  </r>
  <r>
    <x v="637"/>
    <s v="Cora Zheng"/>
    <x v="2"/>
    <x v="0"/>
    <x v="1"/>
    <x v="0"/>
    <x v="1"/>
    <x v="5"/>
    <d v="2018-01-03T00:00:00"/>
    <n v="167100"/>
    <x v="2"/>
    <x v="1"/>
    <x v="11"/>
    <x v="1"/>
    <n v="33420"/>
  </r>
  <r>
    <x v="638"/>
    <s v="Ayla Daniels"/>
    <x v="1"/>
    <x v="0"/>
    <x v="3"/>
    <x v="0"/>
    <x v="2"/>
    <x v="26"/>
    <d v="1997-04-23T00:00:00"/>
    <n v="78153"/>
    <x v="1"/>
    <x v="0"/>
    <x v="4"/>
    <x v="1"/>
    <n v="0"/>
  </r>
  <r>
    <x v="639"/>
    <s v="Allison Daniels"/>
    <x v="6"/>
    <x v="1"/>
    <x v="1"/>
    <x v="0"/>
    <x v="2"/>
    <x v="17"/>
    <d v="2020-04-14T00:00:00"/>
    <n v="103524"/>
    <x v="6"/>
    <x v="0"/>
    <x v="3"/>
    <x v="1"/>
    <n v="9317.16"/>
  </r>
  <r>
    <x v="640"/>
    <s v="Mateo Harris"/>
    <x v="6"/>
    <x v="0"/>
    <x v="3"/>
    <x v="1"/>
    <x v="2"/>
    <x v="23"/>
    <d v="2017-08-05T00:00:00"/>
    <n v="119906"/>
    <x v="17"/>
    <x v="0"/>
    <x v="7"/>
    <x v="1"/>
    <n v="5995.3"/>
  </r>
  <r>
    <x v="641"/>
    <s v="Samantha Rogers"/>
    <x v="7"/>
    <x v="6"/>
    <x v="2"/>
    <x v="0"/>
    <x v="2"/>
    <x v="21"/>
    <d v="2020-01-17T00:00:00"/>
    <n v="45061"/>
    <x v="1"/>
    <x v="0"/>
    <x v="4"/>
    <x v="1"/>
    <n v="0"/>
  </r>
  <r>
    <x v="642"/>
    <s v="Julian Lee"/>
    <x v="30"/>
    <x v="0"/>
    <x v="3"/>
    <x v="1"/>
    <x v="1"/>
    <x v="10"/>
    <d v="2003-01-17T00:00:00"/>
    <n v="91399"/>
    <x v="1"/>
    <x v="0"/>
    <x v="0"/>
    <x v="1"/>
    <n v="0"/>
  </r>
  <r>
    <x v="643"/>
    <s v="Nicholas Avila"/>
    <x v="14"/>
    <x v="0"/>
    <x v="0"/>
    <x v="1"/>
    <x v="3"/>
    <x v="21"/>
    <d v="2017-09-28T00:00:00"/>
    <n v="97336"/>
    <x v="1"/>
    <x v="0"/>
    <x v="5"/>
    <x v="1"/>
    <n v="0"/>
  </r>
  <r>
    <x v="603"/>
    <s v="Hailey Watson"/>
    <x v="0"/>
    <x v="3"/>
    <x v="3"/>
    <x v="0"/>
    <x v="0"/>
    <x v="11"/>
    <d v="2017-01-20T00:00:00"/>
    <n v="124629"/>
    <x v="4"/>
    <x v="0"/>
    <x v="7"/>
    <x v="1"/>
    <n v="12462.900000000001"/>
  </r>
  <r>
    <x v="644"/>
    <s v="Willow Woods"/>
    <x v="9"/>
    <x v="4"/>
    <x v="2"/>
    <x v="0"/>
    <x v="2"/>
    <x v="21"/>
    <d v="2021-07-25T00:00:00"/>
    <n v="231850"/>
    <x v="30"/>
    <x v="0"/>
    <x v="4"/>
    <x v="1"/>
    <n v="90421.5"/>
  </r>
  <r>
    <x v="645"/>
    <s v="Alexander Gonzales"/>
    <x v="6"/>
    <x v="3"/>
    <x v="0"/>
    <x v="1"/>
    <x v="3"/>
    <x v="8"/>
    <d v="2018-06-04T00:00:00"/>
    <n v="128329"/>
    <x v="24"/>
    <x v="0"/>
    <x v="3"/>
    <x v="1"/>
    <n v="10266.32"/>
  </r>
  <r>
    <x v="646"/>
    <s v="Aiden Gonzales"/>
    <x v="9"/>
    <x v="6"/>
    <x v="2"/>
    <x v="1"/>
    <x v="3"/>
    <x v="18"/>
    <d v="2021-03-28T00:00:00"/>
    <n v="186033"/>
    <x v="16"/>
    <x v="2"/>
    <x v="12"/>
    <x v="1"/>
    <n v="63251.22"/>
  </r>
  <r>
    <x v="647"/>
    <s v="Joshua Chin"/>
    <x v="0"/>
    <x v="6"/>
    <x v="1"/>
    <x v="1"/>
    <x v="1"/>
    <x v="33"/>
    <d v="2021-07-26T00:00:00"/>
    <n v="121480"/>
    <x v="28"/>
    <x v="0"/>
    <x v="3"/>
    <x v="1"/>
    <n v="17007.2"/>
  </r>
  <r>
    <x v="648"/>
    <s v="Paisley Hall"/>
    <x v="2"/>
    <x v="4"/>
    <x v="2"/>
    <x v="0"/>
    <x v="2"/>
    <x v="12"/>
    <d v="2010-05-21T00:00:00"/>
    <n v="153275"/>
    <x v="9"/>
    <x v="0"/>
    <x v="7"/>
    <x v="1"/>
    <n v="36786"/>
  </r>
  <r>
    <x v="649"/>
    <s v="Allison Leung"/>
    <x v="4"/>
    <x v="2"/>
    <x v="0"/>
    <x v="0"/>
    <x v="1"/>
    <x v="39"/>
    <d v="2020-05-18T00:00:00"/>
    <n v="97830"/>
    <x v="1"/>
    <x v="0"/>
    <x v="5"/>
    <x v="1"/>
    <n v="0"/>
  </r>
  <r>
    <x v="650"/>
    <s v="Hannah Mejia"/>
    <x v="9"/>
    <x v="6"/>
    <x v="3"/>
    <x v="0"/>
    <x v="3"/>
    <x v="40"/>
    <d v="1999-03-13T00:00:00"/>
    <n v="239394"/>
    <x v="18"/>
    <x v="0"/>
    <x v="5"/>
    <x v="1"/>
    <n v="76606.080000000002"/>
  </r>
  <r>
    <x v="291"/>
    <s v="Elizabeth Huang"/>
    <x v="7"/>
    <x v="1"/>
    <x v="2"/>
    <x v="0"/>
    <x v="1"/>
    <x v="39"/>
    <d v="2002-09-20T00:00:00"/>
    <n v="49738"/>
    <x v="1"/>
    <x v="1"/>
    <x v="10"/>
    <x v="1"/>
    <n v="0"/>
  </r>
  <r>
    <x v="651"/>
    <s v="Abigail Garza"/>
    <x v="7"/>
    <x v="3"/>
    <x v="1"/>
    <x v="0"/>
    <x v="3"/>
    <x v="29"/>
    <d v="2018-05-27T00:00:00"/>
    <n v="45049"/>
    <x v="1"/>
    <x v="0"/>
    <x v="0"/>
    <x v="1"/>
    <n v="0"/>
  </r>
  <r>
    <x v="652"/>
    <s v="Raelynn Lu"/>
    <x v="2"/>
    <x v="1"/>
    <x v="0"/>
    <x v="0"/>
    <x v="1"/>
    <x v="5"/>
    <d v="2020-05-26T00:00:00"/>
    <n v="153628"/>
    <x v="20"/>
    <x v="1"/>
    <x v="1"/>
    <x v="53"/>
    <n v="44552.119999999995"/>
  </r>
  <r>
    <x v="653"/>
    <s v="Charles Luu"/>
    <x v="0"/>
    <x v="2"/>
    <x v="1"/>
    <x v="1"/>
    <x v="1"/>
    <x v="6"/>
    <d v="2021-06-15T00:00:00"/>
    <n v="142731"/>
    <x v="19"/>
    <x v="1"/>
    <x v="6"/>
    <x v="54"/>
    <n v="15700.41"/>
  </r>
  <r>
    <x v="654"/>
    <s v="Lydia Espinoza"/>
    <x v="0"/>
    <x v="6"/>
    <x v="2"/>
    <x v="0"/>
    <x v="3"/>
    <x v="7"/>
    <d v="2020-05-15T00:00:00"/>
    <n v="137106"/>
    <x v="15"/>
    <x v="2"/>
    <x v="12"/>
    <x v="1"/>
    <n v="16452.72"/>
  </r>
  <r>
    <x v="90"/>
    <s v="Adeline Thao"/>
    <x v="9"/>
    <x v="1"/>
    <x v="3"/>
    <x v="0"/>
    <x v="1"/>
    <x v="36"/>
    <d v="2007-09-05T00:00:00"/>
    <n v="183239"/>
    <x v="18"/>
    <x v="0"/>
    <x v="0"/>
    <x v="1"/>
    <n v="58636.480000000003"/>
  </r>
  <r>
    <x v="463"/>
    <s v="Kinsley Dixon"/>
    <x v="7"/>
    <x v="3"/>
    <x v="1"/>
    <x v="0"/>
    <x v="2"/>
    <x v="21"/>
    <d v="2019-05-25T00:00:00"/>
    <n v="45819"/>
    <x v="1"/>
    <x v="0"/>
    <x v="4"/>
    <x v="1"/>
    <n v="0"/>
  </r>
  <r>
    <x v="655"/>
    <s v="Natalia Vu"/>
    <x v="7"/>
    <x v="3"/>
    <x v="0"/>
    <x v="0"/>
    <x v="1"/>
    <x v="36"/>
    <d v="2006-12-29T00:00:00"/>
    <n v="55518"/>
    <x v="1"/>
    <x v="0"/>
    <x v="7"/>
    <x v="1"/>
    <n v="0"/>
  </r>
  <r>
    <x v="656"/>
    <s v="Julia Mai"/>
    <x v="6"/>
    <x v="6"/>
    <x v="1"/>
    <x v="0"/>
    <x v="1"/>
    <x v="2"/>
    <d v="2012-03-11T00:00:00"/>
    <n v="108134"/>
    <x v="4"/>
    <x v="1"/>
    <x v="6"/>
    <x v="1"/>
    <n v="10813.400000000001"/>
  </r>
  <r>
    <x v="657"/>
    <s v="Camila Evans"/>
    <x v="6"/>
    <x v="6"/>
    <x v="0"/>
    <x v="0"/>
    <x v="0"/>
    <x v="0"/>
    <d v="1992-12-20T00:00:00"/>
    <n v="113950"/>
    <x v="6"/>
    <x v="0"/>
    <x v="4"/>
    <x v="1"/>
    <n v="10255.5"/>
  </r>
  <r>
    <x v="485"/>
    <s v="Everly Lai"/>
    <x v="9"/>
    <x v="6"/>
    <x v="2"/>
    <x v="0"/>
    <x v="1"/>
    <x v="27"/>
    <d v="1998-04-01T00:00:00"/>
    <n v="182035"/>
    <x v="7"/>
    <x v="0"/>
    <x v="2"/>
    <x v="1"/>
    <n v="54610.5"/>
  </r>
  <r>
    <x v="69"/>
    <s v="Adam He"/>
    <x v="2"/>
    <x v="3"/>
    <x v="2"/>
    <x v="1"/>
    <x v="1"/>
    <x v="25"/>
    <d v="2017-08-16T00:00:00"/>
    <n v="181356"/>
    <x v="14"/>
    <x v="1"/>
    <x v="10"/>
    <x v="1"/>
    <n v="41711.880000000005"/>
  </r>
  <r>
    <x v="658"/>
    <s v="Vivian Hunter"/>
    <x v="5"/>
    <x v="2"/>
    <x v="3"/>
    <x v="0"/>
    <x v="0"/>
    <x v="3"/>
    <d v="2019-08-21T00:00:00"/>
    <n v="66084"/>
    <x v="1"/>
    <x v="0"/>
    <x v="0"/>
    <x v="1"/>
    <n v="0"/>
  </r>
  <r>
    <x v="659"/>
    <s v="Lucy Avila"/>
    <x v="29"/>
    <x v="0"/>
    <x v="2"/>
    <x v="0"/>
    <x v="3"/>
    <x v="19"/>
    <d v="2010-04-22T00:00:00"/>
    <n v="76912"/>
    <x v="1"/>
    <x v="2"/>
    <x v="12"/>
    <x v="1"/>
    <n v="0"/>
  </r>
  <r>
    <x v="660"/>
    <s v="Eliana Li"/>
    <x v="22"/>
    <x v="5"/>
    <x v="0"/>
    <x v="0"/>
    <x v="1"/>
    <x v="20"/>
    <d v="2018-05-07T00:00:00"/>
    <n v="67987"/>
    <x v="1"/>
    <x v="0"/>
    <x v="4"/>
    <x v="1"/>
    <n v="0"/>
  </r>
  <r>
    <x v="661"/>
    <s v="Logan Mitchell"/>
    <x v="13"/>
    <x v="6"/>
    <x v="1"/>
    <x v="1"/>
    <x v="2"/>
    <x v="13"/>
    <d v="2005-08-20T00:00:00"/>
    <n v="59833"/>
    <x v="1"/>
    <x v="0"/>
    <x v="7"/>
    <x v="1"/>
    <n v="0"/>
  </r>
  <r>
    <x v="662"/>
    <s v="Dominic Dinh"/>
    <x v="0"/>
    <x v="6"/>
    <x v="2"/>
    <x v="1"/>
    <x v="1"/>
    <x v="15"/>
    <d v="2005-04-11T00:00:00"/>
    <n v="128468"/>
    <x v="19"/>
    <x v="0"/>
    <x v="2"/>
    <x v="1"/>
    <n v="14131.48"/>
  </r>
  <r>
    <x v="252"/>
    <s v="Lucas Daniels"/>
    <x v="6"/>
    <x v="2"/>
    <x v="3"/>
    <x v="1"/>
    <x v="0"/>
    <x v="34"/>
    <d v="2011-05-29T00:00:00"/>
    <n v="102440"/>
    <x v="5"/>
    <x v="0"/>
    <x v="2"/>
    <x v="1"/>
    <n v="6146.4"/>
  </r>
  <r>
    <x v="663"/>
    <s v="Andrew Holmes"/>
    <x v="9"/>
    <x v="0"/>
    <x v="2"/>
    <x v="1"/>
    <x v="0"/>
    <x v="1"/>
    <d v="2010-12-30T00:00:00"/>
    <n v="246619"/>
    <x v="32"/>
    <x v="0"/>
    <x v="4"/>
    <x v="1"/>
    <n v="88782.84"/>
  </r>
  <r>
    <x v="664"/>
    <s v="Julia Sandoval"/>
    <x v="6"/>
    <x v="4"/>
    <x v="3"/>
    <x v="0"/>
    <x v="3"/>
    <x v="34"/>
    <d v="2017-11-19T00:00:00"/>
    <n v="101143"/>
    <x v="5"/>
    <x v="0"/>
    <x v="4"/>
    <x v="1"/>
    <n v="6068.58"/>
  </r>
  <r>
    <x v="665"/>
    <s v="Kennedy Vargas"/>
    <x v="20"/>
    <x v="4"/>
    <x v="1"/>
    <x v="0"/>
    <x v="3"/>
    <x v="15"/>
    <d v="2005-10-14T00:00:00"/>
    <n v="51404"/>
    <x v="1"/>
    <x v="2"/>
    <x v="8"/>
    <x v="55"/>
    <n v="0"/>
  </r>
  <r>
    <x v="666"/>
    <s v="Thomas Williams"/>
    <x v="17"/>
    <x v="5"/>
    <x v="2"/>
    <x v="1"/>
    <x v="2"/>
    <x v="15"/>
    <d v="2015-11-21T00:00:00"/>
    <n v="87292"/>
    <x v="1"/>
    <x v="0"/>
    <x v="7"/>
    <x v="1"/>
    <n v="0"/>
  </r>
  <r>
    <x v="667"/>
    <s v="Raelynn Hong"/>
    <x v="2"/>
    <x v="6"/>
    <x v="2"/>
    <x v="0"/>
    <x v="1"/>
    <x v="21"/>
    <d v="2019-12-11T00:00:00"/>
    <n v="182321"/>
    <x v="12"/>
    <x v="1"/>
    <x v="10"/>
    <x v="1"/>
    <n v="51049.880000000005"/>
  </r>
  <r>
    <x v="603"/>
    <s v="Eli Reed"/>
    <x v="28"/>
    <x v="0"/>
    <x v="3"/>
    <x v="1"/>
    <x v="2"/>
    <x v="10"/>
    <d v="2014-02-27T00:00:00"/>
    <n v="53929"/>
    <x v="1"/>
    <x v="0"/>
    <x v="4"/>
    <x v="56"/>
    <n v="0"/>
  </r>
  <r>
    <x v="668"/>
    <s v="Lyla Yoon"/>
    <x v="9"/>
    <x v="3"/>
    <x v="1"/>
    <x v="0"/>
    <x v="1"/>
    <x v="31"/>
    <d v="2012-12-13T00:00:00"/>
    <n v="191571"/>
    <x v="18"/>
    <x v="0"/>
    <x v="5"/>
    <x v="1"/>
    <n v="61302.720000000001"/>
  </r>
  <r>
    <x v="669"/>
    <s v="Hannah White"/>
    <x v="0"/>
    <x v="3"/>
    <x v="3"/>
    <x v="0"/>
    <x v="2"/>
    <x v="39"/>
    <d v="2009-01-30T00:00:00"/>
    <n v="150555"/>
    <x v="8"/>
    <x v="0"/>
    <x v="3"/>
    <x v="1"/>
    <n v="19572.150000000001"/>
  </r>
  <r>
    <x v="670"/>
    <s v="Theodore Xi"/>
    <x v="6"/>
    <x v="1"/>
    <x v="3"/>
    <x v="1"/>
    <x v="1"/>
    <x v="27"/>
    <d v="2009-10-05T00:00:00"/>
    <n v="122890"/>
    <x v="3"/>
    <x v="1"/>
    <x v="6"/>
    <x v="1"/>
    <n v="8602.3000000000011"/>
  </r>
  <r>
    <x v="671"/>
    <s v="Ezra Liang"/>
    <x v="9"/>
    <x v="1"/>
    <x v="0"/>
    <x v="1"/>
    <x v="1"/>
    <x v="27"/>
    <d v="1997-05-26T00:00:00"/>
    <n v="216999"/>
    <x v="21"/>
    <x v="0"/>
    <x v="4"/>
    <x v="1"/>
    <n v="80289.63"/>
  </r>
  <r>
    <x v="672"/>
    <s v="Grayson Yee"/>
    <x v="6"/>
    <x v="4"/>
    <x v="3"/>
    <x v="1"/>
    <x v="1"/>
    <x v="35"/>
    <d v="2015-07-16T00:00:00"/>
    <n v="110565"/>
    <x v="6"/>
    <x v="1"/>
    <x v="10"/>
    <x v="1"/>
    <n v="9950.85"/>
  </r>
  <r>
    <x v="673"/>
    <s v="Eli Richardson"/>
    <x v="12"/>
    <x v="0"/>
    <x v="2"/>
    <x v="1"/>
    <x v="2"/>
    <x v="31"/>
    <d v="2015-04-19T00:00:00"/>
    <n v="48762"/>
    <x v="1"/>
    <x v="0"/>
    <x v="0"/>
    <x v="1"/>
    <n v="0"/>
  </r>
  <r>
    <x v="674"/>
    <s v="Audrey Lee"/>
    <x v="25"/>
    <x v="5"/>
    <x v="2"/>
    <x v="0"/>
    <x v="1"/>
    <x v="10"/>
    <d v="2017-02-11T00:00:00"/>
    <n v="87036"/>
    <x v="1"/>
    <x v="1"/>
    <x v="1"/>
    <x v="1"/>
    <n v="0"/>
  </r>
  <r>
    <x v="675"/>
    <s v="Jameson Allen"/>
    <x v="2"/>
    <x v="6"/>
    <x v="2"/>
    <x v="1"/>
    <x v="2"/>
    <x v="24"/>
    <d v="2016-11-28T00:00:00"/>
    <n v="177443"/>
    <x v="26"/>
    <x v="0"/>
    <x v="0"/>
    <x v="1"/>
    <n v="28390.880000000001"/>
  </r>
  <r>
    <x v="676"/>
    <s v="Eliza Chen"/>
    <x v="14"/>
    <x v="0"/>
    <x v="0"/>
    <x v="0"/>
    <x v="1"/>
    <x v="9"/>
    <d v="2016-04-29T00:00:00"/>
    <n v="75862"/>
    <x v="1"/>
    <x v="0"/>
    <x v="5"/>
    <x v="1"/>
    <n v="0"/>
  </r>
  <r>
    <x v="677"/>
    <s v="Lyla Chen"/>
    <x v="15"/>
    <x v="4"/>
    <x v="0"/>
    <x v="0"/>
    <x v="1"/>
    <x v="15"/>
    <d v="2019-04-26T00:00:00"/>
    <n v="90870"/>
    <x v="1"/>
    <x v="0"/>
    <x v="2"/>
    <x v="1"/>
    <n v="0"/>
  </r>
  <r>
    <x v="678"/>
    <s v="Emily Doan"/>
    <x v="11"/>
    <x v="5"/>
    <x v="3"/>
    <x v="0"/>
    <x v="1"/>
    <x v="24"/>
    <d v="2014-12-04T00:00:00"/>
    <n v="99202"/>
    <x v="19"/>
    <x v="0"/>
    <x v="3"/>
    <x v="1"/>
    <n v="10912.22"/>
  </r>
  <r>
    <x v="679"/>
    <s v="Jack Mai"/>
    <x v="4"/>
    <x v="6"/>
    <x v="3"/>
    <x v="1"/>
    <x v="1"/>
    <x v="15"/>
    <d v="2007-09-22T00:00:00"/>
    <n v="92293"/>
    <x v="1"/>
    <x v="1"/>
    <x v="11"/>
    <x v="1"/>
    <n v="0"/>
  </r>
  <r>
    <x v="680"/>
    <s v="Grayson Turner"/>
    <x v="29"/>
    <x v="0"/>
    <x v="3"/>
    <x v="1"/>
    <x v="2"/>
    <x v="36"/>
    <d v="1992-06-30T00:00:00"/>
    <n v="63196"/>
    <x v="1"/>
    <x v="0"/>
    <x v="2"/>
    <x v="57"/>
    <n v="0"/>
  </r>
  <r>
    <x v="681"/>
    <s v="Ivy Tang"/>
    <x v="25"/>
    <x v="5"/>
    <x v="2"/>
    <x v="0"/>
    <x v="1"/>
    <x v="35"/>
    <d v="2012-05-03T00:00:00"/>
    <n v="65340"/>
    <x v="1"/>
    <x v="1"/>
    <x v="6"/>
    <x v="58"/>
    <n v="0"/>
  </r>
  <r>
    <x v="682"/>
    <s v="Robert Zhang"/>
    <x v="9"/>
    <x v="6"/>
    <x v="3"/>
    <x v="1"/>
    <x v="1"/>
    <x v="15"/>
    <d v="2015-09-24T00:00:00"/>
    <n v="202680"/>
    <x v="18"/>
    <x v="0"/>
    <x v="3"/>
    <x v="59"/>
    <n v="64857.599999999999"/>
  </r>
  <r>
    <x v="683"/>
    <s v="Eva Alvarado"/>
    <x v="3"/>
    <x v="0"/>
    <x v="1"/>
    <x v="0"/>
    <x v="3"/>
    <x v="30"/>
    <d v="2017-04-24T00:00:00"/>
    <n v="77461"/>
    <x v="6"/>
    <x v="2"/>
    <x v="12"/>
    <x v="1"/>
    <n v="6971.49"/>
  </r>
  <r>
    <x v="684"/>
    <s v="Abigail Vang"/>
    <x v="19"/>
    <x v="5"/>
    <x v="0"/>
    <x v="0"/>
    <x v="1"/>
    <x v="28"/>
    <d v="2016-09-09T00:00:00"/>
    <n v="109680"/>
    <x v="1"/>
    <x v="1"/>
    <x v="11"/>
    <x v="1"/>
    <n v="0"/>
  </r>
  <r>
    <x v="140"/>
    <s v="Claire Adams"/>
    <x v="2"/>
    <x v="2"/>
    <x v="1"/>
    <x v="0"/>
    <x v="0"/>
    <x v="22"/>
    <d v="1997-08-19T00:00:00"/>
    <n v="159567"/>
    <x v="12"/>
    <x v="0"/>
    <x v="3"/>
    <x v="1"/>
    <n v="44678.76"/>
  </r>
  <r>
    <x v="685"/>
    <s v="Theodore Marquez"/>
    <x v="25"/>
    <x v="5"/>
    <x v="2"/>
    <x v="1"/>
    <x v="3"/>
    <x v="36"/>
    <d v="2012-11-24T00:00:00"/>
    <n v="94407"/>
    <x v="1"/>
    <x v="2"/>
    <x v="12"/>
    <x v="1"/>
    <n v="0"/>
  </r>
  <r>
    <x v="686"/>
    <s v="Hunter Nunez"/>
    <x v="9"/>
    <x v="4"/>
    <x v="3"/>
    <x v="1"/>
    <x v="3"/>
    <x v="39"/>
    <d v="2002-08-16T00:00:00"/>
    <n v="234594"/>
    <x v="29"/>
    <x v="0"/>
    <x v="0"/>
    <x v="1"/>
    <n v="77416.02"/>
  </r>
  <r>
    <x v="687"/>
    <s v="Charles Henderson"/>
    <x v="28"/>
    <x v="0"/>
    <x v="2"/>
    <x v="1"/>
    <x v="2"/>
    <x v="35"/>
    <d v="2002-02-11T00:00:00"/>
    <n v="43080"/>
    <x v="1"/>
    <x v="0"/>
    <x v="5"/>
    <x v="1"/>
    <n v="0"/>
  </r>
  <r>
    <x v="688"/>
    <s v="Camila Cortez"/>
    <x v="6"/>
    <x v="6"/>
    <x v="1"/>
    <x v="0"/>
    <x v="3"/>
    <x v="7"/>
    <d v="2021-05-09T00:00:00"/>
    <n v="129541"/>
    <x v="24"/>
    <x v="0"/>
    <x v="3"/>
    <x v="60"/>
    <n v="10363.280000000001"/>
  </r>
  <r>
    <x v="689"/>
    <s v="Aaron Garza"/>
    <x v="2"/>
    <x v="2"/>
    <x v="0"/>
    <x v="1"/>
    <x v="3"/>
    <x v="38"/>
    <d v="2013-12-27T00:00:00"/>
    <n v="165756"/>
    <x v="12"/>
    <x v="0"/>
    <x v="7"/>
    <x v="61"/>
    <n v="46411.680000000008"/>
  </r>
  <r>
    <x v="690"/>
    <s v="Jose Singh"/>
    <x v="0"/>
    <x v="1"/>
    <x v="2"/>
    <x v="1"/>
    <x v="1"/>
    <x v="18"/>
    <d v="2010-04-06T00:00:00"/>
    <n v="142878"/>
    <x v="15"/>
    <x v="0"/>
    <x v="7"/>
    <x v="1"/>
    <n v="17145.36"/>
  </r>
  <r>
    <x v="691"/>
    <s v="Gabriel Joseph"/>
    <x v="2"/>
    <x v="5"/>
    <x v="1"/>
    <x v="1"/>
    <x v="2"/>
    <x v="27"/>
    <d v="2006-10-28T00:00:00"/>
    <n v="187992"/>
    <x v="12"/>
    <x v="0"/>
    <x v="4"/>
    <x v="1"/>
    <n v="52637.760000000002"/>
  </r>
  <r>
    <x v="692"/>
    <s v="Natalia Santos"/>
    <x v="9"/>
    <x v="4"/>
    <x v="2"/>
    <x v="0"/>
    <x v="3"/>
    <x v="15"/>
    <d v="2019-02-25T00:00:00"/>
    <n v="249801"/>
    <x v="30"/>
    <x v="2"/>
    <x v="12"/>
    <x v="1"/>
    <n v="97422.39"/>
  </r>
  <r>
    <x v="693"/>
    <s v="Dylan Wilson"/>
    <x v="32"/>
    <x v="0"/>
    <x v="0"/>
    <x v="1"/>
    <x v="2"/>
    <x v="35"/>
    <d v="2006-09-27T00:00:00"/>
    <n v="76505"/>
    <x v="1"/>
    <x v="0"/>
    <x v="0"/>
    <x v="62"/>
    <n v="0"/>
  </r>
  <r>
    <x v="694"/>
    <s v="Robert Alvarez"/>
    <x v="31"/>
    <x v="0"/>
    <x v="3"/>
    <x v="1"/>
    <x v="3"/>
    <x v="38"/>
    <d v="2016-10-21T00:00:00"/>
    <n v="84297"/>
    <x v="1"/>
    <x v="2"/>
    <x v="8"/>
    <x v="1"/>
    <n v="0"/>
  </r>
  <r>
    <x v="695"/>
    <s v="Samantha Chavez"/>
    <x v="4"/>
    <x v="2"/>
    <x v="2"/>
    <x v="0"/>
    <x v="3"/>
    <x v="26"/>
    <d v="2017-01-09T00:00:00"/>
    <n v="75769"/>
    <x v="1"/>
    <x v="2"/>
    <x v="8"/>
    <x v="19"/>
    <n v="0"/>
  </r>
  <r>
    <x v="68"/>
    <s v="Samuel Bailey"/>
    <x v="9"/>
    <x v="3"/>
    <x v="2"/>
    <x v="1"/>
    <x v="2"/>
    <x v="12"/>
    <d v="2013-08-17T00:00:00"/>
    <n v="235619"/>
    <x v="7"/>
    <x v="0"/>
    <x v="0"/>
    <x v="1"/>
    <n v="70685.7"/>
  </r>
  <r>
    <x v="696"/>
    <s v="Ezekiel Delgado"/>
    <x v="2"/>
    <x v="5"/>
    <x v="2"/>
    <x v="1"/>
    <x v="3"/>
    <x v="28"/>
    <d v="2020-02-07T00:00:00"/>
    <n v="187187"/>
    <x v="10"/>
    <x v="2"/>
    <x v="8"/>
    <x v="1"/>
    <n v="33693.659999999996"/>
  </r>
  <r>
    <x v="21"/>
    <s v="Benjamin Ramirez"/>
    <x v="24"/>
    <x v="0"/>
    <x v="0"/>
    <x v="1"/>
    <x v="3"/>
    <x v="35"/>
    <d v="2005-07-27T00:00:00"/>
    <n v="68987"/>
    <x v="1"/>
    <x v="0"/>
    <x v="2"/>
    <x v="63"/>
    <n v="0"/>
  </r>
  <r>
    <x v="697"/>
    <s v="Anthony Carter"/>
    <x v="2"/>
    <x v="5"/>
    <x v="2"/>
    <x v="1"/>
    <x v="2"/>
    <x v="12"/>
    <d v="2007-03-15T00:00:00"/>
    <n v="155926"/>
    <x v="9"/>
    <x v="0"/>
    <x v="7"/>
    <x v="64"/>
    <n v="37422.239999999998"/>
  </r>
  <r>
    <x v="698"/>
    <s v="Ethan Tang"/>
    <x v="4"/>
    <x v="3"/>
    <x v="2"/>
    <x v="1"/>
    <x v="1"/>
    <x v="36"/>
    <d v="2016-05-04T00:00:00"/>
    <n v="93668"/>
    <x v="1"/>
    <x v="0"/>
    <x v="2"/>
    <x v="1"/>
    <n v="0"/>
  </r>
  <r>
    <x v="699"/>
    <s v="Sebastian Rogers"/>
    <x v="16"/>
    <x v="4"/>
    <x v="0"/>
    <x v="1"/>
    <x v="2"/>
    <x v="31"/>
    <d v="2019-11-29T00:00:00"/>
    <n v="69647"/>
    <x v="1"/>
    <x v="0"/>
    <x v="4"/>
    <x v="65"/>
    <n v="0"/>
  </r>
  <r>
    <x v="700"/>
    <s v="Miles Thao"/>
    <x v="27"/>
    <x v="0"/>
    <x v="3"/>
    <x v="1"/>
    <x v="1"/>
    <x v="4"/>
    <d v="2003-06-26T00:00:00"/>
    <n v="63318"/>
    <x v="1"/>
    <x v="0"/>
    <x v="7"/>
    <x v="1"/>
    <n v="0"/>
  </r>
  <r>
    <x v="701"/>
    <s v="William Cao"/>
    <x v="4"/>
    <x v="6"/>
    <x v="1"/>
    <x v="1"/>
    <x v="1"/>
    <x v="20"/>
    <d v="2017-02-12T00:00:00"/>
    <n v="77629"/>
    <x v="1"/>
    <x v="1"/>
    <x v="10"/>
    <x v="1"/>
    <n v="0"/>
  </r>
  <r>
    <x v="702"/>
    <s v="Leo Hsu"/>
    <x v="0"/>
    <x v="4"/>
    <x v="1"/>
    <x v="1"/>
    <x v="1"/>
    <x v="39"/>
    <d v="2017-11-22T00:00:00"/>
    <n v="138808"/>
    <x v="0"/>
    <x v="1"/>
    <x v="1"/>
    <x v="1"/>
    <n v="20821.2"/>
  </r>
  <r>
    <x v="703"/>
    <s v="Avery Grant"/>
    <x v="14"/>
    <x v="0"/>
    <x v="0"/>
    <x v="0"/>
    <x v="2"/>
    <x v="37"/>
    <d v="2014-03-05T00:00:00"/>
    <n v="88777"/>
    <x v="1"/>
    <x v="0"/>
    <x v="2"/>
    <x v="1"/>
    <n v="0"/>
  </r>
  <r>
    <x v="704"/>
    <s v="Penelope Fong"/>
    <x v="2"/>
    <x v="3"/>
    <x v="3"/>
    <x v="0"/>
    <x v="1"/>
    <x v="33"/>
    <d v="2004-05-14T00:00:00"/>
    <n v="186378"/>
    <x v="27"/>
    <x v="1"/>
    <x v="1"/>
    <x v="1"/>
    <n v="48458.28"/>
  </r>
  <r>
    <x v="705"/>
    <s v="Vivian Thao"/>
    <x v="10"/>
    <x v="5"/>
    <x v="0"/>
    <x v="0"/>
    <x v="1"/>
    <x v="15"/>
    <d v="2015-04-23T00:00:00"/>
    <n v="60017"/>
    <x v="1"/>
    <x v="0"/>
    <x v="2"/>
    <x v="1"/>
    <n v="0"/>
  </r>
  <r>
    <x v="706"/>
    <s v="Eva Estrada"/>
    <x v="0"/>
    <x v="2"/>
    <x v="2"/>
    <x v="0"/>
    <x v="3"/>
    <x v="15"/>
    <d v="2018-07-24T00:00:00"/>
    <n v="148991"/>
    <x v="15"/>
    <x v="2"/>
    <x v="12"/>
    <x v="1"/>
    <n v="17878.919999999998"/>
  </r>
  <r>
    <x v="707"/>
    <s v="Emma Luna"/>
    <x v="17"/>
    <x v="5"/>
    <x v="2"/>
    <x v="0"/>
    <x v="3"/>
    <x v="27"/>
    <d v="2008-03-25T00:00:00"/>
    <n v="97398"/>
    <x v="1"/>
    <x v="2"/>
    <x v="8"/>
    <x v="1"/>
    <n v="0"/>
  </r>
  <r>
    <x v="708"/>
    <s v="Charlotte Wu"/>
    <x v="15"/>
    <x v="4"/>
    <x v="1"/>
    <x v="0"/>
    <x v="1"/>
    <x v="20"/>
    <d v="2007-05-02T00:00:00"/>
    <n v="72805"/>
    <x v="1"/>
    <x v="1"/>
    <x v="6"/>
    <x v="1"/>
    <n v="0"/>
  </r>
  <r>
    <x v="709"/>
    <s v="Vivian Chu"/>
    <x v="26"/>
    <x v="2"/>
    <x v="0"/>
    <x v="0"/>
    <x v="1"/>
    <x v="30"/>
    <d v="2021-01-17T00:00:00"/>
    <n v="72131"/>
    <x v="1"/>
    <x v="1"/>
    <x v="6"/>
    <x v="1"/>
    <n v="0"/>
  </r>
  <r>
    <x v="710"/>
    <s v="Jayden Williams"/>
    <x v="6"/>
    <x v="4"/>
    <x v="1"/>
    <x v="1"/>
    <x v="2"/>
    <x v="14"/>
    <d v="1992-12-26T00:00:00"/>
    <n v="104668"/>
    <x v="24"/>
    <x v="0"/>
    <x v="7"/>
    <x v="1"/>
    <n v="8373.44"/>
  </r>
  <r>
    <x v="711"/>
    <s v="Amelia Bell"/>
    <x v="4"/>
    <x v="2"/>
    <x v="1"/>
    <x v="0"/>
    <x v="2"/>
    <x v="26"/>
    <d v="2017-08-05T00:00:00"/>
    <n v="89769"/>
    <x v="1"/>
    <x v="0"/>
    <x v="0"/>
    <x v="1"/>
    <n v="0"/>
  </r>
  <r>
    <x v="712"/>
    <s v="Addison Mehta"/>
    <x v="6"/>
    <x v="2"/>
    <x v="3"/>
    <x v="0"/>
    <x v="1"/>
    <x v="5"/>
    <d v="2018-09-15T00:00:00"/>
    <n v="127616"/>
    <x v="3"/>
    <x v="0"/>
    <x v="7"/>
    <x v="1"/>
    <n v="8933.1200000000008"/>
  </r>
  <r>
    <x v="234"/>
    <s v="Alexander Jackson"/>
    <x v="6"/>
    <x v="4"/>
    <x v="3"/>
    <x v="1"/>
    <x v="2"/>
    <x v="15"/>
    <d v="2012-07-09T00:00:00"/>
    <n v="109883"/>
    <x v="3"/>
    <x v="0"/>
    <x v="7"/>
    <x v="1"/>
    <n v="7691.81"/>
  </r>
  <r>
    <x v="713"/>
    <s v="Everly Lin"/>
    <x v="20"/>
    <x v="4"/>
    <x v="1"/>
    <x v="0"/>
    <x v="1"/>
    <x v="6"/>
    <d v="2021-03-15T00:00:00"/>
    <n v="47974"/>
    <x v="1"/>
    <x v="1"/>
    <x v="1"/>
    <x v="1"/>
    <n v="0"/>
  </r>
  <r>
    <x v="714"/>
    <s v="Lyla Stewart"/>
    <x v="0"/>
    <x v="0"/>
    <x v="2"/>
    <x v="0"/>
    <x v="2"/>
    <x v="19"/>
    <d v="2015-03-27T00:00:00"/>
    <n v="120321"/>
    <x v="15"/>
    <x v="0"/>
    <x v="5"/>
    <x v="1"/>
    <n v="14438.519999999999"/>
  </r>
  <r>
    <x v="715"/>
    <s v="Brooklyn Ruiz"/>
    <x v="12"/>
    <x v="0"/>
    <x v="1"/>
    <x v="0"/>
    <x v="3"/>
    <x v="22"/>
    <d v="2014-08-10T00:00:00"/>
    <n v="57446"/>
    <x v="1"/>
    <x v="0"/>
    <x v="3"/>
    <x v="1"/>
    <n v="0"/>
  </r>
  <r>
    <x v="716"/>
    <s v="Skylar Evans"/>
    <x v="2"/>
    <x v="3"/>
    <x v="0"/>
    <x v="0"/>
    <x v="2"/>
    <x v="34"/>
    <d v="2009-06-04T00:00:00"/>
    <n v="174099"/>
    <x v="27"/>
    <x v="0"/>
    <x v="5"/>
    <x v="1"/>
    <n v="45265.74"/>
  </r>
  <r>
    <x v="717"/>
    <s v="Lincoln Huynh"/>
    <x v="0"/>
    <x v="1"/>
    <x v="1"/>
    <x v="1"/>
    <x v="1"/>
    <x v="20"/>
    <d v="2002-02-08T00:00:00"/>
    <n v="128703"/>
    <x v="8"/>
    <x v="0"/>
    <x v="5"/>
    <x v="1"/>
    <n v="16731.39"/>
  </r>
  <r>
    <x v="718"/>
    <s v="Hazel Griffin"/>
    <x v="17"/>
    <x v="5"/>
    <x v="3"/>
    <x v="0"/>
    <x v="2"/>
    <x v="24"/>
    <d v="2015-11-09T00:00:00"/>
    <n v="65247"/>
    <x v="1"/>
    <x v="0"/>
    <x v="3"/>
    <x v="1"/>
    <n v="0"/>
  </r>
  <r>
    <x v="719"/>
    <s v="Charles Gonzalez"/>
    <x v="10"/>
    <x v="5"/>
    <x v="0"/>
    <x v="1"/>
    <x v="3"/>
    <x v="5"/>
    <d v="2018-09-28T00:00:00"/>
    <n v="64247"/>
    <x v="1"/>
    <x v="2"/>
    <x v="9"/>
    <x v="1"/>
    <n v="0"/>
  </r>
  <r>
    <x v="720"/>
    <s v="Leah Patterson"/>
    <x v="6"/>
    <x v="4"/>
    <x v="0"/>
    <x v="0"/>
    <x v="2"/>
    <x v="29"/>
    <d v="2012-06-11T00:00:00"/>
    <n v="118253"/>
    <x v="24"/>
    <x v="0"/>
    <x v="5"/>
    <x v="1"/>
    <n v="9460.24"/>
  </r>
  <r>
    <x v="721"/>
    <s v="Avery Sun"/>
    <x v="19"/>
    <x v="5"/>
    <x v="1"/>
    <x v="0"/>
    <x v="1"/>
    <x v="15"/>
    <d v="2004-03-11T00:00:00"/>
    <n v="109422"/>
    <x v="1"/>
    <x v="1"/>
    <x v="1"/>
    <x v="1"/>
    <n v="0"/>
  </r>
  <r>
    <x v="722"/>
    <s v="Isaac Yoon"/>
    <x v="6"/>
    <x v="4"/>
    <x v="3"/>
    <x v="1"/>
    <x v="1"/>
    <x v="12"/>
    <d v="2019-02-06T00:00:00"/>
    <n v="126950"/>
    <x v="4"/>
    <x v="0"/>
    <x v="2"/>
    <x v="1"/>
    <n v="12695"/>
  </r>
  <r>
    <x v="723"/>
    <s v="Isabella Bui"/>
    <x v="14"/>
    <x v="0"/>
    <x v="1"/>
    <x v="0"/>
    <x v="1"/>
    <x v="9"/>
    <d v="2014-11-21T00:00:00"/>
    <n v="97500"/>
    <x v="1"/>
    <x v="0"/>
    <x v="4"/>
    <x v="1"/>
    <n v="0"/>
  </r>
  <r>
    <x v="724"/>
    <s v="Gabriel Zhou"/>
    <x v="12"/>
    <x v="0"/>
    <x v="1"/>
    <x v="1"/>
    <x v="1"/>
    <x v="6"/>
    <d v="2021-01-17T00:00:00"/>
    <n v="41844"/>
    <x v="1"/>
    <x v="1"/>
    <x v="1"/>
    <x v="1"/>
    <n v="0"/>
  </r>
  <r>
    <x v="725"/>
    <s v="Jack Vu"/>
    <x v="13"/>
    <x v="3"/>
    <x v="0"/>
    <x v="1"/>
    <x v="1"/>
    <x v="19"/>
    <d v="2014-02-10T00:00:00"/>
    <n v="58875"/>
    <x v="1"/>
    <x v="1"/>
    <x v="11"/>
    <x v="1"/>
    <n v="0"/>
  </r>
  <r>
    <x v="726"/>
    <s v="Valentina Moua"/>
    <x v="5"/>
    <x v="2"/>
    <x v="1"/>
    <x v="0"/>
    <x v="1"/>
    <x v="17"/>
    <d v="2015-11-10T00:00:00"/>
    <n v="64204"/>
    <x v="1"/>
    <x v="0"/>
    <x v="7"/>
    <x v="66"/>
    <n v="0"/>
  </r>
  <r>
    <x v="727"/>
    <s v="Quinn Trinh"/>
    <x v="13"/>
    <x v="2"/>
    <x v="3"/>
    <x v="0"/>
    <x v="1"/>
    <x v="34"/>
    <d v="2010-05-09T00:00:00"/>
    <n v="67743"/>
    <x v="1"/>
    <x v="1"/>
    <x v="10"/>
    <x v="67"/>
    <n v="0"/>
  </r>
  <r>
    <x v="728"/>
    <s v="Caroline Nelson"/>
    <x v="26"/>
    <x v="2"/>
    <x v="2"/>
    <x v="0"/>
    <x v="0"/>
    <x v="33"/>
    <d v="1997-07-30T00:00:00"/>
    <n v="71677"/>
    <x v="1"/>
    <x v="0"/>
    <x v="7"/>
    <x v="1"/>
    <n v="0"/>
  </r>
  <r>
    <x v="729"/>
    <s v="Miles Dang"/>
    <x v="12"/>
    <x v="0"/>
    <x v="2"/>
    <x v="1"/>
    <x v="1"/>
    <x v="22"/>
    <d v="2000-09-24T00:00:00"/>
    <n v="40063"/>
    <x v="1"/>
    <x v="0"/>
    <x v="4"/>
    <x v="1"/>
    <n v="0"/>
  </r>
  <r>
    <x v="730"/>
    <s v="Leah Bryant"/>
    <x v="12"/>
    <x v="0"/>
    <x v="1"/>
    <x v="0"/>
    <x v="2"/>
    <x v="0"/>
    <d v="2004-04-30T00:00:00"/>
    <n v="40124"/>
    <x v="1"/>
    <x v="0"/>
    <x v="5"/>
    <x v="1"/>
    <n v="0"/>
  </r>
  <r>
    <x v="731"/>
    <s v="Henry Jung"/>
    <x v="18"/>
    <x v="5"/>
    <x v="1"/>
    <x v="1"/>
    <x v="1"/>
    <x v="4"/>
    <d v="2018-02-26T00:00:00"/>
    <n v="103183"/>
    <x v="1"/>
    <x v="0"/>
    <x v="5"/>
    <x v="68"/>
    <n v="0"/>
  </r>
  <r>
    <x v="732"/>
    <s v="Benjamin Mai"/>
    <x v="27"/>
    <x v="0"/>
    <x v="3"/>
    <x v="1"/>
    <x v="1"/>
    <x v="36"/>
    <d v="1998-06-15T00:00:00"/>
    <n v="95239"/>
    <x v="1"/>
    <x v="0"/>
    <x v="3"/>
    <x v="1"/>
    <n v="0"/>
  </r>
  <r>
    <x v="733"/>
    <s v="Anna Han"/>
    <x v="25"/>
    <x v="5"/>
    <x v="1"/>
    <x v="0"/>
    <x v="1"/>
    <x v="7"/>
    <d v="2019-11-09T00:00:00"/>
    <n v="75012"/>
    <x v="1"/>
    <x v="0"/>
    <x v="2"/>
    <x v="1"/>
    <n v="0"/>
  </r>
  <r>
    <x v="734"/>
    <s v="Ariana Kim"/>
    <x v="23"/>
    <x v="0"/>
    <x v="1"/>
    <x v="0"/>
    <x v="1"/>
    <x v="29"/>
    <d v="2014-06-29T00:00:00"/>
    <n v="96366"/>
    <x v="1"/>
    <x v="1"/>
    <x v="11"/>
    <x v="1"/>
    <n v="0"/>
  </r>
  <r>
    <x v="735"/>
    <s v="Alice Tran"/>
    <x v="7"/>
    <x v="6"/>
    <x v="3"/>
    <x v="0"/>
    <x v="1"/>
    <x v="38"/>
    <d v="2014-07-29T00:00:00"/>
    <n v="40897"/>
    <x v="1"/>
    <x v="0"/>
    <x v="0"/>
    <x v="1"/>
    <n v="0"/>
  </r>
  <r>
    <x v="736"/>
    <s v="Hailey Song"/>
    <x v="6"/>
    <x v="1"/>
    <x v="0"/>
    <x v="0"/>
    <x v="1"/>
    <x v="17"/>
    <d v="2016-08-23T00:00:00"/>
    <n v="124928"/>
    <x v="5"/>
    <x v="1"/>
    <x v="1"/>
    <x v="1"/>
    <n v="7495.6799999999994"/>
  </r>
  <r>
    <x v="737"/>
    <s v="Lydia Morales"/>
    <x v="6"/>
    <x v="1"/>
    <x v="2"/>
    <x v="0"/>
    <x v="3"/>
    <x v="10"/>
    <d v="2013-06-14T00:00:00"/>
    <n v="108221"/>
    <x v="17"/>
    <x v="2"/>
    <x v="8"/>
    <x v="1"/>
    <n v="5411.05"/>
  </r>
  <r>
    <x v="210"/>
    <s v="Liam Sanders"/>
    <x v="15"/>
    <x v="4"/>
    <x v="3"/>
    <x v="1"/>
    <x v="2"/>
    <x v="30"/>
    <d v="2007-02-20T00:00:00"/>
    <n v="75579"/>
    <x v="1"/>
    <x v="0"/>
    <x v="0"/>
    <x v="1"/>
    <n v="0"/>
  </r>
  <r>
    <x v="738"/>
    <s v="Luke Sanchez"/>
    <x v="0"/>
    <x v="4"/>
    <x v="1"/>
    <x v="1"/>
    <x v="3"/>
    <x v="12"/>
    <d v="2015-12-27T00:00:00"/>
    <n v="129903"/>
    <x v="8"/>
    <x v="2"/>
    <x v="12"/>
    <x v="1"/>
    <n v="16887.39"/>
  </r>
  <r>
    <x v="739"/>
    <s v="Grace Sun"/>
    <x v="2"/>
    <x v="1"/>
    <x v="0"/>
    <x v="0"/>
    <x v="1"/>
    <x v="6"/>
    <d v="2021-04-17T00:00:00"/>
    <n v="186870"/>
    <x v="2"/>
    <x v="1"/>
    <x v="6"/>
    <x v="1"/>
    <n v="37374"/>
  </r>
  <r>
    <x v="740"/>
    <s v="Ezra Banks"/>
    <x v="13"/>
    <x v="2"/>
    <x v="0"/>
    <x v="1"/>
    <x v="2"/>
    <x v="17"/>
    <d v="2010-04-23T00:00:00"/>
    <n v="57531"/>
    <x v="1"/>
    <x v="0"/>
    <x v="2"/>
    <x v="1"/>
    <n v="0"/>
  </r>
  <r>
    <x v="741"/>
    <s v="Jayden Kang"/>
    <x v="7"/>
    <x v="1"/>
    <x v="0"/>
    <x v="1"/>
    <x v="1"/>
    <x v="30"/>
    <d v="2011-04-24T00:00:00"/>
    <n v="55894"/>
    <x v="1"/>
    <x v="0"/>
    <x v="0"/>
    <x v="1"/>
    <n v="0"/>
  </r>
  <r>
    <x v="742"/>
    <s v="Skylar Shah"/>
    <x v="17"/>
    <x v="5"/>
    <x v="1"/>
    <x v="0"/>
    <x v="1"/>
    <x v="34"/>
    <d v="2012-04-27T00:00:00"/>
    <n v="72903"/>
    <x v="1"/>
    <x v="0"/>
    <x v="3"/>
    <x v="1"/>
    <n v="0"/>
  </r>
  <r>
    <x v="195"/>
    <s v="Sebastian Le"/>
    <x v="7"/>
    <x v="1"/>
    <x v="3"/>
    <x v="1"/>
    <x v="1"/>
    <x v="17"/>
    <d v="2015-11-09T00:00:00"/>
    <n v="45369"/>
    <x v="1"/>
    <x v="1"/>
    <x v="10"/>
    <x v="1"/>
    <n v="0"/>
  </r>
  <r>
    <x v="743"/>
    <s v="Luca Nelson"/>
    <x v="6"/>
    <x v="1"/>
    <x v="2"/>
    <x v="1"/>
    <x v="2"/>
    <x v="33"/>
    <d v="2010-06-15T00:00:00"/>
    <n v="106578"/>
    <x v="6"/>
    <x v="0"/>
    <x v="4"/>
    <x v="1"/>
    <n v="9592.02"/>
  </r>
  <r>
    <x v="744"/>
    <s v="Riley Ramirez"/>
    <x v="15"/>
    <x v="4"/>
    <x v="0"/>
    <x v="0"/>
    <x v="3"/>
    <x v="27"/>
    <d v="1999-09-13T00:00:00"/>
    <n v="92994"/>
    <x v="1"/>
    <x v="0"/>
    <x v="2"/>
    <x v="1"/>
    <n v="0"/>
  </r>
  <r>
    <x v="745"/>
    <s v="Jaxon Fong"/>
    <x v="4"/>
    <x v="2"/>
    <x v="2"/>
    <x v="1"/>
    <x v="1"/>
    <x v="1"/>
    <d v="1997-03-13T00:00:00"/>
    <n v="83685"/>
    <x v="1"/>
    <x v="1"/>
    <x v="10"/>
    <x v="1"/>
    <n v="0"/>
  </r>
  <r>
    <x v="114"/>
    <s v="Kayden Jordan"/>
    <x v="21"/>
    <x v="0"/>
    <x v="0"/>
    <x v="1"/>
    <x v="2"/>
    <x v="35"/>
    <d v="2010-09-14T00:00:00"/>
    <n v="99335"/>
    <x v="1"/>
    <x v="0"/>
    <x v="3"/>
    <x v="1"/>
    <n v="0"/>
  </r>
  <r>
    <x v="746"/>
    <s v="Alexander James"/>
    <x v="0"/>
    <x v="4"/>
    <x v="1"/>
    <x v="1"/>
    <x v="2"/>
    <x v="34"/>
    <d v="2013-04-18T00:00:00"/>
    <n v="131179"/>
    <x v="0"/>
    <x v="0"/>
    <x v="7"/>
    <x v="1"/>
    <n v="19676.849999999999"/>
  </r>
  <r>
    <x v="747"/>
    <s v="Connor Luu"/>
    <x v="3"/>
    <x v="0"/>
    <x v="2"/>
    <x v="1"/>
    <x v="1"/>
    <x v="25"/>
    <d v="2016-05-03T00:00:00"/>
    <n v="73899"/>
    <x v="17"/>
    <x v="1"/>
    <x v="11"/>
    <x v="1"/>
    <n v="3694.9500000000003"/>
  </r>
  <r>
    <x v="748"/>
    <s v="Christopher Lam"/>
    <x v="9"/>
    <x v="3"/>
    <x v="1"/>
    <x v="1"/>
    <x v="1"/>
    <x v="14"/>
    <d v="2013-03-29T00:00:00"/>
    <n v="252325"/>
    <x v="23"/>
    <x v="0"/>
    <x v="7"/>
    <x v="1"/>
    <n v="100930"/>
  </r>
  <r>
    <x v="749"/>
    <s v="Sophie Owens"/>
    <x v="13"/>
    <x v="1"/>
    <x v="0"/>
    <x v="0"/>
    <x v="2"/>
    <x v="23"/>
    <d v="2015-03-05T00:00:00"/>
    <n v="52697"/>
    <x v="1"/>
    <x v="0"/>
    <x v="0"/>
    <x v="1"/>
    <n v="0"/>
  </r>
  <r>
    <x v="711"/>
    <s v="Addison Perez"/>
    <x v="19"/>
    <x v="5"/>
    <x v="2"/>
    <x v="0"/>
    <x v="3"/>
    <x v="7"/>
    <d v="2020-09-25T00:00:00"/>
    <n v="123588"/>
    <x v="1"/>
    <x v="2"/>
    <x v="12"/>
    <x v="1"/>
    <n v="0"/>
  </r>
  <r>
    <x v="750"/>
    <s v="Hadley Dang"/>
    <x v="9"/>
    <x v="3"/>
    <x v="3"/>
    <x v="0"/>
    <x v="1"/>
    <x v="40"/>
    <d v="2021-12-26T00:00:00"/>
    <n v="243568"/>
    <x v="29"/>
    <x v="0"/>
    <x v="5"/>
    <x v="1"/>
    <n v="80377.440000000002"/>
  </r>
  <r>
    <x v="559"/>
    <s v="Ethan Mehta"/>
    <x v="2"/>
    <x v="2"/>
    <x v="0"/>
    <x v="1"/>
    <x v="1"/>
    <x v="37"/>
    <d v="2001-07-20T00:00:00"/>
    <n v="199176"/>
    <x v="9"/>
    <x v="0"/>
    <x v="3"/>
    <x v="1"/>
    <n v="47802.239999999998"/>
  </r>
  <r>
    <x v="47"/>
    <s v="Madison Her"/>
    <x v="1"/>
    <x v="0"/>
    <x v="2"/>
    <x v="0"/>
    <x v="1"/>
    <x v="16"/>
    <d v="1996-06-22T00:00:00"/>
    <n v="82806"/>
    <x v="1"/>
    <x v="0"/>
    <x v="0"/>
    <x v="1"/>
    <n v="0"/>
  </r>
  <r>
    <x v="751"/>
    <s v="Savannah Singh"/>
    <x v="2"/>
    <x v="6"/>
    <x v="2"/>
    <x v="0"/>
    <x v="1"/>
    <x v="26"/>
    <d v="1997-06-20T00:00:00"/>
    <n v="164399"/>
    <x v="36"/>
    <x v="0"/>
    <x v="0"/>
    <x v="1"/>
    <n v="41099.75"/>
  </r>
  <r>
    <x v="752"/>
    <s v="Nevaeh Hsu"/>
    <x v="0"/>
    <x v="4"/>
    <x v="1"/>
    <x v="0"/>
    <x v="1"/>
    <x v="24"/>
    <d v="2017-04-14T00:00:00"/>
    <n v="154956"/>
    <x v="8"/>
    <x v="0"/>
    <x v="3"/>
    <x v="1"/>
    <n v="20144.280000000002"/>
  </r>
  <r>
    <x v="753"/>
    <s v="Jordan Zhu"/>
    <x v="0"/>
    <x v="6"/>
    <x v="1"/>
    <x v="1"/>
    <x v="1"/>
    <x v="24"/>
    <d v="2017-01-29T00:00:00"/>
    <n v="143970"/>
    <x v="15"/>
    <x v="0"/>
    <x v="0"/>
    <x v="69"/>
    <n v="17276.399999999998"/>
  </r>
  <r>
    <x v="754"/>
    <s v="Jackson Navarro"/>
    <x v="2"/>
    <x v="2"/>
    <x v="3"/>
    <x v="1"/>
    <x v="3"/>
    <x v="27"/>
    <d v="2020-09-25T00:00:00"/>
    <n v="163143"/>
    <x v="12"/>
    <x v="2"/>
    <x v="12"/>
    <x v="1"/>
    <n v="45680.04"/>
  </r>
  <r>
    <x v="755"/>
    <s v="Sadie Patterson"/>
    <x v="4"/>
    <x v="3"/>
    <x v="2"/>
    <x v="0"/>
    <x v="2"/>
    <x v="31"/>
    <d v="2020-07-24T00:00:00"/>
    <n v="89390"/>
    <x v="1"/>
    <x v="0"/>
    <x v="0"/>
    <x v="1"/>
    <n v="0"/>
  </r>
  <r>
    <x v="756"/>
    <s v="Christopher Butler"/>
    <x v="23"/>
    <x v="0"/>
    <x v="1"/>
    <x v="1"/>
    <x v="2"/>
    <x v="12"/>
    <d v="2017-10-05T00:00:00"/>
    <n v="67468"/>
    <x v="1"/>
    <x v="0"/>
    <x v="4"/>
    <x v="1"/>
    <n v="0"/>
  </r>
  <r>
    <x v="757"/>
    <s v="Penelope Rodriguez"/>
    <x v="11"/>
    <x v="5"/>
    <x v="1"/>
    <x v="0"/>
    <x v="3"/>
    <x v="37"/>
    <d v="2016-03-12T00:00:00"/>
    <n v="100810"/>
    <x v="15"/>
    <x v="2"/>
    <x v="9"/>
    <x v="1"/>
    <n v="12097.199999999999"/>
  </r>
  <r>
    <x v="758"/>
    <s v="Emily Lau"/>
    <x v="4"/>
    <x v="1"/>
    <x v="1"/>
    <x v="0"/>
    <x v="1"/>
    <x v="25"/>
    <d v="2019-03-18T00:00:00"/>
    <n v="74779"/>
    <x v="1"/>
    <x v="0"/>
    <x v="3"/>
    <x v="1"/>
    <n v="0"/>
  </r>
  <r>
    <x v="281"/>
    <s v="Sophie Oh"/>
    <x v="24"/>
    <x v="0"/>
    <x v="3"/>
    <x v="0"/>
    <x v="1"/>
    <x v="7"/>
    <d v="2017-11-09T00:00:00"/>
    <n v="63985"/>
    <x v="1"/>
    <x v="0"/>
    <x v="4"/>
    <x v="1"/>
    <n v="0"/>
  </r>
  <r>
    <x v="759"/>
    <s v="Chloe Allen"/>
    <x v="29"/>
    <x v="0"/>
    <x v="1"/>
    <x v="0"/>
    <x v="2"/>
    <x v="14"/>
    <d v="2004-07-08T00:00:00"/>
    <n v="77903"/>
    <x v="1"/>
    <x v="0"/>
    <x v="0"/>
    <x v="1"/>
    <n v="0"/>
  </r>
  <r>
    <x v="760"/>
    <s v="Caleb Nelson"/>
    <x v="2"/>
    <x v="6"/>
    <x v="3"/>
    <x v="1"/>
    <x v="2"/>
    <x v="29"/>
    <d v="2017-06-12T00:00:00"/>
    <n v="164396"/>
    <x v="20"/>
    <x v="0"/>
    <x v="7"/>
    <x v="1"/>
    <n v="47674.84"/>
  </r>
  <r>
    <x v="761"/>
    <s v="Oliver Moua"/>
    <x v="30"/>
    <x v="0"/>
    <x v="3"/>
    <x v="1"/>
    <x v="1"/>
    <x v="7"/>
    <d v="2021-06-28T00:00:00"/>
    <n v="71234"/>
    <x v="1"/>
    <x v="0"/>
    <x v="0"/>
    <x v="1"/>
    <n v="0"/>
  </r>
  <r>
    <x v="762"/>
    <s v="Wesley Doan"/>
    <x v="6"/>
    <x v="1"/>
    <x v="3"/>
    <x v="1"/>
    <x v="1"/>
    <x v="20"/>
    <d v="2004-04-19T00:00:00"/>
    <n v="122487"/>
    <x v="24"/>
    <x v="1"/>
    <x v="6"/>
    <x v="1"/>
    <n v="9798.9600000000009"/>
  </r>
  <r>
    <x v="763"/>
    <s v="Nova Hsu"/>
    <x v="6"/>
    <x v="4"/>
    <x v="2"/>
    <x v="0"/>
    <x v="1"/>
    <x v="24"/>
    <d v="2017-01-03T00:00:00"/>
    <n v="101870"/>
    <x v="4"/>
    <x v="0"/>
    <x v="3"/>
    <x v="1"/>
    <n v="10187"/>
  </r>
  <r>
    <x v="764"/>
    <s v="Levi Moreno"/>
    <x v="28"/>
    <x v="0"/>
    <x v="0"/>
    <x v="1"/>
    <x v="3"/>
    <x v="14"/>
    <d v="2020-06-27T00:00:00"/>
    <n v="40316"/>
    <x v="1"/>
    <x v="2"/>
    <x v="8"/>
    <x v="1"/>
    <n v="0"/>
  </r>
  <r>
    <x v="765"/>
    <s v="Gianna Ha"/>
    <x v="6"/>
    <x v="0"/>
    <x v="0"/>
    <x v="0"/>
    <x v="1"/>
    <x v="0"/>
    <d v="2005-02-08T00:00:00"/>
    <n v="115145"/>
    <x v="17"/>
    <x v="1"/>
    <x v="1"/>
    <x v="1"/>
    <n v="5757.25"/>
  </r>
  <r>
    <x v="766"/>
    <s v="Lillian Gonzales"/>
    <x v="21"/>
    <x v="0"/>
    <x v="1"/>
    <x v="0"/>
    <x v="3"/>
    <x v="19"/>
    <d v="2009-03-13T00:00:00"/>
    <n v="62335"/>
    <x v="1"/>
    <x v="2"/>
    <x v="8"/>
    <x v="1"/>
    <n v="0"/>
  </r>
  <r>
    <x v="767"/>
    <s v="Ezra Singh"/>
    <x v="7"/>
    <x v="1"/>
    <x v="1"/>
    <x v="1"/>
    <x v="1"/>
    <x v="16"/>
    <d v="2006-05-10T00:00:00"/>
    <n v="41561"/>
    <x v="1"/>
    <x v="0"/>
    <x v="5"/>
    <x v="1"/>
    <n v="0"/>
  </r>
  <r>
    <x v="768"/>
    <s v="Audrey Patel"/>
    <x v="0"/>
    <x v="1"/>
    <x v="2"/>
    <x v="0"/>
    <x v="1"/>
    <x v="17"/>
    <d v="2011-04-24T00:00:00"/>
    <n v="131183"/>
    <x v="28"/>
    <x v="1"/>
    <x v="6"/>
    <x v="70"/>
    <n v="18365.620000000003"/>
  </r>
  <r>
    <x v="428"/>
    <s v="Brooklyn Cho"/>
    <x v="1"/>
    <x v="0"/>
    <x v="1"/>
    <x v="0"/>
    <x v="1"/>
    <x v="15"/>
    <d v="2002-07-08T00:00:00"/>
    <n v="92655"/>
    <x v="1"/>
    <x v="1"/>
    <x v="11"/>
    <x v="1"/>
    <n v="0"/>
  </r>
  <r>
    <x v="692"/>
    <s v="Piper Ramos"/>
    <x v="0"/>
    <x v="2"/>
    <x v="1"/>
    <x v="0"/>
    <x v="3"/>
    <x v="37"/>
    <d v="1996-04-02T00:00:00"/>
    <n v="157057"/>
    <x v="15"/>
    <x v="0"/>
    <x v="4"/>
    <x v="1"/>
    <n v="18846.84"/>
  </r>
  <r>
    <x v="769"/>
    <s v="Eleanor Williams"/>
    <x v="14"/>
    <x v="0"/>
    <x v="2"/>
    <x v="0"/>
    <x v="2"/>
    <x v="22"/>
    <d v="2005-02-09T00:00:00"/>
    <n v="64462"/>
    <x v="1"/>
    <x v="0"/>
    <x v="2"/>
    <x v="1"/>
    <n v="0"/>
  </r>
  <r>
    <x v="770"/>
    <s v="Melody Grant"/>
    <x v="10"/>
    <x v="5"/>
    <x v="3"/>
    <x v="0"/>
    <x v="2"/>
    <x v="12"/>
    <d v="2005-10-07T00:00:00"/>
    <n v="79352"/>
    <x v="1"/>
    <x v="0"/>
    <x v="0"/>
    <x v="1"/>
    <n v="0"/>
  </r>
  <r>
    <x v="771"/>
    <s v="Paisley Sanders"/>
    <x v="0"/>
    <x v="6"/>
    <x v="2"/>
    <x v="0"/>
    <x v="2"/>
    <x v="0"/>
    <d v="2001-03-27T00:00:00"/>
    <n v="157812"/>
    <x v="19"/>
    <x v="0"/>
    <x v="4"/>
    <x v="1"/>
    <n v="17359.32"/>
  </r>
  <r>
    <x v="772"/>
    <s v="Santiago f Gray"/>
    <x v="10"/>
    <x v="5"/>
    <x v="3"/>
    <x v="1"/>
    <x v="2"/>
    <x v="5"/>
    <d v="2018-09-11T00:00:00"/>
    <n v="80745"/>
    <x v="1"/>
    <x v="0"/>
    <x v="2"/>
    <x v="1"/>
    <n v="0"/>
  </r>
  <r>
    <x v="773"/>
    <s v="Josephine Richardson"/>
    <x v="27"/>
    <x v="0"/>
    <x v="1"/>
    <x v="0"/>
    <x v="2"/>
    <x v="4"/>
    <d v="1996-02-18T00:00:00"/>
    <n v="75354"/>
    <x v="1"/>
    <x v="0"/>
    <x v="5"/>
    <x v="71"/>
    <n v="0"/>
  </r>
  <r>
    <x v="774"/>
    <s v="Jaxson Santiago"/>
    <x v="11"/>
    <x v="5"/>
    <x v="0"/>
    <x v="1"/>
    <x v="3"/>
    <x v="16"/>
    <d v="2018-09-20T00:00:00"/>
    <n v="78938"/>
    <x v="28"/>
    <x v="0"/>
    <x v="3"/>
    <x v="1"/>
    <n v="11051.320000000002"/>
  </r>
  <r>
    <x v="775"/>
    <s v="Lincoln Ramos"/>
    <x v="19"/>
    <x v="5"/>
    <x v="3"/>
    <x v="1"/>
    <x v="3"/>
    <x v="1"/>
    <d v="2008-09-10T00:00:00"/>
    <n v="96313"/>
    <x v="1"/>
    <x v="0"/>
    <x v="5"/>
    <x v="1"/>
    <n v="0"/>
  </r>
  <r>
    <x v="776"/>
    <s v="Dylan Campbell"/>
    <x v="2"/>
    <x v="5"/>
    <x v="2"/>
    <x v="1"/>
    <x v="2"/>
    <x v="15"/>
    <d v="2010-11-29T00:00:00"/>
    <n v="153767"/>
    <x v="25"/>
    <x v="0"/>
    <x v="3"/>
    <x v="1"/>
    <n v="41517.090000000004"/>
  </r>
  <r>
    <x v="614"/>
    <s v="Olivia Gray"/>
    <x v="6"/>
    <x v="6"/>
    <x v="0"/>
    <x v="0"/>
    <x v="0"/>
    <x v="34"/>
    <d v="2015-09-19T00:00:00"/>
    <n v="103423"/>
    <x v="5"/>
    <x v="0"/>
    <x v="7"/>
    <x v="1"/>
    <n v="6205.38"/>
  </r>
  <r>
    <x v="777"/>
    <s v="Emery Doan"/>
    <x v="8"/>
    <x v="5"/>
    <x v="3"/>
    <x v="0"/>
    <x v="1"/>
    <x v="6"/>
    <d v="2021-06-23T00:00:00"/>
    <n v="86464"/>
    <x v="1"/>
    <x v="1"/>
    <x v="6"/>
    <x v="1"/>
    <n v="0"/>
  </r>
  <r>
    <x v="778"/>
    <s v="Caroline Perez"/>
    <x v="8"/>
    <x v="5"/>
    <x v="3"/>
    <x v="0"/>
    <x v="3"/>
    <x v="7"/>
    <d v="2018-01-14T00:00:00"/>
    <n v="80516"/>
    <x v="1"/>
    <x v="2"/>
    <x v="12"/>
    <x v="1"/>
    <n v="0"/>
  </r>
  <r>
    <x v="779"/>
    <s v="Genesis Woods"/>
    <x v="6"/>
    <x v="4"/>
    <x v="2"/>
    <x v="0"/>
    <x v="0"/>
    <x v="29"/>
    <d v="2013-08-21T00:00:00"/>
    <n v="105390"/>
    <x v="5"/>
    <x v="0"/>
    <x v="7"/>
    <x v="1"/>
    <n v="6323.4"/>
  </r>
  <r>
    <x v="780"/>
    <s v="Ruby Sun"/>
    <x v="21"/>
    <x v="0"/>
    <x v="1"/>
    <x v="0"/>
    <x v="1"/>
    <x v="2"/>
    <d v="2021-09-06T00:00:00"/>
    <n v="83418"/>
    <x v="1"/>
    <x v="1"/>
    <x v="6"/>
    <x v="1"/>
    <n v="0"/>
  </r>
  <r>
    <x v="781"/>
    <s v="Nevaeh James"/>
    <x v="29"/>
    <x v="0"/>
    <x v="2"/>
    <x v="0"/>
    <x v="2"/>
    <x v="15"/>
    <d v="2017-11-03T00:00:00"/>
    <n v="66660"/>
    <x v="1"/>
    <x v="0"/>
    <x v="5"/>
    <x v="1"/>
    <n v="0"/>
  </r>
  <r>
    <x v="580"/>
    <s v="Parker Sandoval"/>
    <x v="6"/>
    <x v="4"/>
    <x v="2"/>
    <x v="1"/>
    <x v="3"/>
    <x v="1"/>
    <d v="2015-06-10T00:00:00"/>
    <n v="101985"/>
    <x v="3"/>
    <x v="0"/>
    <x v="4"/>
    <x v="1"/>
    <n v="7138.9500000000007"/>
  </r>
  <r>
    <x v="782"/>
    <s v="Austin Rojas"/>
    <x v="9"/>
    <x v="1"/>
    <x v="3"/>
    <x v="1"/>
    <x v="3"/>
    <x v="7"/>
    <d v="2018-12-05T00:00:00"/>
    <n v="199504"/>
    <x v="7"/>
    <x v="0"/>
    <x v="5"/>
    <x v="1"/>
    <n v="59851.199999999997"/>
  </r>
  <r>
    <x v="783"/>
    <s v="Vivian Espinoza"/>
    <x v="0"/>
    <x v="2"/>
    <x v="3"/>
    <x v="0"/>
    <x v="3"/>
    <x v="27"/>
    <d v="2006-10-05T00:00:00"/>
    <n v="147966"/>
    <x v="19"/>
    <x v="2"/>
    <x v="9"/>
    <x v="72"/>
    <n v="16276.26"/>
  </r>
  <r>
    <x v="106"/>
    <s v="Cooper Gupta"/>
    <x v="20"/>
    <x v="4"/>
    <x v="2"/>
    <x v="1"/>
    <x v="1"/>
    <x v="32"/>
    <d v="2014-06-20T00:00:00"/>
    <n v="41728"/>
    <x v="1"/>
    <x v="1"/>
    <x v="1"/>
    <x v="1"/>
    <n v="0"/>
  </r>
  <r>
    <x v="665"/>
    <s v="Axel Santos"/>
    <x v="4"/>
    <x v="3"/>
    <x v="2"/>
    <x v="1"/>
    <x v="3"/>
    <x v="39"/>
    <d v="2011-02-17T00:00:00"/>
    <n v="94422"/>
    <x v="1"/>
    <x v="0"/>
    <x v="3"/>
    <x v="1"/>
    <n v="0"/>
  </r>
  <r>
    <x v="784"/>
    <s v="Samuel Song"/>
    <x v="2"/>
    <x v="2"/>
    <x v="3"/>
    <x v="1"/>
    <x v="1"/>
    <x v="11"/>
    <d v="2015-06-29T00:00:00"/>
    <n v="191026"/>
    <x v="26"/>
    <x v="0"/>
    <x v="7"/>
    <x v="1"/>
    <n v="30564.16"/>
  </r>
  <r>
    <x v="785"/>
    <s v="Aiden Silva"/>
    <x v="9"/>
    <x v="0"/>
    <x v="0"/>
    <x v="1"/>
    <x v="3"/>
    <x v="34"/>
    <d v="2010-11-29T00:00:00"/>
    <n v="186725"/>
    <x v="18"/>
    <x v="2"/>
    <x v="8"/>
    <x v="1"/>
    <n v="59752"/>
  </r>
  <r>
    <x v="786"/>
    <s v="Eliana Allen"/>
    <x v="20"/>
    <x v="4"/>
    <x v="0"/>
    <x v="0"/>
    <x v="2"/>
    <x v="16"/>
    <d v="2009-08-20T00:00:00"/>
    <n v="52800"/>
    <x v="1"/>
    <x v="0"/>
    <x v="3"/>
    <x v="1"/>
    <n v="0"/>
  </r>
  <r>
    <x v="787"/>
    <s v="Grayson James"/>
    <x v="19"/>
    <x v="5"/>
    <x v="2"/>
    <x v="1"/>
    <x v="2"/>
    <x v="36"/>
    <d v="2010-12-05T00:00:00"/>
    <n v="113982"/>
    <x v="1"/>
    <x v="0"/>
    <x v="0"/>
    <x v="1"/>
    <n v="0"/>
  </r>
  <r>
    <x v="788"/>
    <s v="Hailey Yee"/>
    <x v="5"/>
    <x v="2"/>
    <x v="0"/>
    <x v="0"/>
    <x v="1"/>
    <x v="36"/>
    <d v="2021-03-16T00:00:00"/>
    <n v="56239"/>
    <x v="1"/>
    <x v="1"/>
    <x v="1"/>
    <x v="1"/>
    <n v="0"/>
  </r>
  <r>
    <x v="170"/>
    <s v="Ian Vargas"/>
    <x v="7"/>
    <x v="2"/>
    <x v="1"/>
    <x v="1"/>
    <x v="3"/>
    <x v="3"/>
    <d v="2021-03-02T00:00:00"/>
    <n v="44732"/>
    <x v="1"/>
    <x v="2"/>
    <x v="9"/>
    <x v="1"/>
    <n v="0"/>
  </r>
  <r>
    <x v="789"/>
    <s v="John Trinh"/>
    <x v="2"/>
    <x v="6"/>
    <x v="3"/>
    <x v="1"/>
    <x v="1"/>
    <x v="37"/>
    <d v="2014-06-26T00:00:00"/>
    <n v="153961"/>
    <x v="36"/>
    <x v="1"/>
    <x v="6"/>
    <x v="1"/>
    <n v="38490.25"/>
  </r>
  <r>
    <x v="551"/>
    <s v="Sofia Trinh"/>
    <x v="23"/>
    <x v="0"/>
    <x v="2"/>
    <x v="0"/>
    <x v="1"/>
    <x v="15"/>
    <d v="2006-12-18T00:00:00"/>
    <n v="68337"/>
    <x v="1"/>
    <x v="1"/>
    <x v="1"/>
    <x v="1"/>
    <n v="0"/>
  </r>
  <r>
    <x v="790"/>
    <s v="Santiago f Moua"/>
    <x v="0"/>
    <x v="4"/>
    <x v="3"/>
    <x v="1"/>
    <x v="1"/>
    <x v="15"/>
    <d v="2010-05-07T00:00:00"/>
    <n v="145093"/>
    <x v="15"/>
    <x v="0"/>
    <x v="2"/>
    <x v="1"/>
    <n v="17411.16"/>
  </r>
  <r>
    <x v="791"/>
    <s v="Layla Collins"/>
    <x v="30"/>
    <x v="0"/>
    <x v="2"/>
    <x v="0"/>
    <x v="2"/>
    <x v="3"/>
    <d v="2021-03-11T00:00:00"/>
    <n v="74170"/>
    <x v="1"/>
    <x v="0"/>
    <x v="5"/>
    <x v="1"/>
    <n v="0"/>
  </r>
  <r>
    <x v="792"/>
    <s v="Jaxon Powell"/>
    <x v="17"/>
    <x v="5"/>
    <x v="0"/>
    <x v="1"/>
    <x v="2"/>
    <x v="1"/>
    <d v="1996-03-29T00:00:00"/>
    <n v="62605"/>
    <x v="1"/>
    <x v="0"/>
    <x v="5"/>
    <x v="1"/>
    <n v="0"/>
  </r>
  <r>
    <x v="793"/>
    <s v="Naomi Washington"/>
    <x v="6"/>
    <x v="0"/>
    <x v="2"/>
    <x v="0"/>
    <x v="2"/>
    <x v="10"/>
    <d v="2020-03-13T00:00:00"/>
    <n v="107195"/>
    <x v="6"/>
    <x v="0"/>
    <x v="5"/>
    <x v="1"/>
    <n v="9647.5499999999993"/>
  </r>
  <r>
    <x v="755"/>
    <s v="Ryan Holmes"/>
    <x v="0"/>
    <x v="6"/>
    <x v="2"/>
    <x v="1"/>
    <x v="2"/>
    <x v="15"/>
    <d v="2018-01-11T00:00:00"/>
    <n v="127422"/>
    <x v="0"/>
    <x v="0"/>
    <x v="7"/>
    <x v="1"/>
    <n v="19113.3"/>
  </r>
  <r>
    <x v="794"/>
    <s v="Bella Holmes"/>
    <x v="2"/>
    <x v="3"/>
    <x v="0"/>
    <x v="0"/>
    <x v="2"/>
    <x v="25"/>
    <d v="2017-06-26T00:00:00"/>
    <n v="161269"/>
    <x v="25"/>
    <x v="0"/>
    <x v="4"/>
    <x v="1"/>
    <n v="43542.630000000005"/>
  </r>
  <r>
    <x v="795"/>
    <s v="Hailey Sanchez"/>
    <x v="9"/>
    <x v="6"/>
    <x v="3"/>
    <x v="0"/>
    <x v="3"/>
    <x v="24"/>
    <d v="2014-02-05T00:00:00"/>
    <n v="203445"/>
    <x v="16"/>
    <x v="2"/>
    <x v="8"/>
    <x v="1"/>
    <n v="69171.3"/>
  </r>
  <r>
    <x v="796"/>
    <s v="Sofia Yoon"/>
    <x v="0"/>
    <x v="4"/>
    <x v="0"/>
    <x v="0"/>
    <x v="1"/>
    <x v="17"/>
    <d v="2011-01-17T00:00:00"/>
    <n v="131353"/>
    <x v="19"/>
    <x v="1"/>
    <x v="6"/>
    <x v="1"/>
    <n v="14448.83"/>
  </r>
  <r>
    <x v="797"/>
    <s v="Eli Rahman"/>
    <x v="31"/>
    <x v="0"/>
    <x v="1"/>
    <x v="1"/>
    <x v="1"/>
    <x v="15"/>
    <d v="2010-03-16T00:00:00"/>
    <n v="88182"/>
    <x v="1"/>
    <x v="1"/>
    <x v="11"/>
    <x v="1"/>
    <n v="0"/>
  </r>
  <r>
    <x v="798"/>
    <s v="Christopher Howard"/>
    <x v="14"/>
    <x v="0"/>
    <x v="2"/>
    <x v="1"/>
    <x v="2"/>
    <x v="22"/>
    <d v="2019-08-26T00:00:00"/>
    <n v="75780"/>
    <x v="1"/>
    <x v="0"/>
    <x v="0"/>
    <x v="1"/>
    <n v="0"/>
  </r>
  <r>
    <x v="799"/>
    <s v="Alice Mehta"/>
    <x v="13"/>
    <x v="2"/>
    <x v="0"/>
    <x v="0"/>
    <x v="1"/>
    <x v="15"/>
    <d v="2019-04-02T00:00:00"/>
    <n v="52621"/>
    <x v="1"/>
    <x v="1"/>
    <x v="10"/>
    <x v="1"/>
    <n v="0"/>
  </r>
  <r>
    <x v="800"/>
    <s v="Cooper Yoon"/>
    <x v="11"/>
    <x v="5"/>
    <x v="0"/>
    <x v="1"/>
    <x v="1"/>
    <x v="33"/>
    <d v="2018-02-15T00:00:00"/>
    <n v="106079"/>
    <x v="28"/>
    <x v="0"/>
    <x v="5"/>
    <x v="73"/>
    <n v="14851.060000000001"/>
  </r>
  <r>
    <x v="801"/>
    <s v="John Delgado"/>
    <x v="21"/>
    <x v="0"/>
    <x v="3"/>
    <x v="1"/>
    <x v="3"/>
    <x v="23"/>
    <d v="2017-02-11T00:00:00"/>
    <n v="92058"/>
    <x v="1"/>
    <x v="0"/>
    <x v="5"/>
    <x v="1"/>
    <n v="0"/>
  </r>
  <r>
    <x v="802"/>
    <s v="Jaxson Liang"/>
    <x v="17"/>
    <x v="5"/>
    <x v="1"/>
    <x v="1"/>
    <x v="1"/>
    <x v="14"/>
    <d v="2019-03-03T00:00:00"/>
    <n v="67114"/>
    <x v="1"/>
    <x v="0"/>
    <x v="3"/>
    <x v="1"/>
    <n v="0"/>
  </r>
  <r>
    <x v="803"/>
    <s v="Caroline Santos"/>
    <x v="13"/>
    <x v="1"/>
    <x v="0"/>
    <x v="0"/>
    <x v="3"/>
    <x v="6"/>
    <d v="2020-07-12T00:00:00"/>
    <n v="56565"/>
    <x v="1"/>
    <x v="2"/>
    <x v="12"/>
    <x v="1"/>
    <n v="0"/>
  </r>
  <r>
    <x v="804"/>
    <s v="Lily Henderson"/>
    <x v="16"/>
    <x v="4"/>
    <x v="1"/>
    <x v="0"/>
    <x v="2"/>
    <x v="22"/>
    <d v="2011-05-20T00:00:00"/>
    <n v="64937"/>
    <x v="1"/>
    <x v="0"/>
    <x v="3"/>
    <x v="1"/>
    <n v="0"/>
  </r>
  <r>
    <x v="805"/>
    <s v="Hannah Martinez"/>
    <x v="6"/>
    <x v="6"/>
    <x v="1"/>
    <x v="0"/>
    <x v="3"/>
    <x v="13"/>
    <d v="2006-09-07T00:00:00"/>
    <n v="127626"/>
    <x v="4"/>
    <x v="0"/>
    <x v="4"/>
    <x v="1"/>
    <n v="12762.6"/>
  </r>
  <r>
    <x v="806"/>
    <s v="William Phillips"/>
    <x v="23"/>
    <x v="0"/>
    <x v="3"/>
    <x v="1"/>
    <x v="0"/>
    <x v="22"/>
    <d v="2004-01-27T00:00:00"/>
    <n v="88478"/>
    <x v="1"/>
    <x v="0"/>
    <x v="5"/>
    <x v="1"/>
    <n v="0"/>
  </r>
  <r>
    <x v="807"/>
    <s v="Eliza Zheng"/>
    <x v="3"/>
    <x v="0"/>
    <x v="2"/>
    <x v="0"/>
    <x v="1"/>
    <x v="35"/>
    <d v="2014-04-20T00:00:00"/>
    <n v="91679"/>
    <x v="3"/>
    <x v="1"/>
    <x v="1"/>
    <x v="1"/>
    <n v="6417.5300000000007"/>
  </r>
  <r>
    <x v="808"/>
    <s v="John Dang"/>
    <x v="2"/>
    <x v="2"/>
    <x v="3"/>
    <x v="1"/>
    <x v="1"/>
    <x v="32"/>
    <d v="1992-03-19T00:00:00"/>
    <n v="199848"/>
    <x v="26"/>
    <x v="1"/>
    <x v="1"/>
    <x v="1"/>
    <n v="31975.68"/>
  </r>
  <r>
    <x v="809"/>
    <s v="Joshua Yang"/>
    <x v="24"/>
    <x v="0"/>
    <x v="1"/>
    <x v="1"/>
    <x v="1"/>
    <x v="8"/>
    <d v="2018-11-10T00:00:00"/>
    <n v="61944"/>
    <x v="1"/>
    <x v="1"/>
    <x v="6"/>
    <x v="1"/>
    <n v="0"/>
  </r>
  <r>
    <x v="810"/>
    <s v="Hazel Young"/>
    <x v="0"/>
    <x v="2"/>
    <x v="2"/>
    <x v="0"/>
    <x v="0"/>
    <x v="23"/>
    <d v="2017-08-13T00:00:00"/>
    <n v="154624"/>
    <x v="0"/>
    <x v="0"/>
    <x v="5"/>
    <x v="1"/>
    <n v="23193.599999999999"/>
  </r>
  <r>
    <x v="811"/>
    <s v="Thomas Jung"/>
    <x v="4"/>
    <x v="3"/>
    <x v="0"/>
    <x v="1"/>
    <x v="1"/>
    <x v="2"/>
    <d v="2009-10-23T00:00:00"/>
    <n v="79447"/>
    <x v="1"/>
    <x v="1"/>
    <x v="6"/>
    <x v="1"/>
    <n v="0"/>
  </r>
  <r>
    <x v="812"/>
    <s v="Xavier Perez"/>
    <x v="4"/>
    <x v="2"/>
    <x v="1"/>
    <x v="1"/>
    <x v="3"/>
    <x v="10"/>
    <d v="1998-02-26T00:00:00"/>
    <n v="71111"/>
    <x v="1"/>
    <x v="2"/>
    <x v="9"/>
    <x v="1"/>
    <n v="0"/>
  </r>
  <r>
    <x v="813"/>
    <s v="Elijah Coleman"/>
    <x v="0"/>
    <x v="2"/>
    <x v="0"/>
    <x v="1"/>
    <x v="2"/>
    <x v="26"/>
    <d v="2014-10-19T00:00:00"/>
    <n v="159538"/>
    <x v="19"/>
    <x v="0"/>
    <x v="4"/>
    <x v="1"/>
    <n v="17549.18"/>
  </r>
  <r>
    <x v="632"/>
    <s v="Clara Sanchez"/>
    <x v="8"/>
    <x v="5"/>
    <x v="3"/>
    <x v="0"/>
    <x v="3"/>
    <x v="40"/>
    <d v="2018-10-02T00:00:00"/>
    <n v="111404"/>
    <x v="1"/>
    <x v="2"/>
    <x v="9"/>
    <x v="1"/>
    <n v="0"/>
  </r>
  <r>
    <x v="814"/>
    <s v="Isaac Stewart"/>
    <x v="2"/>
    <x v="6"/>
    <x v="2"/>
    <x v="1"/>
    <x v="2"/>
    <x v="6"/>
    <d v="2020-08-15T00:00:00"/>
    <n v="172007"/>
    <x v="27"/>
    <x v="0"/>
    <x v="4"/>
    <x v="1"/>
    <n v="44721.82"/>
  </r>
  <r>
    <x v="815"/>
    <s v="Claire Romero"/>
    <x v="9"/>
    <x v="6"/>
    <x v="1"/>
    <x v="0"/>
    <x v="3"/>
    <x v="17"/>
    <d v="2011-07-21T00:00:00"/>
    <n v="219474"/>
    <x v="32"/>
    <x v="2"/>
    <x v="8"/>
    <x v="1"/>
    <n v="79010.64"/>
  </r>
  <r>
    <x v="816"/>
    <s v="Andrew Coleman"/>
    <x v="2"/>
    <x v="1"/>
    <x v="3"/>
    <x v="1"/>
    <x v="2"/>
    <x v="12"/>
    <d v="2019-05-15T00:00:00"/>
    <n v="174415"/>
    <x v="14"/>
    <x v="0"/>
    <x v="4"/>
    <x v="1"/>
    <n v="40115.450000000004"/>
  </r>
  <r>
    <x v="817"/>
    <s v="Riley Rojas"/>
    <x v="23"/>
    <x v="0"/>
    <x v="2"/>
    <x v="0"/>
    <x v="3"/>
    <x v="9"/>
    <d v="2021-01-21T00:00:00"/>
    <n v="90333"/>
    <x v="1"/>
    <x v="2"/>
    <x v="9"/>
    <x v="1"/>
    <n v="0"/>
  </r>
  <r>
    <x v="818"/>
    <s v="Landon Thao"/>
    <x v="16"/>
    <x v="4"/>
    <x v="2"/>
    <x v="1"/>
    <x v="1"/>
    <x v="6"/>
    <d v="2021-01-21T00:00:00"/>
    <n v="67299"/>
    <x v="1"/>
    <x v="0"/>
    <x v="3"/>
    <x v="1"/>
    <n v="0"/>
  </r>
  <r>
    <x v="819"/>
    <s v="Hadley Ford"/>
    <x v="28"/>
    <x v="0"/>
    <x v="0"/>
    <x v="0"/>
    <x v="2"/>
    <x v="27"/>
    <d v="2005-02-23T00:00:00"/>
    <n v="45286"/>
    <x v="1"/>
    <x v="0"/>
    <x v="2"/>
    <x v="1"/>
    <n v="0"/>
  </r>
  <r>
    <x v="529"/>
    <s v="Austin Brown"/>
    <x v="2"/>
    <x v="6"/>
    <x v="0"/>
    <x v="1"/>
    <x v="2"/>
    <x v="35"/>
    <d v="2007-08-08T00:00:00"/>
    <n v="194723"/>
    <x v="36"/>
    <x v="0"/>
    <x v="3"/>
    <x v="1"/>
    <n v="48680.75"/>
  </r>
  <r>
    <x v="820"/>
    <s v="Christian Fong"/>
    <x v="6"/>
    <x v="2"/>
    <x v="0"/>
    <x v="1"/>
    <x v="1"/>
    <x v="37"/>
    <d v="2012-08-10T00:00:00"/>
    <n v="109850"/>
    <x v="3"/>
    <x v="1"/>
    <x v="10"/>
    <x v="74"/>
    <n v="7689.5000000000009"/>
  </r>
  <r>
    <x v="821"/>
    <s v="Hazel Alvarez"/>
    <x v="20"/>
    <x v="4"/>
    <x v="0"/>
    <x v="0"/>
    <x v="3"/>
    <x v="39"/>
    <d v="2014-04-19T00:00:00"/>
    <n v="45295"/>
    <x v="1"/>
    <x v="2"/>
    <x v="12"/>
    <x v="1"/>
    <n v="0"/>
  </r>
  <r>
    <x v="822"/>
    <s v="Isabella Bailey"/>
    <x v="32"/>
    <x v="0"/>
    <x v="1"/>
    <x v="0"/>
    <x v="2"/>
    <x v="9"/>
    <d v="2010-08-23T00:00:00"/>
    <n v="61310"/>
    <x v="1"/>
    <x v="0"/>
    <x v="3"/>
    <x v="1"/>
    <n v="0"/>
  </r>
  <r>
    <x v="164"/>
    <s v="Lincoln Huynh"/>
    <x v="27"/>
    <x v="0"/>
    <x v="0"/>
    <x v="1"/>
    <x v="1"/>
    <x v="0"/>
    <d v="2016-11-09T00:00:00"/>
    <n v="87851"/>
    <x v="1"/>
    <x v="1"/>
    <x v="1"/>
    <x v="1"/>
    <n v="0"/>
  </r>
  <r>
    <x v="823"/>
    <s v="Hadley Yee"/>
    <x v="20"/>
    <x v="4"/>
    <x v="2"/>
    <x v="0"/>
    <x v="1"/>
    <x v="11"/>
    <d v="2018-03-12T00:00:00"/>
    <n v="47913"/>
    <x v="1"/>
    <x v="0"/>
    <x v="0"/>
    <x v="1"/>
    <n v="0"/>
  </r>
  <r>
    <x v="824"/>
    <s v="Julia Doan"/>
    <x v="20"/>
    <x v="4"/>
    <x v="2"/>
    <x v="0"/>
    <x v="1"/>
    <x v="26"/>
    <d v="2017-09-07T00:00:00"/>
    <n v="46727"/>
    <x v="1"/>
    <x v="0"/>
    <x v="7"/>
    <x v="75"/>
    <n v="0"/>
  </r>
  <r>
    <x v="825"/>
    <s v="Dylan Ali"/>
    <x v="0"/>
    <x v="4"/>
    <x v="2"/>
    <x v="1"/>
    <x v="1"/>
    <x v="5"/>
    <d v="2021-04-16T00:00:00"/>
    <n v="133400"/>
    <x v="19"/>
    <x v="0"/>
    <x v="3"/>
    <x v="1"/>
    <n v="14674"/>
  </r>
  <r>
    <x v="826"/>
    <s v="Eloise Trinh"/>
    <x v="29"/>
    <x v="0"/>
    <x v="2"/>
    <x v="0"/>
    <x v="1"/>
    <x v="38"/>
    <d v="2020-04-22T00:00:00"/>
    <n v="90535"/>
    <x v="1"/>
    <x v="0"/>
    <x v="4"/>
    <x v="1"/>
    <n v="0"/>
  </r>
  <r>
    <x v="827"/>
    <s v="Dylan Kumar"/>
    <x v="4"/>
    <x v="6"/>
    <x v="2"/>
    <x v="1"/>
    <x v="1"/>
    <x v="0"/>
    <d v="2006-07-11T00:00:00"/>
    <n v="93343"/>
    <x v="1"/>
    <x v="1"/>
    <x v="1"/>
    <x v="1"/>
    <n v="0"/>
  </r>
  <r>
    <x v="825"/>
    <s v="Emily Gupta"/>
    <x v="16"/>
    <x v="4"/>
    <x v="3"/>
    <x v="0"/>
    <x v="1"/>
    <x v="18"/>
    <d v="2006-02-23T00:00:00"/>
    <n v="63705"/>
    <x v="1"/>
    <x v="0"/>
    <x v="4"/>
    <x v="1"/>
    <n v="0"/>
  </r>
  <r>
    <x v="828"/>
    <s v="Silas Rivera"/>
    <x v="9"/>
    <x v="2"/>
    <x v="3"/>
    <x v="1"/>
    <x v="3"/>
    <x v="35"/>
    <d v="2000-02-28T00:00:00"/>
    <n v="258081"/>
    <x v="7"/>
    <x v="0"/>
    <x v="2"/>
    <x v="1"/>
    <n v="77424.3"/>
  </r>
  <r>
    <x v="829"/>
    <s v="Jackson Jordan"/>
    <x v="20"/>
    <x v="4"/>
    <x v="0"/>
    <x v="1"/>
    <x v="0"/>
    <x v="35"/>
    <d v="2020-09-21T00:00:00"/>
    <n v="54654"/>
    <x v="1"/>
    <x v="0"/>
    <x v="3"/>
    <x v="1"/>
    <n v="0"/>
  </r>
  <r>
    <x v="830"/>
    <s v="Isaac Joseph"/>
    <x v="7"/>
    <x v="2"/>
    <x v="1"/>
    <x v="1"/>
    <x v="2"/>
    <x v="36"/>
    <d v="1998-09-24T00:00:00"/>
    <n v="58006"/>
    <x v="1"/>
    <x v="0"/>
    <x v="0"/>
    <x v="1"/>
    <n v="0"/>
  </r>
  <r>
    <x v="232"/>
    <s v="Hailey Lai"/>
    <x v="0"/>
    <x v="1"/>
    <x v="1"/>
    <x v="0"/>
    <x v="1"/>
    <x v="34"/>
    <d v="2011-03-18T00:00:00"/>
    <n v="150034"/>
    <x v="15"/>
    <x v="1"/>
    <x v="10"/>
    <x v="1"/>
    <n v="18004.079999999998"/>
  </r>
  <r>
    <x v="792"/>
    <s v="Leilani Thao"/>
    <x v="2"/>
    <x v="4"/>
    <x v="2"/>
    <x v="0"/>
    <x v="1"/>
    <x v="31"/>
    <d v="2007-05-30T00:00:00"/>
    <n v="198562"/>
    <x v="31"/>
    <x v="0"/>
    <x v="0"/>
    <x v="1"/>
    <n v="43683.64"/>
  </r>
  <r>
    <x v="831"/>
    <s v="Madeline Watson"/>
    <x v="5"/>
    <x v="2"/>
    <x v="0"/>
    <x v="0"/>
    <x v="0"/>
    <x v="28"/>
    <d v="2009-05-27T00:00:00"/>
    <n v="62411"/>
    <x v="1"/>
    <x v="0"/>
    <x v="4"/>
    <x v="76"/>
    <n v="0"/>
  </r>
  <r>
    <x v="832"/>
    <s v="Silas Huang"/>
    <x v="11"/>
    <x v="5"/>
    <x v="0"/>
    <x v="1"/>
    <x v="1"/>
    <x v="4"/>
    <d v="1992-01-09T00:00:00"/>
    <n v="111299"/>
    <x v="15"/>
    <x v="0"/>
    <x v="4"/>
    <x v="1"/>
    <n v="13355.88"/>
  </r>
  <r>
    <x v="724"/>
    <s v="Peyton Walker"/>
    <x v="7"/>
    <x v="6"/>
    <x v="0"/>
    <x v="0"/>
    <x v="2"/>
    <x v="19"/>
    <d v="2019-07-13T00:00:00"/>
    <n v="41545"/>
    <x v="1"/>
    <x v="0"/>
    <x v="4"/>
    <x v="1"/>
    <n v="0"/>
  </r>
  <r>
    <x v="833"/>
    <s v="Jeremiah Hernandez"/>
    <x v="24"/>
    <x v="0"/>
    <x v="1"/>
    <x v="1"/>
    <x v="3"/>
    <x v="3"/>
    <d v="2019-04-14T00:00:00"/>
    <n v="74467"/>
    <x v="1"/>
    <x v="0"/>
    <x v="7"/>
    <x v="77"/>
    <n v="0"/>
  </r>
  <r>
    <x v="789"/>
    <s v="Jace Washington"/>
    <x v="6"/>
    <x v="3"/>
    <x v="0"/>
    <x v="1"/>
    <x v="2"/>
    <x v="18"/>
    <d v="2002-02-09T00:00:00"/>
    <n v="117545"/>
    <x v="5"/>
    <x v="0"/>
    <x v="3"/>
    <x v="1"/>
    <n v="7052.7"/>
  </r>
  <r>
    <x v="834"/>
    <s v="Landon Kim"/>
    <x v="6"/>
    <x v="4"/>
    <x v="2"/>
    <x v="1"/>
    <x v="1"/>
    <x v="2"/>
    <d v="2012-03-15T00:00:00"/>
    <n v="117226"/>
    <x v="24"/>
    <x v="0"/>
    <x v="3"/>
    <x v="1"/>
    <n v="9378.08"/>
  </r>
  <r>
    <x v="835"/>
    <s v="Peyton Vasquez"/>
    <x v="7"/>
    <x v="3"/>
    <x v="3"/>
    <x v="0"/>
    <x v="3"/>
    <x v="3"/>
    <d v="2019-01-24T00:00:00"/>
    <n v="55767"/>
    <x v="1"/>
    <x v="0"/>
    <x v="3"/>
    <x v="1"/>
    <n v="0"/>
  </r>
  <r>
    <x v="836"/>
    <s v="Charlotte Baker"/>
    <x v="13"/>
    <x v="2"/>
    <x v="1"/>
    <x v="0"/>
    <x v="2"/>
    <x v="7"/>
    <d v="2016-11-17T00:00:00"/>
    <n v="60930"/>
    <x v="1"/>
    <x v="0"/>
    <x v="5"/>
    <x v="1"/>
    <n v="0"/>
  </r>
  <r>
    <x v="837"/>
    <s v="Elena Mendoza"/>
    <x v="2"/>
    <x v="2"/>
    <x v="2"/>
    <x v="0"/>
    <x v="3"/>
    <x v="5"/>
    <d v="2018-10-24T00:00:00"/>
    <n v="154973"/>
    <x v="20"/>
    <x v="2"/>
    <x v="12"/>
    <x v="1"/>
    <n v="44942.17"/>
  </r>
  <r>
    <x v="838"/>
    <s v="Nova Lin"/>
    <x v="21"/>
    <x v="0"/>
    <x v="1"/>
    <x v="0"/>
    <x v="1"/>
    <x v="29"/>
    <d v="2017-10-21T00:00:00"/>
    <n v="69332"/>
    <x v="1"/>
    <x v="0"/>
    <x v="7"/>
    <x v="1"/>
    <n v="0"/>
  </r>
  <r>
    <x v="839"/>
    <s v="Ivy Desai"/>
    <x v="8"/>
    <x v="5"/>
    <x v="0"/>
    <x v="0"/>
    <x v="1"/>
    <x v="1"/>
    <d v="2001-04-09T00:00:00"/>
    <n v="119699"/>
    <x v="1"/>
    <x v="1"/>
    <x v="6"/>
    <x v="1"/>
    <n v="0"/>
  </r>
  <r>
    <x v="840"/>
    <s v="Josephine Acosta"/>
    <x v="2"/>
    <x v="4"/>
    <x v="2"/>
    <x v="0"/>
    <x v="3"/>
    <x v="28"/>
    <d v="2020-09-20T00:00:00"/>
    <n v="198176"/>
    <x v="35"/>
    <x v="2"/>
    <x v="8"/>
    <x v="1"/>
    <n v="33689.920000000006"/>
  </r>
  <r>
    <x v="841"/>
    <s v="Nora Nunez"/>
    <x v="13"/>
    <x v="1"/>
    <x v="0"/>
    <x v="0"/>
    <x v="3"/>
    <x v="15"/>
    <d v="2012-08-06T00:00:00"/>
    <n v="58586"/>
    <x v="1"/>
    <x v="2"/>
    <x v="12"/>
    <x v="1"/>
    <n v="0"/>
  </r>
  <r>
    <x v="842"/>
    <s v="Caleb Xiong"/>
    <x v="26"/>
    <x v="2"/>
    <x v="3"/>
    <x v="1"/>
    <x v="1"/>
    <x v="31"/>
    <d v="2011-11-28T00:00:00"/>
    <n v="74010"/>
    <x v="1"/>
    <x v="0"/>
    <x v="2"/>
    <x v="1"/>
    <n v="0"/>
  </r>
  <r>
    <x v="843"/>
    <s v="Henry Green"/>
    <x v="26"/>
    <x v="2"/>
    <x v="2"/>
    <x v="1"/>
    <x v="2"/>
    <x v="24"/>
    <d v="2020-02-03T00:00:00"/>
    <n v="96598"/>
    <x v="1"/>
    <x v="0"/>
    <x v="3"/>
    <x v="1"/>
    <n v="0"/>
  </r>
  <r>
    <x v="665"/>
    <s v="Madelyn Chan"/>
    <x v="6"/>
    <x v="2"/>
    <x v="2"/>
    <x v="0"/>
    <x v="1"/>
    <x v="14"/>
    <d v="2003-05-21T00:00:00"/>
    <n v="106444"/>
    <x v="17"/>
    <x v="0"/>
    <x v="3"/>
    <x v="1"/>
    <n v="5322.2000000000007"/>
  </r>
  <r>
    <x v="844"/>
    <s v="Angel Delgado"/>
    <x v="2"/>
    <x v="1"/>
    <x v="3"/>
    <x v="1"/>
    <x v="3"/>
    <x v="11"/>
    <d v="2017-08-10T00:00:00"/>
    <n v="156931"/>
    <x v="12"/>
    <x v="0"/>
    <x v="0"/>
    <x v="1"/>
    <n v="43940.680000000008"/>
  </r>
  <r>
    <x v="845"/>
    <s v="Mia Herrera"/>
    <x v="2"/>
    <x v="6"/>
    <x v="0"/>
    <x v="0"/>
    <x v="3"/>
    <x v="19"/>
    <d v="2014-10-16T00:00:00"/>
    <n v="171360"/>
    <x v="14"/>
    <x v="2"/>
    <x v="8"/>
    <x v="1"/>
    <n v="39412.800000000003"/>
  </r>
  <r>
    <x v="846"/>
    <s v="Peyton Harris"/>
    <x v="14"/>
    <x v="0"/>
    <x v="0"/>
    <x v="0"/>
    <x v="2"/>
    <x v="15"/>
    <d v="2009-04-05T00:00:00"/>
    <n v="64505"/>
    <x v="1"/>
    <x v="0"/>
    <x v="4"/>
    <x v="1"/>
    <n v="0"/>
  </r>
  <r>
    <x v="847"/>
    <s v="David Herrera"/>
    <x v="11"/>
    <x v="5"/>
    <x v="2"/>
    <x v="1"/>
    <x v="3"/>
    <x v="24"/>
    <d v="2021-10-09T00:00:00"/>
    <n v="102298"/>
    <x v="8"/>
    <x v="2"/>
    <x v="9"/>
    <x v="1"/>
    <n v="13298.74"/>
  </r>
  <r>
    <x v="848"/>
    <s v="Avery Dominguez"/>
    <x v="0"/>
    <x v="2"/>
    <x v="3"/>
    <x v="0"/>
    <x v="3"/>
    <x v="5"/>
    <d v="2019-09-13T00:00:00"/>
    <n v="133297"/>
    <x v="8"/>
    <x v="2"/>
    <x v="9"/>
    <x v="1"/>
    <n v="17328.61"/>
  </r>
  <r>
    <x v="849"/>
    <s v="Grace Carter"/>
    <x v="0"/>
    <x v="4"/>
    <x v="2"/>
    <x v="0"/>
    <x v="0"/>
    <x v="6"/>
    <d v="2021-03-17T00:00:00"/>
    <n v="155080"/>
    <x v="4"/>
    <x v="0"/>
    <x v="5"/>
    <x v="1"/>
    <n v="15508"/>
  </r>
  <r>
    <x v="850"/>
    <s v="Parker Allen"/>
    <x v="4"/>
    <x v="2"/>
    <x v="2"/>
    <x v="1"/>
    <x v="2"/>
    <x v="11"/>
    <d v="2018-08-13T00:00:00"/>
    <n v="81828"/>
    <x v="1"/>
    <x v="0"/>
    <x v="4"/>
    <x v="1"/>
    <n v="0"/>
  </r>
  <r>
    <x v="851"/>
    <s v="Sadie Lee"/>
    <x v="0"/>
    <x v="6"/>
    <x v="3"/>
    <x v="0"/>
    <x v="1"/>
    <x v="13"/>
    <d v="2000-10-24T00:00:00"/>
    <n v="149417"/>
    <x v="8"/>
    <x v="1"/>
    <x v="11"/>
    <x v="1"/>
    <n v="19424.21"/>
  </r>
  <r>
    <x v="852"/>
    <s v="Cooper Valdez"/>
    <x v="6"/>
    <x v="2"/>
    <x v="3"/>
    <x v="1"/>
    <x v="3"/>
    <x v="2"/>
    <d v="2012-04-25T00:00:00"/>
    <n v="113269"/>
    <x v="6"/>
    <x v="2"/>
    <x v="12"/>
    <x v="1"/>
    <n v="10194.209999999999"/>
  </r>
  <r>
    <x v="853"/>
    <s v="Sebastian Fong"/>
    <x v="0"/>
    <x v="0"/>
    <x v="1"/>
    <x v="1"/>
    <x v="1"/>
    <x v="30"/>
    <d v="2017-12-16T00:00:00"/>
    <n v="136716"/>
    <x v="15"/>
    <x v="0"/>
    <x v="5"/>
    <x v="1"/>
    <n v="16405.919999999998"/>
  </r>
  <r>
    <x v="854"/>
    <s v="Roman Munoz"/>
    <x v="0"/>
    <x v="2"/>
    <x v="2"/>
    <x v="1"/>
    <x v="3"/>
    <x v="36"/>
    <d v="2011-10-20T00:00:00"/>
    <n v="122644"/>
    <x v="15"/>
    <x v="0"/>
    <x v="5"/>
    <x v="1"/>
    <n v="14717.279999999999"/>
  </r>
  <r>
    <x v="855"/>
    <s v="Charlotte Chang"/>
    <x v="6"/>
    <x v="2"/>
    <x v="0"/>
    <x v="0"/>
    <x v="1"/>
    <x v="2"/>
    <d v="2000-05-07T00:00:00"/>
    <n v="106428"/>
    <x v="3"/>
    <x v="0"/>
    <x v="2"/>
    <x v="1"/>
    <n v="7449.9600000000009"/>
  </r>
  <r>
    <x v="856"/>
    <s v="Xavier Davis"/>
    <x v="9"/>
    <x v="1"/>
    <x v="3"/>
    <x v="1"/>
    <x v="2"/>
    <x v="9"/>
    <d v="2009-01-17T00:00:00"/>
    <n v="238236"/>
    <x v="13"/>
    <x v="0"/>
    <x v="0"/>
    <x v="1"/>
    <n v="73853.16"/>
  </r>
  <r>
    <x v="857"/>
    <s v="Natalie Carter"/>
    <x v="2"/>
    <x v="1"/>
    <x v="3"/>
    <x v="0"/>
    <x v="2"/>
    <x v="14"/>
    <d v="2012-12-21T00:00:00"/>
    <n v="153253"/>
    <x v="9"/>
    <x v="0"/>
    <x v="5"/>
    <x v="1"/>
    <n v="36780.720000000001"/>
  </r>
  <r>
    <x v="858"/>
    <s v="Elena Richardson"/>
    <x v="6"/>
    <x v="3"/>
    <x v="1"/>
    <x v="0"/>
    <x v="2"/>
    <x v="8"/>
    <d v="2014-10-03T00:00:00"/>
    <n v="103707"/>
    <x v="6"/>
    <x v="0"/>
    <x v="7"/>
    <x v="1"/>
    <n v="9333.6299999999992"/>
  </r>
  <r>
    <x v="859"/>
    <s v="Emilia Bailey"/>
    <x v="9"/>
    <x v="3"/>
    <x v="2"/>
    <x v="0"/>
    <x v="2"/>
    <x v="12"/>
    <d v="2012-08-09T00:00:00"/>
    <n v="245360"/>
    <x v="21"/>
    <x v="0"/>
    <x v="5"/>
    <x v="1"/>
    <n v="90783.2"/>
  </r>
  <r>
    <x v="860"/>
    <s v="Ryan Lu"/>
    <x v="25"/>
    <x v="5"/>
    <x v="2"/>
    <x v="1"/>
    <x v="1"/>
    <x v="6"/>
    <d v="2021-07-08T00:00:00"/>
    <n v="67275"/>
    <x v="1"/>
    <x v="0"/>
    <x v="7"/>
    <x v="1"/>
    <n v="0"/>
  </r>
  <r>
    <x v="861"/>
    <s v="Asher Huynh"/>
    <x v="6"/>
    <x v="0"/>
    <x v="1"/>
    <x v="1"/>
    <x v="1"/>
    <x v="15"/>
    <d v="2015-01-22T00:00:00"/>
    <n v="101288"/>
    <x v="4"/>
    <x v="0"/>
    <x v="3"/>
    <x v="1"/>
    <n v="10128.800000000001"/>
  </r>
  <r>
    <x v="93"/>
    <s v="Kinsley Martinez"/>
    <x v="2"/>
    <x v="4"/>
    <x v="2"/>
    <x v="0"/>
    <x v="3"/>
    <x v="27"/>
    <d v="1993-08-28T00:00:00"/>
    <n v="177443"/>
    <x v="36"/>
    <x v="2"/>
    <x v="12"/>
    <x v="1"/>
    <n v="44360.75"/>
  </r>
  <r>
    <x v="862"/>
    <s v="Paisley Bryant"/>
    <x v="21"/>
    <x v="0"/>
    <x v="1"/>
    <x v="0"/>
    <x v="0"/>
    <x v="17"/>
    <d v="2016-04-27T00:00:00"/>
    <n v="91400"/>
    <x v="1"/>
    <x v="0"/>
    <x v="2"/>
    <x v="1"/>
    <n v="0"/>
  </r>
  <r>
    <x v="863"/>
    <s v="Joshua Ramirez"/>
    <x v="9"/>
    <x v="4"/>
    <x v="3"/>
    <x v="1"/>
    <x v="3"/>
    <x v="18"/>
    <d v="2007-09-10T00:00:00"/>
    <n v="181247"/>
    <x v="29"/>
    <x v="2"/>
    <x v="12"/>
    <x v="1"/>
    <n v="59811.51"/>
  </r>
  <r>
    <x v="864"/>
    <s v="Joshua Martin"/>
    <x v="0"/>
    <x v="4"/>
    <x v="0"/>
    <x v="1"/>
    <x v="0"/>
    <x v="34"/>
    <d v="2003-10-20T00:00:00"/>
    <n v="135558"/>
    <x v="28"/>
    <x v="0"/>
    <x v="3"/>
    <x v="1"/>
    <n v="18978.120000000003"/>
  </r>
  <r>
    <x v="865"/>
    <s v="Charles Moore"/>
    <x v="7"/>
    <x v="3"/>
    <x v="2"/>
    <x v="1"/>
    <x v="2"/>
    <x v="37"/>
    <d v="2011-12-17T00:00:00"/>
    <n v="56878"/>
    <x v="1"/>
    <x v="0"/>
    <x v="0"/>
    <x v="1"/>
    <n v="0"/>
  </r>
  <r>
    <x v="866"/>
    <s v="Angel Do"/>
    <x v="30"/>
    <x v="0"/>
    <x v="2"/>
    <x v="1"/>
    <x v="1"/>
    <x v="8"/>
    <d v="2019-09-20T00:00:00"/>
    <n v="94735"/>
    <x v="1"/>
    <x v="1"/>
    <x v="10"/>
    <x v="1"/>
    <n v="0"/>
  </r>
  <r>
    <x v="867"/>
    <s v="Maverick Medina"/>
    <x v="13"/>
    <x v="2"/>
    <x v="1"/>
    <x v="1"/>
    <x v="3"/>
    <x v="38"/>
    <d v="2007-05-27T00:00:00"/>
    <n v="51234"/>
    <x v="1"/>
    <x v="0"/>
    <x v="0"/>
    <x v="1"/>
    <n v="0"/>
  </r>
  <r>
    <x v="616"/>
    <s v="Isaac Han"/>
    <x v="9"/>
    <x v="4"/>
    <x v="2"/>
    <x v="1"/>
    <x v="1"/>
    <x v="11"/>
    <d v="2015-01-14T00:00:00"/>
    <n v="230025"/>
    <x v="16"/>
    <x v="0"/>
    <x v="3"/>
    <x v="1"/>
    <n v="78208.5"/>
  </r>
  <r>
    <x v="868"/>
    <s v="Eliza Liang"/>
    <x v="0"/>
    <x v="4"/>
    <x v="2"/>
    <x v="0"/>
    <x v="1"/>
    <x v="9"/>
    <d v="2010-03-11T00:00:00"/>
    <n v="134006"/>
    <x v="8"/>
    <x v="1"/>
    <x v="10"/>
    <x v="1"/>
    <n v="17420.78"/>
  </r>
  <r>
    <x v="869"/>
    <s v="Zoe Zhou"/>
    <x v="6"/>
    <x v="1"/>
    <x v="3"/>
    <x v="0"/>
    <x v="1"/>
    <x v="22"/>
    <d v="2009-10-06T00:00:00"/>
    <n v="103096"/>
    <x v="3"/>
    <x v="1"/>
    <x v="10"/>
    <x v="1"/>
    <n v="7216.72"/>
  </r>
  <r>
    <x v="870"/>
    <s v="Nathan Lee"/>
    <x v="7"/>
    <x v="3"/>
    <x v="1"/>
    <x v="1"/>
    <x v="1"/>
    <x v="7"/>
    <d v="2016-08-20T00:00:00"/>
    <n v="58703"/>
    <x v="1"/>
    <x v="0"/>
    <x v="7"/>
    <x v="1"/>
    <n v="0"/>
  </r>
  <r>
    <x v="871"/>
    <s v="Elijah Ramos"/>
    <x v="0"/>
    <x v="0"/>
    <x v="2"/>
    <x v="1"/>
    <x v="3"/>
    <x v="29"/>
    <d v="2012-12-24T00:00:00"/>
    <n v="132544"/>
    <x v="4"/>
    <x v="2"/>
    <x v="9"/>
    <x v="1"/>
    <n v="13254.400000000001"/>
  </r>
  <r>
    <x v="872"/>
    <s v="Jaxson Coleman"/>
    <x v="6"/>
    <x v="1"/>
    <x v="1"/>
    <x v="1"/>
    <x v="2"/>
    <x v="24"/>
    <d v="2020-04-15T00:00:00"/>
    <n v="126671"/>
    <x v="6"/>
    <x v="0"/>
    <x v="4"/>
    <x v="1"/>
    <n v="11400.39"/>
  </r>
  <r>
    <x v="873"/>
    <s v="Hailey Hong"/>
    <x v="5"/>
    <x v="2"/>
    <x v="0"/>
    <x v="0"/>
    <x v="1"/>
    <x v="29"/>
    <d v="2021-01-22T00:00:00"/>
    <n v="56405"/>
    <x v="1"/>
    <x v="0"/>
    <x v="2"/>
    <x v="1"/>
    <n v="0"/>
  </r>
  <r>
    <x v="874"/>
    <s v="Gabriella Zhu"/>
    <x v="3"/>
    <x v="0"/>
    <x v="2"/>
    <x v="0"/>
    <x v="1"/>
    <x v="9"/>
    <d v="2014-11-29T00:00:00"/>
    <n v="88730"/>
    <x v="24"/>
    <x v="1"/>
    <x v="1"/>
    <x v="1"/>
    <n v="7098.4000000000005"/>
  </r>
  <r>
    <x v="875"/>
    <s v="Aaron Maldonado"/>
    <x v="13"/>
    <x v="1"/>
    <x v="1"/>
    <x v="1"/>
    <x v="3"/>
    <x v="38"/>
    <d v="2008-09-17T00:00:00"/>
    <n v="62861"/>
    <x v="1"/>
    <x v="0"/>
    <x v="0"/>
    <x v="1"/>
    <n v="0"/>
  </r>
  <r>
    <x v="876"/>
    <s v="Samantha Vargas"/>
    <x v="2"/>
    <x v="4"/>
    <x v="3"/>
    <x v="0"/>
    <x v="3"/>
    <x v="26"/>
    <d v="2006-07-21T00:00:00"/>
    <n v="151246"/>
    <x v="11"/>
    <x v="2"/>
    <x v="12"/>
    <x v="1"/>
    <n v="31761.66"/>
  </r>
  <r>
    <x v="877"/>
    <s v="Nora Le"/>
    <x v="0"/>
    <x v="0"/>
    <x v="1"/>
    <x v="0"/>
    <x v="1"/>
    <x v="26"/>
    <d v="1997-04-12T00:00:00"/>
    <n v="154388"/>
    <x v="4"/>
    <x v="0"/>
    <x v="0"/>
    <x v="1"/>
    <n v="15438.800000000001"/>
  </r>
  <r>
    <x v="438"/>
    <s v="Alice Roberts"/>
    <x v="2"/>
    <x v="4"/>
    <x v="1"/>
    <x v="0"/>
    <x v="2"/>
    <x v="36"/>
    <d v="1994-09-26T00:00:00"/>
    <n v="162978"/>
    <x v="35"/>
    <x v="0"/>
    <x v="4"/>
    <x v="78"/>
    <n v="27706.260000000002"/>
  </r>
  <r>
    <x v="878"/>
    <s v="Colton Garcia"/>
    <x v="29"/>
    <x v="0"/>
    <x v="2"/>
    <x v="1"/>
    <x v="3"/>
    <x v="0"/>
    <d v="1993-11-17T00:00:00"/>
    <n v="80170"/>
    <x v="1"/>
    <x v="0"/>
    <x v="4"/>
    <x v="1"/>
    <n v="0"/>
  </r>
  <r>
    <x v="534"/>
    <s v="Stella Lai"/>
    <x v="4"/>
    <x v="3"/>
    <x v="1"/>
    <x v="0"/>
    <x v="1"/>
    <x v="18"/>
    <d v="2021-04-28T00:00:00"/>
    <n v="98520"/>
    <x v="1"/>
    <x v="0"/>
    <x v="4"/>
    <x v="1"/>
    <n v="0"/>
  </r>
  <r>
    <x v="704"/>
    <s v="Leonardo Luong"/>
    <x v="6"/>
    <x v="1"/>
    <x v="1"/>
    <x v="1"/>
    <x v="1"/>
    <x v="27"/>
    <d v="1999-12-29T00:00:00"/>
    <n v="116527"/>
    <x v="3"/>
    <x v="0"/>
    <x v="3"/>
    <x v="1"/>
    <n v="8156.89"/>
  </r>
  <r>
    <x v="781"/>
    <s v="Nicholas Wong"/>
    <x v="2"/>
    <x v="2"/>
    <x v="0"/>
    <x v="1"/>
    <x v="1"/>
    <x v="5"/>
    <d v="2019-11-07T00:00:00"/>
    <n v="174607"/>
    <x v="20"/>
    <x v="0"/>
    <x v="7"/>
    <x v="1"/>
    <n v="50636.03"/>
  </r>
  <r>
    <x v="879"/>
    <s v="Jeremiah Castillo"/>
    <x v="13"/>
    <x v="3"/>
    <x v="0"/>
    <x v="1"/>
    <x v="3"/>
    <x v="32"/>
    <d v="2006-04-12T00:00:00"/>
    <n v="64202"/>
    <x v="1"/>
    <x v="0"/>
    <x v="7"/>
    <x v="1"/>
    <n v="0"/>
  </r>
  <r>
    <x v="517"/>
    <s v="Cooper Jiang"/>
    <x v="13"/>
    <x v="3"/>
    <x v="3"/>
    <x v="1"/>
    <x v="1"/>
    <x v="37"/>
    <d v="2019-07-25T00:00:00"/>
    <n v="50883"/>
    <x v="1"/>
    <x v="1"/>
    <x v="1"/>
    <x v="79"/>
    <n v="0"/>
  </r>
  <r>
    <x v="880"/>
    <s v="Penelope Silva"/>
    <x v="23"/>
    <x v="0"/>
    <x v="2"/>
    <x v="0"/>
    <x v="3"/>
    <x v="9"/>
    <d v="2016-11-03T00:00:00"/>
    <n v="94618"/>
    <x v="1"/>
    <x v="0"/>
    <x v="7"/>
    <x v="1"/>
    <n v="0"/>
  </r>
  <r>
    <x v="881"/>
    <s v="Jose Richardson"/>
    <x v="2"/>
    <x v="6"/>
    <x v="0"/>
    <x v="1"/>
    <x v="2"/>
    <x v="3"/>
    <d v="2019-10-15T00:00:00"/>
    <n v="151556"/>
    <x v="2"/>
    <x v="0"/>
    <x v="4"/>
    <x v="1"/>
    <n v="30311.200000000001"/>
  </r>
  <r>
    <x v="882"/>
    <s v="Eleanor Chau"/>
    <x v="25"/>
    <x v="5"/>
    <x v="0"/>
    <x v="0"/>
    <x v="1"/>
    <x v="17"/>
    <d v="2020-03-08T00:00:00"/>
    <n v="80659"/>
    <x v="1"/>
    <x v="0"/>
    <x v="3"/>
    <x v="1"/>
    <n v="0"/>
  </r>
  <r>
    <x v="883"/>
    <s v="John Cho"/>
    <x v="2"/>
    <x v="4"/>
    <x v="2"/>
    <x v="1"/>
    <x v="1"/>
    <x v="40"/>
    <d v="2019-11-03T00:00:00"/>
    <n v="195385"/>
    <x v="11"/>
    <x v="1"/>
    <x v="11"/>
    <x v="1"/>
    <n v="41030.85"/>
  </r>
  <r>
    <x v="884"/>
    <s v="Julian Delgado"/>
    <x v="28"/>
    <x v="0"/>
    <x v="2"/>
    <x v="1"/>
    <x v="3"/>
    <x v="7"/>
    <d v="2016-05-19T00:00:00"/>
    <n v="52693"/>
    <x v="1"/>
    <x v="2"/>
    <x v="9"/>
    <x v="1"/>
    <n v="0"/>
  </r>
  <r>
    <x v="885"/>
    <s v="Isabella Scott"/>
    <x v="32"/>
    <x v="0"/>
    <x v="0"/>
    <x v="0"/>
    <x v="2"/>
    <x v="32"/>
    <d v="2016-04-26T00:00:00"/>
    <n v="72045"/>
    <x v="1"/>
    <x v="0"/>
    <x v="3"/>
    <x v="1"/>
    <n v="0"/>
  </r>
  <r>
    <x v="886"/>
    <s v="Parker Avila"/>
    <x v="13"/>
    <x v="6"/>
    <x v="1"/>
    <x v="1"/>
    <x v="3"/>
    <x v="40"/>
    <d v="2005-11-28T00:00:00"/>
    <n v="62749"/>
    <x v="1"/>
    <x v="2"/>
    <x v="8"/>
    <x v="1"/>
    <n v="0"/>
  </r>
  <r>
    <x v="887"/>
    <s v="Luke Vu"/>
    <x v="0"/>
    <x v="6"/>
    <x v="2"/>
    <x v="1"/>
    <x v="1"/>
    <x v="27"/>
    <d v="2018-06-04T00:00:00"/>
    <n v="154884"/>
    <x v="4"/>
    <x v="1"/>
    <x v="6"/>
    <x v="1"/>
    <n v="15488.400000000001"/>
  </r>
  <r>
    <x v="888"/>
    <s v="Jameson Nelson"/>
    <x v="23"/>
    <x v="0"/>
    <x v="0"/>
    <x v="1"/>
    <x v="2"/>
    <x v="22"/>
    <d v="2016-03-08T00:00:00"/>
    <n v="96566"/>
    <x v="1"/>
    <x v="0"/>
    <x v="7"/>
    <x v="1"/>
    <n v="0"/>
  </r>
  <r>
    <x v="889"/>
    <s v="Adrian Fernandez"/>
    <x v="28"/>
    <x v="0"/>
    <x v="0"/>
    <x v="1"/>
    <x v="3"/>
    <x v="15"/>
    <d v="2001-08-23T00:00:00"/>
    <n v="54994"/>
    <x v="1"/>
    <x v="0"/>
    <x v="7"/>
    <x v="1"/>
    <n v="0"/>
  </r>
  <r>
    <x v="890"/>
    <s v="Madison Hunter"/>
    <x v="32"/>
    <x v="0"/>
    <x v="3"/>
    <x v="0"/>
    <x v="2"/>
    <x v="28"/>
    <d v="2012-02-05T00:00:00"/>
    <n v="61523"/>
    <x v="1"/>
    <x v="0"/>
    <x v="7"/>
    <x v="1"/>
    <n v="0"/>
  </r>
  <r>
    <x v="891"/>
    <s v="Jordan Phillips"/>
    <x v="9"/>
    <x v="4"/>
    <x v="3"/>
    <x v="1"/>
    <x v="0"/>
    <x v="15"/>
    <d v="2010-12-12T00:00:00"/>
    <n v="190512"/>
    <x v="18"/>
    <x v="0"/>
    <x v="7"/>
    <x v="1"/>
    <n v="60963.840000000004"/>
  </r>
  <r>
    <x v="892"/>
    <s v="Maya Chan"/>
    <x v="8"/>
    <x v="5"/>
    <x v="2"/>
    <x v="0"/>
    <x v="1"/>
    <x v="17"/>
    <d v="2013-02-13T00:00:00"/>
    <n v="124827"/>
    <x v="1"/>
    <x v="1"/>
    <x v="10"/>
    <x v="1"/>
    <n v="0"/>
  </r>
  <r>
    <x v="360"/>
    <s v="Wesley King"/>
    <x v="6"/>
    <x v="3"/>
    <x v="1"/>
    <x v="1"/>
    <x v="2"/>
    <x v="4"/>
    <d v="2019-01-19T00:00:00"/>
    <n v="101577"/>
    <x v="17"/>
    <x v="0"/>
    <x v="2"/>
    <x v="1"/>
    <n v="5078.8500000000004"/>
  </r>
  <r>
    <x v="893"/>
    <s v="Sofia Fernandez"/>
    <x v="6"/>
    <x v="3"/>
    <x v="1"/>
    <x v="0"/>
    <x v="3"/>
    <x v="18"/>
    <d v="2005-10-17T00:00:00"/>
    <n v="105223"/>
    <x v="4"/>
    <x v="0"/>
    <x v="3"/>
    <x v="1"/>
    <n v="10522.300000000001"/>
  </r>
  <r>
    <x v="743"/>
    <s v="Maverick Figueroa"/>
    <x v="30"/>
    <x v="0"/>
    <x v="3"/>
    <x v="1"/>
    <x v="3"/>
    <x v="35"/>
    <d v="2008-07-06T00:00:00"/>
    <n v="94815"/>
    <x v="1"/>
    <x v="0"/>
    <x v="2"/>
    <x v="1"/>
    <n v="0"/>
  </r>
  <r>
    <x v="894"/>
    <s v="Hannah Hoang"/>
    <x v="6"/>
    <x v="3"/>
    <x v="2"/>
    <x v="0"/>
    <x v="1"/>
    <x v="6"/>
    <d v="2021-12-15T00:00:00"/>
    <n v="114893"/>
    <x v="5"/>
    <x v="1"/>
    <x v="11"/>
    <x v="1"/>
    <n v="6893.58"/>
  </r>
  <r>
    <x v="895"/>
    <s v="Violet Garcia"/>
    <x v="4"/>
    <x v="6"/>
    <x v="2"/>
    <x v="0"/>
    <x v="3"/>
    <x v="25"/>
    <d v="2017-01-10T00:00:00"/>
    <n v="80622"/>
    <x v="1"/>
    <x v="0"/>
    <x v="5"/>
    <x v="1"/>
    <n v="0"/>
  </r>
  <r>
    <x v="34"/>
    <s v="Aaliyah Mai"/>
    <x v="9"/>
    <x v="0"/>
    <x v="2"/>
    <x v="0"/>
    <x v="1"/>
    <x v="4"/>
    <d v="2016-11-11T00:00:00"/>
    <n v="246589"/>
    <x v="29"/>
    <x v="0"/>
    <x v="3"/>
    <x v="80"/>
    <n v="81374.37000000001"/>
  </r>
  <r>
    <x v="896"/>
    <s v="Austin Vang"/>
    <x v="6"/>
    <x v="6"/>
    <x v="2"/>
    <x v="1"/>
    <x v="1"/>
    <x v="37"/>
    <d v="2018-05-20T00:00:00"/>
    <n v="119397"/>
    <x v="6"/>
    <x v="1"/>
    <x v="10"/>
    <x v="81"/>
    <n v="10745.73"/>
  </r>
  <r>
    <x v="897"/>
    <s v="Maria Sun"/>
    <x v="2"/>
    <x v="2"/>
    <x v="3"/>
    <x v="0"/>
    <x v="1"/>
    <x v="6"/>
    <d v="2021-12-19T00:00:00"/>
    <n v="150666"/>
    <x v="14"/>
    <x v="1"/>
    <x v="11"/>
    <x v="1"/>
    <n v="34653.18"/>
  </r>
  <r>
    <x v="898"/>
    <s v="Madelyn Scott"/>
    <x v="0"/>
    <x v="0"/>
    <x v="0"/>
    <x v="0"/>
    <x v="2"/>
    <x v="30"/>
    <d v="2002-01-09T00:00:00"/>
    <n v="148035"/>
    <x v="28"/>
    <x v="0"/>
    <x v="3"/>
    <x v="1"/>
    <n v="20724.900000000001"/>
  </r>
  <r>
    <x v="69"/>
    <s v="Dylan Chin"/>
    <x v="2"/>
    <x v="1"/>
    <x v="3"/>
    <x v="1"/>
    <x v="1"/>
    <x v="33"/>
    <d v="2017-06-05T00:00:00"/>
    <n v="158898"/>
    <x v="10"/>
    <x v="0"/>
    <x v="4"/>
    <x v="1"/>
    <n v="28601.64"/>
  </r>
  <r>
    <x v="899"/>
    <s v="Emery Zhang"/>
    <x v="17"/>
    <x v="5"/>
    <x v="3"/>
    <x v="0"/>
    <x v="1"/>
    <x v="15"/>
    <d v="2012-02-28T00:00:00"/>
    <n v="89659"/>
    <x v="1"/>
    <x v="1"/>
    <x v="10"/>
    <x v="1"/>
    <n v="0"/>
  </r>
  <r>
    <x v="900"/>
    <s v="Riley Washington"/>
    <x v="2"/>
    <x v="2"/>
    <x v="2"/>
    <x v="0"/>
    <x v="2"/>
    <x v="38"/>
    <d v="2007-04-29T00:00:00"/>
    <n v="171487"/>
    <x v="14"/>
    <x v="0"/>
    <x v="3"/>
    <x v="1"/>
    <n v="39442.01"/>
  </r>
  <r>
    <x v="901"/>
    <s v="Raelynn Rios"/>
    <x v="9"/>
    <x v="2"/>
    <x v="1"/>
    <x v="0"/>
    <x v="3"/>
    <x v="19"/>
    <d v="2016-08-21T00:00:00"/>
    <n v="258498"/>
    <x v="22"/>
    <x v="0"/>
    <x v="7"/>
    <x v="1"/>
    <n v="90474.299999999988"/>
  </r>
  <r>
    <x v="902"/>
    <s v="Anthony Hong"/>
    <x v="0"/>
    <x v="0"/>
    <x v="0"/>
    <x v="1"/>
    <x v="1"/>
    <x v="17"/>
    <d v="2010-11-29T00:00:00"/>
    <n v="146961"/>
    <x v="19"/>
    <x v="0"/>
    <x v="7"/>
    <x v="1"/>
    <n v="16165.710000000001"/>
  </r>
  <r>
    <x v="903"/>
    <s v="Leo Herrera"/>
    <x v="15"/>
    <x v="4"/>
    <x v="0"/>
    <x v="1"/>
    <x v="3"/>
    <x v="35"/>
    <d v="1998-04-22T00:00:00"/>
    <n v="85369"/>
    <x v="1"/>
    <x v="2"/>
    <x v="8"/>
    <x v="82"/>
    <n v="0"/>
  </r>
  <r>
    <x v="429"/>
    <s v="Robert Wright"/>
    <x v="1"/>
    <x v="0"/>
    <x v="1"/>
    <x v="1"/>
    <x v="2"/>
    <x v="23"/>
    <d v="2015-06-14T00:00:00"/>
    <n v="67489"/>
    <x v="1"/>
    <x v="0"/>
    <x v="2"/>
    <x v="1"/>
    <n v="0"/>
  </r>
  <r>
    <x v="904"/>
    <s v="Audrey Richardson"/>
    <x v="2"/>
    <x v="0"/>
    <x v="1"/>
    <x v="0"/>
    <x v="2"/>
    <x v="30"/>
    <d v="2018-10-06T00:00:00"/>
    <n v="166259"/>
    <x v="35"/>
    <x v="0"/>
    <x v="2"/>
    <x v="1"/>
    <n v="28264.030000000002"/>
  </r>
  <r>
    <x v="905"/>
    <s v="Scarlett Kumar"/>
    <x v="28"/>
    <x v="0"/>
    <x v="3"/>
    <x v="0"/>
    <x v="1"/>
    <x v="0"/>
    <d v="2009-01-07T00:00:00"/>
    <n v="47032"/>
    <x v="1"/>
    <x v="0"/>
    <x v="7"/>
    <x v="1"/>
    <n v="0"/>
  </r>
  <r>
    <x v="906"/>
    <s v="Wesley Young"/>
    <x v="4"/>
    <x v="6"/>
    <x v="2"/>
    <x v="1"/>
    <x v="2"/>
    <x v="29"/>
    <d v="2016-09-18T00:00:00"/>
    <n v="98427"/>
    <x v="1"/>
    <x v="0"/>
    <x v="7"/>
    <x v="1"/>
    <n v="0"/>
  </r>
  <r>
    <x v="907"/>
    <s v="Lillian Khan"/>
    <x v="7"/>
    <x v="1"/>
    <x v="2"/>
    <x v="0"/>
    <x v="1"/>
    <x v="18"/>
    <d v="2010-05-31T00:00:00"/>
    <n v="47387"/>
    <x v="1"/>
    <x v="1"/>
    <x v="11"/>
    <x v="83"/>
    <n v="0"/>
  </r>
  <r>
    <x v="908"/>
    <s v="Oliver Yang"/>
    <x v="2"/>
    <x v="6"/>
    <x v="2"/>
    <x v="1"/>
    <x v="1"/>
    <x v="11"/>
    <d v="2019-06-10T00:00:00"/>
    <n v="176710"/>
    <x v="0"/>
    <x v="0"/>
    <x v="4"/>
    <x v="1"/>
    <n v="26506.5"/>
  </r>
  <r>
    <x v="909"/>
    <s v="Lily Nguyen"/>
    <x v="4"/>
    <x v="1"/>
    <x v="2"/>
    <x v="0"/>
    <x v="1"/>
    <x v="29"/>
    <d v="2012-01-28T00:00:00"/>
    <n v="95960"/>
    <x v="1"/>
    <x v="1"/>
    <x v="11"/>
    <x v="1"/>
    <n v="0"/>
  </r>
  <r>
    <x v="910"/>
    <s v="Sofia Cheng"/>
    <x v="9"/>
    <x v="3"/>
    <x v="3"/>
    <x v="0"/>
    <x v="1"/>
    <x v="20"/>
    <d v="2020-07-26T00:00:00"/>
    <n v="216195"/>
    <x v="13"/>
    <x v="0"/>
    <x v="4"/>
    <x v="1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89CF5-8BCE-4E60-8D60-149A5E77FA9E}" name="PivotTable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1" colPageCount="1"/>
  <pivotFields count="15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numFmtId="164" showAll="0"/>
    <pivotField axis="axisPage" numFmtId="165" multipleItemSelectionAllowed="1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/>
  </pivotFields>
  <rowItems count="1">
    <i/>
  </rowItems>
  <colItems count="1">
    <i/>
  </colItems>
  <pageFields count="1">
    <pageField fld="10" hier="-1"/>
  </pageFields>
  <dataFields count="1">
    <dataField name="Sum of BONUS PAYOU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6A94A-E248-4F8F-8066-3C6369B3DB9C}" name="PivotTable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dataField="1" numFmtId="164" showAll="0"/>
    <pivotField numFmtId="165"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60578-1616-4245-AF31-5B536A986150}" name="PivotTable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thnicity">
  <location ref="A3:D9" firstHeaderRow="1" firstDataRow="2" firstDataCol="1"/>
  <pivotFields count="15">
    <pivotField dataField="1" showAll="0"/>
    <pivotField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EID" fld="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797B-579A-4D60-8924-27084E5CABF6}" name="PivotTable9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19" name="[TBL_Employees].[dif].[All]" cap="All"/>
  </pageFields>
  <dataFields count="1">
    <dataField name="Count of dif"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Data.xlsx!TBL_Employees">
        <x15:activeTabTopLevelEntity name="[TBL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ADA4B-8E8B-4CF3-ADE3-CC9A47E9CF6C}" name="PivotTable8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title">
  <location ref="A3:B37" firstHeaderRow="1" firstDataRow="1" firstDataCol="1"/>
  <pivotFields count="15">
    <pivotField showAll="0"/>
    <pivotField showAll="0"/>
    <pivotField axis="axisRow" dataField="1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numFmtId="164" showAll="0"/>
    <pivotField numFmtId="165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6C65F-5B68-4F6F-B437-6F9CE3B9C98D}" name="PivotTable10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dataField="1" numFmtId="165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Bonus %" fld="10" subtotal="average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3CF3C-D6D7-4A42-862E-16D208ED04EB}" name="PivotTable1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it">
  <location ref="A3:C87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axis="axisRow" showAll="0" sortType="descending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3"/>
  </rowFields>
  <rowItems count="84">
    <i>
      <x v="53"/>
    </i>
    <i>
      <x v="65"/>
    </i>
    <i>
      <x v="68"/>
    </i>
    <i>
      <x v="50"/>
    </i>
    <i>
      <x v="1"/>
    </i>
    <i>
      <x v="4"/>
    </i>
    <i>
      <x v="58"/>
    </i>
    <i>
      <x v="5"/>
    </i>
    <i>
      <x v="76"/>
    </i>
    <i>
      <x v="6"/>
    </i>
    <i>
      <x v="46"/>
    </i>
    <i>
      <x v="7"/>
    </i>
    <i>
      <x v="54"/>
    </i>
    <i>
      <x v="8"/>
    </i>
    <i>
      <x v="62"/>
    </i>
    <i>
      <x v="9"/>
    </i>
    <i>
      <x v="72"/>
    </i>
    <i>
      <x v="10"/>
    </i>
    <i>
      <x v="80"/>
    </i>
    <i>
      <x v="11"/>
    </i>
    <i>
      <x v="44"/>
    </i>
    <i>
      <x v="12"/>
    </i>
    <i>
      <x v="48"/>
    </i>
    <i>
      <x v="13"/>
    </i>
    <i>
      <x v="52"/>
    </i>
    <i>
      <x v="14"/>
    </i>
    <i>
      <x v="56"/>
    </i>
    <i>
      <x v="15"/>
    </i>
    <i>
      <x v="60"/>
    </i>
    <i>
      <x v="16"/>
    </i>
    <i>
      <x v="3"/>
    </i>
    <i>
      <x v="17"/>
    </i>
    <i>
      <x v="70"/>
    </i>
    <i>
      <x v="18"/>
    </i>
    <i>
      <x v="74"/>
    </i>
    <i>
      <x v="19"/>
    </i>
    <i>
      <x v="78"/>
    </i>
    <i>
      <x v="20"/>
    </i>
    <i>
      <x v="82"/>
    </i>
    <i>
      <x v="21"/>
    </i>
    <i>
      <x v="43"/>
    </i>
    <i>
      <x v="22"/>
    </i>
    <i>
      <x v="45"/>
    </i>
    <i>
      <x v="23"/>
    </i>
    <i>
      <x v="47"/>
    </i>
    <i>
      <x v="24"/>
    </i>
    <i>
      <x v="49"/>
    </i>
    <i>
      <x v="25"/>
    </i>
    <i>
      <x v="51"/>
    </i>
    <i>
      <x v="26"/>
    </i>
    <i>
      <x v="2"/>
    </i>
    <i>
      <x v="27"/>
    </i>
    <i>
      <x v="55"/>
    </i>
    <i>
      <x v="28"/>
    </i>
    <i>
      <x v="57"/>
    </i>
    <i>
      <x v="29"/>
    </i>
    <i>
      <x v="59"/>
    </i>
    <i>
      <x v="30"/>
    </i>
    <i>
      <x v="61"/>
    </i>
    <i>
      <x v="31"/>
    </i>
    <i>
      <x v="63"/>
    </i>
    <i>
      <x v="64"/>
    </i>
    <i>
      <x v="66"/>
    </i>
    <i>
      <x v="32"/>
    </i>
    <i>
      <x v="67"/>
    </i>
    <i>
      <x v="33"/>
    </i>
    <i>
      <x v="69"/>
    </i>
    <i>
      <x v="34"/>
    </i>
    <i>
      <x v="71"/>
    </i>
    <i>
      <x v="35"/>
    </i>
    <i>
      <x v="73"/>
    </i>
    <i>
      <x v="36"/>
    </i>
    <i>
      <x v="75"/>
    </i>
    <i>
      <x v="37"/>
    </i>
    <i>
      <x v="77"/>
    </i>
    <i>
      <x v="38"/>
    </i>
    <i>
      <x v="79"/>
    </i>
    <i>
      <x v="39"/>
    </i>
    <i>
      <x v="81"/>
    </i>
    <i>
      <x v="40"/>
    </i>
    <i>
      <x v="83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EID" fld="0" subtotal="count" baseField="0" baseItem="0"/>
    <dataField name="Sum of Bonus %" fld="10" baseField="13" baseItem="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80A25-7B85-4747-B548-9858A40A8A5E}" name="PivotTable1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5">
    <pivotField dataField="1"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5" showAll="0"/>
    <pivotField showAll="0"/>
    <pivotField showAll="0"/>
    <pivotField showAll="0"/>
    <pivotField showAll="0"/>
  </pivotFields>
  <rowFields count="1">
    <field x="3"/>
  </rowFields>
  <rowItems count="8">
    <i>
      <x v="4"/>
    </i>
    <i>
      <x v="1"/>
    </i>
    <i>
      <x v="6"/>
    </i>
    <i>
      <x v="3"/>
    </i>
    <i>
      <x v="2"/>
    </i>
    <i>
      <x v="5"/>
    </i>
    <i>
      <x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3BB4F-20CA-497E-93DA-C4178BE6EA81}" name="PivotTable1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V1001" totalsRowShown="0" headerRowDxfId="12">
  <autoFilter ref="A1:V1001" xr:uid="{D7CA8898-8363-4905-AB67-C7A42F7FDBFA}"/>
  <tableColumns count="22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1"/>
    <tableColumn id="10" xr3:uid="{CA3B0D4F-FCC2-4967-BC8E-979F23AA32F2}" name="Annual Salary" dataDxfId="10"/>
    <tableColumn id="11" xr3:uid="{84DC6F9B-C840-4378-9E1C-BEB4EB18E284}" name="Bonus %" dataDxfId="9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8"/>
    <tableColumn id="15" xr3:uid="{6DB11B00-E4AD-4DDD-80BC-1DE4DDB0A0ED}" name="BONUS PAYOUT" dataDxfId="7">
      <calculatedColumnFormula>SUM((TBL_Employees[[#This Row],[Bonus %]]*TBL_Employees[[#This Row],[Annual Salary]]))</calculatedColumnFormula>
    </tableColumn>
    <tableColumn id="16" xr3:uid="{49011840-05A1-45CD-8D3B-3EB22C1B9F56}" name="COUNT" dataDxfId="5">
      <calculatedColumnFormula>COUNTIF(K:K,"&gt;20%")</calculatedColumnFormula>
    </tableColumn>
    <tableColumn id="17" xr3:uid="{8560F19F-9BF8-4CE6-A0F5-A652B0F4A25B}" name="Column1" dataDxfId="6">
      <calculatedColumnFormula>(TBL_Employees[[#This Row],[COUNT]]/1000)*100</calculatedColumnFormula>
    </tableColumn>
    <tableColumn id="18" xr3:uid="{F47FF0AC-586B-4CF0-B486-1A5B59DD76A2}" name="year hires" dataDxfId="4">
      <calculatedColumnFormula>TEXT(TBL_Employees[[#This Row],[Hire Date]],"yyyy")</calculatedColumnFormula>
    </tableColumn>
    <tableColumn id="19" xr3:uid="{8A428859-9A26-4E88-AA3C-1E130CEC72AF}" name="exit year" dataDxfId="3">
      <calculatedColumnFormula>TEXT(TBL_Employees[[#This Row],[Exit Date]],"yyyy")</calculatedColumnFormula>
    </tableColumn>
    <tableColumn id="20" xr3:uid="{013EEADF-CE7C-4FA5-B121-AF85E88F4A1D}" name="dif" dataDxfId="2">
      <calculatedColumnFormula>TBL_Employees[[#This Row],[exit year]]-TBL_Employees[[#This Row],[year hires]]</calculatedColumnFormula>
    </tableColumn>
    <tableColumn id="21" xr3:uid="{65AF9356-08B4-49D5-97C4-27EFC7022938}" name="Column2" dataDxfId="1">
      <calculatedColumnFormula>29/1000</calculatedColumnFormula>
    </tableColumn>
    <tableColumn id="22" xr3:uid="{915B3553-CD3F-4535-A96B-4B3EAD5E2A35}" name="Column3" dataDxfId="0">
      <calculatedColumnFormula>IF(TBL_Employees[[#This Row],[dif]],"true","false")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B495-05AF-4C65-85DA-C4070DFF8C5F}">
  <dimension ref="A2:B5"/>
  <sheetViews>
    <sheetView workbookViewId="0">
      <selection activeCell="A4" sqref="A4"/>
    </sheetView>
  </sheetViews>
  <sheetFormatPr defaultRowHeight="14.5" x14ac:dyDescent="0.35"/>
  <cols>
    <col min="1" max="1" width="20.54296875" bestFit="1" customWidth="1"/>
    <col min="2" max="2" width="6.453125" bestFit="1" customWidth="1"/>
  </cols>
  <sheetData>
    <row r="2" spans="1:2" x14ac:dyDescent="0.35">
      <c r="A2" s="17" t="s">
        <v>10</v>
      </c>
      <c r="B2" t="s">
        <v>1989</v>
      </c>
    </row>
    <row r="4" spans="1:2" x14ac:dyDescent="0.35">
      <c r="A4" t="s">
        <v>1986</v>
      </c>
    </row>
    <row r="5" spans="1:2" x14ac:dyDescent="0.35">
      <c r="A5" s="18">
        <v>15873801.470000021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V1001"/>
  <sheetViews>
    <sheetView topLeftCell="A2" workbookViewId="0">
      <selection activeCell="M8" sqref="A2:V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2.6328125" customWidth="1"/>
  </cols>
  <sheetData>
    <row r="1" spans="1:22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1985</v>
      </c>
      <c r="P1" s="5" t="s">
        <v>1991</v>
      </c>
      <c r="Q1" s="5" t="s">
        <v>1992</v>
      </c>
      <c r="R1" s="5" t="s">
        <v>1993</v>
      </c>
      <c r="S1" s="5" t="s">
        <v>1994</v>
      </c>
      <c r="T1" s="5" t="s">
        <v>1995</v>
      </c>
      <c r="U1" s="5" t="s">
        <v>1998</v>
      </c>
      <c r="V1" s="5" t="s">
        <v>2001</v>
      </c>
    </row>
    <row r="2" spans="1:22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SUM((TBL_Employees[[#This Row],[Bonus %]]*TBL_Employees[[#This Row],[Annual Salary]]))</f>
        <v>21240.6</v>
      </c>
      <c r="P2" s="18">
        <f t="shared" ref="P2:P65" si="0">COUNTIF(K:K,"&gt;20%")</f>
        <v>184</v>
      </c>
      <c r="Q2">
        <f>(TBL_Employees[[#This Row],[COUNT]]/1000)*100</f>
        <v>18.399999999999999</v>
      </c>
      <c r="R2" s="18" t="str">
        <f>TEXT(TBL_Employees[[#This Row],[Hire Date]],"yyyy")</f>
        <v>2016</v>
      </c>
      <c r="S2" s="18" t="str">
        <f>TEXT(TBL_Employees[[#This Row],[Exit Date]],"yyyy")</f>
        <v>2021</v>
      </c>
      <c r="T2" s="18">
        <f>TBL_Employees[[#This Row],[exit year]]-TBL_Employees[[#This Row],[year hires]]</f>
        <v>5</v>
      </c>
      <c r="U2" s="18">
        <f t="shared" ref="U2:U65" si="1">29/1000</f>
        <v>2.9000000000000001E-2</v>
      </c>
      <c r="V2" s="18" t="str">
        <f>IF(TBL_Employees[[#This Row],[dif]],"true","false")</f>
        <v>true</v>
      </c>
    </row>
    <row r="3" spans="1:22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SUM((TBL_Employees[[#This Row],[Bonus %]]*TBL_Employees[[#This Row],[Annual Salary]]))</f>
        <v>0</v>
      </c>
      <c r="P3">
        <f t="shared" si="0"/>
        <v>184</v>
      </c>
      <c r="Q3">
        <f>(TBL_Employees[[#This Row],[COUNT]]/1000)*100</f>
        <v>18.399999999999999</v>
      </c>
      <c r="R3" s="18" t="str">
        <f>TEXT(TBL_Employees[[#This Row],[Hire Date]],"yyyy")</f>
        <v>1997</v>
      </c>
      <c r="S3" s="18"/>
      <c r="T3" s="18">
        <f>TBL_Employees[[#This Row],[exit year]]-TBL_Employees[[#This Row],[year hires]]</f>
        <v>-1997</v>
      </c>
      <c r="U3" s="18">
        <f t="shared" si="1"/>
        <v>2.9000000000000001E-2</v>
      </c>
      <c r="V3" s="18" t="str">
        <f>IF(TBL_Employees[[#This Row],[dif]],"true","false")</f>
        <v>true</v>
      </c>
    </row>
    <row r="4" spans="1:22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SUM((TBL_Employees[[#This Row],[Bonus %]]*TBL_Employees[[#This Row],[Annual Salary]]))</f>
        <v>32619.800000000003</v>
      </c>
      <c r="P4">
        <f t="shared" si="0"/>
        <v>184</v>
      </c>
      <c r="Q4">
        <f>(TBL_Employees[[#This Row],[COUNT]]/1000)*100</f>
        <v>18.399999999999999</v>
      </c>
      <c r="R4" s="18" t="str">
        <f>TEXT(TBL_Employees[[#This Row],[Hire Date]],"yyyy")</f>
        <v>2006</v>
      </c>
      <c r="S4" s="18" t="str">
        <f>TEXT(TBL_Employees[[#This Row],[Exit Date]],"yyyy")</f>
        <v/>
      </c>
      <c r="T4" s="18" t="e">
        <f>TBL_Employees[[#This Row],[exit year]]-TBL_Employees[[#This Row],[year hires]]</f>
        <v>#VALUE!</v>
      </c>
      <c r="U4" s="18">
        <f t="shared" si="1"/>
        <v>2.9000000000000001E-2</v>
      </c>
      <c r="V4" s="18" t="e">
        <f>IF(TBL_Employees[[#This Row],[dif]],"true","false")</f>
        <v>#VALUE!</v>
      </c>
    </row>
    <row r="5" spans="1:22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SUM((TBL_Employees[[#This Row],[Bonus %]]*TBL_Employees[[#This Row],[Annual Salary]]))</f>
        <v>5943.9100000000008</v>
      </c>
      <c r="P5">
        <f t="shared" si="0"/>
        <v>184</v>
      </c>
      <c r="Q5">
        <f>(TBL_Employees[[#This Row],[COUNT]]/1000)*100</f>
        <v>18.399999999999999</v>
      </c>
      <c r="R5" s="18" t="str">
        <f>TEXT(TBL_Employees[[#This Row],[Hire Date]],"yyyy")</f>
        <v>2019</v>
      </c>
      <c r="S5" s="18" t="str">
        <f>TEXT(TBL_Employees[[#This Row],[Exit Date]],"yyyy")</f>
        <v/>
      </c>
      <c r="T5" s="18" t="e">
        <f>TBL_Employees[[#This Row],[exit year]]-TBL_Employees[[#This Row],[year hires]]</f>
        <v>#VALUE!</v>
      </c>
      <c r="U5" s="18">
        <f t="shared" si="1"/>
        <v>2.9000000000000001E-2</v>
      </c>
      <c r="V5" s="18" t="e">
        <f>IF(TBL_Employees[[#This Row],[dif]],"true","false")</f>
        <v>#VALUE!</v>
      </c>
    </row>
    <row r="6" spans="1:22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SUM((TBL_Employees[[#This Row],[Bonus %]]*TBL_Employees[[#This Row],[Annual Salary]]))</f>
        <v>0</v>
      </c>
      <c r="P6">
        <f t="shared" si="0"/>
        <v>184</v>
      </c>
      <c r="Q6">
        <f>(TBL_Employees[[#This Row],[COUNT]]/1000)*100</f>
        <v>18.399999999999999</v>
      </c>
      <c r="R6" s="18" t="str">
        <f>TEXT(TBL_Employees[[#This Row],[Hire Date]],"yyyy")</f>
        <v>1995</v>
      </c>
      <c r="S6" s="18" t="str">
        <f>TEXT(TBL_Employees[[#This Row],[Exit Date]],"yyyy")</f>
        <v/>
      </c>
      <c r="T6" s="18" t="e">
        <f>TBL_Employees[[#This Row],[exit year]]-TBL_Employees[[#This Row],[year hires]]</f>
        <v>#VALUE!</v>
      </c>
      <c r="U6" s="18">
        <f t="shared" si="1"/>
        <v>2.9000000000000001E-2</v>
      </c>
      <c r="V6" s="18" t="e">
        <f>IF(TBL_Employees[[#This Row],[dif]],"true","false")</f>
        <v>#VALUE!</v>
      </c>
    </row>
    <row r="7" spans="1:22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SUM((TBL_Employees[[#This Row],[Bonus %]]*TBL_Employees[[#This Row],[Annual Salary]]))</f>
        <v>0</v>
      </c>
      <c r="P7">
        <f t="shared" si="0"/>
        <v>184</v>
      </c>
      <c r="Q7">
        <f>(TBL_Employees[[#This Row],[COUNT]]/1000)*100</f>
        <v>18.399999999999999</v>
      </c>
      <c r="R7" s="18" t="str">
        <f>TEXT(TBL_Employees[[#This Row],[Hire Date]],"yyyy")</f>
        <v>2017</v>
      </c>
      <c r="S7" s="18" t="str">
        <f>TEXT(TBL_Employees[[#This Row],[Exit Date]],"yyyy")</f>
        <v/>
      </c>
      <c r="T7" s="18" t="e">
        <f>TBL_Employees[[#This Row],[exit year]]-TBL_Employees[[#This Row],[year hires]]</f>
        <v>#VALUE!</v>
      </c>
      <c r="U7" s="18">
        <f t="shared" si="1"/>
        <v>2.9000000000000001E-2</v>
      </c>
      <c r="V7" s="18" t="e">
        <f>IF(TBL_Employees[[#This Row],[dif]],"true","false")</f>
        <v>#VALUE!</v>
      </c>
    </row>
    <row r="8" spans="1:22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SUM((TBL_Employees[[#This Row],[Bonus %]]*TBL_Employees[[#This Row],[Annual Salary]]))</f>
        <v>11974.6</v>
      </c>
      <c r="P8">
        <f t="shared" si="0"/>
        <v>184</v>
      </c>
      <c r="Q8">
        <f>(TBL_Employees[[#This Row],[COUNT]]/1000)*100</f>
        <v>18.399999999999999</v>
      </c>
      <c r="R8" s="18" t="str">
        <f>TEXT(TBL_Employees[[#This Row],[Hire Date]],"yyyy")</f>
        <v>2020</v>
      </c>
      <c r="S8" s="18" t="str">
        <f>TEXT(TBL_Employees[[#This Row],[Exit Date]],"yyyy")</f>
        <v/>
      </c>
      <c r="T8" s="18" t="e">
        <f>TBL_Employees[[#This Row],[exit year]]-TBL_Employees[[#This Row],[year hires]]</f>
        <v>#VALUE!</v>
      </c>
      <c r="U8" s="18">
        <f t="shared" si="1"/>
        <v>2.9000000000000001E-2</v>
      </c>
      <c r="V8" s="18" t="e">
        <f>IF(TBL_Employees[[#This Row],[dif]],"true","false")</f>
        <v>#VALUE!</v>
      </c>
    </row>
    <row r="9" spans="1:22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SUM((TBL_Employees[[#This Row],[Bonus %]]*TBL_Employees[[#This Row],[Annual Salary]]))</f>
        <v>0</v>
      </c>
      <c r="P9">
        <f t="shared" si="0"/>
        <v>184</v>
      </c>
      <c r="Q9">
        <f>(TBL_Employees[[#This Row],[COUNT]]/1000)*100</f>
        <v>18.399999999999999</v>
      </c>
      <c r="R9" s="18" t="str">
        <f>TEXT(TBL_Employees[[#This Row],[Hire Date]],"yyyy")</f>
        <v>2020</v>
      </c>
      <c r="S9" s="18" t="str">
        <f>TEXT(TBL_Employees[[#This Row],[Exit Date]],"yyyy")</f>
        <v>2021</v>
      </c>
      <c r="T9" s="18">
        <f>TBL_Employees[[#This Row],[exit year]]-TBL_Employees[[#This Row],[year hires]]</f>
        <v>1</v>
      </c>
      <c r="U9" s="18">
        <f t="shared" si="1"/>
        <v>2.9000000000000001E-2</v>
      </c>
      <c r="V9" s="18" t="str">
        <f>IF(TBL_Employees[[#This Row],[dif]],"true","false")</f>
        <v>true</v>
      </c>
    </row>
    <row r="10" spans="1:22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SUM((TBL_Employees[[#This Row],[Bonus %]]*TBL_Employees[[#This Row],[Annual Salary]]))</f>
        <v>6811.62</v>
      </c>
      <c r="P10">
        <f t="shared" si="0"/>
        <v>184</v>
      </c>
      <c r="Q10">
        <f>(TBL_Employees[[#This Row],[COUNT]]/1000)*100</f>
        <v>18.399999999999999</v>
      </c>
      <c r="R10" s="18" t="str">
        <f>TEXT(TBL_Employees[[#This Row],[Hire Date]],"yyyy")</f>
        <v>2019</v>
      </c>
      <c r="S10" s="18" t="str">
        <f>TEXT(TBL_Employees[[#This Row],[Exit Date]],"yyyy")</f>
        <v/>
      </c>
      <c r="T10" s="18" t="e">
        <f>TBL_Employees[[#This Row],[exit year]]-TBL_Employees[[#This Row],[year hires]]</f>
        <v>#VALUE!</v>
      </c>
      <c r="U10" s="18">
        <f t="shared" si="1"/>
        <v>2.9000000000000001E-2</v>
      </c>
      <c r="V10" s="18" t="e">
        <f>IF(TBL_Employees[[#This Row],[dif]],"true","false")</f>
        <v>#VALUE!</v>
      </c>
    </row>
    <row r="11" spans="1:22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SUM((TBL_Employees[[#This Row],[Bonus %]]*TBL_Employees[[#This Row],[Annual Salary]]))</f>
        <v>0</v>
      </c>
      <c r="P11">
        <f t="shared" si="0"/>
        <v>184</v>
      </c>
      <c r="Q11">
        <f>(TBL_Employees[[#This Row],[COUNT]]/1000)*100</f>
        <v>18.399999999999999</v>
      </c>
      <c r="R11" s="18" t="str">
        <f>TEXT(TBL_Employees[[#This Row],[Hire Date]],"yyyy")</f>
        <v>2018</v>
      </c>
      <c r="S11" s="18" t="str">
        <f>TEXT(TBL_Employees[[#This Row],[Exit Date]],"yyyy")</f>
        <v/>
      </c>
      <c r="T11" s="18" t="e">
        <f>TBL_Employees[[#This Row],[exit year]]-TBL_Employees[[#This Row],[year hires]]</f>
        <v>#VALUE!</v>
      </c>
      <c r="U11" s="18">
        <f t="shared" si="1"/>
        <v>2.9000000000000001E-2</v>
      </c>
      <c r="V11" s="18" t="e">
        <f>IF(TBL_Employees[[#This Row],[dif]],"true","false")</f>
        <v>#VALUE!</v>
      </c>
    </row>
    <row r="12" spans="1:22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SUM((TBL_Employees[[#This Row],[Bonus %]]*TBL_Employees[[#This Row],[Annual Salary]]))</f>
        <v>23599.95</v>
      </c>
      <c r="P12">
        <f t="shared" si="0"/>
        <v>184</v>
      </c>
      <c r="Q12">
        <f>(TBL_Employees[[#This Row],[COUNT]]/1000)*100</f>
        <v>18.399999999999999</v>
      </c>
      <c r="R12" s="18" t="str">
        <f>TEXT(TBL_Employees[[#This Row],[Hire Date]],"yyyy")</f>
        <v>2009</v>
      </c>
      <c r="S12" s="18" t="str">
        <f>TEXT(TBL_Employees[[#This Row],[Exit Date]],"yyyy")</f>
        <v/>
      </c>
      <c r="T12" s="18" t="e">
        <f>TBL_Employees[[#This Row],[exit year]]-TBL_Employees[[#This Row],[year hires]]</f>
        <v>#VALUE!</v>
      </c>
      <c r="U12" s="18">
        <f t="shared" si="1"/>
        <v>2.9000000000000001E-2</v>
      </c>
      <c r="V12" s="18" t="e">
        <f>IF(TBL_Employees[[#This Row],[dif]],"true","false")</f>
        <v>#VALUE!</v>
      </c>
    </row>
    <row r="13" spans="1:22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SUM((TBL_Employees[[#This Row],[Bonus %]]*TBL_Employees[[#This Row],[Annual Salary]]))</f>
        <v>0</v>
      </c>
      <c r="P13">
        <f t="shared" si="0"/>
        <v>184</v>
      </c>
      <c r="Q13">
        <f>(TBL_Employees[[#This Row],[COUNT]]/1000)*100</f>
        <v>18.399999999999999</v>
      </c>
      <c r="R13" s="18" t="str">
        <f>TEXT(TBL_Employees[[#This Row],[Hire Date]],"yyyy")</f>
        <v>2021</v>
      </c>
      <c r="S13" s="18" t="str">
        <f>TEXT(TBL_Employees[[#This Row],[Exit Date]],"yyyy")</f>
        <v/>
      </c>
      <c r="T13" s="18" t="e">
        <f>TBL_Employees[[#This Row],[exit year]]-TBL_Employees[[#This Row],[year hires]]</f>
        <v>#VALUE!</v>
      </c>
      <c r="U13" s="18">
        <f t="shared" si="1"/>
        <v>2.9000000000000001E-2</v>
      </c>
      <c r="V13" s="18" t="e">
        <f>IF(TBL_Employees[[#This Row],[dif]],"true","false")</f>
        <v>#VALUE!</v>
      </c>
    </row>
    <row r="14" spans="1:22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SUM((TBL_Employees[[#This Row],[Bonus %]]*TBL_Employees[[#This Row],[Annual Salary]]))</f>
        <v>9457.74</v>
      </c>
      <c r="P14">
        <f t="shared" si="0"/>
        <v>184</v>
      </c>
      <c r="Q14">
        <f>(TBL_Employees[[#This Row],[COUNT]]/1000)*100</f>
        <v>18.399999999999999</v>
      </c>
      <c r="R14" s="18" t="str">
        <f>TEXT(TBL_Employees[[#This Row],[Hire Date]],"yyyy")</f>
        <v>1999</v>
      </c>
      <c r="S14" s="18" t="str">
        <f>TEXT(TBL_Employees[[#This Row],[Exit Date]],"yyyy")</f>
        <v/>
      </c>
      <c r="T14" s="18" t="e">
        <f>TBL_Employees[[#This Row],[exit year]]-TBL_Employees[[#This Row],[year hires]]</f>
        <v>#VALUE!</v>
      </c>
      <c r="U14" s="18">
        <f t="shared" si="1"/>
        <v>2.9000000000000001E-2</v>
      </c>
      <c r="V14" s="18" t="e">
        <f>IF(TBL_Employees[[#This Row],[dif]],"true","false")</f>
        <v>#VALUE!</v>
      </c>
    </row>
    <row r="15" spans="1:22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SUM((TBL_Employees[[#This Row],[Bonus %]]*TBL_Employees[[#This Row],[Annual Salary]]))</f>
        <v>14674.2</v>
      </c>
      <c r="P15">
        <f t="shared" si="0"/>
        <v>184</v>
      </c>
      <c r="Q15">
        <f>(TBL_Employees[[#This Row],[COUNT]]/1000)*100</f>
        <v>18.399999999999999</v>
      </c>
      <c r="R15" s="18" t="str">
        <f>TEXT(TBL_Employees[[#This Row],[Hire Date]],"yyyy")</f>
        <v>2021</v>
      </c>
      <c r="S15" s="18" t="str">
        <f>TEXT(TBL_Employees[[#This Row],[Exit Date]],"yyyy")</f>
        <v/>
      </c>
      <c r="T15" s="18" t="e">
        <f>TBL_Employees[[#This Row],[exit year]]-TBL_Employees[[#This Row],[year hires]]</f>
        <v>#VALUE!</v>
      </c>
      <c r="U15" s="18">
        <f t="shared" si="1"/>
        <v>2.9000000000000001E-2</v>
      </c>
      <c r="V15" s="18" t="e">
        <f>IF(TBL_Employees[[#This Row],[dif]],"true","false")</f>
        <v>#VALUE!</v>
      </c>
    </row>
    <row r="16" spans="1:22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SUM((TBL_Employees[[#This Row],[Bonus %]]*TBL_Employees[[#This Row],[Annual Salary]]))</f>
        <v>0</v>
      </c>
      <c r="P16">
        <f t="shared" si="0"/>
        <v>184</v>
      </c>
      <c r="Q16">
        <f>(TBL_Employees[[#This Row],[COUNT]]/1000)*100</f>
        <v>18.399999999999999</v>
      </c>
      <c r="R16" s="18" t="str">
        <f>TEXT(TBL_Employees[[#This Row],[Hire Date]],"yyyy")</f>
        <v>2017</v>
      </c>
      <c r="S16" s="18" t="str">
        <f>TEXT(TBL_Employees[[#This Row],[Exit Date]],"yyyy")</f>
        <v>2020</v>
      </c>
      <c r="T16" s="18">
        <f>TBL_Employees[[#This Row],[exit year]]-TBL_Employees[[#This Row],[year hires]]</f>
        <v>3</v>
      </c>
      <c r="U16" s="18">
        <f t="shared" si="1"/>
        <v>2.9000000000000001E-2</v>
      </c>
      <c r="V16" s="18" t="str">
        <f>IF(TBL_Employees[[#This Row],[dif]],"true","false")</f>
        <v>true</v>
      </c>
    </row>
    <row r="17" spans="1:22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SUM((TBL_Employees[[#This Row],[Bonus %]]*TBL_Employees[[#This Row],[Annual Salary]]))</f>
        <v>74781</v>
      </c>
      <c r="P17">
        <f t="shared" si="0"/>
        <v>184</v>
      </c>
      <c r="Q17">
        <f>(TBL_Employees[[#This Row],[COUNT]]/1000)*100</f>
        <v>18.399999999999999</v>
      </c>
      <c r="R17" s="18" t="str">
        <f>TEXT(TBL_Employees[[#This Row],[Hire Date]],"yyyy")</f>
        <v>2013</v>
      </c>
      <c r="S17" s="18" t="str">
        <f>TEXT(TBL_Employees[[#This Row],[Exit Date]],"yyyy")</f>
        <v/>
      </c>
      <c r="T17" s="18" t="e">
        <f>TBL_Employees[[#This Row],[exit year]]-TBL_Employees[[#This Row],[year hires]]</f>
        <v>#VALUE!</v>
      </c>
      <c r="U17" s="18">
        <f t="shared" si="1"/>
        <v>2.9000000000000001E-2</v>
      </c>
      <c r="V17" s="18" t="e">
        <f>IF(TBL_Employees[[#This Row],[dif]],"true","false")</f>
        <v>#VALUE!</v>
      </c>
    </row>
    <row r="18" spans="1:22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SUM((TBL_Employees[[#This Row],[Bonus %]]*TBL_Employees[[#This Row],[Annual Salary]]))</f>
        <v>35167.4</v>
      </c>
      <c r="P18">
        <f t="shared" si="0"/>
        <v>184</v>
      </c>
      <c r="Q18">
        <f>(TBL_Employees[[#This Row],[COUNT]]/1000)*100</f>
        <v>18.399999999999999</v>
      </c>
      <c r="R18" s="18" t="str">
        <f>TEXT(TBL_Employees[[#This Row],[Hire Date]],"yyyy")</f>
        <v>2002</v>
      </c>
      <c r="S18" s="18" t="str">
        <f>TEXT(TBL_Employees[[#This Row],[Exit Date]],"yyyy")</f>
        <v/>
      </c>
      <c r="T18" s="18" t="e">
        <f>TBL_Employees[[#This Row],[exit year]]-TBL_Employees[[#This Row],[year hires]]</f>
        <v>#VALUE!</v>
      </c>
      <c r="U18" s="18">
        <f t="shared" si="1"/>
        <v>2.9000000000000001E-2</v>
      </c>
      <c r="V18" s="18" t="e">
        <f>IF(TBL_Employees[[#This Row],[dif]],"true","false")</f>
        <v>#VALUE!</v>
      </c>
    </row>
    <row r="19" spans="1:22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SUM((TBL_Employees[[#This Row],[Bonus %]]*TBL_Employees[[#This Row],[Annual Salary]]))</f>
        <v>20127.64</v>
      </c>
      <c r="P19">
        <f t="shared" si="0"/>
        <v>184</v>
      </c>
      <c r="Q19">
        <f>(TBL_Employees[[#This Row],[COUNT]]/1000)*100</f>
        <v>18.399999999999999</v>
      </c>
      <c r="R19" s="18" t="str">
        <f>TEXT(TBL_Employees[[#This Row],[Hire Date]],"yyyy")</f>
        <v>2003</v>
      </c>
      <c r="S19" s="18" t="str">
        <f>TEXT(TBL_Employees[[#This Row],[Exit Date]],"yyyy")</f>
        <v/>
      </c>
      <c r="T19" s="18" t="e">
        <f>TBL_Employees[[#This Row],[exit year]]-TBL_Employees[[#This Row],[year hires]]</f>
        <v>#VALUE!</v>
      </c>
      <c r="U19" s="18">
        <f t="shared" si="1"/>
        <v>2.9000000000000001E-2</v>
      </c>
      <c r="V19" s="18" t="e">
        <f>IF(TBL_Employees[[#This Row],[dif]],"true","false")</f>
        <v>#VALUE!</v>
      </c>
    </row>
    <row r="20" spans="1:22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SUM((TBL_Employees[[#This Row],[Bonus %]]*TBL_Employees[[#This Row],[Annual Salary]]))</f>
        <v>44760.72</v>
      </c>
      <c r="P20">
        <f t="shared" si="0"/>
        <v>184</v>
      </c>
      <c r="Q20">
        <f>(TBL_Employees[[#This Row],[COUNT]]/1000)*100</f>
        <v>18.399999999999999</v>
      </c>
      <c r="R20" s="18" t="str">
        <f>TEXT(TBL_Employees[[#This Row],[Hire Date]],"yyyy")</f>
        <v>2013</v>
      </c>
      <c r="S20" s="18" t="str">
        <f>TEXT(TBL_Employees[[#This Row],[Exit Date]],"yyyy")</f>
        <v/>
      </c>
      <c r="T20" s="18" t="e">
        <f>TBL_Employees[[#This Row],[exit year]]-TBL_Employees[[#This Row],[year hires]]</f>
        <v>#VALUE!</v>
      </c>
      <c r="U20" s="18">
        <f t="shared" si="1"/>
        <v>2.9000000000000001E-2</v>
      </c>
      <c r="V20" s="18" t="e">
        <f>IF(TBL_Employees[[#This Row],[dif]],"true","false")</f>
        <v>#VALUE!</v>
      </c>
    </row>
    <row r="21" spans="1:22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SUM((TBL_Employees[[#This Row],[Bonus %]]*TBL_Employees[[#This Row],[Annual Salary]]))</f>
        <v>29939.579999999998</v>
      </c>
      <c r="P21">
        <f t="shared" si="0"/>
        <v>184</v>
      </c>
      <c r="Q21">
        <f>(TBL_Employees[[#This Row],[COUNT]]/1000)*100</f>
        <v>18.399999999999999</v>
      </c>
      <c r="R21" s="18" t="str">
        <f>TEXT(TBL_Employees[[#This Row],[Hire Date]],"yyyy")</f>
        <v>2002</v>
      </c>
      <c r="S21" s="18" t="str">
        <f>TEXT(TBL_Employees[[#This Row],[Exit Date]],"yyyy")</f>
        <v/>
      </c>
      <c r="T21" s="18" t="e">
        <f>TBL_Employees[[#This Row],[exit year]]-TBL_Employees[[#This Row],[year hires]]</f>
        <v>#VALUE!</v>
      </c>
      <c r="U21" s="18">
        <f t="shared" si="1"/>
        <v>2.9000000000000001E-2</v>
      </c>
      <c r="V21" s="18" t="e">
        <f>IF(TBL_Employees[[#This Row],[dif]],"true","false")</f>
        <v>#VALUE!</v>
      </c>
    </row>
    <row r="22" spans="1:22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SUM((TBL_Employees[[#This Row],[Bonus %]]*TBL_Employees[[#This Row],[Annual Salary]]))</f>
        <v>14614</v>
      </c>
      <c r="P22">
        <f t="shared" si="0"/>
        <v>184</v>
      </c>
      <c r="Q22">
        <f>(TBL_Employees[[#This Row],[COUNT]]/1000)*100</f>
        <v>18.399999999999999</v>
      </c>
      <c r="R22" s="18" t="str">
        <f>TEXT(TBL_Employees[[#This Row],[Hire Date]],"yyyy")</f>
        <v>2012</v>
      </c>
      <c r="S22" s="18" t="str">
        <f>TEXT(TBL_Employees[[#This Row],[Exit Date]],"yyyy")</f>
        <v/>
      </c>
      <c r="T22" s="18" t="e">
        <f>TBL_Employees[[#This Row],[exit year]]-TBL_Employees[[#This Row],[year hires]]</f>
        <v>#VALUE!</v>
      </c>
      <c r="U22" s="18">
        <f t="shared" si="1"/>
        <v>2.9000000000000001E-2</v>
      </c>
      <c r="V22" s="18" t="e">
        <f>IF(TBL_Employees[[#This Row],[dif]],"true","false")</f>
        <v>#VALUE!</v>
      </c>
    </row>
    <row r="23" spans="1:22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SUM((TBL_Employees[[#This Row],[Bonus %]]*TBL_Employees[[#This Row],[Annual Salary]]))</f>
        <v>31857.629999999997</v>
      </c>
      <c r="P23">
        <f t="shared" si="0"/>
        <v>184</v>
      </c>
      <c r="Q23">
        <f>(TBL_Employees[[#This Row],[COUNT]]/1000)*100</f>
        <v>18.399999999999999</v>
      </c>
      <c r="R23" s="18" t="str">
        <f>TEXT(TBL_Employees[[#This Row],[Hire Date]],"yyyy")</f>
        <v>2021</v>
      </c>
      <c r="S23" s="18" t="str">
        <f>TEXT(TBL_Employees[[#This Row],[Exit Date]],"yyyy")</f>
        <v/>
      </c>
      <c r="T23" s="18" t="e">
        <f>TBL_Employees[[#This Row],[exit year]]-TBL_Employees[[#This Row],[year hires]]</f>
        <v>#VALUE!</v>
      </c>
      <c r="U23" s="18">
        <f t="shared" si="1"/>
        <v>2.9000000000000001E-2</v>
      </c>
      <c r="V23" s="18" t="e">
        <f>IF(TBL_Employees[[#This Row],[dif]],"true","false")</f>
        <v>#VALUE!</v>
      </c>
    </row>
    <row r="24" spans="1:22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SUM((TBL_Employees[[#This Row],[Bonus %]]*TBL_Employees[[#This Row],[Annual Salary]]))</f>
        <v>48380.360000000008</v>
      </c>
      <c r="P24">
        <f t="shared" si="0"/>
        <v>184</v>
      </c>
      <c r="Q24">
        <f>(TBL_Employees[[#This Row],[COUNT]]/1000)*100</f>
        <v>18.399999999999999</v>
      </c>
      <c r="R24" s="18" t="str">
        <f>TEXT(TBL_Employees[[#This Row],[Hire Date]],"yyyy")</f>
        <v>2002</v>
      </c>
      <c r="S24" s="18" t="str">
        <f>TEXT(TBL_Employees[[#This Row],[Exit Date]],"yyyy")</f>
        <v/>
      </c>
      <c r="T24" s="18" t="e">
        <f>TBL_Employees[[#This Row],[exit year]]-TBL_Employees[[#This Row],[year hires]]</f>
        <v>#VALUE!</v>
      </c>
      <c r="U24" s="18">
        <f t="shared" si="1"/>
        <v>2.9000000000000001E-2</v>
      </c>
      <c r="V24" s="18" t="e">
        <f>IF(TBL_Employees[[#This Row],[dif]],"true","false")</f>
        <v>#VALUE!</v>
      </c>
    </row>
    <row r="25" spans="1:22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SUM((TBL_Employees[[#This Row],[Bonus %]]*TBL_Employees[[#This Row],[Annual Salary]]))</f>
        <v>0</v>
      </c>
      <c r="P25">
        <f t="shared" si="0"/>
        <v>184</v>
      </c>
      <c r="Q25">
        <f>(TBL_Employees[[#This Row],[COUNT]]/1000)*100</f>
        <v>18.399999999999999</v>
      </c>
      <c r="R25" s="18" t="str">
        <f>TEXT(TBL_Employees[[#This Row],[Hire Date]],"yyyy")</f>
        <v>2019</v>
      </c>
      <c r="S25" s="18" t="str">
        <f>TEXT(TBL_Employees[[#This Row],[Exit Date]],"yyyy")</f>
        <v/>
      </c>
      <c r="T25" s="18" t="e">
        <f>TBL_Employees[[#This Row],[exit year]]-TBL_Employees[[#This Row],[year hires]]</f>
        <v>#VALUE!</v>
      </c>
      <c r="U25" s="18">
        <f t="shared" si="1"/>
        <v>2.9000000000000001E-2</v>
      </c>
      <c r="V25" s="18" t="e">
        <f>IF(TBL_Employees[[#This Row],[dif]],"true","false")</f>
        <v>#VALUE!</v>
      </c>
    </row>
    <row r="26" spans="1:22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SUM((TBL_Employees[[#This Row],[Bonus %]]*TBL_Employees[[#This Row],[Annual Salary]]))</f>
        <v>64223.32</v>
      </c>
      <c r="P26">
        <f t="shared" si="0"/>
        <v>184</v>
      </c>
      <c r="Q26">
        <f>(TBL_Employees[[#This Row],[COUNT]]/1000)*100</f>
        <v>18.399999999999999</v>
      </c>
      <c r="R26" s="18" t="str">
        <f>TEXT(TBL_Employees[[#This Row],[Hire Date]],"yyyy")</f>
        <v>2014</v>
      </c>
      <c r="S26" s="18" t="str">
        <f>TEXT(TBL_Employees[[#This Row],[Exit Date]],"yyyy")</f>
        <v/>
      </c>
      <c r="T26" s="18" t="e">
        <f>TBL_Employees[[#This Row],[exit year]]-TBL_Employees[[#This Row],[year hires]]</f>
        <v>#VALUE!</v>
      </c>
      <c r="U26" s="18">
        <f t="shared" si="1"/>
        <v>2.9000000000000001E-2</v>
      </c>
      <c r="V26" s="18" t="e">
        <f>IF(TBL_Employees[[#This Row],[dif]],"true","false")</f>
        <v>#VALUE!</v>
      </c>
    </row>
    <row r="27" spans="1:22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SUM((TBL_Employees[[#This Row],[Bonus %]]*TBL_Employees[[#This Row],[Annual Salary]]))</f>
        <v>35014.97</v>
      </c>
      <c r="P27">
        <f t="shared" si="0"/>
        <v>184</v>
      </c>
      <c r="Q27">
        <f>(TBL_Employees[[#This Row],[COUNT]]/1000)*100</f>
        <v>18.399999999999999</v>
      </c>
      <c r="R27" s="18" t="str">
        <f>TEXT(TBL_Employees[[#This Row],[Hire Date]],"yyyy")</f>
        <v>2015</v>
      </c>
      <c r="S27" s="18" t="str">
        <f>TEXT(TBL_Employees[[#This Row],[Exit Date]],"yyyy")</f>
        <v/>
      </c>
      <c r="T27" s="18" t="e">
        <f>TBL_Employees[[#This Row],[exit year]]-TBL_Employees[[#This Row],[year hires]]</f>
        <v>#VALUE!</v>
      </c>
      <c r="U27" s="18">
        <f t="shared" si="1"/>
        <v>2.9000000000000001E-2</v>
      </c>
      <c r="V27" s="18" t="e">
        <f>IF(TBL_Employees[[#This Row],[dif]],"true","false")</f>
        <v>#VALUE!</v>
      </c>
    </row>
    <row r="28" spans="1:22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SUM((TBL_Employees[[#This Row],[Bonus %]]*TBL_Employees[[#This Row],[Annual Salary]]))</f>
        <v>0</v>
      </c>
      <c r="P28">
        <f t="shared" si="0"/>
        <v>184</v>
      </c>
      <c r="Q28">
        <f>(TBL_Employees[[#This Row],[COUNT]]/1000)*100</f>
        <v>18.399999999999999</v>
      </c>
      <c r="R28" s="18" t="str">
        <f>TEXT(TBL_Employees[[#This Row],[Hire Date]],"yyyy")</f>
        <v>2005</v>
      </c>
      <c r="S28" s="18" t="str">
        <f>TEXT(TBL_Employees[[#This Row],[Exit Date]],"yyyy")</f>
        <v/>
      </c>
      <c r="T28" s="18" t="e">
        <f>TBL_Employees[[#This Row],[exit year]]-TBL_Employees[[#This Row],[year hires]]</f>
        <v>#VALUE!</v>
      </c>
      <c r="U28" s="18">
        <f t="shared" si="1"/>
        <v>2.9000000000000001E-2</v>
      </c>
      <c r="V28" s="18" t="e">
        <f>IF(TBL_Employees[[#This Row],[dif]],"true","false")</f>
        <v>#VALUE!</v>
      </c>
    </row>
    <row r="29" spans="1:22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SUM((TBL_Employees[[#This Row],[Bonus %]]*TBL_Employees[[#This Row],[Annual Salary]]))</f>
        <v>76331.61</v>
      </c>
      <c r="P29">
        <f t="shared" si="0"/>
        <v>184</v>
      </c>
      <c r="Q29">
        <f>(TBL_Employees[[#This Row],[COUNT]]/1000)*100</f>
        <v>18.399999999999999</v>
      </c>
      <c r="R29" s="18" t="str">
        <f>TEXT(TBL_Employees[[#This Row],[Hire Date]],"yyyy")</f>
        <v>2004</v>
      </c>
      <c r="S29" s="18" t="str">
        <f>TEXT(TBL_Employees[[#This Row],[Exit Date]],"yyyy")</f>
        <v/>
      </c>
      <c r="T29" s="18" t="e">
        <f>TBL_Employees[[#This Row],[exit year]]-TBL_Employees[[#This Row],[year hires]]</f>
        <v>#VALUE!</v>
      </c>
      <c r="U29" s="18">
        <f t="shared" si="1"/>
        <v>2.9000000000000001E-2</v>
      </c>
      <c r="V29" s="18" t="e">
        <f>IF(TBL_Employees[[#This Row],[dif]],"true","false")</f>
        <v>#VALUE!</v>
      </c>
    </row>
    <row r="30" spans="1:22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SUM((TBL_Employees[[#This Row],[Bonus %]]*TBL_Employees[[#This Row],[Annual Salary]]))</f>
        <v>11922.48</v>
      </c>
      <c r="P30">
        <f t="shared" si="0"/>
        <v>184</v>
      </c>
      <c r="Q30">
        <f>(TBL_Employees[[#This Row],[COUNT]]/1000)*100</f>
        <v>18.399999999999999</v>
      </c>
      <c r="R30" s="18" t="str">
        <f>TEXT(TBL_Employees[[#This Row],[Hire Date]],"yyyy")</f>
        <v>1996</v>
      </c>
      <c r="S30" s="18" t="str">
        <f>TEXT(TBL_Employees[[#This Row],[Exit Date]],"yyyy")</f>
        <v/>
      </c>
      <c r="T30" s="18" t="e">
        <f>TBL_Employees[[#This Row],[exit year]]-TBL_Employees[[#This Row],[year hires]]</f>
        <v>#VALUE!</v>
      </c>
      <c r="U30" s="18">
        <f t="shared" si="1"/>
        <v>2.9000000000000001E-2</v>
      </c>
      <c r="V30" s="18" t="e">
        <f>IF(TBL_Employees[[#This Row],[dif]],"true","false")</f>
        <v>#VALUE!</v>
      </c>
    </row>
    <row r="31" spans="1:22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SUM((TBL_Employees[[#This Row],[Bonus %]]*TBL_Employees[[#This Row],[Annual Salary]]))</f>
        <v>78587.94</v>
      </c>
      <c r="P31">
        <f t="shared" si="0"/>
        <v>184</v>
      </c>
      <c r="Q31">
        <f>(TBL_Employees[[#This Row],[COUNT]]/1000)*100</f>
        <v>18.399999999999999</v>
      </c>
      <c r="R31" s="18" t="str">
        <f>TEXT(TBL_Employees[[#This Row],[Hire Date]],"yyyy")</f>
        <v>2012</v>
      </c>
      <c r="S31" s="18" t="str">
        <f>TEXT(TBL_Employees[[#This Row],[Exit Date]],"yyyy")</f>
        <v/>
      </c>
      <c r="T31" s="18" t="e">
        <f>TBL_Employees[[#This Row],[exit year]]-TBL_Employees[[#This Row],[year hires]]</f>
        <v>#VALUE!</v>
      </c>
      <c r="U31" s="18">
        <f t="shared" si="1"/>
        <v>2.9000000000000001E-2</v>
      </c>
      <c r="V31" s="18" t="e">
        <f>IF(TBL_Employees[[#This Row],[dif]],"true","false")</f>
        <v>#VALUE!</v>
      </c>
    </row>
    <row r="32" spans="1:22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SUM((TBL_Employees[[#This Row],[Bonus %]]*TBL_Employees[[#This Row],[Annual Salary]]))</f>
        <v>0</v>
      </c>
      <c r="P32">
        <f t="shared" si="0"/>
        <v>184</v>
      </c>
      <c r="Q32">
        <f>(TBL_Employees[[#This Row],[COUNT]]/1000)*100</f>
        <v>18.399999999999999</v>
      </c>
      <c r="R32" s="18" t="str">
        <f>TEXT(TBL_Employees[[#This Row],[Hire Date]],"yyyy")</f>
        <v>2017</v>
      </c>
      <c r="S32" s="18" t="str">
        <f>TEXT(TBL_Employees[[#This Row],[Exit Date]],"yyyy")</f>
        <v/>
      </c>
      <c r="T32" s="18" t="e">
        <f>TBL_Employees[[#This Row],[exit year]]-TBL_Employees[[#This Row],[year hires]]</f>
        <v>#VALUE!</v>
      </c>
      <c r="U32" s="18">
        <f t="shared" si="1"/>
        <v>2.9000000000000001E-2</v>
      </c>
      <c r="V32" s="18" t="e">
        <f>IF(TBL_Employees[[#This Row],[dif]],"true","false")</f>
        <v>#VALUE!</v>
      </c>
    </row>
    <row r="33" spans="1:22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SUM((TBL_Employees[[#This Row],[Bonus %]]*TBL_Employees[[#This Row],[Annual Salary]]))</f>
        <v>0</v>
      </c>
      <c r="P33">
        <f t="shared" si="0"/>
        <v>184</v>
      </c>
      <c r="Q33">
        <f>(TBL_Employees[[#This Row],[COUNT]]/1000)*100</f>
        <v>18.399999999999999</v>
      </c>
      <c r="R33" s="18" t="str">
        <f>TEXT(TBL_Employees[[#This Row],[Hire Date]],"yyyy")</f>
        <v>2004</v>
      </c>
      <c r="S33" s="18" t="str">
        <f>TEXT(TBL_Employees[[#This Row],[Exit Date]],"yyyy")</f>
        <v/>
      </c>
      <c r="T33" s="18" t="e">
        <f>TBL_Employees[[#This Row],[exit year]]-TBL_Employees[[#This Row],[year hires]]</f>
        <v>#VALUE!</v>
      </c>
      <c r="U33" s="18">
        <f t="shared" si="1"/>
        <v>2.9000000000000001E-2</v>
      </c>
      <c r="V33" s="18" t="e">
        <f>IF(TBL_Employees[[#This Row],[dif]],"true","false")</f>
        <v>#VALUE!</v>
      </c>
    </row>
    <row r="34" spans="1:22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SUM((TBL_Employees[[#This Row],[Bonus %]]*TBL_Employees[[#This Row],[Annual Salary]]))</f>
        <v>0</v>
      </c>
      <c r="P34">
        <f t="shared" si="0"/>
        <v>184</v>
      </c>
      <c r="Q34">
        <f>(TBL_Employees[[#This Row],[COUNT]]/1000)*100</f>
        <v>18.399999999999999</v>
      </c>
      <c r="R34" s="18" t="str">
        <f>TEXT(TBL_Employees[[#This Row],[Hire Date]],"yyyy")</f>
        <v>2008</v>
      </c>
      <c r="S34" s="18" t="str">
        <f>TEXT(TBL_Employees[[#This Row],[Exit Date]],"yyyy")</f>
        <v/>
      </c>
      <c r="T34" s="18" t="e">
        <f>TBL_Employees[[#This Row],[exit year]]-TBL_Employees[[#This Row],[year hires]]</f>
        <v>#VALUE!</v>
      </c>
      <c r="U34" s="18">
        <f t="shared" si="1"/>
        <v>2.9000000000000001E-2</v>
      </c>
      <c r="V34" s="18" t="e">
        <f>IF(TBL_Employees[[#This Row],[dif]],"true","false")</f>
        <v>#VALUE!</v>
      </c>
    </row>
    <row r="35" spans="1:22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SUM((TBL_Employees[[#This Row],[Bonus %]]*TBL_Employees[[#This Row],[Annual Salary]]))</f>
        <v>0</v>
      </c>
      <c r="P35">
        <f t="shared" si="0"/>
        <v>184</v>
      </c>
      <c r="Q35">
        <f>(TBL_Employees[[#This Row],[COUNT]]/1000)*100</f>
        <v>18.399999999999999</v>
      </c>
      <c r="R35" s="18" t="str">
        <f>TEXT(TBL_Employees[[#This Row],[Hire Date]],"yyyy")</f>
        <v>2016</v>
      </c>
      <c r="S35" s="18" t="str">
        <f>TEXT(TBL_Employees[[#This Row],[Exit Date]],"yyyy")</f>
        <v/>
      </c>
      <c r="T35" s="18" t="e">
        <f>TBL_Employees[[#This Row],[exit year]]-TBL_Employees[[#This Row],[year hires]]</f>
        <v>#VALUE!</v>
      </c>
      <c r="U35" s="18">
        <f t="shared" si="1"/>
        <v>2.9000000000000001E-2</v>
      </c>
      <c r="V35" s="18" t="e">
        <f>IF(TBL_Employees[[#This Row],[dif]],"true","false")</f>
        <v>#VALUE!</v>
      </c>
    </row>
    <row r="36" spans="1:22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SUM((TBL_Employees[[#This Row],[Bonus %]]*TBL_Employees[[#This Row],[Annual Salary]]))</f>
        <v>0</v>
      </c>
      <c r="P36">
        <f t="shared" si="0"/>
        <v>184</v>
      </c>
      <c r="Q36">
        <f>(TBL_Employees[[#This Row],[COUNT]]/1000)*100</f>
        <v>18.399999999999999</v>
      </c>
      <c r="R36" s="18" t="str">
        <f>TEXT(TBL_Employees[[#This Row],[Hire Date]],"yyyy")</f>
        <v>2018</v>
      </c>
      <c r="S36" s="18" t="str">
        <f>TEXT(TBL_Employees[[#This Row],[Exit Date]],"yyyy")</f>
        <v/>
      </c>
      <c r="T36" s="18" t="e">
        <f>TBL_Employees[[#This Row],[exit year]]-TBL_Employees[[#This Row],[year hires]]</f>
        <v>#VALUE!</v>
      </c>
      <c r="U36" s="18">
        <f t="shared" si="1"/>
        <v>2.9000000000000001E-2</v>
      </c>
      <c r="V36" s="18" t="e">
        <f>IF(TBL_Employees[[#This Row],[dif]],"true","false")</f>
        <v>#VALUE!</v>
      </c>
    </row>
    <row r="37" spans="1:22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SUM((TBL_Employees[[#This Row],[Bonus %]]*TBL_Employees[[#This Row],[Annual Salary]]))</f>
        <v>0</v>
      </c>
      <c r="P37">
        <f t="shared" si="0"/>
        <v>184</v>
      </c>
      <c r="Q37">
        <f>(TBL_Employees[[#This Row],[COUNT]]/1000)*100</f>
        <v>18.399999999999999</v>
      </c>
      <c r="R37" s="18" t="str">
        <f>TEXT(TBL_Employees[[#This Row],[Hire Date]],"yyyy")</f>
        <v>2014</v>
      </c>
      <c r="S37" s="18" t="str">
        <f>TEXT(TBL_Employees[[#This Row],[Exit Date]],"yyyy")</f>
        <v/>
      </c>
      <c r="T37" s="18" t="e">
        <f>TBL_Employees[[#This Row],[exit year]]-TBL_Employees[[#This Row],[year hires]]</f>
        <v>#VALUE!</v>
      </c>
      <c r="U37" s="18">
        <f t="shared" si="1"/>
        <v>2.9000000000000001E-2</v>
      </c>
      <c r="V37" s="18" t="e">
        <f>IF(TBL_Employees[[#This Row],[dif]],"true","false")</f>
        <v>#VALUE!</v>
      </c>
    </row>
    <row r="38" spans="1:22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SUM((TBL_Employees[[#This Row],[Bonus %]]*TBL_Employees[[#This Row],[Annual Salary]]))</f>
        <v>0</v>
      </c>
      <c r="P38">
        <f t="shared" si="0"/>
        <v>184</v>
      </c>
      <c r="Q38">
        <f>(TBL_Employees[[#This Row],[COUNT]]/1000)*100</f>
        <v>18.399999999999999</v>
      </c>
      <c r="R38" s="18" t="str">
        <f>TEXT(TBL_Employees[[#This Row],[Hire Date]],"yyyy")</f>
        <v>2019</v>
      </c>
      <c r="S38" s="18" t="str">
        <f>TEXT(TBL_Employees[[#This Row],[Exit Date]],"yyyy")</f>
        <v/>
      </c>
      <c r="T38" s="18" t="e">
        <f>TBL_Employees[[#This Row],[exit year]]-TBL_Employees[[#This Row],[year hires]]</f>
        <v>#VALUE!</v>
      </c>
      <c r="U38" s="18">
        <f t="shared" si="1"/>
        <v>2.9000000000000001E-2</v>
      </c>
      <c r="V38" s="18" t="e">
        <f>IF(TBL_Employees[[#This Row],[dif]],"true","false")</f>
        <v>#VALUE!</v>
      </c>
    </row>
    <row r="39" spans="1:22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SUM((TBL_Employees[[#This Row],[Bonus %]]*TBL_Employees[[#This Row],[Annual Salary]]))</f>
        <v>76926</v>
      </c>
      <c r="P39">
        <f t="shared" si="0"/>
        <v>184</v>
      </c>
      <c r="Q39">
        <f>(TBL_Employees[[#This Row],[COUNT]]/1000)*100</f>
        <v>18.399999999999999</v>
      </c>
      <c r="R39" s="18" t="str">
        <f>TEXT(TBL_Employees[[#This Row],[Hire Date]],"yyyy")</f>
        <v>2019</v>
      </c>
      <c r="S39" s="18" t="str">
        <f>TEXT(TBL_Employees[[#This Row],[Exit Date]],"yyyy")</f>
        <v/>
      </c>
      <c r="T39" s="18" t="e">
        <f>TBL_Employees[[#This Row],[exit year]]-TBL_Employees[[#This Row],[year hires]]</f>
        <v>#VALUE!</v>
      </c>
      <c r="U39" s="18">
        <f t="shared" si="1"/>
        <v>2.9000000000000001E-2</v>
      </c>
      <c r="V39" s="18" t="e">
        <f>IF(TBL_Employees[[#This Row],[dif]],"true","false")</f>
        <v>#VALUE!</v>
      </c>
    </row>
    <row r="40" spans="1:22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SUM((TBL_Employees[[#This Row],[Bonus %]]*TBL_Employees[[#This Row],[Annual Salary]]))</f>
        <v>0</v>
      </c>
      <c r="P40">
        <f t="shared" si="0"/>
        <v>184</v>
      </c>
      <c r="Q40">
        <f>(TBL_Employees[[#This Row],[COUNT]]/1000)*100</f>
        <v>18.399999999999999</v>
      </c>
      <c r="R40" s="18" t="str">
        <f>TEXT(TBL_Employees[[#This Row],[Hire Date]],"yyyy")</f>
        <v>2013</v>
      </c>
      <c r="S40" s="18" t="str">
        <f>TEXT(TBL_Employees[[#This Row],[Exit Date]],"yyyy")</f>
        <v/>
      </c>
      <c r="T40" s="18" t="e">
        <f>TBL_Employees[[#This Row],[exit year]]-TBL_Employees[[#This Row],[year hires]]</f>
        <v>#VALUE!</v>
      </c>
      <c r="U40" s="18">
        <f t="shared" si="1"/>
        <v>2.9000000000000001E-2</v>
      </c>
      <c r="V40" s="18" t="e">
        <f>IF(TBL_Employees[[#This Row],[dif]],"true","false")</f>
        <v>#VALUE!</v>
      </c>
    </row>
    <row r="41" spans="1:22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SUM((TBL_Employees[[#This Row],[Bonus %]]*TBL_Employees[[#This Row],[Annual Salary]]))</f>
        <v>0</v>
      </c>
      <c r="P41">
        <f t="shared" si="0"/>
        <v>184</v>
      </c>
      <c r="Q41">
        <f>(TBL_Employees[[#This Row],[COUNT]]/1000)*100</f>
        <v>18.399999999999999</v>
      </c>
      <c r="R41" s="18" t="str">
        <f>TEXT(TBL_Employees[[#This Row],[Hire Date]],"yyyy")</f>
        <v>1994</v>
      </c>
      <c r="S41" s="18" t="str">
        <f>TEXT(TBL_Employees[[#This Row],[Exit Date]],"yyyy")</f>
        <v/>
      </c>
      <c r="T41" s="18" t="e">
        <f>TBL_Employees[[#This Row],[exit year]]-TBL_Employees[[#This Row],[year hires]]</f>
        <v>#VALUE!</v>
      </c>
      <c r="U41" s="18">
        <f t="shared" si="1"/>
        <v>2.9000000000000001E-2</v>
      </c>
      <c r="V41" s="18" t="e">
        <f>IF(TBL_Employees[[#This Row],[dif]],"true","false")</f>
        <v>#VALUE!</v>
      </c>
    </row>
    <row r="42" spans="1:22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SUM((TBL_Employees[[#This Row],[Bonus %]]*TBL_Employees[[#This Row],[Annual Salary]]))</f>
        <v>0</v>
      </c>
      <c r="P42">
        <f t="shared" si="0"/>
        <v>184</v>
      </c>
      <c r="Q42">
        <f>(TBL_Employees[[#This Row],[COUNT]]/1000)*100</f>
        <v>18.399999999999999</v>
      </c>
      <c r="R42" s="18" t="str">
        <f>TEXT(TBL_Employees[[#This Row],[Hire Date]],"yyyy")</f>
        <v>2017</v>
      </c>
      <c r="S42" s="18" t="str">
        <f>TEXT(TBL_Employees[[#This Row],[Exit Date]],"yyyy")</f>
        <v>2017</v>
      </c>
      <c r="T42" s="18">
        <f>TBL_Employees[[#This Row],[exit year]]-TBL_Employees[[#This Row],[year hires]]</f>
        <v>0</v>
      </c>
      <c r="U42" s="18">
        <f t="shared" si="1"/>
        <v>2.9000000000000001E-2</v>
      </c>
      <c r="V42" s="18" t="str">
        <f>IF(TBL_Employees[[#This Row],[dif]],"true","false")</f>
        <v>false</v>
      </c>
    </row>
    <row r="43" spans="1:22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SUM((TBL_Employees[[#This Row],[Bonus %]]*TBL_Employees[[#This Row],[Annual Salary]]))</f>
        <v>5656.75</v>
      </c>
      <c r="P43">
        <f t="shared" si="0"/>
        <v>184</v>
      </c>
      <c r="Q43">
        <f>(TBL_Employees[[#This Row],[COUNT]]/1000)*100</f>
        <v>18.399999999999999</v>
      </c>
      <c r="R43" s="18" t="str">
        <f>TEXT(TBL_Employees[[#This Row],[Hire Date]],"yyyy")</f>
        <v>2013</v>
      </c>
      <c r="S43" s="18" t="str">
        <f>TEXT(TBL_Employees[[#This Row],[Exit Date]],"yyyy")</f>
        <v/>
      </c>
      <c r="T43" s="18" t="e">
        <f>TBL_Employees[[#This Row],[exit year]]-TBL_Employees[[#This Row],[year hires]]</f>
        <v>#VALUE!</v>
      </c>
      <c r="U43" s="18">
        <f t="shared" si="1"/>
        <v>2.9000000000000001E-2</v>
      </c>
      <c r="V43" s="18" t="e">
        <f>IF(TBL_Employees[[#This Row],[dif]],"true","false")</f>
        <v>#VALUE!</v>
      </c>
    </row>
    <row r="44" spans="1:22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SUM((TBL_Employees[[#This Row],[Bonus %]]*TBL_Employees[[#This Row],[Annual Salary]]))</f>
        <v>63938.560000000005</v>
      </c>
      <c r="P44">
        <f t="shared" si="0"/>
        <v>184</v>
      </c>
      <c r="Q44">
        <f>(TBL_Employees[[#This Row],[COUNT]]/1000)*100</f>
        <v>18.399999999999999</v>
      </c>
      <c r="R44" s="18" t="str">
        <f>TEXT(TBL_Employees[[#This Row],[Hire Date]],"yyyy")</f>
        <v>2005</v>
      </c>
      <c r="S44" s="18" t="str">
        <f>TEXT(TBL_Employees[[#This Row],[Exit Date]],"yyyy")</f>
        <v/>
      </c>
      <c r="T44" s="18" t="e">
        <f>TBL_Employees[[#This Row],[exit year]]-TBL_Employees[[#This Row],[year hires]]</f>
        <v>#VALUE!</v>
      </c>
      <c r="U44" s="18">
        <f t="shared" si="1"/>
        <v>2.9000000000000001E-2</v>
      </c>
      <c r="V44" s="18" t="e">
        <f>IF(TBL_Employees[[#This Row],[dif]],"true","false")</f>
        <v>#VALUE!</v>
      </c>
    </row>
    <row r="45" spans="1:22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SUM((TBL_Employees[[#This Row],[Bonus %]]*TBL_Employees[[#This Row],[Annual Salary]]))</f>
        <v>0</v>
      </c>
      <c r="P45">
        <f t="shared" si="0"/>
        <v>184</v>
      </c>
      <c r="Q45">
        <f>(TBL_Employees[[#This Row],[COUNT]]/1000)*100</f>
        <v>18.399999999999999</v>
      </c>
      <c r="R45" s="18" t="str">
        <f>TEXT(TBL_Employees[[#This Row],[Hire Date]],"yyyy")</f>
        <v>2013</v>
      </c>
      <c r="S45" s="18" t="str">
        <f>TEXT(TBL_Employees[[#This Row],[Exit Date]],"yyyy")</f>
        <v/>
      </c>
      <c r="T45" s="18" t="e">
        <f>TBL_Employees[[#This Row],[exit year]]-TBL_Employees[[#This Row],[year hires]]</f>
        <v>#VALUE!</v>
      </c>
      <c r="U45" s="18">
        <f t="shared" si="1"/>
        <v>2.9000000000000001E-2</v>
      </c>
      <c r="V45" s="18" t="e">
        <f>IF(TBL_Employees[[#This Row],[dif]],"true","false")</f>
        <v>#VALUE!</v>
      </c>
    </row>
    <row r="46" spans="1:22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SUM((TBL_Employees[[#This Row],[Bonus %]]*TBL_Employees[[#This Row],[Annual Salary]]))</f>
        <v>14682</v>
      </c>
      <c r="P46">
        <f t="shared" si="0"/>
        <v>184</v>
      </c>
      <c r="Q46">
        <f>(TBL_Employees[[#This Row],[COUNT]]/1000)*100</f>
        <v>18.399999999999999</v>
      </c>
      <c r="R46" s="18" t="str">
        <f>TEXT(TBL_Employees[[#This Row],[Hire Date]],"yyyy")</f>
        <v>2019</v>
      </c>
      <c r="S46" s="18" t="str">
        <f>TEXT(TBL_Employees[[#This Row],[Exit Date]],"yyyy")</f>
        <v/>
      </c>
      <c r="T46" s="18" t="e">
        <f>TBL_Employees[[#This Row],[exit year]]-TBL_Employees[[#This Row],[year hires]]</f>
        <v>#VALUE!</v>
      </c>
      <c r="U46" s="18">
        <f t="shared" si="1"/>
        <v>2.9000000000000001E-2</v>
      </c>
      <c r="V46" s="18" t="e">
        <f>IF(TBL_Employees[[#This Row],[dif]],"true","false")</f>
        <v>#VALUE!</v>
      </c>
    </row>
    <row r="47" spans="1:22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SUM((TBL_Employees[[#This Row],[Bonus %]]*TBL_Employees[[#This Row],[Annual Salary]]))</f>
        <v>0</v>
      </c>
      <c r="P47">
        <f t="shared" si="0"/>
        <v>184</v>
      </c>
      <c r="Q47">
        <f>(TBL_Employees[[#This Row],[COUNT]]/1000)*100</f>
        <v>18.399999999999999</v>
      </c>
      <c r="R47" s="18" t="str">
        <f>TEXT(TBL_Employees[[#This Row],[Hire Date]],"yyyy")</f>
        <v>2010</v>
      </c>
      <c r="S47" s="18" t="str">
        <f>TEXT(TBL_Employees[[#This Row],[Exit Date]],"yyyy")</f>
        <v/>
      </c>
      <c r="T47" s="18" t="e">
        <f>TBL_Employees[[#This Row],[exit year]]-TBL_Employees[[#This Row],[year hires]]</f>
        <v>#VALUE!</v>
      </c>
      <c r="U47" s="18">
        <f t="shared" si="1"/>
        <v>2.9000000000000001E-2</v>
      </c>
      <c r="V47" s="18" t="e">
        <f>IF(TBL_Employees[[#This Row],[dif]],"true","false")</f>
        <v>#VALUE!</v>
      </c>
    </row>
    <row r="48" spans="1:22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SUM((TBL_Employees[[#This Row],[Bonus %]]*TBL_Employees[[#This Row],[Annual Salary]]))</f>
        <v>3996.05</v>
      </c>
      <c r="P48">
        <f t="shared" si="0"/>
        <v>184</v>
      </c>
      <c r="Q48">
        <f>(TBL_Employees[[#This Row],[COUNT]]/1000)*100</f>
        <v>18.399999999999999</v>
      </c>
      <c r="R48" s="18" t="str">
        <f>TEXT(TBL_Employees[[#This Row],[Hire Date]],"yyyy")</f>
        <v>2013</v>
      </c>
      <c r="S48" s="18" t="str">
        <f>TEXT(TBL_Employees[[#This Row],[Exit Date]],"yyyy")</f>
        <v/>
      </c>
      <c r="T48" s="18" t="e">
        <f>TBL_Employees[[#This Row],[exit year]]-TBL_Employees[[#This Row],[year hires]]</f>
        <v>#VALUE!</v>
      </c>
      <c r="U48" s="18">
        <f t="shared" si="1"/>
        <v>2.9000000000000001E-2</v>
      </c>
      <c r="V48" s="18" t="e">
        <f>IF(TBL_Employees[[#This Row],[dif]],"true","false")</f>
        <v>#VALUE!</v>
      </c>
    </row>
    <row r="49" spans="1:22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SUM((TBL_Employees[[#This Row],[Bonus %]]*TBL_Employees[[#This Row],[Annual Salary]]))</f>
        <v>33439.800000000003</v>
      </c>
      <c r="P49">
        <f t="shared" si="0"/>
        <v>184</v>
      </c>
      <c r="Q49">
        <f>(TBL_Employees[[#This Row],[COUNT]]/1000)*100</f>
        <v>18.399999999999999</v>
      </c>
      <c r="R49" s="18" t="str">
        <f>TEXT(TBL_Employees[[#This Row],[Hire Date]],"yyyy")</f>
        <v>2009</v>
      </c>
      <c r="S49" s="18" t="str">
        <f>TEXT(TBL_Employees[[#This Row],[Exit Date]],"yyyy")</f>
        <v/>
      </c>
      <c r="T49" s="18" t="e">
        <f>TBL_Employees[[#This Row],[exit year]]-TBL_Employees[[#This Row],[year hires]]</f>
        <v>#VALUE!</v>
      </c>
      <c r="U49" s="18">
        <f t="shared" si="1"/>
        <v>2.9000000000000001E-2</v>
      </c>
      <c r="V49" s="18" t="e">
        <f>IF(TBL_Employees[[#This Row],[dif]],"true","false")</f>
        <v>#VALUE!</v>
      </c>
    </row>
    <row r="50" spans="1:22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SUM((TBL_Employees[[#This Row],[Bonus %]]*TBL_Employees[[#This Row],[Annual Salary]]))</f>
        <v>0</v>
      </c>
      <c r="P50">
        <f t="shared" si="0"/>
        <v>184</v>
      </c>
      <c r="Q50">
        <f>(TBL_Employees[[#This Row],[COUNT]]/1000)*100</f>
        <v>18.399999999999999</v>
      </c>
      <c r="R50" s="18" t="str">
        <f>TEXT(TBL_Employees[[#This Row],[Hire Date]],"yyyy")</f>
        <v>2012</v>
      </c>
      <c r="S50" s="18" t="str">
        <f>TEXT(TBL_Employees[[#This Row],[Exit Date]],"yyyy")</f>
        <v/>
      </c>
      <c r="T50" s="18" t="e">
        <f>TBL_Employees[[#This Row],[exit year]]-TBL_Employees[[#This Row],[year hires]]</f>
        <v>#VALUE!</v>
      </c>
      <c r="U50" s="18">
        <f t="shared" si="1"/>
        <v>2.9000000000000001E-2</v>
      </c>
      <c r="V50" s="18" t="e">
        <f>IF(TBL_Employees[[#This Row],[dif]],"true","false")</f>
        <v>#VALUE!</v>
      </c>
    </row>
    <row r="51" spans="1:22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SUM((TBL_Employees[[#This Row],[Bonus %]]*TBL_Employees[[#This Row],[Annual Salary]]))</f>
        <v>37884</v>
      </c>
      <c r="P51">
        <f t="shared" si="0"/>
        <v>184</v>
      </c>
      <c r="Q51">
        <f>(TBL_Employees[[#This Row],[COUNT]]/1000)*100</f>
        <v>18.399999999999999</v>
      </c>
      <c r="R51" s="18" t="str">
        <f>TEXT(TBL_Employees[[#This Row],[Hire Date]],"yyyy")</f>
        <v>2014</v>
      </c>
      <c r="S51" s="18" t="str">
        <f>TEXT(TBL_Employees[[#This Row],[Exit Date]],"yyyy")</f>
        <v/>
      </c>
      <c r="T51" s="18" t="e">
        <f>TBL_Employees[[#This Row],[exit year]]-TBL_Employees[[#This Row],[year hires]]</f>
        <v>#VALUE!</v>
      </c>
      <c r="U51" s="18">
        <f t="shared" si="1"/>
        <v>2.9000000000000001E-2</v>
      </c>
      <c r="V51" s="18" t="e">
        <f>IF(TBL_Employees[[#This Row],[dif]],"true","false")</f>
        <v>#VALUE!</v>
      </c>
    </row>
    <row r="52" spans="1:22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SUM((TBL_Employees[[#This Row],[Bonus %]]*TBL_Employees[[#This Row],[Annual Salary]]))</f>
        <v>0</v>
      </c>
      <c r="P52">
        <f t="shared" si="0"/>
        <v>184</v>
      </c>
      <c r="Q52">
        <f>(TBL_Employees[[#This Row],[COUNT]]/1000)*100</f>
        <v>18.399999999999999</v>
      </c>
      <c r="R52" s="18" t="str">
        <f>TEXT(TBL_Employees[[#This Row],[Hire Date]],"yyyy")</f>
        <v>2001</v>
      </c>
      <c r="S52" s="18" t="str">
        <f>TEXT(TBL_Employees[[#This Row],[Exit Date]],"yyyy")</f>
        <v/>
      </c>
      <c r="T52" s="18" t="e">
        <f>TBL_Employees[[#This Row],[exit year]]-TBL_Employees[[#This Row],[year hires]]</f>
        <v>#VALUE!</v>
      </c>
      <c r="U52" s="18">
        <f t="shared" si="1"/>
        <v>2.9000000000000001E-2</v>
      </c>
      <c r="V52" s="18" t="e">
        <f>IF(TBL_Employees[[#This Row],[dif]],"true","false")</f>
        <v>#VALUE!</v>
      </c>
    </row>
    <row r="53" spans="1:22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SUM((TBL_Employees[[#This Row],[Bonus %]]*TBL_Employees[[#This Row],[Annual Salary]]))</f>
        <v>0</v>
      </c>
      <c r="P53">
        <f t="shared" si="0"/>
        <v>184</v>
      </c>
      <c r="Q53">
        <f>(TBL_Employees[[#This Row],[COUNT]]/1000)*100</f>
        <v>18.399999999999999</v>
      </c>
      <c r="R53" s="18" t="str">
        <f>TEXT(TBL_Employees[[#This Row],[Hire Date]],"yyyy")</f>
        <v>2021</v>
      </c>
      <c r="S53" s="18" t="str">
        <f>TEXT(TBL_Employees[[#This Row],[Exit Date]],"yyyy")</f>
        <v/>
      </c>
      <c r="T53" s="18" t="e">
        <f>TBL_Employees[[#This Row],[exit year]]-TBL_Employees[[#This Row],[year hires]]</f>
        <v>#VALUE!</v>
      </c>
      <c r="U53" s="18">
        <f t="shared" si="1"/>
        <v>2.9000000000000001E-2</v>
      </c>
      <c r="V53" s="18" t="e">
        <f>IF(TBL_Employees[[#This Row],[dif]],"true","false")</f>
        <v>#VALUE!</v>
      </c>
    </row>
    <row r="54" spans="1:22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SUM((TBL_Employees[[#This Row],[Bonus %]]*TBL_Employees[[#This Row],[Annual Salary]]))</f>
        <v>13819.63</v>
      </c>
      <c r="P54">
        <f t="shared" si="0"/>
        <v>184</v>
      </c>
      <c r="Q54">
        <f>(TBL_Employees[[#This Row],[COUNT]]/1000)*100</f>
        <v>18.399999999999999</v>
      </c>
      <c r="R54" s="18" t="str">
        <f>TEXT(TBL_Employees[[#This Row],[Hire Date]],"yyyy")</f>
        <v>2021</v>
      </c>
      <c r="S54" s="18" t="str">
        <f>TEXT(TBL_Employees[[#This Row],[Exit Date]],"yyyy")</f>
        <v/>
      </c>
      <c r="T54" s="18" t="e">
        <f>TBL_Employees[[#This Row],[exit year]]-TBL_Employees[[#This Row],[year hires]]</f>
        <v>#VALUE!</v>
      </c>
      <c r="U54" s="18">
        <f t="shared" si="1"/>
        <v>2.9000000000000001E-2</v>
      </c>
      <c r="V54" s="18" t="e">
        <f>IF(TBL_Employees[[#This Row],[dif]],"true","false")</f>
        <v>#VALUE!</v>
      </c>
    </row>
    <row r="55" spans="1:22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SUM((TBL_Employees[[#This Row],[Bonus %]]*TBL_Employees[[#This Row],[Annual Salary]]))</f>
        <v>0</v>
      </c>
      <c r="P55">
        <f t="shared" si="0"/>
        <v>184</v>
      </c>
      <c r="Q55">
        <f>(TBL_Employees[[#This Row],[COUNT]]/1000)*100</f>
        <v>18.399999999999999</v>
      </c>
      <c r="R55" s="18" t="str">
        <f>TEXT(TBL_Employees[[#This Row],[Hire Date]],"yyyy")</f>
        <v>2011</v>
      </c>
      <c r="S55" s="18" t="str">
        <f>TEXT(TBL_Employees[[#This Row],[Exit Date]],"yyyy")</f>
        <v/>
      </c>
      <c r="T55" s="18" t="e">
        <f>TBL_Employees[[#This Row],[exit year]]-TBL_Employees[[#This Row],[year hires]]</f>
        <v>#VALUE!</v>
      </c>
      <c r="U55" s="18">
        <f t="shared" si="1"/>
        <v>2.9000000000000001E-2</v>
      </c>
      <c r="V55" s="18" t="e">
        <f>IF(TBL_Employees[[#This Row],[dif]],"true","false")</f>
        <v>#VALUE!</v>
      </c>
    </row>
    <row r="56" spans="1:22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SUM((TBL_Employees[[#This Row],[Bonus %]]*TBL_Employees[[#This Row],[Annual Salary]]))</f>
        <v>51823</v>
      </c>
      <c r="P56">
        <f t="shared" si="0"/>
        <v>184</v>
      </c>
      <c r="Q56">
        <f>(TBL_Employees[[#This Row],[COUNT]]/1000)*100</f>
        <v>18.399999999999999</v>
      </c>
      <c r="R56" s="18" t="str">
        <f>TEXT(TBL_Employees[[#This Row],[Hire Date]],"yyyy")</f>
        <v>2015</v>
      </c>
      <c r="S56" s="18" t="str">
        <f>TEXT(TBL_Employees[[#This Row],[Exit Date]],"yyyy")</f>
        <v/>
      </c>
      <c r="T56" s="18" t="e">
        <f>TBL_Employees[[#This Row],[exit year]]-TBL_Employees[[#This Row],[year hires]]</f>
        <v>#VALUE!</v>
      </c>
      <c r="U56" s="18">
        <f t="shared" si="1"/>
        <v>2.9000000000000001E-2</v>
      </c>
      <c r="V56" s="18" t="e">
        <f>IF(TBL_Employees[[#This Row],[dif]],"true","false")</f>
        <v>#VALUE!</v>
      </c>
    </row>
    <row r="57" spans="1:22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SUM((TBL_Employees[[#This Row],[Bonus %]]*TBL_Employees[[#This Row],[Annual Salary]]))</f>
        <v>0</v>
      </c>
      <c r="P57">
        <f t="shared" si="0"/>
        <v>184</v>
      </c>
      <c r="Q57">
        <f>(TBL_Employees[[#This Row],[COUNT]]/1000)*100</f>
        <v>18.399999999999999</v>
      </c>
      <c r="R57" s="18" t="str">
        <f>TEXT(TBL_Employees[[#This Row],[Hire Date]],"yyyy")</f>
        <v>2018</v>
      </c>
      <c r="S57" s="18" t="str">
        <f>TEXT(TBL_Employees[[#This Row],[Exit Date]],"yyyy")</f>
        <v/>
      </c>
      <c r="T57" s="18" t="e">
        <f>TBL_Employees[[#This Row],[exit year]]-TBL_Employees[[#This Row],[year hires]]</f>
        <v>#VALUE!</v>
      </c>
      <c r="U57" s="18">
        <f t="shared" si="1"/>
        <v>2.9000000000000001E-2</v>
      </c>
      <c r="V57" s="18" t="e">
        <f>IF(TBL_Employees[[#This Row],[dif]],"true","false")</f>
        <v>#VALUE!</v>
      </c>
    </row>
    <row r="58" spans="1:22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SUM((TBL_Employees[[#This Row],[Bonus %]]*TBL_Employees[[#This Row],[Annual Salary]]))</f>
        <v>0</v>
      </c>
      <c r="P58">
        <f t="shared" si="0"/>
        <v>184</v>
      </c>
      <c r="Q58">
        <f>(TBL_Employees[[#This Row],[COUNT]]/1000)*100</f>
        <v>18.399999999999999</v>
      </c>
      <c r="R58" s="18" t="str">
        <f>TEXT(TBL_Employees[[#This Row],[Hire Date]],"yyyy")</f>
        <v>2005</v>
      </c>
      <c r="S58" s="18" t="str">
        <f>TEXT(TBL_Employees[[#This Row],[Exit Date]],"yyyy")</f>
        <v/>
      </c>
      <c r="T58" s="18" t="e">
        <f>TBL_Employees[[#This Row],[exit year]]-TBL_Employees[[#This Row],[year hires]]</f>
        <v>#VALUE!</v>
      </c>
      <c r="U58" s="18">
        <f t="shared" si="1"/>
        <v>2.9000000000000001E-2</v>
      </c>
      <c r="V58" s="18" t="e">
        <f>IF(TBL_Employees[[#This Row],[dif]],"true","false")</f>
        <v>#VALUE!</v>
      </c>
    </row>
    <row r="59" spans="1:22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SUM((TBL_Employees[[#This Row],[Bonus %]]*TBL_Employees[[#This Row],[Annual Salary]]))</f>
        <v>0</v>
      </c>
      <c r="P59">
        <f t="shared" si="0"/>
        <v>184</v>
      </c>
      <c r="Q59">
        <f>(TBL_Employees[[#This Row],[COUNT]]/1000)*100</f>
        <v>18.399999999999999</v>
      </c>
      <c r="R59" s="18" t="str">
        <f>TEXT(TBL_Employees[[#This Row],[Hire Date]],"yyyy")</f>
        <v>2001</v>
      </c>
      <c r="S59" s="18" t="str">
        <f>TEXT(TBL_Employees[[#This Row],[Exit Date]],"yyyy")</f>
        <v/>
      </c>
      <c r="T59" s="18" t="e">
        <f>TBL_Employees[[#This Row],[exit year]]-TBL_Employees[[#This Row],[year hires]]</f>
        <v>#VALUE!</v>
      </c>
      <c r="U59" s="18">
        <f t="shared" si="1"/>
        <v>2.9000000000000001E-2</v>
      </c>
      <c r="V59" s="18" t="e">
        <f>IF(TBL_Employees[[#This Row],[dif]],"true","false")</f>
        <v>#VALUE!</v>
      </c>
    </row>
    <row r="60" spans="1:22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SUM((TBL_Employees[[#This Row],[Bonus %]]*TBL_Employees[[#This Row],[Annual Salary]]))</f>
        <v>0</v>
      </c>
      <c r="P60">
        <f t="shared" si="0"/>
        <v>184</v>
      </c>
      <c r="Q60">
        <f>(TBL_Employees[[#This Row],[COUNT]]/1000)*100</f>
        <v>18.399999999999999</v>
      </c>
      <c r="R60" s="18" t="str">
        <f>TEXT(TBL_Employees[[#This Row],[Hire Date]],"yyyy")</f>
        <v>2008</v>
      </c>
      <c r="S60" s="18" t="str">
        <f>TEXT(TBL_Employees[[#This Row],[Exit Date]],"yyyy")</f>
        <v/>
      </c>
      <c r="T60" s="18" t="e">
        <f>TBL_Employees[[#This Row],[exit year]]-TBL_Employees[[#This Row],[year hires]]</f>
        <v>#VALUE!</v>
      </c>
      <c r="U60" s="18">
        <f t="shared" si="1"/>
        <v>2.9000000000000001E-2</v>
      </c>
      <c r="V60" s="18" t="e">
        <f>IF(TBL_Employees[[#This Row],[dif]],"true","false")</f>
        <v>#VALUE!</v>
      </c>
    </row>
    <row r="61" spans="1:22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SUM((TBL_Employees[[#This Row],[Bonus %]]*TBL_Employees[[#This Row],[Annual Salary]]))</f>
        <v>20259.3</v>
      </c>
      <c r="P61">
        <f t="shared" si="0"/>
        <v>184</v>
      </c>
      <c r="Q61">
        <f>(TBL_Employees[[#This Row],[COUNT]]/1000)*100</f>
        <v>18.399999999999999</v>
      </c>
      <c r="R61" s="18" t="str">
        <f>TEXT(TBL_Employees[[#This Row],[Hire Date]],"yyyy")</f>
        <v>2021</v>
      </c>
      <c r="S61" s="18" t="str">
        <f>TEXT(TBL_Employees[[#This Row],[Exit Date]],"yyyy")</f>
        <v/>
      </c>
      <c r="T61" s="18" t="e">
        <f>TBL_Employees[[#This Row],[exit year]]-TBL_Employees[[#This Row],[year hires]]</f>
        <v>#VALUE!</v>
      </c>
      <c r="U61" s="18">
        <f t="shared" si="1"/>
        <v>2.9000000000000001E-2</v>
      </c>
      <c r="V61" s="18" t="e">
        <f>IF(TBL_Employees[[#This Row],[dif]],"true","false")</f>
        <v>#VALUE!</v>
      </c>
    </row>
    <row r="62" spans="1:22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SUM((TBL_Employees[[#This Row],[Bonus %]]*TBL_Employees[[#This Row],[Annual Salary]]))</f>
        <v>15904.400000000001</v>
      </c>
      <c r="P62">
        <f t="shared" si="0"/>
        <v>184</v>
      </c>
      <c r="Q62">
        <f>(TBL_Employees[[#This Row],[COUNT]]/1000)*100</f>
        <v>18.399999999999999</v>
      </c>
      <c r="R62" s="18" t="str">
        <f>TEXT(TBL_Employees[[#This Row],[Hire Date]],"yyyy")</f>
        <v>2006</v>
      </c>
      <c r="S62" s="18" t="str">
        <f>TEXT(TBL_Employees[[#This Row],[Exit Date]],"yyyy")</f>
        <v/>
      </c>
      <c r="T62" s="18" t="e">
        <f>TBL_Employees[[#This Row],[exit year]]-TBL_Employees[[#This Row],[year hires]]</f>
        <v>#VALUE!</v>
      </c>
      <c r="U62" s="18">
        <f t="shared" si="1"/>
        <v>2.9000000000000001E-2</v>
      </c>
      <c r="V62" s="18" t="e">
        <f>IF(TBL_Employees[[#This Row],[dif]],"true","false")</f>
        <v>#VALUE!</v>
      </c>
    </row>
    <row r="63" spans="1:22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SUM((TBL_Employees[[#This Row],[Bonus %]]*TBL_Employees[[#This Row],[Annual Salary]]))</f>
        <v>0</v>
      </c>
      <c r="P63">
        <f t="shared" si="0"/>
        <v>184</v>
      </c>
      <c r="Q63">
        <f>(TBL_Employees[[#This Row],[COUNT]]/1000)*100</f>
        <v>18.399999999999999</v>
      </c>
      <c r="R63" s="18" t="str">
        <f>TEXT(TBL_Employees[[#This Row],[Hire Date]],"yyyy")</f>
        <v>2019</v>
      </c>
      <c r="S63" s="18" t="str">
        <f>TEXT(TBL_Employees[[#This Row],[Exit Date]],"yyyy")</f>
        <v>2020</v>
      </c>
      <c r="T63" s="18">
        <f>TBL_Employees[[#This Row],[exit year]]-TBL_Employees[[#This Row],[year hires]]</f>
        <v>1</v>
      </c>
      <c r="U63" s="18">
        <f t="shared" si="1"/>
        <v>2.9000000000000001E-2</v>
      </c>
      <c r="V63" s="18" t="str">
        <f>IF(TBL_Employees[[#This Row],[dif]],"true","false")</f>
        <v>true</v>
      </c>
    </row>
    <row r="64" spans="1:22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SUM((TBL_Employees[[#This Row],[Bonus %]]*TBL_Employees[[#This Row],[Annual Salary]]))</f>
        <v>12057.890000000001</v>
      </c>
      <c r="P64">
        <f t="shared" si="0"/>
        <v>184</v>
      </c>
      <c r="Q64">
        <f>(TBL_Employees[[#This Row],[COUNT]]/1000)*100</f>
        <v>18.399999999999999</v>
      </c>
      <c r="R64" s="18" t="str">
        <f>TEXT(TBL_Employees[[#This Row],[Hire Date]],"yyyy")</f>
        <v>2008</v>
      </c>
      <c r="S64" s="18" t="str">
        <f>TEXT(TBL_Employees[[#This Row],[Exit Date]],"yyyy")</f>
        <v>2021</v>
      </c>
      <c r="T64" s="18">
        <f>TBL_Employees[[#This Row],[exit year]]-TBL_Employees[[#This Row],[year hires]]</f>
        <v>13</v>
      </c>
      <c r="U64" s="18">
        <f t="shared" si="1"/>
        <v>2.9000000000000001E-2</v>
      </c>
      <c r="V64" s="18" t="str">
        <f>IF(TBL_Employees[[#This Row],[dif]],"true","false")</f>
        <v>true</v>
      </c>
    </row>
    <row r="65" spans="1:22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SUM((TBL_Employees[[#This Row],[Bonus %]]*TBL_Employees[[#This Row],[Annual Salary]]))</f>
        <v>87670.02</v>
      </c>
      <c r="P65">
        <f t="shared" si="0"/>
        <v>184</v>
      </c>
      <c r="Q65">
        <f>(TBL_Employees[[#This Row],[COUNT]]/1000)*100</f>
        <v>18.399999999999999</v>
      </c>
      <c r="R65" s="18" t="str">
        <f>TEXT(TBL_Employees[[#This Row],[Hire Date]],"yyyy")</f>
        <v>2013</v>
      </c>
      <c r="S65" s="18" t="str">
        <f>TEXT(TBL_Employees[[#This Row],[Exit Date]],"yyyy")</f>
        <v/>
      </c>
      <c r="T65" s="18" t="e">
        <f>TBL_Employees[[#This Row],[exit year]]-TBL_Employees[[#This Row],[year hires]]</f>
        <v>#VALUE!</v>
      </c>
      <c r="U65" s="18">
        <f t="shared" si="1"/>
        <v>2.9000000000000001E-2</v>
      </c>
      <c r="V65" s="18" t="e">
        <f>IF(TBL_Employees[[#This Row],[dif]],"true","false")</f>
        <v>#VALUE!</v>
      </c>
    </row>
    <row r="66" spans="1:22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SUM((TBL_Employees[[#This Row],[Bonus %]]*TBL_Employees[[#This Row],[Annual Salary]]))</f>
        <v>0</v>
      </c>
      <c r="P66">
        <f t="shared" ref="P66:P129" si="2">COUNTIF(K:K,"&gt;20%")</f>
        <v>184</v>
      </c>
      <c r="Q66">
        <f>(TBL_Employees[[#This Row],[COUNT]]/1000)*100</f>
        <v>18.399999999999999</v>
      </c>
      <c r="R66" s="18" t="str">
        <f>TEXT(TBL_Employees[[#This Row],[Hire Date]],"yyyy")</f>
        <v>2021</v>
      </c>
      <c r="S66" s="18" t="str">
        <f>TEXT(TBL_Employees[[#This Row],[Exit Date]],"yyyy")</f>
        <v/>
      </c>
      <c r="T66" s="18" t="e">
        <f>TBL_Employees[[#This Row],[exit year]]-TBL_Employees[[#This Row],[year hires]]</f>
        <v>#VALUE!</v>
      </c>
      <c r="U66" s="18">
        <f t="shared" ref="U66:U129" si="3">29/1000</f>
        <v>2.9000000000000001E-2</v>
      </c>
      <c r="V66" s="18" t="e">
        <f>IF(TBL_Employees[[#This Row],[dif]],"true","false")</f>
        <v>#VALUE!</v>
      </c>
    </row>
    <row r="67" spans="1:22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SUM((TBL_Employees[[#This Row],[Bonus %]]*TBL_Employees[[#This Row],[Annual Salary]]))</f>
        <v>0</v>
      </c>
      <c r="P67">
        <f t="shared" si="2"/>
        <v>184</v>
      </c>
      <c r="Q67">
        <f>(TBL_Employees[[#This Row],[COUNT]]/1000)*100</f>
        <v>18.399999999999999</v>
      </c>
      <c r="R67" s="18" t="str">
        <f>TEXT(TBL_Employees[[#This Row],[Hire Date]],"yyyy")</f>
        <v>2008</v>
      </c>
      <c r="S67" s="18" t="str">
        <f>TEXT(TBL_Employees[[#This Row],[Exit Date]],"yyyy")</f>
        <v/>
      </c>
      <c r="T67" s="18" t="e">
        <f>TBL_Employees[[#This Row],[exit year]]-TBL_Employees[[#This Row],[year hires]]</f>
        <v>#VALUE!</v>
      </c>
      <c r="U67" s="18">
        <f t="shared" si="3"/>
        <v>2.9000000000000001E-2</v>
      </c>
      <c r="V67" s="18" t="e">
        <f>IF(TBL_Employees[[#This Row],[dif]],"true","false")</f>
        <v>#VALUE!</v>
      </c>
    </row>
    <row r="68" spans="1:22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SUM((TBL_Employees[[#This Row],[Bonus %]]*TBL_Employees[[#This Row],[Annual Salary]]))</f>
        <v>0</v>
      </c>
      <c r="P68">
        <f t="shared" si="2"/>
        <v>184</v>
      </c>
      <c r="Q68">
        <f>(TBL_Employees[[#This Row],[COUNT]]/1000)*100</f>
        <v>18.399999999999999</v>
      </c>
      <c r="R68" s="18" t="str">
        <f>TEXT(TBL_Employees[[#This Row],[Hire Date]],"yyyy")</f>
        <v>2009</v>
      </c>
      <c r="S68" s="18" t="str">
        <f>TEXT(TBL_Employees[[#This Row],[Exit Date]],"yyyy")</f>
        <v>2014</v>
      </c>
      <c r="T68" s="18">
        <f>TBL_Employees[[#This Row],[exit year]]-TBL_Employees[[#This Row],[year hires]]</f>
        <v>5</v>
      </c>
      <c r="U68" s="18">
        <f t="shared" si="3"/>
        <v>2.9000000000000001E-2</v>
      </c>
      <c r="V68" s="18" t="str">
        <f>IF(TBL_Employees[[#This Row],[dif]],"true","false")</f>
        <v>true</v>
      </c>
    </row>
    <row r="69" spans="1:22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SUM((TBL_Employees[[#This Row],[Bonus %]]*TBL_Employees[[#This Row],[Annual Salary]]))</f>
        <v>8423.8700000000008</v>
      </c>
      <c r="P69">
        <f t="shared" si="2"/>
        <v>184</v>
      </c>
      <c r="Q69">
        <f>(TBL_Employees[[#This Row],[COUNT]]/1000)*100</f>
        <v>18.399999999999999</v>
      </c>
      <c r="R69" s="18" t="str">
        <f>TEXT(TBL_Employees[[#This Row],[Hire Date]],"yyyy")</f>
        <v>2016</v>
      </c>
      <c r="S69" s="18" t="str">
        <f>TEXT(TBL_Employees[[#This Row],[Exit Date]],"yyyy")</f>
        <v/>
      </c>
      <c r="T69" s="18" t="e">
        <f>TBL_Employees[[#This Row],[exit year]]-TBL_Employees[[#This Row],[year hires]]</f>
        <v>#VALUE!</v>
      </c>
      <c r="U69" s="18">
        <f t="shared" si="3"/>
        <v>2.9000000000000001E-2</v>
      </c>
      <c r="V69" s="18" t="e">
        <f>IF(TBL_Employees[[#This Row],[dif]],"true","false")</f>
        <v>#VALUE!</v>
      </c>
    </row>
    <row r="70" spans="1:22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SUM((TBL_Employees[[#This Row],[Bonus %]]*TBL_Employees[[#This Row],[Annual Salary]]))</f>
        <v>72945.25</v>
      </c>
      <c r="P70">
        <f t="shared" si="2"/>
        <v>184</v>
      </c>
      <c r="Q70">
        <f>(TBL_Employees[[#This Row],[COUNT]]/1000)*100</f>
        <v>18.399999999999999</v>
      </c>
      <c r="R70" s="18" t="str">
        <f>TEXT(TBL_Employees[[#This Row],[Hire Date]],"yyyy")</f>
        <v>2009</v>
      </c>
      <c r="S70" s="18" t="str">
        <f>TEXT(TBL_Employees[[#This Row],[Exit Date]],"yyyy")</f>
        <v/>
      </c>
      <c r="T70" s="18" t="e">
        <f>TBL_Employees[[#This Row],[exit year]]-TBL_Employees[[#This Row],[year hires]]</f>
        <v>#VALUE!</v>
      </c>
      <c r="U70" s="18">
        <f t="shared" si="3"/>
        <v>2.9000000000000001E-2</v>
      </c>
      <c r="V70" s="18" t="e">
        <f>IF(TBL_Employees[[#This Row],[dif]],"true","false")</f>
        <v>#VALUE!</v>
      </c>
    </row>
    <row r="71" spans="1:22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SUM((TBL_Employees[[#This Row],[Bonus %]]*TBL_Employees[[#This Row],[Annual Salary]]))</f>
        <v>0</v>
      </c>
      <c r="P71">
        <f t="shared" si="2"/>
        <v>184</v>
      </c>
      <c r="Q71">
        <f>(TBL_Employees[[#This Row],[COUNT]]/1000)*100</f>
        <v>18.399999999999999</v>
      </c>
      <c r="R71" s="18" t="str">
        <f>TEXT(TBL_Employees[[#This Row],[Hire Date]],"yyyy")</f>
        <v>2020</v>
      </c>
      <c r="S71" s="18" t="str">
        <f>TEXT(TBL_Employees[[#This Row],[Exit Date]],"yyyy")</f>
        <v/>
      </c>
      <c r="T71" s="18" t="e">
        <f>TBL_Employees[[#This Row],[exit year]]-TBL_Employees[[#This Row],[year hires]]</f>
        <v>#VALUE!</v>
      </c>
      <c r="U71" s="18">
        <f t="shared" si="3"/>
        <v>2.9000000000000001E-2</v>
      </c>
      <c r="V71" s="18" t="e">
        <f>IF(TBL_Employees[[#This Row],[dif]],"true","false")</f>
        <v>#VALUE!</v>
      </c>
    </row>
    <row r="72" spans="1:22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SUM((TBL_Employees[[#This Row],[Bonus %]]*TBL_Employees[[#This Row],[Annual Salary]]))</f>
        <v>0</v>
      </c>
      <c r="P72">
        <f t="shared" si="2"/>
        <v>184</v>
      </c>
      <c r="Q72">
        <f>(TBL_Employees[[#This Row],[COUNT]]/1000)*100</f>
        <v>18.399999999999999</v>
      </c>
      <c r="R72" s="18" t="str">
        <f>TEXT(TBL_Employees[[#This Row],[Hire Date]],"yyyy")</f>
        <v>2002</v>
      </c>
      <c r="S72" s="18" t="str">
        <f>TEXT(TBL_Employees[[#This Row],[Exit Date]],"yyyy")</f>
        <v>2021</v>
      </c>
      <c r="T72" s="18">
        <f>TBL_Employees[[#This Row],[exit year]]-TBL_Employees[[#This Row],[year hires]]</f>
        <v>19</v>
      </c>
      <c r="U72" s="18">
        <f t="shared" si="3"/>
        <v>2.9000000000000001E-2</v>
      </c>
      <c r="V72" s="18" t="str">
        <f>IF(TBL_Employees[[#This Row],[dif]],"true","false")</f>
        <v>true</v>
      </c>
    </row>
    <row r="73" spans="1:22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SUM((TBL_Employees[[#This Row],[Bonus %]]*TBL_Employees[[#This Row],[Annual Salary]]))</f>
        <v>33185.4</v>
      </c>
      <c r="P73">
        <f t="shared" si="2"/>
        <v>184</v>
      </c>
      <c r="Q73">
        <f>(TBL_Employees[[#This Row],[COUNT]]/1000)*100</f>
        <v>18.399999999999999</v>
      </c>
      <c r="R73" s="18" t="str">
        <f>TEXT(TBL_Employees[[#This Row],[Hire Date]],"yyyy")</f>
        <v>2019</v>
      </c>
      <c r="S73" s="18" t="str">
        <f>TEXT(TBL_Employees[[#This Row],[Exit Date]],"yyyy")</f>
        <v/>
      </c>
      <c r="T73" s="18" t="e">
        <f>TBL_Employees[[#This Row],[exit year]]-TBL_Employees[[#This Row],[year hires]]</f>
        <v>#VALUE!</v>
      </c>
      <c r="U73" s="18">
        <f t="shared" si="3"/>
        <v>2.9000000000000001E-2</v>
      </c>
      <c r="V73" s="18" t="e">
        <f>IF(TBL_Employees[[#This Row],[dif]],"true","false")</f>
        <v>#VALUE!</v>
      </c>
    </row>
    <row r="74" spans="1:22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SUM((TBL_Employees[[#This Row],[Bonus %]]*TBL_Employees[[#This Row],[Annual Salary]]))</f>
        <v>9883.08</v>
      </c>
      <c r="P74">
        <f t="shared" si="2"/>
        <v>184</v>
      </c>
      <c r="Q74">
        <f>(TBL_Employees[[#This Row],[COUNT]]/1000)*100</f>
        <v>18.399999999999999</v>
      </c>
      <c r="R74" s="18" t="str">
        <f>TEXT(TBL_Employees[[#This Row],[Hire Date]],"yyyy")</f>
        <v>2021</v>
      </c>
      <c r="S74" s="18" t="str">
        <f>TEXT(TBL_Employees[[#This Row],[Exit Date]],"yyyy")</f>
        <v/>
      </c>
      <c r="T74" s="18" t="e">
        <f>TBL_Employees[[#This Row],[exit year]]-TBL_Employees[[#This Row],[year hires]]</f>
        <v>#VALUE!</v>
      </c>
      <c r="U74" s="18">
        <f t="shared" si="3"/>
        <v>2.9000000000000001E-2</v>
      </c>
      <c r="V74" s="18" t="e">
        <f>IF(TBL_Employees[[#This Row],[dif]],"true","false")</f>
        <v>#VALUE!</v>
      </c>
    </row>
    <row r="75" spans="1:22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SUM((TBL_Employees[[#This Row],[Bonus %]]*TBL_Employees[[#This Row],[Annual Salary]]))</f>
        <v>0</v>
      </c>
      <c r="P75">
        <f t="shared" si="2"/>
        <v>184</v>
      </c>
      <c r="Q75">
        <f>(TBL_Employees[[#This Row],[COUNT]]/1000)*100</f>
        <v>18.399999999999999</v>
      </c>
      <c r="R75" s="18" t="str">
        <f>TEXT(TBL_Employees[[#This Row],[Hire Date]],"yyyy")</f>
        <v>1998</v>
      </c>
      <c r="S75" s="18" t="str">
        <f>TEXT(TBL_Employees[[#This Row],[Exit Date]],"yyyy")</f>
        <v/>
      </c>
      <c r="T75" s="18" t="e">
        <f>TBL_Employees[[#This Row],[exit year]]-TBL_Employees[[#This Row],[year hires]]</f>
        <v>#VALUE!</v>
      </c>
      <c r="U75" s="18">
        <f t="shared" si="3"/>
        <v>2.9000000000000001E-2</v>
      </c>
      <c r="V75" s="18" t="e">
        <f>IF(TBL_Employees[[#This Row],[dif]],"true","false")</f>
        <v>#VALUE!</v>
      </c>
    </row>
    <row r="76" spans="1:22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SUM((TBL_Employees[[#This Row],[Bonus %]]*TBL_Employees[[#This Row],[Annual Salary]]))</f>
        <v>82649.600000000006</v>
      </c>
      <c r="P76">
        <f t="shared" si="2"/>
        <v>184</v>
      </c>
      <c r="Q76">
        <f>(TBL_Employees[[#This Row],[COUNT]]/1000)*100</f>
        <v>18.399999999999999</v>
      </c>
      <c r="R76" s="18" t="str">
        <f>TEXT(TBL_Employees[[#This Row],[Hire Date]],"yyyy")</f>
        <v>2003</v>
      </c>
      <c r="S76" s="18" t="str">
        <f>TEXT(TBL_Employees[[#This Row],[Exit Date]],"yyyy")</f>
        <v/>
      </c>
      <c r="T76" s="18" t="e">
        <f>TBL_Employees[[#This Row],[exit year]]-TBL_Employees[[#This Row],[year hires]]</f>
        <v>#VALUE!</v>
      </c>
      <c r="U76" s="18">
        <f t="shared" si="3"/>
        <v>2.9000000000000001E-2</v>
      </c>
      <c r="V76" s="18" t="e">
        <f>IF(TBL_Employees[[#This Row],[dif]],"true","false")</f>
        <v>#VALUE!</v>
      </c>
    </row>
    <row r="77" spans="1:22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SUM((TBL_Employees[[#This Row],[Bonus %]]*TBL_Employees[[#This Row],[Annual Salary]]))</f>
        <v>0</v>
      </c>
      <c r="P77">
        <f t="shared" si="2"/>
        <v>184</v>
      </c>
      <c r="Q77">
        <f>(TBL_Employees[[#This Row],[COUNT]]/1000)*100</f>
        <v>18.399999999999999</v>
      </c>
      <c r="R77" s="18" t="str">
        <f>TEXT(TBL_Employees[[#This Row],[Hire Date]],"yyyy")</f>
        <v>2010</v>
      </c>
      <c r="S77" s="18" t="str">
        <f>TEXT(TBL_Employees[[#This Row],[Exit Date]],"yyyy")</f>
        <v>2014</v>
      </c>
      <c r="T77" s="18">
        <f>TBL_Employees[[#This Row],[exit year]]-TBL_Employees[[#This Row],[year hires]]</f>
        <v>4</v>
      </c>
      <c r="U77" s="18">
        <f t="shared" si="3"/>
        <v>2.9000000000000001E-2</v>
      </c>
      <c r="V77" s="18" t="str">
        <f>IF(TBL_Employees[[#This Row],[dif]],"true","false")</f>
        <v>true</v>
      </c>
    </row>
    <row r="78" spans="1:22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SUM((TBL_Employees[[#This Row],[Bonus %]]*TBL_Employees[[#This Row],[Annual Salary]]))</f>
        <v>0</v>
      </c>
      <c r="P78">
        <f t="shared" si="2"/>
        <v>184</v>
      </c>
      <c r="Q78">
        <f>(TBL_Employees[[#This Row],[COUNT]]/1000)*100</f>
        <v>18.399999999999999</v>
      </c>
      <c r="R78" s="18" t="str">
        <f>TEXT(TBL_Employees[[#This Row],[Hire Date]],"yyyy")</f>
        <v>2017</v>
      </c>
      <c r="S78" s="18" t="str">
        <f>TEXT(TBL_Employees[[#This Row],[Exit Date]],"yyyy")</f>
        <v>2017</v>
      </c>
      <c r="T78" s="18">
        <f>TBL_Employees[[#This Row],[exit year]]-TBL_Employees[[#This Row],[year hires]]</f>
        <v>0</v>
      </c>
      <c r="U78" s="18">
        <f t="shared" si="3"/>
        <v>2.9000000000000001E-2</v>
      </c>
      <c r="V78" s="18" t="str">
        <f>IF(TBL_Employees[[#This Row],[dif]],"true","false")</f>
        <v>false</v>
      </c>
    </row>
    <row r="79" spans="1:22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SUM((TBL_Employees[[#This Row],[Bonus %]]*TBL_Employees[[#This Row],[Annual Salary]]))</f>
        <v>7517.68</v>
      </c>
      <c r="P79">
        <f t="shared" si="2"/>
        <v>184</v>
      </c>
      <c r="Q79">
        <f>(TBL_Employees[[#This Row],[COUNT]]/1000)*100</f>
        <v>18.399999999999999</v>
      </c>
      <c r="R79" s="18" t="str">
        <f>TEXT(TBL_Employees[[#This Row],[Hire Date]],"yyyy")</f>
        <v>2007</v>
      </c>
      <c r="S79" s="18" t="str">
        <f>TEXT(TBL_Employees[[#This Row],[Exit Date]],"yyyy")</f>
        <v/>
      </c>
      <c r="T79" s="18" t="e">
        <f>TBL_Employees[[#This Row],[exit year]]-TBL_Employees[[#This Row],[year hires]]</f>
        <v>#VALUE!</v>
      </c>
      <c r="U79" s="18">
        <f t="shared" si="3"/>
        <v>2.9000000000000001E-2</v>
      </c>
      <c r="V79" s="18" t="e">
        <f>IF(TBL_Employees[[#This Row],[dif]],"true","false")</f>
        <v>#VALUE!</v>
      </c>
    </row>
    <row r="80" spans="1:22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SUM((TBL_Employees[[#This Row],[Bonus %]]*TBL_Employees[[#This Row],[Annual Salary]]))</f>
        <v>0</v>
      </c>
      <c r="P80">
        <f t="shared" si="2"/>
        <v>184</v>
      </c>
      <c r="Q80">
        <f>(TBL_Employees[[#This Row],[COUNT]]/1000)*100</f>
        <v>18.399999999999999</v>
      </c>
      <c r="R80" s="18" t="str">
        <f>TEXT(TBL_Employees[[#This Row],[Hire Date]],"yyyy")</f>
        <v>2015</v>
      </c>
      <c r="S80" s="18" t="str">
        <f>TEXT(TBL_Employees[[#This Row],[Exit Date]],"yyyy")</f>
        <v/>
      </c>
      <c r="T80" s="18" t="e">
        <f>TBL_Employees[[#This Row],[exit year]]-TBL_Employees[[#This Row],[year hires]]</f>
        <v>#VALUE!</v>
      </c>
      <c r="U80" s="18">
        <f t="shared" si="3"/>
        <v>2.9000000000000001E-2</v>
      </c>
      <c r="V80" s="18" t="e">
        <f>IF(TBL_Employees[[#This Row],[dif]],"true","false")</f>
        <v>#VALUE!</v>
      </c>
    </row>
    <row r="81" spans="1:22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SUM((TBL_Employees[[#This Row],[Bonus %]]*TBL_Employees[[#This Row],[Annual Salary]]))</f>
        <v>21284.85</v>
      </c>
      <c r="P81">
        <f t="shared" si="2"/>
        <v>184</v>
      </c>
      <c r="Q81">
        <f>(TBL_Employees[[#This Row],[COUNT]]/1000)*100</f>
        <v>18.399999999999999</v>
      </c>
      <c r="R81" s="18" t="str">
        <f>TEXT(TBL_Employees[[#This Row],[Hire Date]],"yyyy")</f>
        <v>2015</v>
      </c>
      <c r="S81" s="18" t="str">
        <f>TEXT(TBL_Employees[[#This Row],[Exit Date]],"yyyy")</f>
        <v/>
      </c>
      <c r="T81" s="18" t="e">
        <f>TBL_Employees[[#This Row],[exit year]]-TBL_Employees[[#This Row],[year hires]]</f>
        <v>#VALUE!</v>
      </c>
      <c r="U81" s="18">
        <f t="shared" si="3"/>
        <v>2.9000000000000001E-2</v>
      </c>
      <c r="V81" s="18" t="e">
        <f>IF(TBL_Employees[[#This Row],[dif]],"true","false")</f>
        <v>#VALUE!</v>
      </c>
    </row>
    <row r="82" spans="1:22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SUM((TBL_Employees[[#This Row],[Bonus %]]*TBL_Employees[[#This Row],[Annual Salary]]))</f>
        <v>0</v>
      </c>
      <c r="P82">
        <f t="shared" si="2"/>
        <v>184</v>
      </c>
      <c r="Q82">
        <f>(TBL_Employees[[#This Row],[COUNT]]/1000)*100</f>
        <v>18.399999999999999</v>
      </c>
      <c r="R82" s="18" t="str">
        <f>TEXT(TBL_Employees[[#This Row],[Hire Date]],"yyyy")</f>
        <v>2016</v>
      </c>
      <c r="S82" s="18" t="str">
        <f>TEXT(TBL_Employees[[#This Row],[Exit Date]],"yyyy")</f>
        <v/>
      </c>
      <c r="T82" s="18" t="e">
        <f>TBL_Employees[[#This Row],[exit year]]-TBL_Employees[[#This Row],[year hires]]</f>
        <v>#VALUE!</v>
      </c>
      <c r="U82" s="18">
        <f t="shared" si="3"/>
        <v>2.9000000000000001E-2</v>
      </c>
      <c r="V82" s="18" t="e">
        <f>IF(TBL_Employees[[#This Row],[dif]],"true","false")</f>
        <v>#VALUE!</v>
      </c>
    </row>
    <row r="83" spans="1:22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SUM((TBL_Employees[[#This Row],[Bonus %]]*TBL_Employees[[#This Row],[Annual Salary]]))</f>
        <v>12856.58</v>
      </c>
      <c r="P83">
        <f t="shared" si="2"/>
        <v>184</v>
      </c>
      <c r="Q83">
        <f>(TBL_Employees[[#This Row],[COUNT]]/1000)*100</f>
        <v>18.399999999999999</v>
      </c>
      <c r="R83" s="18" t="str">
        <f>TEXT(TBL_Employees[[#This Row],[Hire Date]],"yyyy")</f>
        <v>1992</v>
      </c>
      <c r="S83" s="18" t="str">
        <f>TEXT(TBL_Employees[[#This Row],[Exit Date]],"yyyy")</f>
        <v/>
      </c>
      <c r="T83" s="18" t="e">
        <f>TBL_Employees[[#This Row],[exit year]]-TBL_Employees[[#This Row],[year hires]]</f>
        <v>#VALUE!</v>
      </c>
      <c r="U83" s="18">
        <f t="shared" si="3"/>
        <v>2.9000000000000001E-2</v>
      </c>
      <c r="V83" s="18" t="e">
        <f>IF(TBL_Employees[[#This Row],[dif]],"true","false")</f>
        <v>#VALUE!</v>
      </c>
    </row>
    <row r="84" spans="1:22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SUM((TBL_Employees[[#This Row],[Bonus %]]*TBL_Employees[[#This Row],[Annual Salary]]))</f>
        <v>0</v>
      </c>
      <c r="P84">
        <f t="shared" si="2"/>
        <v>184</v>
      </c>
      <c r="Q84">
        <f>(TBL_Employees[[#This Row],[COUNT]]/1000)*100</f>
        <v>18.399999999999999</v>
      </c>
      <c r="R84" s="18" t="str">
        <f>TEXT(TBL_Employees[[#This Row],[Hire Date]],"yyyy")</f>
        <v>2005</v>
      </c>
      <c r="S84" s="18" t="str">
        <f>TEXT(TBL_Employees[[#This Row],[Exit Date]],"yyyy")</f>
        <v/>
      </c>
      <c r="T84" s="18" t="e">
        <f>TBL_Employees[[#This Row],[exit year]]-TBL_Employees[[#This Row],[year hires]]</f>
        <v>#VALUE!</v>
      </c>
      <c r="U84" s="18">
        <f t="shared" si="3"/>
        <v>2.9000000000000001E-2</v>
      </c>
      <c r="V84" s="18" t="e">
        <f>IF(TBL_Employees[[#This Row],[dif]],"true","false")</f>
        <v>#VALUE!</v>
      </c>
    </row>
    <row r="85" spans="1:22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SUM((TBL_Employees[[#This Row],[Bonus %]]*TBL_Employees[[#This Row],[Annual Salary]]))</f>
        <v>53116.560000000005</v>
      </c>
      <c r="P85">
        <f t="shared" si="2"/>
        <v>184</v>
      </c>
      <c r="Q85">
        <f>(TBL_Employees[[#This Row],[COUNT]]/1000)*100</f>
        <v>18.399999999999999</v>
      </c>
      <c r="R85" s="18" t="str">
        <f>TEXT(TBL_Employees[[#This Row],[Hire Date]],"yyyy")</f>
        <v>2016</v>
      </c>
      <c r="S85" s="18" t="str">
        <f>TEXT(TBL_Employees[[#This Row],[Exit Date]],"yyyy")</f>
        <v>2020</v>
      </c>
      <c r="T85" s="18">
        <f>TBL_Employees[[#This Row],[exit year]]-TBL_Employees[[#This Row],[year hires]]</f>
        <v>4</v>
      </c>
      <c r="U85" s="18">
        <f t="shared" si="3"/>
        <v>2.9000000000000001E-2</v>
      </c>
      <c r="V85" s="18" t="str">
        <f>IF(TBL_Employees[[#This Row],[dif]],"true","false")</f>
        <v>true</v>
      </c>
    </row>
    <row r="86" spans="1:22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SUM((TBL_Employees[[#This Row],[Bonus %]]*TBL_Employees[[#This Row],[Annual Salary]]))</f>
        <v>48779.280000000006</v>
      </c>
      <c r="P86">
        <f t="shared" si="2"/>
        <v>184</v>
      </c>
      <c r="Q86">
        <f>(TBL_Employees[[#This Row],[COUNT]]/1000)*100</f>
        <v>18.399999999999999</v>
      </c>
      <c r="R86" s="18" t="str">
        <f>TEXT(TBL_Employees[[#This Row],[Hire Date]],"yyyy")</f>
        <v>2020</v>
      </c>
      <c r="S86" s="18" t="str">
        <f>TEXT(TBL_Employees[[#This Row],[Exit Date]],"yyyy")</f>
        <v/>
      </c>
      <c r="T86" s="18" t="e">
        <f>TBL_Employees[[#This Row],[exit year]]-TBL_Employees[[#This Row],[year hires]]</f>
        <v>#VALUE!</v>
      </c>
      <c r="U86" s="18">
        <f t="shared" si="3"/>
        <v>2.9000000000000001E-2</v>
      </c>
      <c r="V86" s="18" t="e">
        <f>IF(TBL_Employees[[#This Row],[dif]],"true","false")</f>
        <v>#VALUE!</v>
      </c>
    </row>
    <row r="87" spans="1:22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SUM((TBL_Employees[[#This Row],[Bonus %]]*TBL_Employees[[#This Row],[Annual Salary]]))</f>
        <v>0</v>
      </c>
      <c r="P87">
        <f t="shared" si="2"/>
        <v>184</v>
      </c>
      <c r="Q87">
        <f>(TBL_Employees[[#This Row],[COUNT]]/1000)*100</f>
        <v>18.399999999999999</v>
      </c>
      <c r="R87" s="18" t="str">
        <f>TEXT(TBL_Employees[[#This Row],[Hire Date]],"yyyy")</f>
        <v>2003</v>
      </c>
      <c r="S87" s="18" t="str">
        <f>TEXT(TBL_Employees[[#This Row],[Exit Date]],"yyyy")</f>
        <v/>
      </c>
      <c r="T87" s="18" t="e">
        <f>TBL_Employees[[#This Row],[exit year]]-TBL_Employees[[#This Row],[year hires]]</f>
        <v>#VALUE!</v>
      </c>
      <c r="U87" s="18">
        <f t="shared" si="3"/>
        <v>2.9000000000000001E-2</v>
      </c>
      <c r="V87" s="18" t="e">
        <f>IF(TBL_Employees[[#This Row],[dif]],"true","false")</f>
        <v>#VALUE!</v>
      </c>
    </row>
    <row r="88" spans="1:22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SUM((TBL_Employees[[#This Row],[Bonus %]]*TBL_Employees[[#This Row],[Annual Salary]]))</f>
        <v>45664.2</v>
      </c>
      <c r="P88">
        <f t="shared" si="2"/>
        <v>184</v>
      </c>
      <c r="Q88">
        <f>(TBL_Employees[[#This Row],[COUNT]]/1000)*100</f>
        <v>18.399999999999999</v>
      </c>
      <c r="R88" s="18" t="str">
        <f>TEXT(TBL_Employees[[#This Row],[Hire Date]],"yyyy")</f>
        <v>2014</v>
      </c>
      <c r="S88" s="18" t="str">
        <f>TEXT(TBL_Employees[[#This Row],[Exit Date]],"yyyy")</f>
        <v/>
      </c>
      <c r="T88" s="18" t="e">
        <f>TBL_Employees[[#This Row],[exit year]]-TBL_Employees[[#This Row],[year hires]]</f>
        <v>#VALUE!</v>
      </c>
      <c r="U88" s="18">
        <f t="shared" si="3"/>
        <v>2.9000000000000001E-2</v>
      </c>
      <c r="V88" s="18" t="e">
        <f>IF(TBL_Employees[[#This Row],[dif]],"true","false")</f>
        <v>#VALUE!</v>
      </c>
    </row>
    <row r="89" spans="1:22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SUM((TBL_Employees[[#This Row],[Bonus %]]*TBL_Employees[[#This Row],[Annual Salary]]))</f>
        <v>0</v>
      </c>
      <c r="P89">
        <f t="shared" si="2"/>
        <v>184</v>
      </c>
      <c r="Q89">
        <f>(TBL_Employees[[#This Row],[COUNT]]/1000)*100</f>
        <v>18.399999999999999</v>
      </c>
      <c r="R89" s="18" t="str">
        <f>TEXT(TBL_Employees[[#This Row],[Hire Date]],"yyyy")</f>
        <v>2009</v>
      </c>
      <c r="S89" s="18" t="str">
        <f>TEXT(TBL_Employees[[#This Row],[Exit Date]],"yyyy")</f>
        <v/>
      </c>
      <c r="T89" s="18" t="e">
        <f>TBL_Employees[[#This Row],[exit year]]-TBL_Employees[[#This Row],[year hires]]</f>
        <v>#VALUE!</v>
      </c>
      <c r="U89" s="18">
        <f t="shared" si="3"/>
        <v>2.9000000000000001E-2</v>
      </c>
      <c r="V89" s="18" t="e">
        <f>IF(TBL_Employees[[#This Row],[dif]],"true","false")</f>
        <v>#VALUE!</v>
      </c>
    </row>
    <row r="90" spans="1:22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SUM((TBL_Employees[[#This Row],[Bonus %]]*TBL_Employees[[#This Row],[Annual Salary]]))</f>
        <v>0</v>
      </c>
      <c r="P90">
        <f t="shared" si="2"/>
        <v>184</v>
      </c>
      <c r="Q90">
        <f>(TBL_Employees[[#This Row],[COUNT]]/1000)*100</f>
        <v>18.399999999999999</v>
      </c>
      <c r="R90" s="18" t="str">
        <f>TEXT(TBL_Employees[[#This Row],[Hire Date]],"yyyy")</f>
        <v>2019</v>
      </c>
      <c r="S90" s="18" t="str">
        <f>TEXT(TBL_Employees[[#This Row],[Exit Date]],"yyyy")</f>
        <v/>
      </c>
      <c r="T90" s="18" t="e">
        <f>TBL_Employees[[#This Row],[exit year]]-TBL_Employees[[#This Row],[year hires]]</f>
        <v>#VALUE!</v>
      </c>
      <c r="U90" s="18">
        <f t="shared" si="3"/>
        <v>2.9000000000000001E-2</v>
      </c>
      <c r="V90" s="18" t="e">
        <f>IF(TBL_Employees[[#This Row],[dif]],"true","false")</f>
        <v>#VALUE!</v>
      </c>
    </row>
    <row r="91" spans="1:22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SUM((TBL_Employees[[#This Row],[Bonus %]]*TBL_Employees[[#This Row],[Annual Salary]]))</f>
        <v>0</v>
      </c>
      <c r="P91">
        <f t="shared" si="2"/>
        <v>184</v>
      </c>
      <c r="Q91">
        <f>(TBL_Employees[[#This Row],[COUNT]]/1000)*100</f>
        <v>18.399999999999999</v>
      </c>
      <c r="R91" s="18" t="str">
        <f>TEXT(TBL_Employees[[#This Row],[Hire Date]],"yyyy")</f>
        <v>2018</v>
      </c>
      <c r="S91" s="18" t="str">
        <f>TEXT(TBL_Employees[[#This Row],[Exit Date]],"yyyy")</f>
        <v/>
      </c>
      <c r="T91" s="18" t="e">
        <f>TBL_Employees[[#This Row],[exit year]]-TBL_Employees[[#This Row],[year hires]]</f>
        <v>#VALUE!</v>
      </c>
      <c r="U91" s="18">
        <f t="shared" si="3"/>
        <v>2.9000000000000001E-2</v>
      </c>
      <c r="V91" s="18" t="e">
        <f>IF(TBL_Employees[[#This Row],[dif]],"true","false")</f>
        <v>#VALUE!</v>
      </c>
    </row>
    <row r="92" spans="1:22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SUM((TBL_Employees[[#This Row],[Bonus %]]*TBL_Employees[[#This Row],[Annual Salary]]))</f>
        <v>11444.1</v>
      </c>
      <c r="P92">
        <f t="shared" si="2"/>
        <v>184</v>
      </c>
      <c r="Q92">
        <f>(TBL_Employees[[#This Row],[COUNT]]/1000)*100</f>
        <v>18.399999999999999</v>
      </c>
      <c r="R92" s="18" t="str">
        <f>TEXT(TBL_Employees[[#This Row],[Hire Date]],"yyyy")</f>
        <v>2018</v>
      </c>
      <c r="S92" s="18" t="str">
        <f>TEXT(TBL_Employees[[#This Row],[Exit Date]],"yyyy")</f>
        <v>2019</v>
      </c>
      <c r="T92" s="18">
        <f>TBL_Employees[[#This Row],[exit year]]-TBL_Employees[[#This Row],[year hires]]</f>
        <v>1</v>
      </c>
      <c r="U92" s="18">
        <f t="shared" si="3"/>
        <v>2.9000000000000001E-2</v>
      </c>
      <c r="V92" s="18" t="str">
        <f>IF(TBL_Employees[[#This Row],[dif]],"true","false")</f>
        <v>true</v>
      </c>
    </row>
    <row r="93" spans="1:22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SUM((TBL_Employees[[#This Row],[Bonus %]]*TBL_Employees[[#This Row],[Annual Salary]]))</f>
        <v>21060.3</v>
      </c>
      <c r="P93">
        <f t="shared" si="2"/>
        <v>184</v>
      </c>
      <c r="Q93">
        <f>(TBL_Employees[[#This Row],[COUNT]]/1000)*100</f>
        <v>18.399999999999999</v>
      </c>
      <c r="R93" s="18" t="str">
        <f>TEXT(TBL_Employees[[#This Row],[Hire Date]],"yyyy")</f>
        <v>2018</v>
      </c>
      <c r="S93" s="18" t="str">
        <f>TEXT(TBL_Employees[[#This Row],[Exit Date]],"yyyy")</f>
        <v/>
      </c>
      <c r="T93" s="18" t="e">
        <f>TBL_Employees[[#This Row],[exit year]]-TBL_Employees[[#This Row],[year hires]]</f>
        <v>#VALUE!</v>
      </c>
      <c r="U93" s="18">
        <f t="shared" si="3"/>
        <v>2.9000000000000001E-2</v>
      </c>
      <c r="V93" s="18" t="e">
        <f>IF(TBL_Employees[[#This Row],[dif]],"true","false")</f>
        <v>#VALUE!</v>
      </c>
    </row>
    <row r="94" spans="1:22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SUM((TBL_Employees[[#This Row],[Bonus %]]*TBL_Employees[[#This Row],[Annual Salary]]))</f>
        <v>0</v>
      </c>
      <c r="P94">
        <f t="shared" si="2"/>
        <v>184</v>
      </c>
      <c r="Q94">
        <f>(TBL_Employees[[#This Row],[COUNT]]/1000)*100</f>
        <v>18.399999999999999</v>
      </c>
      <c r="R94" s="18" t="str">
        <f>TEXT(TBL_Employees[[#This Row],[Hire Date]],"yyyy")</f>
        <v>2019</v>
      </c>
      <c r="S94" s="18" t="str">
        <f>TEXT(TBL_Employees[[#This Row],[Exit Date]],"yyyy")</f>
        <v/>
      </c>
      <c r="T94" s="18" t="e">
        <f>TBL_Employees[[#This Row],[exit year]]-TBL_Employees[[#This Row],[year hires]]</f>
        <v>#VALUE!</v>
      </c>
      <c r="U94" s="18">
        <f t="shared" si="3"/>
        <v>2.9000000000000001E-2</v>
      </c>
      <c r="V94" s="18" t="e">
        <f>IF(TBL_Employees[[#This Row],[dif]],"true","false")</f>
        <v>#VALUE!</v>
      </c>
    </row>
    <row r="95" spans="1:22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SUM((TBL_Employees[[#This Row],[Bonus %]]*TBL_Employees[[#This Row],[Annual Salary]]))</f>
        <v>0</v>
      </c>
      <c r="P95">
        <f t="shared" si="2"/>
        <v>184</v>
      </c>
      <c r="Q95">
        <f>(TBL_Employees[[#This Row],[COUNT]]/1000)*100</f>
        <v>18.399999999999999</v>
      </c>
      <c r="R95" s="18" t="str">
        <f>TEXT(TBL_Employees[[#This Row],[Hire Date]],"yyyy")</f>
        <v>2017</v>
      </c>
      <c r="S95" s="18" t="str">
        <f>TEXT(TBL_Employees[[#This Row],[Exit Date]],"yyyy")</f>
        <v/>
      </c>
      <c r="T95" s="18" t="e">
        <f>TBL_Employees[[#This Row],[exit year]]-TBL_Employees[[#This Row],[year hires]]</f>
        <v>#VALUE!</v>
      </c>
      <c r="U95" s="18">
        <f t="shared" si="3"/>
        <v>2.9000000000000001E-2</v>
      </c>
      <c r="V95" s="18" t="e">
        <f>IF(TBL_Employees[[#This Row],[dif]],"true","false")</f>
        <v>#VALUE!</v>
      </c>
    </row>
    <row r="96" spans="1:22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SUM((TBL_Employees[[#This Row],[Bonus %]]*TBL_Employees[[#This Row],[Annual Salary]]))</f>
        <v>0</v>
      </c>
      <c r="P96">
        <f t="shared" si="2"/>
        <v>184</v>
      </c>
      <c r="Q96">
        <f>(TBL_Employees[[#This Row],[COUNT]]/1000)*100</f>
        <v>18.399999999999999</v>
      </c>
      <c r="R96" s="18" t="str">
        <f>TEXT(TBL_Employees[[#This Row],[Hire Date]],"yyyy")</f>
        <v>2002</v>
      </c>
      <c r="S96" s="18" t="str">
        <f>TEXT(TBL_Employees[[#This Row],[Exit Date]],"yyyy")</f>
        <v/>
      </c>
      <c r="T96" s="18" t="e">
        <f>TBL_Employees[[#This Row],[exit year]]-TBL_Employees[[#This Row],[year hires]]</f>
        <v>#VALUE!</v>
      </c>
      <c r="U96" s="18">
        <f t="shared" si="3"/>
        <v>2.9000000000000001E-2</v>
      </c>
      <c r="V96" s="18" t="e">
        <f>IF(TBL_Employees[[#This Row],[dif]],"true","false")</f>
        <v>#VALUE!</v>
      </c>
    </row>
    <row r="97" spans="1:22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SUM((TBL_Employees[[#This Row],[Bonus %]]*TBL_Employees[[#This Row],[Annual Salary]]))</f>
        <v>20142.330000000002</v>
      </c>
      <c r="P97">
        <f t="shared" si="2"/>
        <v>184</v>
      </c>
      <c r="Q97">
        <f>(TBL_Employees[[#This Row],[COUNT]]/1000)*100</f>
        <v>18.399999999999999</v>
      </c>
      <c r="R97" s="18" t="str">
        <f>TEXT(TBL_Employees[[#This Row],[Hire Date]],"yyyy")</f>
        <v>2015</v>
      </c>
      <c r="S97" s="18" t="str">
        <f>TEXT(TBL_Employees[[#This Row],[Exit Date]],"yyyy")</f>
        <v/>
      </c>
      <c r="T97" s="18" t="e">
        <f>TBL_Employees[[#This Row],[exit year]]-TBL_Employees[[#This Row],[year hires]]</f>
        <v>#VALUE!</v>
      </c>
      <c r="U97" s="18">
        <f t="shared" si="3"/>
        <v>2.9000000000000001E-2</v>
      </c>
      <c r="V97" s="18" t="e">
        <f>IF(TBL_Employees[[#This Row],[dif]],"true","false")</f>
        <v>#VALUE!</v>
      </c>
    </row>
    <row r="98" spans="1:22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SUM((TBL_Employees[[#This Row],[Bonus %]]*TBL_Employees[[#This Row],[Annual Salary]]))</f>
        <v>74106.599999999991</v>
      </c>
      <c r="P98">
        <f t="shared" si="2"/>
        <v>184</v>
      </c>
      <c r="Q98">
        <f>(TBL_Employees[[#This Row],[COUNT]]/1000)*100</f>
        <v>18.399999999999999</v>
      </c>
      <c r="R98" s="18" t="str">
        <f>TEXT(TBL_Employees[[#This Row],[Hire Date]],"yyyy")</f>
        <v>2011</v>
      </c>
      <c r="S98" s="18" t="str">
        <f>TEXT(TBL_Employees[[#This Row],[Exit Date]],"yyyy")</f>
        <v/>
      </c>
      <c r="T98" s="18" t="e">
        <f>TBL_Employees[[#This Row],[exit year]]-TBL_Employees[[#This Row],[year hires]]</f>
        <v>#VALUE!</v>
      </c>
      <c r="U98" s="18">
        <f t="shared" si="3"/>
        <v>2.9000000000000001E-2</v>
      </c>
      <c r="V98" s="18" t="e">
        <f>IF(TBL_Employees[[#This Row],[dif]],"true","false")</f>
        <v>#VALUE!</v>
      </c>
    </row>
    <row r="99" spans="1:22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SUM((TBL_Employees[[#This Row],[Bonus %]]*TBL_Employees[[#This Row],[Annual Salary]]))</f>
        <v>0</v>
      </c>
      <c r="P99">
        <f t="shared" si="2"/>
        <v>184</v>
      </c>
      <c r="Q99">
        <f>(TBL_Employees[[#This Row],[COUNT]]/1000)*100</f>
        <v>18.399999999999999</v>
      </c>
      <c r="R99" s="18" t="str">
        <f>TEXT(TBL_Employees[[#This Row],[Hire Date]],"yyyy")</f>
        <v>2021</v>
      </c>
      <c r="S99" s="18" t="str">
        <f>TEXT(TBL_Employees[[#This Row],[Exit Date]],"yyyy")</f>
        <v/>
      </c>
      <c r="T99" s="18" t="e">
        <f>TBL_Employees[[#This Row],[exit year]]-TBL_Employees[[#This Row],[year hires]]</f>
        <v>#VALUE!</v>
      </c>
      <c r="U99" s="18">
        <f t="shared" si="3"/>
        <v>2.9000000000000001E-2</v>
      </c>
      <c r="V99" s="18" t="e">
        <f>IF(TBL_Employees[[#This Row],[dif]],"true","false")</f>
        <v>#VALUE!</v>
      </c>
    </row>
    <row r="100" spans="1:22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SUM((TBL_Employees[[#This Row],[Bonus %]]*TBL_Employees[[#This Row],[Annual Salary]]))</f>
        <v>5434</v>
      </c>
      <c r="P100">
        <f t="shared" si="2"/>
        <v>184</v>
      </c>
      <c r="Q100">
        <f>(TBL_Employees[[#This Row],[COUNT]]/1000)*100</f>
        <v>18.399999999999999</v>
      </c>
      <c r="R100" s="18" t="str">
        <f>TEXT(TBL_Employees[[#This Row],[Hire Date]],"yyyy")</f>
        <v>2020</v>
      </c>
      <c r="S100" s="18" t="str">
        <f>TEXT(TBL_Employees[[#This Row],[Exit Date]],"yyyy")</f>
        <v/>
      </c>
      <c r="T100" s="18" t="e">
        <f>TBL_Employees[[#This Row],[exit year]]-TBL_Employees[[#This Row],[year hires]]</f>
        <v>#VALUE!</v>
      </c>
      <c r="U100" s="18">
        <f t="shared" si="3"/>
        <v>2.9000000000000001E-2</v>
      </c>
      <c r="V100" s="18" t="e">
        <f>IF(TBL_Employees[[#This Row],[dif]],"true","false")</f>
        <v>#VALUE!</v>
      </c>
    </row>
    <row r="101" spans="1:22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SUM((TBL_Employees[[#This Row],[Bonus %]]*TBL_Employees[[#This Row],[Annual Salary]]))</f>
        <v>65907.899999999994</v>
      </c>
      <c r="P101">
        <f t="shared" si="2"/>
        <v>184</v>
      </c>
      <c r="Q101">
        <f>(TBL_Employees[[#This Row],[COUNT]]/1000)*100</f>
        <v>18.399999999999999</v>
      </c>
      <c r="R101" s="18" t="str">
        <f>TEXT(TBL_Employees[[#This Row],[Hire Date]],"yyyy")</f>
        <v>2020</v>
      </c>
      <c r="S101" s="18" t="str">
        <f>TEXT(TBL_Employees[[#This Row],[Exit Date]],"yyyy")</f>
        <v/>
      </c>
      <c r="T101" s="18" t="e">
        <f>TBL_Employees[[#This Row],[exit year]]-TBL_Employees[[#This Row],[year hires]]</f>
        <v>#VALUE!</v>
      </c>
      <c r="U101" s="18">
        <f t="shared" si="3"/>
        <v>2.9000000000000001E-2</v>
      </c>
      <c r="V101" s="18" t="e">
        <f>IF(TBL_Employees[[#This Row],[dif]],"true","false")</f>
        <v>#VALUE!</v>
      </c>
    </row>
    <row r="102" spans="1:22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SUM((TBL_Employees[[#This Row],[Bonus %]]*TBL_Employees[[#This Row],[Annual Salary]]))</f>
        <v>0</v>
      </c>
      <c r="P102">
        <f t="shared" si="2"/>
        <v>184</v>
      </c>
      <c r="Q102">
        <f>(TBL_Employees[[#This Row],[COUNT]]/1000)*100</f>
        <v>18.399999999999999</v>
      </c>
      <c r="R102" s="18" t="str">
        <f>TEXT(TBL_Employees[[#This Row],[Hire Date]],"yyyy")</f>
        <v>2013</v>
      </c>
      <c r="S102" s="18" t="str">
        <f>TEXT(TBL_Employees[[#This Row],[Exit Date]],"yyyy")</f>
        <v/>
      </c>
      <c r="T102" s="18" t="e">
        <f>TBL_Employees[[#This Row],[exit year]]-TBL_Employees[[#This Row],[year hires]]</f>
        <v>#VALUE!</v>
      </c>
      <c r="U102" s="18">
        <f t="shared" si="3"/>
        <v>2.9000000000000001E-2</v>
      </c>
      <c r="V102" s="18" t="e">
        <f>IF(TBL_Employees[[#This Row],[dif]],"true","false")</f>
        <v>#VALUE!</v>
      </c>
    </row>
    <row r="103" spans="1:22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SUM((TBL_Employees[[#This Row],[Bonus %]]*TBL_Employees[[#This Row],[Annual Salary]]))</f>
        <v>6709.1399999999994</v>
      </c>
      <c r="P103">
        <f t="shared" si="2"/>
        <v>184</v>
      </c>
      <c r="Q103">
        <f>(TBL_Employees[[#This Row],[COUNT]]/1000)*100</f>
        <v>18.399999999999999</v>
      </c>
      <c r="R103" s="18" t="str">
        <f>TEXT(TBL_Employees[[#This Row],[Hire Date]],"yyyy")</f>
        <v>2007</v>
      </c>
      <c r="S103" s="18" t="str">
        <f>TEXT(TBL_Employees[[#This Row],[Exit Date]],"yyyy")</f>
        <v/>
      </c>
      <c r="T103" s="18" t="e">
        <f>TBL_Employees[[#This Row],[exit year]]-TBL_Employees[[#This Row],[year hires]]</f>
        <v>#VALUE!</v>
      </c>
      <c r="U103" s="18">
        <f t="shared" si="3"/>
        <v>2.9000000000000001E-2</v>
      </c>
      <c r="V103" s="18" t="e">
        <f>IF(TBL_Employees[[#This Row],[dif]],"true","false")</f>
        <v>#VALUE!</v>
      </c>
    </row>
    <row r="104" spans="1:22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SUM((TBL_Employees[[#This Row],[Bonus %]]*TBL_Employees[[#This Row],[Annual Salary]]))</f>
        <v>0</v>
      </c>
      <c r="P104">
        <f t="shared" si="2"/>
        <v>184</v>
      </c>
      <c r="Q104">
        <f>(TBL_Employees[[#This Row],[COUNT]]/1000)*100</f>
        <v>18.399999999999999</v>
      </c>
      <c r="R104" s="18" t="str">
        <f>TEXT(TBL_Employees[[#This Row],[Hire Date]],"yyyy")</f>
        <v>2015</v>
      </c>
      <c r="S104" s="18" t="str">
        <f>TEXT(TBL_Employees[[#This Row],[Exit Date]],"yyyy")</f>
        <v/>
      </c>
      <c r="T104" s="18" t="e">
        <f>TBL_Employees[[#This Row],[exit year]]-TBL_Employees[[#This Row],[year hires]]</f>
        <v>#VALUE!</v>
      </c>
      <c r="U104" s="18">
        <f t="shared" si="3"/>
        <v>2.9000000000000001E-2</v>
      </c>
      <c r="V104" s="18" t="e">
        <f>IF(TBL_Employees[[#This Row],[dif]],"true","false")</f>
        <v>#VALUE!</v>
      </c>
    </row>
    <row r="105" spans="1:22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SUM((TBL_Employees[[#This Row],[Bonus %]]*TBL_Employees[[#This Row],[Annual Salary]]))</f>
        <v>31846.560000000001</v>
      </c>
      <c r="P105">
        <f t="shared" si="2"/>
        <v>184</v>
      </c>
      <c r="Q105">
        <f>(TBL_Employees[[#This Row],[COUNT]]/1000)*100</f>
        <v>18.399999999999999</v>
      </c>
      <c r="R105" s="18" t="str">
        <f>TEXT(TBL_Employees[[#This Row],[Hire Date]],"yyyy")</f>
        <v>2021</v>
      </c>
      <c r="S105" s="18" t="str">
        <f>TEXT(TBL_Employees[[#This Row],[Exit Date]],"yyyy")</f>
        <v/>
      </c>
      <c r="T105" s="18" t="e">
        <f>TBL_Employees[[#This Row],[exit year]]-TBL_Employees[[#This Row],[year hires]]</f>
        <v>#VALUE!</v>
      </c>
      <c r="U105" s="18">
        <f t="shared" si="3"/>
        <v>2.9000000000000001E-2</v>
      </c>
      <c r="V105" s="18" t="e">
        <f>IF(TBL_Employees[[#This Row],[dif]],"true","false")</f>
        <v>#VALUE!</v>
      </c>
    </row>
    <row r="106" spans="1:22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SUM((TBL_Employees[[#This Row],[Bonus %]]*TBL_Employees[[#This Row],[Annual Salary]]))</f>
        <v>0</v>
      </c>
      <c r="P106">
        <f t="shared" si="2"/>
        <v>184</v>
      </c>
      <c r="Q106">
        <f>(TBL_Employees[[#This Row],[COUNT]]/1000)*100</f>
        <v>18.399999999999999</v>
      </c>
      <c r="R106" s="18" t="str">
        <f>TEXT(TBL_Employees[[#This Row],[Hire Date]],"yyyy")</f>
        <v>2007</v>
      </c>
      <c r="S106" s="18" t="str">
        <f>TEXT(TBL_Employees[[#This Row],[Exit Date]],"yyyy")</f>
        <v>2018</v>
      </c>
      <c r="T106" s="18">
        <f>TBL_Employees[[#This Row],[exit year]]-TBL_Employees[[#This Row],[year hires]]</f>
        <v>11</v>
      </c>
      <c r="U106" s="18">
        <f t="shared" si="3"/>
        <v>2.9000000000000001E-2</v>
      </c>
      <c r="V106" s="18" t="str">
        <f>IF(TBL_Employees[[#This Row],[dif]],"true","false")</f>
        <v>true</v>
      </c>
    </row>
    <row r="107" spans="1:22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SUM((TBL_Employees[[#This Row],[Bonus %]]*TBL_Employees[[#This Row],[Annual Salary]]))</f>
        <v>15957.1</v>
      </c>
      <c r="P107">
        <f t="shared" si="2"/>
        <v>184</v>
      </c>
      <c r="Q107">
        <f>(TBL_Employees[[#This Row],[COUNT]]/1000)*100</f>
        <v>18.399999999999999</v>
      </c>
      <c r="R107" s="18" t="str">
        <f>TEXT(TBL_Employees[[#This Row],[Hire Date]],"yyyy")</f>
        <v>2013</v>
      </c>
      <c r="S107" s="18" t="str">
        <f>TEXT(TBL_Employees[[#This Row],[Exit Date]],"yyyy")</f>
        <v/>
      </c>
      <c r="T107" s="18" t="e">
        <f>TBL_Employees[[#This Row],[exit year]]-TBL_Employees[[#This Row],[year hires]]</f>
        <v>#VALUE!</v>
      </c>
      <c r="U107" s="18">
        <f t="shared" si="3"/>
        <v>2.9000000000000001E-2</v>
      </c>
      <c r="V107" s="18" t="e">
        <f>IF(TBL_Employees[[#This Row],[dif]],"true","false")</f>
        <v>#VALUE!</v>
      </c>
    </row>
    <row r="108" spans="1:22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SUM((TBL_Employees[[#This Row],[Bonus %]]*TBL_Employees[[#This Row],[Annual Salary]]))</f>
        <v>0</v>
      </c>
      <c r="P108">
        <f t="shared" si="2"/>
        <v>184</v>
      </c>
      <c r="Q108">
        <f>(TBL_Employees[[#This Row],[COUNT]]/1000)*100</f>
        <v>18.399999999999999</v>
      </c>
      <c r="R108" s="18" t="str">
        <f>TEXT(TBL_Employees[[#This Row],[Hire Date]],"yyyy")</f>
        <v>1997</v>
      </c>
      <c r="S108" s="18" t="str">
        <f>TEXT(TBL_Employees[[#This Row],[Exit Date]],"yyyy")</f>
        <v/>
      </c>
      <c r="T108" s="18" t="e">
        <f>TBL_Employees[[#This Row],[exit year]]-TBL_Employees[[#This Row],[year hires]]</f>
        <v>#VALUE!</v>
      </c>
      <c r="U108" s="18">
        <f t="shared" si="3"/>
        <v>2.9000000000000001E-2</v>
      </c>
      <c r="V108" s="18" t="e">
        <f>IF(TBL_Employees[[#This Row],[dif]],"true","false")</f>
        <v>#VALUE!</v>
      </c>
    </row>
    <row r="109" spans="1:22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SUM((TBL_Employees[[#This Row],[Bonus %]]*TBL_Employees[[#This Row],[Annual Salary]]))</f>
        <v>0</v>
      </c>
      <c r="P109">
        <f t="shared" si="2"/>
        <v>184</v>
      </c>
      <c r="Q109">
        <f>(TBL_Employees[[#This Row],[COUNT]]/1000)*100</f>
        <v>18.399999999999999</v>
      </c>
      <c r="R109" s="18" t="str">
        <f>TEXT(TBL_Employees[[#This Row],[Hire Date]],"yyyy")</f>
        <v>1995</v>
      </c>
      <c r="S109" s="18" t="str">
        <f>TEXT(TBL_Employees[[#This Row],[Exit Date]],"yyyy")</f>
        <v/>
      </c>
      <c r="T109" s="18" t="e">
        <f>TBL_Employees[[#This Row],[exit year]]-TBL_Employees[[#This Row],[year hires]]</f>
        <v>#VALUE!</v>
      </c>
      <c r="U109" s="18">
        <f t="shared" si="3"/>
        <v>2.9000000000000001E-2</v>
      </c>
      <c r="V109" s="18" t="e">
        <f>IF(TBL_Employees[[#This Row],[dif]],"true","false")</f>
        <v>#VALUE!</v>
      </c>
    </row>
    <row r="110" spans="1:22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SUM((TBL_Employees[[#This Row],[Bonus %]]*TBL_Employees[[#This Row],[Annual Salary]]))</f>
        <v>0</v>
      </c>
      <c r="P110">
        <f t="shared" si="2"/>
        <v>184</v>
      </c>
      <c r="Q110">
        <f>(TBL_Employees[[#This Row],[COUNT]]/1000)*100</f>
        <v>18.399999999999999</v>
      </c>
      <c r="R110" s="18" t="str">
        <f>TEXT(TBL_Employees[[#This Row],[Hire Date]],"yyyy")</f>
        <v>2016</v>
      </c>
      <c r="S110" s="18" t="str">
        <f>TEXT(TBL_Employees[[#This Row],[Exit Date]],"yyyy")</f>
        <v/>
      </c>
      <c r="T110" s="18" t="e">
        <f>TBL_Employees[[#This Row],[exit year]]-TBL_Employees[[#This Row],[year hires]]</f>
        <v>#VALUE!</v>
      </c>
      <c r="U110" s="18">
        <f t="shared" si="3"/>
        <v>2.9000000000000001E-2</v>
      </c>
      <c r="V110" s="18" t="e">
        <f>IF(TBL_Employees[[#This Row],[dif]],"true","false")</f>
        <v>#VALUE!</v>
      </c>
    </row>
    <row r="111" spans="1:22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SUM((TBL_Employees[[#This Row],[Bonus %]]*TBL_Employees[[#This Row],[Annual Salary]]))</f>
        <v>43315.74</v>
      </c>
      <c r="P111">
        <f t="shared" si="2"/>
        <v>184</v>
      </c>
      <c r="Q111">
        <f>(TBL_Employees[[#This Row],[COUNT]]/1000)*100</f>
        <v>18.399999999999999</v>
      </c>
      <c r="R111" s="18" t="str">
        <f>TEXT(TBL_Employees[[#This Row],[Hire Date]],"yyyy")</f>
        <v>2003</v>
      </c>
      <c r="S111" s="18" t="str">
        <f>TEXT(TBL_Employees[[#This Row],[Exit Date]],"yyyy")</f>
        <v/>
      </c>
      <c r="T111" s="18" t="e">
        <f>TBL_Employees[[#This Row],[exit year]]-TBL_Employees[[#This Row],[year hires]]</f>
        <v>#VALUE!</v>
      </c>
      <c r="U111" s="18">
        <f t="shared" si="3"/>
        <v>2.9000000000000001E-2</v>
      </c>
      <c r="V111" s="18" t="e">
        <f>IF(TBL_Employees[[#This Row],[dif]],"true","false")</f>
        <v>#VALUE!</v>
      </c>
    </row>
    <row r="112" spans="1:22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SUM((TBL_Employees[[#This Row],[Bonus %]]*TBL_Employees[[#This Row],[Annual Salary]]))</f>
        <v>0</v>
      </c>
      <c r="P112">
        <f t="shared" si="2"/>
        <v>184</v>
      </c>
      <c r="Q112">
        <f>(TBL_Employees[[#This Row],[COUNT]]/1000)*100</f>
        <v>18.399999999999999</v>
      </c>
      <c r="R112" s="18" t="str">
        <f>TEXT(TBL_Employees[[#This Row],[Hire Date]],"yyyy")</f>
        <v>2005</v>
      </c>
      <c r="S112" s="18" t="str">
        <f>TEXT(TBL_Employees[[#This Row],[Exit Date]],"yyyy")</f>
        <v/>
      </c>
      <c r="T112" s="18" t="e">
        <f>TBL_Employees[[#This Row],[exit year]]-TBL_Employees[[#This Row],[year hires]]</f>
        <v>#VALUE!</v>
      </c>
      <c r="U112" s="18">
        <f t="shared" si="3"/>
        <v>2.9000000000000001E-2</v>
      </c>
      <c r="V112" s="18" t="e">
        <f>IF(TBL_Employees[[#This Row],[dif]],"true","false")</f>
        <v>#VALUE!</v>
      </c>
    </row>
    <row r="113" spans="1:22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SUM((TBL_Employees[[#This Row],[Bonus %]]*TBL_Employees[[#This Row],[Annual Salary]]))</f>
        <v>24180.45</v>
      </c>
      <c r="P113">
        <f t="shared" si="2"/>
        <v>184</v>
      </c>
      <c r="Q113">
        <f>(TBL_Employees[[#This Row],[COUNT]]/1000)*100</f>
        <v>18.399999999999999</v>
      </c>
      <c r="R113" s="18" t="str">
        <f>TEXT(TBL_Employees[[#This Row],[Hire Date]],"yyyy")</f>
        <v>2020</v>
      </c>
      <c r="S113" s="18" t="str">
        <f>TEXT(TBL_Employees[[#This Row],[Exit Date]],"yyyy")</f>
        <v/>
      </c>
      <c r="T113" s="18" t="e">
        <f>TBL_Employees[[#This Row],[exit year]]-TBL_Employees[[#This Row],[year hires]]</f>
        <v>#VALUE!</v>
      </c>
      <c r="U113" s="18">
        <f t="shared" si="3"/>
        <v>2.9000000000000001E-2</v>
      </c>
      <c r="V113" s="18" t="e">
        <f>IF(TBL_Employees[[#This Row],[dif]],"true","false")</f>
        <v>#VALUE!</v>
      </c>
    </row>
    <row r="114" spans="1:22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SUM((TBL_Employees[[#This Row],[Bonus %]]*TBL_Employees[[#This Row],[Annual Salary]]))</f>
        <v>0</v>
      </c>
      <c r="P114">
        <f t="shared" si="2"/>
        <v>184</v>
      </c>
      <c r="Q114">
        <f>(TBL_Employees[[#This Row],[COUNT]]/1000)*100</f>
        <v>18.399999999999999</v>
      </c>
      <c r="R114" s="18" t="str">
        <f>TEXT(TBL_Employees[[#This Row],[Hire Date]],"yyyy")</f>
        <v>2006</v>
      </c>
      <c r="S114" s="18" t="str">
        <f>TEXT(TBL_Employees[[#This Row],[Exit Date]],"yyyy")</f>
        <v/>
      </c>
      <c r="T114" s="18" t="e">
        <f>TBL_Employees[[#This Row],[exit year]]-TBL_Employees[[#This Row],[year hires]]</f>
        <v>#VALUE!</v>
      </c>
      <c r="U114" s="18">
        <f t="shared" si="3"/>
        <v>2.9000000000000001E-2</v>
      </c>
      <c r="V114" s="18" t="e">
        <f>IF(TBL_Employees[[#This Row],[dif]],"true","false")</f>
        <v>#VALUE!</v>
      </c>
    </row>
    <row r="115" spans="1:22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SUM((TBL_Employees[[#This Row],[Bonus %]]*TBL_Employees[[#This Row],[Annual Salary]]))</f>
        <v>35946.33</v>
      </c>
      <c r="P115">
        <f t="shared" si="2"/>
        <v>184</v>
      </c>
      <c r="Q115">
        <f>(TBL_Employees[[#This Row],[COUNT]]/1000)*100</f>
        <v>18.399999999999999</v>
      </c>
      <c r="R115" s="18" t="str">
        <f>TEXT(TBL_Employees[[#This Row],[Hire Date]],"yyyy")</f>
        <v>2018</v>
      </c>
      <c r="S115" s="18" t="str">
        <f>TEXT(TBL_Employees[[#This Row],[Exit Date]],"yyyy")</f>
        <v/>
      </c>
      <c r="T115" s="18" t="e">
        <f>TBL_Employees[[#This Row],[exit year]]-TBL_Employees[[#This Row],[year hires]]</f>
        <v>#VALUE!</v>
      </c>
      <c r="U115" s="18">
        <f t="shared" si="3"/>
        <v>2.9000000000000001E-2</v>
      </c>
      <c r="V115" s="18" t="e">
        <f>IF(TBL_Employees[[#This Row],[dif]],"true","false")</f>
        <v>#VALUE!</v>
      </c>
    </row>
    <row r="116" spans="1:22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SUM((TBL_Employees[[#This Row],[Bonus %]]*TBL_Employees[[#This Row],[Annual Salary]]))</f>
        <v>74541.679999999993</v>
      </c>
      <c r="P116">
        <f t="shared" si="2"/>
        <v>184</v>
      </c>
      <c r="Q116">
        <f>(TBL_Employees[[#This Row],[COUNT]]/1000)*100</f>
        <v>18.399999999999999</v>
      </c>
      <c r="R116" s="18" t="str">
        <f>TEXT(TBL_Employees[[#This Row],[Hire Date]],"yyyy")</f>
        <v>2019</v>
      </c>
      <c r="S116" s="18" t="str">
        <f>TEXT(TBL_Employees[[#This Row],[Exit Date]],"yyyy")</f>
        <v/>
      </c>
      <c r="T116" s="18" t="e">
        <f>TBL_Employees[[#This Row],[exit year]]-TBL_Employees[[#This Row],[year hires]]</f>
        <v>#VALUE!</v>
      </c>
      <c r="U116" s="18">
        <f t="shared" si="3"/>
        <v>2.9000000000000001E-2</v>
      </c>
      <c r="V116" s="18" t="e">
        <f>IF(TBL_Employees[[#This Row],[dif]],"true","false")</f>
        <v>#VALUE!</v>
      </c>
    </row>
    <row r="117" spans="1:22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SUM((TBL_Employees[[#This Row],[Bonus %]]*TBL_Employees[[#This Row],[Annual Salary]]))</f>
        <v>26234.25</v>
      </c>
      <c r="P117">
        <f t="shared" si="2"/>
        <v>184</v>
      </c>
      <c r="Q117">
        <f>(TBL_Employees[[#This Row],[COUNT]]/1000)*100</f>
        <v>18.399999999999999</v>
      </c>
      <c r="R117" s="18" t="str">
        <f>TEXT(TBL_Employees[[#This Row],[Hire Date]],"yyyy")</f>
        <v>1998</v>
      </c>
      <c r="S117" s="18" t="str">
        <f>TEXT(TBL_Employees[[#This Row],[Exit Date]],"yyyy")</f>
        <v/>
      </c>
      <c r="T117" s="18" t="e">
        <f>TBL_Employees[[#This Row],[exit year]]-TBL_Employees[[#This Row],[year hires]]</f>
        <v>#VALUE!</v>
      </c>
      <c r="U117" s="18">
        <f t="shared" si="3"/>
        <v>2.9000000000000001E-2</v>
      </c>
      <c r="V117" s="18" t="e">
        <f>IF(TBL_Employees[[#This Row],[dif]],"true","false")</f>
        <v>#VALUE!</v>
      </c>
    </row>
    <row r="118" spans="1:22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SUM((TBL_Employees[[#This Row],[Bonus %]]*TBL_Employees[[#This Row],[Annual Salary]]))</f>
        <v>18828.04</v>
      </c>
      <c r="P118">
        <f t="shared" si="2"/>
        <v>184</v>
      </c>
      <c r="Q118">
        <f>(TBL_Employees[[#This Row],[COUNT]]/1000)*100</f>
        <v>18.399999999999999</v>
      </c>
      <c r="R118" s="18" t="str">
        <f>TEXT(TBL_Employees[[#This Row],[Hire Date]],"yyyy")</f>
        <v>2006</v>
      </c>
      <c r="S118" s="18" t="str">
        <f>TEXT(TBL_Employees[[#This Row],[Exit Date]],"yyyy")</f>
        <v/>
      </c>
      <c r="T118" s="18" t="e">
        <f>TBL_Employees[[#This Row],[exit year]]-TBL_Employees[[#This Row],[year hires]]</f>
        <v>#VALUE!</v>
      </c>
      <c r="U118" s="18">
        <f t="shared" si="3"/>
        <v>2.9000000000000001E-2</v>
      </c>
      <c r="V118" s="18" t="e">
        <f>IF(TBL_Employees[[#This Row],[dif]],"true","false")</f>
        <v>#VALUE!</v>
      </c>
    </row>
    <row r="119" spans="1:22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SUM((TBL_Employees[[#This Row],[Bonus %]]*TBL_Employees[[#This Row],[Annual Salary]]))</f>
        <v>0</v>
      </c>
      <c r="P119">
        <f t="shared" si="2"/>
        <v>184</v>
      </c>
      <c r="Q119">
        <f>(TBL_Employees[[#This Row],[COUNT]]/1000)*100</f>
        <v>18.399999999999999</v>
      </c>
      <c r="R119" s="18" t="str">
        <f>TEXT(TBL_Employees[[#This Row],[Hire Date]],"yyyy")</f>
        <v>2007</v>
      </c>
      <c r="S119" s="18" t="str">
        <f>TEXT(TBL_Employees[[#This Row],[Exit Date]],"yyyy")</f>
        <v/>
      </c>
      <c r="T119" s="18" t="e">
        <f>TBL_Employees[[#This Row],[exit year]]-TBL_Employees[[#This Row],[year hires]]</f>
        <v>#VALUE!</v>
      </c>
      <c r="U119" s="18">
        <f t="shared" si="3"/>
        <v>2.9000000000000001E-2</v>
      </c>
      <c r="V119" s="18" t="e">
        <f>IF(TBL_Employees[[#This Row],[dif]],"true","false")</f>
        <v>#VALUE!</v>
      </c>
    </row>
    <row r="120" spans="1:22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SUM((TBL_Employees[[#This Row],[Bonus %]]*TBL_Employees[[#This Row],[Annual Salary]]))</f>
        <v>0</v>
      </c>
      <c r="P120">
        <f t="shared" si="2"/>
        <v>184</v>
      </c>
      <c r="Q120">
        <f>(TBL_Employees[[#This Row],[COUNT]]/1000)*100</f>
        <v>18.399999999999999</v>
      </c>
      <c r="R120" s="18" t="str">
        <f>TEXT(TBL_Employees[[#This Row],[Hire Date]],"yyyy")</f>
        <v>2021</v>
      </c>
      <c r="S120" s="18" t="str">
        <f>TEXT(TBL_Employees[[#This Row],[Exit Date]],"yyyy")</f>
        <v/>
      </c>
      <c r="T120" s="18" t="e">
        <f>TBL_Employees[[#This Row],[exit year]]-TBL_Employees[[#This Row],[year hires]]</f>
        <v>#VALUE!</v>
      </c>
      <c r="U120" s="18">
        <f t="shared" si="3"/>
        <v>2.9000000000000001E-2</v>
      </c>
      <c r="V120" s="18" t="e">
        <f>IF(TBL_Employees[[#This Row],[dif]],"true","false")</f>
        <v>#VALUE!</v>
      </c>
    </row>
    <row r="121" spans="1:22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SUM((TBL_Employees[[#This Row],[Bonus %]]*TBL_Employees[[#This Row],[Annual Salary]]))</f>
        <v>7245.2800000000007</v>
      </c>
      <c r="P121">
        <f t="shared" si="2"/>
        <v>184</v>
      </c>
      <c r="Q121">
        <f>(TBL_Employees[[#This Row],[COUNT]]/1000)*100</f>
        <v>18.399999999999999</v>
      </c>
      <c r="R121" s="18" t="str">
        <f>TEXT(TBL_Employees[[#This Row],[Hire Date]],"yyyy")</f>
        <v>2010</v>
      </c>
      <c r="S121" s="18" t="str">
        <f>TEXT(TBL_Employees[[#This Row],[Exit Date]],"yyyy")</f>
        <v/>
      </c>
      <c r="T121" s="18" t="e">
        <f>TBL_Employees[[#This Row],[exit year]]-TBL_Employees[[#This Row],[year hires]]</f>
        <v>#VALUE!</v>
      </c>
      <c r="U121" s="18">
        <f t="shared" si="3"/>
        <v>2.9000000000000001E-2</v>
      </c>
      <c r="V121" s="18" t="e">
        <f>IF(TBL_Employees[[#This Row],[dif]],"true","false")</f>
        <v>#VALUE!</v>
      </c>
    </row>
    <row r="122" spans="1:22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SUM((TBL_Employees[[#This Row],[Bonus %]]*TBL_Employees[[#This Row],[Annual Salary]]))</f>
        <v>0</v>
      </c>
      <c r="P122">
        <f t="shared" si="2"/>
        <v>184</v>
      </c>
      <c r="Q122">
        <f>(TBL_Employees[[#This Row],[COUNT]]/1000)*100</f>
        <v>18.399999999999999</v>
      </c>
      <c r="R122" s="18" t="str">
        <f>TEXT(TBL_Employees[[#This Row],[Hire Date]],"yyyy")</f>
        <v>2005</v>
      </c>
      <c r="S122" s="18" t="str">
        <f>TEXT(TBL_Employees[[#This Row],[Exit Date]],"yyyy")</f>
        <v/>
      </c>
      <c r="T122" s="18" t="e">
        <f>TBL_Employees[[#This Row],[exit year]]-TBL_Employees[[#This Row],[year hires]]</f>
        <v>#VALUE!</v>
      </c>
      <c r="U122" s="18">
        <f t="shared" si="3"/>
        <v>2.9000000000000001E-2</v>
      </c>
      <c r="V122" s="18" t="e">
        <f>IF(TBL_Employees[[#This Row],[dif]],"true","false")</f>
        <v>#VALUE!</v>
      </c>
    </row>
    <row r="123" spans="1:22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SUM((TBL_Employees[[#This Row],[Bonus %]]*TBL_Employees[[#This Row],[Annual Salary]]))</f>
        <v>0</v>
      </c>
      <c r="P123">
        <f t="shared" si="2"/>
        <v>184</v>
      </c>
      <c r="Q123">
        <f>(TBL_Employees[[#This Row],[COUNT]]/1000)*100</f>
        <v>18.399999999999999</v>
      </c>
      <c r="R123" s="18" t="str">
        <f>TEXT(TBL_Employees[[#This Row],[Hire Date]],"yyyy")</f>
        <v>2006</v>
      </c>
      <c r="S123" s="18" t="str">
        <f>TEXT(TBL_Employees[[#This Row],[Exit Date]],"yyyy")</f>
        <v/>
      </c>
      <c r="T123" s="18" t="e">
        <f>TBL_Employees[[#This Row],[exit year]]-TBL_Employees[[#This Row],[year hires]]</f>
        <v>#VALUE!</v>
      </c>
      <c r="U123" s="18">
        <f t="shared" si="3"/>
        <v>2.9000000000000001E-2</v>
      </c>
      <c r="V123" s="18" t="e">
        <f>IF(TBL_Employees[[#This Row],[dif]],"true","false")</f>
        <v>#VALUE!</v>
      </c>
    </row>
    <row r="124" spans="1:22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SUM((TBL_Employees[[#This Row],[Bonus %]]*TBL_Employees[[#This Row],[Annual Salary]]))</f>
        <v>0</v>
      </c>
      <c r="P124">
        <f t="shared" si="2"/>
        <v>184</v>
      </c>
      <c r="Q124">
        <f>(TBL_Employees[[#This Row],[COUNT]]/1000)*100</f>
        <v>18.399999999999999</v>
      </c>
      <c r="R124" s="18" t="str">
        <f>TEXT(TBL_Employees[[#This Row],[Hire Date]],"yyyy")</f>
        <v>2019</v>
      </c>
      <c r="S124" s="18" t="str">
        <f>TEXT(TBL_Employees[[#This Row],[Exit Date]],"yyyy")</f>
        <v/>
      </c>
      <c r="T124" s="18" t="e">
        <f>TBL_Employees[[#This Row],[exit year]]-TBL_Employees[[#This Row],[year hires]]</f>
        <v>#VALUE!</v>
      </c>
      <c r="U124" s="18">
        <f t="shared" si="3"/>
        <v>2.9000000000000001E-2</v>
      </c>
      <c r="V124" s="18" t="e">
        <f>IF(TBL_Employees[[#This Row],[dif]],"true","false")</f>
        <v>#VALUE!</v>
      </c>
    </row>
    <row r="125" spans="1:22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SUM((TBL_Employees[[#This Row],[Bonus %]]*TBL_Employees[[#This Row],[Annual Salary]]))</f>
        <v>10490.300000000001</v>
      </c>
      <c r="P125">
        <f t="shared" si="2"/>
        <v>184</v>
      </c>
      <c r="Q125">
        <f>(TBL_Employees[[#This Row],[COUNT]]/1000)*100</f>
        <v>18.399999999999999</v>
      </c>
      <c r="R125" s="18" t="str">
        <f>TEXT(TBL_Employees[[#This Row],[Hire Date]],"yyyy")</f>
        <v>2011</v>
      </c>
      <c r="S125" s="18" t="str">
        <f>TEXT(TBL_Employees[[#This Row],[Exit Date]],"yyyy")</f>
        <v/>
      </c>
      <c r="T125" s="18" t="e">
        <f>TBL_Employees[[#This Row],[exit year]]-TBL_Employees[[#This Row],[year hires]]</f>
        <v>#VALUE!</v>
      </c>
      <c r="U125" s="18">
        <f t="shared" si="3"/>
        <v>2.9000000000000001E-2</v>
      </c>
      <c r="V125" s="18" t="e">
        <f>IF(TBL_Employees[[#This Row],[dif]],"true","false")</f>
        <v>#VALUE!</v>
      </c>
    </row>
    <row r="126" spans="1:22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SUM((TBL_Employees[[#This Row],[Bonus %]]*TBL_Employees[[#This Row],[Annual Salary]]))</f>
        <v>0</v>
      </c>
      <c r="P126">
        <f t="shared" si="2"/>
        <v>184</v>
      </c>
      <c r="Q126">
        <f>(TBL_Employees[[#This Row],[COUNT]]/1000)*100</f>
        <v>18.399999999999999</v>
      </c>
      <c r="R126" s="18" t="str">
        <f>TEXT(TBL_Employees[[#This Row],[Hire Date]],"yyyy")</f>
        <v>2019</v>
      </c>
      <c r="S126" s="18" t="str">
        <f>TEXT(TBL_Employees[[#This Row],[Exit Date]],"yyyy")</f>
        <v/>
      </c>
      <c r="T126" s="18" t="e">
        <f>TBL_Employees[[#This Row],[exit year]]-TBL_Employees[[#This Row],[year hires]]</f>
        <v>#VALUE!</v>
      </c>
      <c r="U126" s="18">
        <f t="shared" si="3"/>
        <v>2.9000000000000001E-2</v>
      </c>
      <c r="V126" s="18" t="e">
        <f>IF(TBL_Employees[[#This Row],[dif]],"true","false")</f>
        <v>#VALUE!</v>
      </c>
    </row>
    <row r="127" spans="1:22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SUM((TBL_Employees[[#This Row],[Bonus %]]*TBL_Employees[[#This Row],[Annual Salary]]))</f>
        <v>0</v>
      </c>
      <c r="P127">
        <f t="shared" si="2"/>
        <v>184</v>
      </c>
      <c r="Q127">
        <f>(TBL_Employees[[#This Row],[COUNT]]/1000)*100</f>
        <v>18.399999999999999</v>
      </c>
      <c r="R127" s="18" t="str">
        <f>TEXT(TBL_Employees[[#This Row],[Hire Date]],"yyyy")</f>
        <v>2006</v>
      </c>
      <c r="S127" s="18" t="str">
        <f>TEXT(TBL_Employees[[#This Row],[Exit Date]],"yyyy")</f>
        <v/>
      </c>
      <c r="T127" s="18" t="e">
        <f>TBL_Employees[[#This Row],[exit year]]-TBL_Employees[[#This Row],[year hires]]</f>
        <v>#VALUE!</v>
      </c>
      <c r="U127" s="18">
        <f t="shared" si="3"/>
        <v>2.9000000000000001E-2</v>
      </c>
      <c r="V127" s="18" t="e">
        <f>IF(TBL_Employees[[#This Row],[dif]],"true","false")</f>
        <v>#VALUE!</v>
      </c>
    </row>
    <row r="128" spans="1:22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SUM((TBL_Employees[[#This Row],[Bonus %]]*TBL_Employees[[#This Row],[Annual Salary]]))</f>
        <v>0</v>
      </c>
      <c r="P128">
        <f t="shared" si="2"/>
        <v>184</v>
      </c>
      <c r="Q128">
        <f>(TBL_Employees[[#This Row],[COUNT]]/1000)*100</f>
        <v>18.399999999999999</v>
      </c>
      <c r="R128" s="18" t="str">
        <f>TEXT(TBL_Employees[[#This Row],[Hire Date]],"yyyy")</f>
        <v>2007</v>
      </c>
      <c r="S128" s="18" t="str">
        <f>TEXT(TBL_Employees[[#This Row],[Exit Date]],"yyyy")</f>
        <v/>
      </c>
      <c r="T128" s="18" t="e">
        <f>TBL_Employees[[#This Row],[exit year]]-TBL_Employees[[#This Row],[year hires]]</f>
        <v>#VALUE!</v>
      </c>
      <c r="U128" s="18">
        <f t="shared" si="3"/>
        <v>2.9000000000000001E-2</v>
      </c>
      <c r="V128" s="18" t="e">
        <f>IF(TBL_Employees[[#This Row],[dif]],"true","false")</f>
        <v>#VALUE!</v>
      </c>
    </row>
    <row r="129" spans="1:22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SUM((TBL_Employees[[#This Row],[Bonus %]]*TBL_Employees[[#This Row],[Annual Salary]]))</f>
        <v>0</v>
      </c>
      <c r="P129">
        <f t="shared" si="2"/>
        <v>184</v>
      </c>
      <c r="Q129">
        <f>(TBL_Employees[[#This Row],[COUNT]]/1000)*100</f>
        <v>18.399999999999999</v>
      </c>
      <c r="R129" s="18" t="str">
        <f>TEXT(TBL_Employees[[#This Row],[Hire Date]],"yyyy")</f>
        <v>1992</v>
      </c>
      <c r="S129" s="18" t="str">
        <f>TEXT(TBL_Employees[[#This Row],[Exit Date]],"yyyy")</f>
        <v/>
      </c>
      <c r="T129" s="18" t="e">
        <f>TBL_Employees[[#This Row],[exit year]]-TBL_Employees[[#This Row],[year hires]]</f>
        <v>#VALUE!</v>
      </c>
      <c r="U129" s="18">
        <f t="shared" si="3"/>
        <v>2.9000000000000001E-2</v>
      </c>
      <c r="V129" s="18" t="e">
        <f>IF(TBL_Employees[[#This Row],[dif]],"true","false")</f>
        <v>#VALUE!</v>
      </c>
    </row>
    <row r="130" spans="1:22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SUM((TBL_Employees[[#This Row],[Bonus %]]*TBL_Employees[[#This Row],[Annual Salary]]))</f>
        <v>0</v>
      </c>
      <c r="P130">
        <f t="shared" ref="P130:P193" si="4">COUNTIF(K:K,"&gt;20%")</f>
        <v>184</v>
      </c>
      <c r="Q130">
        <f>(TBL_Employees[[#This Row],[COUNT]]/1000)*100</f>
        <v>18.399999999999999</v>
      </c>
      <c r="R130" s="18" t="str">
        <f>TEXT(TBL_Employees[[#This Row],[Hire Date]],"yyyy")</f>
        <v>2020</v>
      </c>
      <c r="S130" s="18" t="str">
        <f>TEXT(TBL_Employees[[#This Row],[Exit Date]],"yyyy")</f>
        <v/>
      </c>
      <c r="T130" s="18" t="e">
        <f>TBL_Employees[[#This Row],[exit year]]-TBL_Employees[[#This Row],[year hires]]</f>
        <v>#VALUE!</v>
      </c>
      <c r="U130" s="18">
        <f t="shared" ref="U130:U193" si="5">29/1000</f>
        <v>2.9000000000000001E-2</v>
      </c>
      <c r="V130" s="18" t="e">
        <f>IF(TBL_Employees[[#This Row],[dif]],"true","false")</f>
        <v>#VALUE!</v>
      </c>
    </row>
    <row r="131" spans="1:22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SUM((TBL_Employees[[#This Row],[Bonus %]]*TBL_Employees[[#This Row],[Annual Salary]]))</f>
        <v>74434.14</v>
      </c>
      <c r="P131">
        <f t="shared" si="4"/>
        <v>184</v>
      </c>
      <c r="Q131">
        <f>(TBL_Employees[[#This Row],[COUNT]]/1000)*100</f>
        <v>18.399999999999999</v>
      </c>
      <c r="R131" s="18" t="str">
        <f>TEXT(TBL_Employees[[#This Row],[Hire Date]],"yyyy")</f>
        <v>2011</v>
      </c>
      <c r="S131" s="18" t="str">
        <f>TEXT(TBL_Employees[[#This Row],[Exit Date]],"yyyy")</f>
        <v/>
      </c>
      <c r="T131" s="18" t="e">
        <f>TBL_Employees[[#This Row],[exit year]]-TBL_Employees[[#This Row],[year hires]]</f>
        <v>#VALUE!</v>
      </c>
      <c r="U131" s="18">
        <f t="shared" si="5"/>
        <v>2.9000000000000001E-2</v>
      </c>
      <c r="V131" s="18" t="e">
        <f>IF(TBL_Employees[[#This Row],[dif]],"true","false")</f>
        <v>#VALUE!</v>
      </c>
    </row>
    <row r="132" spans="1:22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SUM((TBL_Employees[[#This Row],[Bonus %]]*TBL_Employees[[#This Row],[Annual Salary]]))</f>
        <v>15478.08</v>
      </c>
      <c r="P132">
        <f t="shared" si="4"/>
        <v>184</v>
      </c>
      <c r="Q132">
        <f>(TBL_Employees[[#This Row],[COUNT]]/1000)*100</f>
        <v>18.399999999999999</v>
      </c>
      <c r="R132" s="18" t="str">
        <f>TEXT(TBL_Employees[[#This Row],[Hire Date]],"yyyy")</f>
        <v>2014</v>
      </c>
      <c r="S132" s="18" t="str">
        <f>TEXT(TBL_Employees[[#This Row],[Exit Date]],"yyyy")</f>
        <v>2021</v>
      </c>
      <c r="T132" s="18">
        <f>TBL_Employees[[#This Row],[exit year]]-TBL_Employees[[#This Row],[year hires]]</f>
        <v>7</v>
      </c>
      <c r="U132" s="18">
        <f t="shared" si="5"/>
        <v>2.9000000000000001E-2</v>
      </c>
      <c r="V132" s="18" t="str">
        <f>IF(TBL_Employees[[#This Row],[dif]],"true","false")</f>
        <v>true</v>
      </c>
    </row>
    <row r="133" spans="1:22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SUM((TBL_Employees[[#This Row],[Bonus %]]*TBL_Employees[[#This Row],[Annual Salary]]))</f>
        <v>0</v>
      </c>
      <c r="P133">
        <f t="shared" si="4"/>
        <v>184</v>
      </c>
      <c r="Q133">
        <f>(TBL_Employees[[#This Row],[COUNT]]/1000)*100</f>
        <v>18.399999999999999</v>
      </c>
      <c r="R133" s="18" t="str">
        <f>TEXT(TBL_Employees[[#This Row],[Hire Date]],"yyyy")</f>
        <v>1999</v>
      </c>
      <c r="S133" s="18" t="str">
        <f>TEXT(TBL_Employees[[#This Row],[Exit Date]],"yyyy")</f>
        <v/>
      </c>
      <c r="T133" s="18" t="e">
        <f>TBL_Employees[[#This Row],[exit year]]-TBL_Employees[[#This Row],[year hires]]</f>
        <v>#VALUE!</v>
      </c>
      <c r="U133" s="18">
        <f t="shared" si="5"/>
        <v>2.9000000000000001E-2</v>
      </c>
      <c r="V133" s="18" t="e">
        <f>IF(TBL_Employees[[#This Row],[dif]],"true","false")</f>
        <v>#VALUE!</v>
      </c>
    </row>
    <row r="134" spans="1:22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SUM((TBL_Employees[[#This Row],[Bonus %]]*TBL_Employees[[#This Row],[Annual Salary]]))</f>
        <v>49362.320000000007</v>
      </c>
      <c r="P134">
        <f t="shared" si="4"/>
        <v>184</v>
      </c>
      <c r="Q134">
        <f>(TBL_Employees[[#This Row],[COUNT]]/1000)*100</f>
        <v>18.399999999999999</v>
      </c>
      <c r="R134" s="18" t="str">
        <f>TEXT(TBL_Employees[[#This Row],[Hire Date]],"yyyy")</f>
        <v>2018</v>
      </c>
      <c r="S134" s="18" t="str">
        <f>TEXT(TBL_Employees[[#This Row],[Exit Date]],"yyyy")</f>
        <v/>
      </c>
      <c r="T134" s="18" t="e">
        <f>TBL_Employees[[#This Row],[exit year]]-TBL_Employees[[#This Row],[year hires]]</f>
        <v>#VALUE!</v>
      </c>
      <c r="U134" s="18">
        <f t="shared" si="5"/>
        <v>2.9000000000000001E-2</v>
      </c>
      <c r="V134" s="18" t="e">
        <f>IF(TBL_Employees[[#This Row],[dif]],"true","false")</f>
        <v>#VALUE!</v>
      </c>
    </row>
    <row r="135" spans="1:22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SUM((TBL_Employees[[#This Row],[Bonus %]]*TBL_Employees[[#This Row],[Annual Salary]]))</f>
        <v>0</v>
      </c>
      <c r="P135">
        <f t="shared" si="4"/>
        <v>184</v>
      </c>
      <c r="Q135">
        <f>(TBL_Employees[[#This Row],[COUNT]]/1000)*100</f>
        <v>18.399999999999999</v>
      </c>
      <c r="R135" s="18" t="str">
        <f>TEXT(TBL_Employees[[#This Row],[Hire Date]],"yyyy")</f>
        <v>2021</v>
      </c>
      <c r="S135" s="18" t="str">
        <f>TEXT(TBL_Employees[[#This Row],[Exit Date]],"yyyy")</f>
        <v/>
      </c>
      <c r="T135" s="18" t="e">
        <f>TBL_Employees[[#This Row],[exit year]]-TBL_Employees[[#This Row],[year hires]]</f>
        <v>#VALUE!</v>
      </c>
      <c r="U135" s="18">
        <f t="shared" si="5"/>
        <v>2.9000000000000001E-2</v>
      </c>
      <c r="V135" s="18" t="e">
        <f>IF(TBL_Employees[[#This Row],[dif]],"true","false")</f>
        <v>#VALUE!</v>
      </c>
    </row>
    <row r="136" spans="1:22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SUM((TBL_Employees[[#This Row],[Bonus %]]*TBL_Employees[[#This Row],[Annual Salary]]))</f>
        <v>96195.200000000012</v>
      </c>
      <c r="P136">
        <f t="shared" si="4"/>
        <v>184</v>
      </c>
      <c r="Q136">
        <f>(TBL_Employees[[#This Row],[COUNT]]/1000)*100</f>
        <v>18.399999999999999</v>
      </c>
      <c r="R136" s="18" t="str">
        <f>TEXT(TBL_Employees[[#This Row],[Hire Date]],"yyyy")</f>
        <v>2017</v>
      </c>
      <c r="S136" s="18" t="str">
        <f>TEXT(TBL_Employees[[#This Row],[Exit Date]],"yyyy")</f>
        <v/>
      </c>
      <c r="T136" s="18" t="e">
        <f>TBL_Employees[[#This Row],[exit year]]-TBL_Employees[[#This Row],[year hires]]</f>
        <v>#VALUE!</v>
      </c>
      <c r="U136" s="18">
        <f t="shared" si="5"/>
        <v>2.9000000000000001E-2</v>
      </c>
      <c r="V136" s="18" t="e">
        <f>IF(TBL_Employees[[#This Row],[dif]],"true","false")</f>
        <v>#VALUE!</v>
      </c>
    </row>
    <row r="137" spans="1:22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SUM((TBL_Employees[[#This Row],[Bonus %]]*TBL_Employees[[#This Row],[Annual Salary]]))</f>
        <v>0</v>
      </c>
      <c r="P137">
        <f t="shared" si="4"/>
        <v>184</v>
      </c>
      <c r="Q137">
        <f>(TBL_Employees[[#This Row],[COUNT]]/1000)*100</f>
        <v>18.399999999999999</v>
      </c>
      <c r="R137" s="18" t="str">
        <f>TEXT(TBL_Employees[[#This Row],[Hire Date]],"yyyy")</f>
        <v>2011</v>
      </c>
      <c r="S137" s="18" t="str">
        <f>TEXT(TBL_Employees[[#This Row],[Exit Date]],"yyyy")</f>
        <v/>
      </c>
      <c r="T137" s="18" t="e">
        <f>TBL_Employees[[#This Row],[exit year]]-TBL_Employees[[#This Row],[year hires]]</f>
        <v>#VALUE!</v>
      </c>
      <c r="U137" s="18">
        <f t="shared" si="5"/>
        <v>2.9000000000000001E-2</v>
      </c>
      <c r="V137" s="18" t="e">
        <f>IF(TBL_Employees[[#This Row],[dif]],"true","false")</f>
        <v>#VALUE!</v>
      </c>
    </row>
    <row r="138" spans="1:22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SUM((TBL_Employees[[#This Row],[Bonus %]]*TBL_Employees[[#This Row],[Annual Salary]]))</f>
        <v>78177.67</v>
      </c>
      <c r="P138">
        <f t="shared" si="4"/>
        <v>184</v>
      </c>
      <c r="Q138">
        <f>(TBL_Employees[[#This Row],[COUNT]]/1000)*100</f>
        <v>18.399999999999999</v>
      </c>
      <c r="R138" s="18" t="str">
        <f>TEXT(TBL_Employees[[#This Row],[Hire Date]],"yyyy")</f>
        <v>2003</v>
      </c>
      <c r="S138" s="18" t="str">
        <f>TEXT(TBL_Employees[[#This Row],[Exit Date]],"yyyy")</f>
        <v/>
      </c>
      <c r="T138" s="18" t="e">
        <f>TBL_Employees[[#This Row],[exit year]]-TBL_Employees[[#This Row],[year hires]]</f>
        <v>#VALUE!</v>
      </c>
      <c r="U138" s="18">
        <f t="shared" si="5"/>
        <v>2.9000000000000001E-2</v>
      </c>
      <c r="V138" s="18" t="e">
        <f>IF(TBL_Employees[[#This Row],[dif]],"true","false")</f>
        <v>#VALUE!</v>
      </c>
    </row>
    <row r="139" spans="1:22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SUM((TBL_Employees[[#This Row],[Bonus %]]*TBL_Employees[[#This Row],[Annual Salary]]))</f>
        <v>74851.8</v>
      </c>
      <c r="P139">
        <f t="shared" si="4"/>
        <v>184</v>
      </c>
      <c r="Q139">
        <f>(TBL_Employees[[#This Row],[COUNT]]/1000)*100</f>
        <v>18.399999999999999</v>
      </c>
      <c r="R139" s="18" t="str">
        <f>TEXT(TBL_Employees[[#This Row],[Hire Date]],"yyyy")</f>
        <v>2011</v>
      </c>
      <c r="S139" s="18" t="str">
        <f>TEXT(TBL_Employees[[#This Row],[Exit Date]],"yyyy")</f>
        <v/>
      </c>
      <c r="T139" s="18" t="e">
        <f>TBL_Employees[[#This Row],[exit year]]-TBL_Employees[[#This Row],[year hires]]</f>
        <v>#VALUE!</v>
      </c>
      <c r="U139" s="18">
        <f t="shared" si="5"/>
        <v>2.9000000000000001E-2</v>
      </c>
      <c r="V139" s="18" t="e">
        <f>IF(TBL_Employees[[#This Row],[dif]],"true","false")</f>
        <v>#VALUE!</v>
      </c>
    </row>
    <row r="140" spans="1:22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SUM((TBL_Employees[[#This Row],[Bonus %]]*TBL_Employees[[#This Row],[Annual Salary]]))</f>
        <v>0</v>
      </c>
      <c r="P140">
        <f t="shared" si="4"/>
        <v>184</v>
      </c>
      <c r="Q140">
        <f>(TBL_Employees[[#This Row],[COUNT]]/1000)*100</f>
        <v>18.399999999999999</v>
      </c>
      <c r="R140" s="18" t="str">
        <f>TEXT(TBL_Employees[[#This Row],[Hire Date]],"yyyy")</f>
        <v>2002</v>
      </c>
      <c r="S140" s="18" t="str">
        <f>TEXT(TBL_Employees[[#This Row],[Exit Date]],"yyyy")</f>
        <v/>
      </c>
      <c r="T140" s="18" t="e">
        <f>TBL_Employees[[#This Row],[exit year]]-TBL_Employees[[#This Row],[year hires]]</f>
        <v>#VALUE!</v>
      </c>
      <c r="U140" s="18">
        <f t="shared" si="5"/>
        <v>2.9000000000000001E-2</v>
      </c>
      <c r="V140" s="18" t="e">
        <f>IF(TBL_Employees[[#This Row],[dif]],"true","false")</f>
        <v>#VALUE!</v>
      </c>
    </row>
    <row r="141" spans="1:22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SUM((TBL_Employees[[#This Row],[Bonus %]]*TBL_Employees[[#This Row],[Annual Salary]]))</f>
        <v>0</v>
      </c>
      <c r="P141">
        <f t="shared" si="4"/>
        <v>184</v>
      </c>
      <c r="Q141">
        <f>(TBL_Employees[[#This Row],[COUNT]]/1000)*100</f>
        <v>18.399999999999999</v>
      </c>
      <c r="R141" s="18" t="str">
        <f>TEXT(TBL_Employees[[#This Row],[Hire Date]],"yyyy")</f>
        <v>2021</v>
      </c>
      <c r="S141" s="18" t="str">
        <f>TEXT(TBL_Employees[[#This Row],[Exit Date]],"yyyy")</f>
        <v/>
      </c>
      <c r="T141" s="18" t="e">
        <f>TBL_Employees[[#This Row],[exit year]]-TBL_Employees[[#This Row],[year hires]]</f>
        <v>#VALUE!</v>
      </c>
      <c r="U141" s="18">
        <f t="shared" si="5"/>
        <v>2.9000000000000001E-2</v>
      </c>
      <c r="V141" s="18" t="e">
        <f>IF(TBL_Employees[[#This Row],[dif]],"true","false")</f>
        <v>#VALUE!</v>
      </c>
    </row>
    <row r="142" spans="1:22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SUM((TBL_Employees[[#This Row],[Bonus %]]*TBL_Employees[[#This Row],[Annual Salary]]))</f>
        <v>0</v>
      </c>
      <c r="P142">
        <f t="shared" si="4"/>
        <v>184</v>
      </c>
      <c r="Q142">
        <f>(TBL_Employees[[#This Row],[COUNT]]/1000)*100</f>
        <v>18.399999999999999</v>
      </c>
      <c r="R142" s="18" t="str">
        <f>TEXT(TBL_Employees[[#This Row],[Hire Date]],"yyyy")</f>
        <v>2019</v>
      </c>
      <c r="S142" s="18" t="str">
        <f>TEXT(TBL_Employees[[#This Row],[Exit Date]],"yyyy")</f>
        <v/>
      </c>
      <c r="T142" s="18" t="e">
        <f>TBL_Employees[[#This Row],[exit year]]-TBL_Employees[[#This Row],[year hires]]</f>
        <v>#VALUE!</v>
      </c>
      <c r="U142" s="18">
        <f t="shared" si="5"/>
        <v>2.9000000000000001E-2</v>
      </c>
      <c r="V142" s="18" t="e">
        <f>IF(TBL_Employees[[#This Row],[dif]],"true","false")</f>
        <v>#VALUE!</v>
      </c>
    </row>
    <row r="143" spans="1:22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SUM((TBL_Employees[[#This Row],[Bonus %]]*TBL_Employees[[#This Row],[Annual Salary]]))</f>
        <v>61594.2</v>
      </c>
      <c r="P143">
        <f t="shared" si="4"/>
        <v>184</v>
      </c>
      <c r="Q143">
        <f>(TBL_Employees[[#This Row],[COUNT]]/1000)*100</f>
        <v>18.399999999999999</v>
      </c>
      <c r="R143" s="18" t="str">
        <f>TEXT(TBL_Employees[[#This Row],[Hire Date]],"yyyy")</f>
        <v>2015</v>
      </c>
      <c r="S143" s="18" t="str">
        <f>TEXT(TBL_Employees[[#This Row],[Exit Date]],"yyyy")</f>
        <v/>
      </c>
      <c r="T143" s="18" t="e">
        <f>TBL_Employees[[#This Row],[exit year]]-TBL_Employees[[#This Row],[year hires]]</f>
        <v>#VALUE!</v>
      </c>
      <c r="U143" s="18">
        <f t="shared" si="5"/>
        <v>2.9000000000000001E-2</v>
      </c>
      <c r="V143" s="18" t="e">
        <f>IF(TBL_Employees[[#This Row],[dif]],"true","false")</f>
        <v>#VALUE!</v>
      </c>
    </row>
    <row r="144" spans="1:22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SUM((TBL_Employees[[#This Row],[Bonus %]]*TBL_Employees[[#This Row],[Annual Salary]]))</f>
        <v>64993.83</v>
      </c>
      <c r="P144">
        <f t="shared" si="4"/>
        <v>184</v>
      </c>
      <c r="Q144">
        <f>(TBL_Employees[[#This Row],[COUNT]]/1000)*100</f>
        <v>18.399999999999999</v>
      </c>
      <c r="R144" s="18" t="str">
        <f>TEXT(TBL_Employees[[#This Row],[Hire Date]],"yyyy")</f>
        <v>2017</v>
      </c>
      <c r="S144" s="18" t="str">
        <f>TEXT(TBL_Employees[[#This Row],[Exit Date]],"yyyy")</f>
        <v/>
      </c>
      <c r="T144" s="18" t="e">
        <f>TBL_Employees[[#This Row],[exit year]]-TBL_Employees[[#This Row],[year hires]]</f>
        <v>#VALUE!</v>
      </c>
      <c r="U144" s="18">
        <f t="shared" si="5"/>
        <v>2.9000000000000001E-2</v>
      </c>
      <c r="V144" s="18" t="e">
        <f>IF(TBL_Employees[[#This Row],[dif]],"true","false")</f>
        <v>#VALUE!</v>
      </c>
    </row>
    <row r="145" spans="1:22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SUM((TBL_Employees[[#This Row],[Bonus %]]*TBL_Employees[[#This Row],[Annual Salary]]))</f>
        <v>0</v>
      </c>
      <c r="P145">
        <f t="shared" si="4"/>
        <v>184</v>
      </c>
      <c r="Q145">
        <f>(TBL_Employees[[#This Row],[COUNT]]/1000)*100</f>
        <v>18.399999999999999</v>
      </c>
      <c r="R145" s="18" t="str">
        <f>TEXT(TBL_Employees[[#This Row],[Hire Date]],"yyyy")</f>
        <v>2005</v>
      </c>
      <c r="S145" s="18" t="str">
        <f>TEXT(TBL_Employees[[#This Row],[Exit Date]],"yyyy")</f>
        <v/>
      </c>
      <c r="T145" s="18" t="e">
        <f>TBL_Employees[[#This Row],[exit year]]-TBL_Employees[[#This Row],[year hires]]</f>
        <v>#VALUE!</v>
      </c>
      <c r="U145" s="18">
        <f t="shared" si="5"/>
        <v>2.9000000000000001E-2</v>
      </c>
      <c r="V145" s="18" t="e">
        <f>IF(TBL_Employees[[#This Row],[dif]],"true","false")</f>
        <v>#VALUE!</v>
      </c>
    </row>
    <row r="146" spans="1:22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SUM((TBL_Employees[[#This Row],[Bonus %]]*TBL_Employees[[#This Row],[Annual Salary]]))</f>
        <v>0</v>
      </c>
      <c r="P146">
        <f t="shared" si="4"/>
        <v>184</v>
      </c>
      <c r="Q146">
        <f>(TBL_Employees[[#This Row],[COUNT]]/1000)*100</f>
        <v>18.399999999999999</v>
      </c>
      <c r="R146" s="18" t="str">
        <f>TEXT(TBL_Employees[[#This Row],[Hire Date]],"yyyy")</f>
        <v>2008</v>
      </c>
      <c r="S146" s="18" t="str">
        <f>TEXT(TBL_Employees[[#This Row],[Exit Date]],"yyyy")</f>
        <v/>
      </c>
      <c r="T146" s="18" t="e">
        <f>TBL_Employees[[#This Row],[exit year]]-TBL_Employees[[#This Row],[year hires]]</f>
        <v>#VALUE!</v>
      </c>
      <c r="U146" s="18">
        <f t="shared" si="5"/>
        <v>2.9000000000000001E-2</v>
      </c>
      <c r="V146" s="18" t="e">
        <f>IF(TBL_Employees[[#This Row],[dif]],"true","false")</f>
        <v>#VALUE!</v>
      </c>
    </row>
    <row r="147" spans="1:22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SUM((TBL_Employees[[#This Row],[Bonus %]]*TBL_Employees[[#This Row],[Annual Salary]]))</f>
        <v>10074.880000000001</v>
      </c>
      <c r="P147">
        <f t="shared" si="4"/>
        <v>184</v>
      </c>
      <c r="Q147">
        <f>(TBL_Employees[[#This Row],[COUNT]]/1000)*100</f>
        <v>18.399999999999999</v>
      </c>
      <c r="R147" s="18" t="str">
        <f>TEXT(TBL_Employees[[#This Row],[Hire Date]],"yyyy")</f>
        <v>1995</v>
      </c>
      <c r="S147" s="18" t="str">
        <f>TEXT(TBL_Employees[[#This Row],[Exit Date]],"yyyy")</f>
        <v/>
      </c>
      <c r="T147" s="18" t="e">
        <f>TBL_Employees[[#This Row],[exit year]]-TBL_Employees[[#This Row],[year hires]]</f>
        <v>#VALUE!</v>
      </c>
      <c r="U147" s="18">
        <f t="shared" si="5"/>
        <v>2.9000000000000001E-2</v>
      </c>
      <c r="V147" s="18" t="e">
        <f>IF(TBL_Employees[[#This Row],[dif]],"true","false")</f>
        <v>#VALUE!</v>
      </c>
    </row>
    <row r="148" spans="1:22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SUM((TBL_Employees[[#This Row],[Bonus %]]*TBL_Employees[[#This Row],[Annual Salary]]))</f>
        <v>20959.68</v>
      </c>
      <c r="P148">
        <f t="shared" si="4"/>
        <v>184</v>
      </c>
      <c r="Q148">
        <f>(TBL_Employees[[#This Row],[COUNT]]/1000)*100</f>
        <v>18.399999999999999</v>
      </c>
      <c r="R148" s="18" t="str">
        <f>TEXT(TBL_Employees[[#This Row],[Hire Date]],"yyyy")</f>
        <v>2013</v>
      </c>
      <c r="S148" s="18" t="str">
        <f>TEXT(TBL_Employees[[#This Row],[Exit Date]],"yyyy")</f>
        <v/>
      </c>
      <c r="T148" s="18" t="e">
        <f>TBL_Employees[[#This Row],[exit year]]-TBL_Employees[[#This Row],[year hires]]</f>
        <v>#VALUE!</v>
      </c>
      <c r="U148" s="18">
        <f t="shared" si="5"/>
        <v>2.9000000000000001E-2</v>
      </c>
      <c r="V148" s="18" t="e">
        <f>IF(TBL_Employees[[#This Row],[dif]],"true","false")</f>
        <v>#VALUE!</v>
      </c>
    </row>
    <row r="149" spans="1:22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SUM((TBL_Employees[[#This Row],[Bonus %]]*TBL_Employees[[#This Row],[Annual Salary]]))</f>
        <v>0</v>
      </c>
      <c r="P149">
        <f t="shared" si="4"/>
        <v>184</v>
      </c>
      <c r="Q149">
        <f>(TBL_Employees[[#This Row],[COUNT]]/1000)*100</f>
        <v>18.399999999999999</v>
      </c>
      <c r="R149" s="18" t="str">
        <f>TEXT(TBL_Employees[[#This Row],[Hire Date]],"yyyy")</f>
        <v>2021</v>
      </c>
      <c r="S149" s="18" t="str">
        <f>TEXT(TBL_Employees[[#This Row],[Exit Date]],"yyyy")</f>
        <v/>
      </c>
      <c r="T149" s="18" t="e">
        <f>TBL_Employees[[#This Row],[exit year]]-TBL_Employees[[#This Row],[year hires]]</f>
        <v>#VALUE!</v>
      </c>
      <c r="U149" s="18">
        <f t="shared" si="5"/>
        <v>2.9000000000000001E-2</v>
      </c>
      <c r="V149" s="18" t="e">
        <f>IF(TBL_Employees[[#This Row],[dif]],"true","false")</f>
        <v>#VALUE!</v>
      </c>
    </row>
    <row r="150" spans="1:22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SUM((TBL_Employees[[#This Row],[Bonus %]]*TBL_Employees[[#This Row],[Annual Salary]]))</f>
        <v>0</v>
      </c>
      <c r="P150">
        <f t="shared" si="4"/>
        <v>184</v>
      </c>
      <c r="Q150">
        <f>(TBL_Employees[[#This Row],[COUNT]]/1000)*100</f>
        <v>18.399999999999999</v>
      </c>
      <c r="R150" s="18" t="str">
        <f>TEXT(TBL_Employees[[#This Row],[Hire Date]],"yyyy")</f>
        <v>2013</v>
      </c>
      <c r="S150" s="18" t="str">
        <f>TEXT(TBL_Employees[[#This Row],[Exit Date]],"yyyy")</f>
        <v/>
      </c>
      <c r="T150" s="18" t="e">
        <f>TBL_Employees[[#This Row],[exit year]]-TBL_Employees[[#This Row],[year hires]]</f>
        <v>#VALUE!</v>
      </c>
      <c r="U150" s="18">
        <f t="shared" si="5"/>
        <v>2.9000000000000001E-2</v>
      </c>
      <c r="V150" s="18" t="e">
        <f>IF(TBL_Employees[[#This Row],[dif]],"true","false")</f>
        <v>#VALUE!</v>
      </c>
    </row>
    <row r="151" spans="1:22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SUM((TBL_Employees[[#This Row],[Bonus %]]*TBL_Employees[[#This Row],[Annual Salary]]))</f>
        <v>0</v>
      </c>
      <c r="P151">
        <f t="shared" si="4"/>
        <v>184</v>
      </c>
      <c r="Q151">
        <f>(TBL_Employees[[#This Row],[COUNT]]/1000)*100</f>
        <v>18.399999999999999</v>
      </c>
      <c r="R151" s="18" t="str">
        <f>TEXT(TBL_Employees[[#This Row],[Hire Date]],"yyyy")</f>
        <v>1998</v>
      </c>
      <c r="S151" s="18" t="str">
        <f>TEXT(TBL_Employees[[#This Row],[Exit Date]],"yyyy")</f>
        <v/>
      </c>
      <c r="T151" s="18" t="e">
        <f>TBL_Employees[[#This Row],[exit year]]-TBL_Employees[[#This Row],[year hires]]</f>
        <v>#VALUE!</v>
      </c>
      <c r="U151" s="18">
        <f t="shared" si="5"/>
        <v>2.9000000000000001E-2</v>
      </c>
      <c r="V151" s="18" t="e">
        <f>IF(TBL_Employees[[#This Row],[dif]],"true","false")</f>
        <v>#VALUE!</v>
      </c>
    </row>
    <row r="152" spans="1:22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SUM((TBL_Employees[[#This Row],[Bonus %]]*TBL_Employees[[#This Row],[Annual Salary]]))</f>
        <v>0</v>
      </c>
      <c r="P152">
        <f t="shared" si="4"/>
        <v>184</v>
      </c>
      <c r="Q152">
        <f>(TBL_Employees[[#This Row],[COUNT]]/1000)*100</f>
        <v>18.399999999999999</v>
      </c>
      <c r="R152" s="18" t="str">
        <f>TEXT(TBL_Employees[[#This Row],[Hire Date]],"yyyy")</f>
        <v>2002</v>
      </c>
      <c r="S152" s="18" t="str">
        <f>TEXT(TBL_Employees[[#This Row],[Exit Date]],"yyyy")</f>
        <v/>
      </c>
      <c r="T152" s="18" t="e">
        <f>TBL_Employees[[#This Row],[exit year]]-TBL_Employees[[#This Row],[year hires]]</f>
        <v>#VALUE!</v>
      </c>
      <c r="U152" s="18">
        <f t="shared" si="5"/>
        <v>2.9000000000000001E-2</v>
      </c>
      <c r="V152" s="18" t="e">
        <f>IF(TBL_Employees[[#This Row],[dif]],"true","false")</f>
        <v>#VALUE!</v>
      </c>
    </row>
    <row r="153" spans="1:22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SUM((TBL_Employees[[#This Row],[Bonus %]]*TBL_Employees[[#This Row],[Annual Salary]]))</f>
        <v>0</v>
      </c>
      <c r="P153">
        <f t="shared" si="4"/>
        <v>184</v>
      </c>
      <c r="Q153">
        <f>(TBL_Employees[[#This Row],[COUNT]]/1000)*100</f>
        <v>18.399999999999999</v>
      </c>
      <c r="R153" s="18" t="str">
        <f>TEXT(TBL_Employees[[#This Row],[Hire Date]],"yyyy")</f>
        <v>1996</v>
      </c>
      <c r="S153" s="18" t="str">
        <f>TEXT(TBL_Employees[[#This Row],[Exit Date]],"yyyy")</f>
        <v/>
      </c>
      <c r="T153" s="18" t="e">
        <f>TBL_Employees[[#This Row],[exit year]]-TBL_Employees[[#This Row],[year hires]]</f>
        <v>#VALUE!</v>
      </c>
      <c r="U153" s="18">
        <f t="shared" si="5"/>
        <v>2.9000000000000001E-2</v>
      </c>
      <c r="V153" s="18" t="e">
        <f>IF(TBL_Employees[[#This Row],[dif]],"true","false")</f>
        <v>#VALUE!</v>
      </c>
    </row>
    <row r="154" spans="1:22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SUM((TBL_Employees[[#This Row],[Bonus %]]*TBL_Employees[[#This Row],[Annual Salary]]))</f>
        <v>0</v>
      </c>
      <c r="P154">
        <f t="shared" si="4"/>
        <v>184</v>
      </c>
      <c r="Q154">
        <f>(TBL_Employees[[#This Row],[COUNT]]/1000)*100</f>
        <v>18.399999999999999</v>
      </c>
      <c r="R154" s="18" t="str">
        <f>TEXT(TBL_Employees[[#This Row],[Hire Date]],"yyyy")</f>
        <v>2014</v>
      </c>
      <c r="S154" s="18" t="str">
        <f>TEXT(TBL_Employees[[#This Row],[Exit Date]],"yyyy")</f>
        <v/>
      </c>
      <c r="T154" s="18" t="e">
        <f>TBL_Employees[[#This Row],[exit year]]-TBL_Employees[[#This Row],[year hires]]</f>
        <v>#VALUE!</v>
      </c>
      <c r="U154" s="18">
        <f t="shared" si="5"/>
        <v>2.9000000000000001E-2</v>
      </c>
      <c r="V154" s="18" t="e">
        <f>IF(TBL_Employees[[#This Row],[dif]],"true","false")</f>
        <v>#VALUE!</v>
      </c>
    </row>
    <row r="155" spans="1:22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SUM((TBL_Employees[[#This Row],[Bonus %]]*TBL_Employees[[#This Row],[Annual Salary]]))</f>
        <v>0</v>
      </c>
      <c r="P155">
        <f t="shared" si="4"/>
        <v>184</v>
      </c>
      <c r="Q155">
        <f>(TBL_Employees[[#This Row],[COUNT]]/1000)*100</f>
        <v>18.399999999999999</v>
      </c>
      <c r="R155" s="18" t="str">
        <f>TEXT(TBL_Employees[[#This Row],[Hire Date]],"yyyy")</f>
        <v>2009</v>
      </c>
      <c r="S155" s="18" t="str">
        <f>TEXT(TBL_Employees[[#This Row],[Exit Date]],"yyyy")</f>
        <v/>
      </c>
      <c r="T155" s="18" t="e">
        <f>TBL_Employees[[#This Row],[exit year]]-TBL_Employees[[#This Row],[year hires]]</f>
        <v>#VALUE!</v>
      </c>
      <c r="U155" s="18">
        <f t="shared" si="5"/>
        <v>2.9000000000000001E-2</v>
      </c>
      <c r="V155" s="18" t="e">
        <f>IF(TBL_Employees[[#This Row],[dif]],"true","false")</f>
        <v>#VALUE!</v>
      </c>
    </row>
    <row r="156" spans="1:22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SUM((TBL_Employees[[#This Row],[Bonus %]]*TBL_Employees[[#This Row],[Annual Salary]]))</f>
        <v>0</v>
      </c>
      <c r="P156">
        <f t="shared" si="4"/>
        <v>184</v>
      </c>
      <c r="Q156">
        <f>(TBL_Employees[[#This Row],[COUNT]]/1000)*100</f>
        <v>18.399999999999999</v>
      </c>
      <c r="R156" s="18" t="str">
        <f>TEXT(TBL_Employees[[#This Row],[Hire Date]],"yyyy")</f>
        <v>2021</v>
      </c>
      <c r="S156" s="18" t="str">
        <f>TEXT(TBL_Employees[[#This Row],[Exit Date]],"yyyy")</f>
        <v/>
      </c>
      <c r="T156" s="18" t="e">
        <f>TBL_Employees[[#This Row],[exit year]]-TBL_Employees[[#This Row],[year hires]]</f>
        <v>#VALUE!</v>
      </c>
      <c r="U156" s="18">
        <f t="shared" si="5"/>
        <v>2.9000000000000001E-2</v>
      </c>
      <c r="V156" s="18" t="e">
        <f>IF(TBL_Employees[[#This Row],[dif]],"true","false")</f>
        <v>#VALUE!</v>
      </c>
    </row>
    <row r="157" spans="1:22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SUM((TBL_Employees[[#This Row],[Bonus %]]*TBL_Employees[[#This Row],[Annual Salary]]))</f>
        <v>0</v>
      </c>
      <c r="P157">
        <f t="shared" si="4"/>
        <v>184</v>
      </c>
      <c r="Q157">
        <f>(TBL_Employees[[#This Row],[COUNT]]/1000)*100</f>
        <v>18.399999999999999</v>
      </c>
      <c r="R157" s="18" t="str">
        <f>TEXT(TBL_Employees[[#This Row],[Hire Date]],"yyyy")</f>
        <v>2020</v>
      </c>
      <c r="S157" s="18" t="str">
        <f>TEXT(TBL_Employees[[#This Row],[Exit Date]],"yyyy")</f>
        <v/>
      </c>
      <c r="T157" s="18" t="e">
        <f>TBL_Employees[[#This Row],[exit year]]-TBL_Employees[[#This Row],[year hires]]</f>
        <v>#VALUE!</v>
      </c>
      <c r="U157" s="18">
        <f t="shared" si="5"/>
        <v>2.9000000000000001E-2</v>
      </c>
      <c r="V157" s="18" t="e">
        <f>IF(TBL_Employees[[#This Row],[dif]],"true","false")</f>
        <v>#VALUE!</v>
      </c>
    </row>
    <row r="158" spans="1:22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SUM((TBL_Employees[[#This Row],[Bonus %]]*TBL_Employees[[#This Row],[Annual Salary]]))</f>
        <v>12714.800000000001</v>
      </c>
      <c r="P158">
        <f t="shared" si="4"/>
        <v>184</v>
      </c>
      <c r="Q158">
        <f>(TBL_Employees[[#This Row],[COUNT]]/1000)*100</f>
        <v>18.399999999999999</v>
      </c>
      <c r="R158" s="18" t="str">
        <f>TEXT(TBL_Employees[[#This Row],[Hire Date]],"yyyy")</f>
        <v>2014</v>
      </c>
      <c r="S158" s="18" t="str">
        <f>TEXT(TBL_Employees[[#This Row],[Exit Date]],"yyyy")</f>
        <v/>
      </c>
      <c r="T158" s="18" t="e">
        <f>TBL_Employees[[#This Row],[exit year]]-TBL_Employees[[#This Row],[year hires]]</f>
        <v>#VALUE!</v>
      </c>
      <c r="U158" s="18">
        <f t="shared" si="5"/>
        <v>2.9000000000000001E-2</v>
      </c>
      <c r="V158" s="18" t="e">
        <f>IF(TBL_Employees[[#This Row],[dif]],"true","false")</f>
        <v>#VALUE!</v>
      </c>
    </row>
    <row r="159" spans="1:22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SUM((TBL_Employees[[#This Row],[Bonus %]]*TBL_Employees[[#This Row],[Annual Salary]]))</f>
        <v>62783.490000000005</v>
      </c>
      <c r="P159">
        <f t="shared" si="4"/>
        <v>184</v>
      </c>
      <c r="Q159">
        <f>(TBL_Employees[[#This Row],[COUNT]]/1000)*100</f>
        <v>18.399999999999999</v>
      </c>
      <c r="R159" s="18" t="str">
        <f>TEXT(TBL_Employees[[#This Row],[Hire Date]],"yyyy")</f>
        <v>2018</v>
      </c>
      <c r="S159" s="18" t="str">
        <f>TEXT(TBL_Employees[[#This Row],[Exit Date]],"yyyy")</f>
        <v/>
      </c>
      <c r="T159" s="18" t="e">
        <f>TBL_Employees[[#This Row],[exit year]]-TBL_Employees[[#This Row],[year hires]]</f>
        <v>#VALUE!</v>
      </c>
      <c r="U159" s="18">
        <f t="shared" si="5"/>
        <v>2.9000000000000001E-2</v>
      </c>
      <c r="V159" s="18" t="e">
        <f>IF(TBL_Employees[[#This Row],[dif]],"true","false")</f>
        <v>#VALUE!</v>
      </c>
    </row>
    <row r="160" spans="1:22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SUM((TBL_Employees[[#This Row],[Bonus %]]*TBL_Employees[[#This Row],[Annual Salary]]))</f>
        <v>5789.9000000000005</v>
      </c>
      <c r="P160">
        <f t="shared" si="4"/>
        <v>184</v>
      </c>
      <c r="Q160">
        <f>(TBL_Employees[[#This Row],[COUNT]]/1000)*100</f>
        <v>18.399999999999999</v>
      </c>
      <c r="R160" s="18" t="str">
        <f>TEXT(TBL_Employees[[#This Row],[Hire Date]],"yyyy")</f>
        <v>2000</v>
      </c>
      <c r="S160" s="18" t="str">
        <f>TEXT(TBL_Employees[[#This Row],[Exit Date]],"yyyy")</f>
        <v/>
      </c>
      <c r="T160" s="18" t="e">
        <f>TBL_Employees[[#This Row],[exit year]]-TBL_Employees[[#This Row],[year hires]]</f>
        <v>#VALUE!</v>
      </c>
      <c r="U160" s="18">
        <f t="shared" si="5"/>
        <v>2.9000000000000001E-2</v>
      </c>
      <c r="V160" s="18" t="e">
        <f>IF(TBL_Employees[[#This Row],[dif]],"true","false")</f>
        <v>#VALUE!</v>
      </c>
    </row>
    <row r="161" spans="1:22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SUM((TBL_Employees[[#This Row],[Bonus %]]*TBL_Employees[[#This Row],[Annual Salary]]))</f>
        <v>0</v>
      </c>
      <c r="P161">
        <f t="shared" si="4"/>
        <v>184</v>
      </c>
      <c r="Q161">
        <f>(TBL_Employees[[#This Row],[COUNT]]/1000)*100</f>
        <v>18.399999999999999</v>
      </c>
      <c r="R161" s="18" t="str">
        <f>TEXT(TBL_Employees[[#This Row],[Hire Date]],"yyyy")</f>
        <v>1994</v>
      </c>
      <c r="S161" s="18" t="str">
        <f>TEXT(TBL_Employees[[#This Row],[Exit Date]],"yyyy")</f>
        <v>2013</v>
      </c>
      <c r="T161" s="18">
        <f>TBL_Employees[[#This Row],[exit year]]-TBL_Employees[[#This Row],[year hires]]</f>
        <v>19</v>
      </c>
      <c r="U161" s="18">
        <f t="shared" si="5"/>
        <v>2.9000000000000001E-2</v>
      </c>
      <c r="V161" s="18" t="str">
        <f>IF(TBL_Employees[[#This Row],[dif]],"true","false")</f>
        <v>true</v>
      </c>
    </row>
    <row r="162" spans="1:22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SUM((TBL_Employees[[#This Row],[Bonus %]]*TBL_Employees[[#This Row],[Annual Salary]]))</f>
        <v>16508.099999999999</v>
      </c>
      <c r="P162">
        <f t="shared" si="4"/>
        <v>184</v>
      </c>
      <c r="Q162">
        <f>(TBL_Employees[[#This Row],[COUNT]]/1000)*100</f>
        <v>18.399999999999999</v>
      </c>
      <c r="R162" s="18" t="str">
        <f>TEXT(TBL_Employees[[#This Row],[Hire Date]],"yyyy")</f>
        <v>2017</v>
      </c>
      <c r="S162" s="18" t="str">
        <f>TEXT(TBL_Employees[[#This Row],[Exit Date]],"yyyy")</f>
        <v/>
      </c>
      <c r="T162" s="18" t="e">
        <f>TBL_Employees[[#This Row],[exit year]]-TBL_Employees[[#This Row],[year hires]]</f>
        <v>#VALUE!</v>
      </c>
      <c r="U162" s="18">
        <f t="shared" si="5"/>
        <v>2.9000000000000001E-2</v>
      </c>
      <c r="V162" s="18" t="e">
        <f>IF(TBL_Employees[[#This Row],[dif]],"true","false")</f>
        <v>#VALUE!</v>
      </c>
    </row>
    <row r="163" spans="1:22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SUM((TBL_Employees[[#This Row],[Bonus %]]*TBL_Employees[[#This Row],[Annual Salary]]))</f>
        <v>0</v>
      </c>
      <c r="P163">
        <f t="shared" si="4"/>
        <v>184</v>
      </c>
      <c r="Q163">
        <f>(TBL_Employees[[#This Row],[COUNT]]/1000)*100</f>
        <v>18.399999999999999</v>
      </c>
      <c r="R163" s="18" t="str">
        <f>TEXT(TBL_Employees[[#This Row],[Hire Date]],"yyyy")</f>
        <v>2021</v>
      </c>
      <c r="S163" s="18" t="str">
        <f>TEXT(TBL_Employees[[#This Row],[Exit Date]],"yyyy")</f>
        <v/>
      </c>
      <c r="T163" s="18" t="e">
        <f>TBL_Employees[[#This Row],[exit year]]-TBL_Employees[[#This Row],[year hires]]</f>
        <v>#VALUE!</v>
      </c>
      <c r="U163" s="18">
        <f t="shared" si="5"/>
        <v>2.9000000000000001E-2</v>
      </c>
      <c r="V163" s="18" t="e">
        <f>IF(TBL_Employees[[#This Row],[dif]],"true","false")</f>
        <v>#VALUE!</v>
      </c>
    </row>
    <row r="164" spans="1:22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SUM((TBL_Employees[[#This Row],[Bonus %]]*TBL_Employees[[#This Row],[Annual Salary]]))</f>
        <v>0</v>
      </c>
      <c r="P164">
        <f t="shared" si="4"/>
        <v>184</v>
      </c>
      <c r="Q164">
        <f>(TBL_Employees[[#This Row],[COUNT]]/1000)*100</f>
        <v>18.399999999999999</v>
      </c>
      <c r="R164" s="18" t="str">
        <f>TEXT(TBL_Employees[[#This Row],[Hire Date]],"yyyy")</f>
        <v>2017</v>
      </c>
      <c r="S164" s="18" t="str">
        <f>TEXT(TBL_Employees[[#This Row],[Exit Date]],"yyyy")</f>
        <v/>
      </c>
      <c r="T164" s="18" t="e">
        <f>TBL_Employees[[#This Row],[exit year]]-TBL_Employees[[#This Row],[year hires]]</f>
        <v>#VALUE!</v>
      </c>
      <c r="U164" s="18">
        <f t="shared" si="5"/>
        <v>2.9000000000000001E-2</v>
      </c>
      <c r="V164" s="18" t="e">
        <f>IF(TBL_Employees[[#This Row],[dif]],"true","false")</f>
        <v>#VALUE!</v>
      </c>
    </row>
    <row r="165" spans="1:22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SUM((TBL_Employees[[#This Row],[Bonus %]]*TBL_Employees[[#This Row],[Annual Salary]]))</f>
        <v>0</v>
      </c>
      <c r="P165">
        <f t="shared" si="4"/>
        <v>184</v>
      </c>
      <c r="Q165">
        <f>(TBL_Employees[[#This Row],[COUNT]]/1000)*100</f>
        <v>18.399999999999999</v>
      </c>
      <c r="R165" s="18" t="str">
        <f>TEXT(TBL_Employees[[#This Row],[Hire Date]],"yyyy")</f>
        <v>1999</v>
      </c>
      <c r="S165" s="18" t="str">
        <f>TEXT(TBL_Employees[[#This Row],[Exit Date]],"yyyy")</f>
        <v/>
      </c>
      <c r="T165" s="18" t="e">
        <f>TBL_Employees[[#This Row],[exit year]]-TBL_Employees[[#This Row],[year hires]]</f>
        <v>#VALUE!</v>
      </c>
      <c r="U165" s="18">
        <f t="shared" si="5"/>
        <v>2.9000000000000001E-2</v>
      </c>
      <c r="V165" s="18" t="e">
        <f>IF(TBL_Employees[[#This Row],[dif]],"true","false")</f>
        <v>#VALUE!</v>
      </c>
    </row>
    <row r="166" spans="1:22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SUM((TBL_Employees[[#This Row],[Bonus %]]*TBL_Employees[[#This Row],[Annual Salary]]))</f>
        <v>75304.89</v>
      </c>
      <c r="P166">
        <f t="shared" si="4"/>
        <v>184</v>
      </c>
      <c r="Q166">
        <f>(TBL_Employees[[#This Row],[COUNT]]/1000)*100</f>
        <v>18.399999999999999</v>
      </c>
      <c r="R166" s="18" t="str">
        <f>TEXT(TBL_Employees[[#This Row],[Hire Date]],"yyyy")</f>
        <v>2009</v>
      </c>
      <c r="S166" s="18" t="str">
        <f>TEXT(TBL_Employees[[#This Row],[Exit Date]],"yyyy")</f>
        <v/>
      </c>
      <c r="T166" s="18" t="e">
        <f>TBL_Employees[[#This Row],[exit year]]-TBL_Employees[[#This Row],[year hires]]</f>
        <v>#VALUE!</v>
      </c>
      <c r="U166" s="18">
        <f t="shared" si="5"/>
        <v>2.9000000000000001E-2</v>
      </c>
      <c r="V166" s="18" t="e">
        <f>IF(TBL_Employees[[#This Row],[dif]],"true","false")</f>
        <v>#VALUE!</v>
      </c>
    </row>
    <row r="167" spans="1:22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SUM((TBL_Employees[[#This Row],[Bonus %]]*TBL_Employees[[#This Row],[Annual Salary]]))</f>
        <v>53466.719999999994</v>
      </c>
      <c r="P167">
        <f t="shared" si="4"/>
        <v>184</v>
      </c>
      <c r="Q167">
        <f>(TBL_Employees[[#This Row],[COUNT]]/1000)*100</f>
        <v>18.399999999999999</v>
      </c>
      <c r="R167" s="18" t="str">
        <f>TEXT(TBL_Employees[[#This Row],[Hire Date]],"yyyy")</f>
        <v>2018</v>
      </c>
      <c r="S167" s="18" t="str">
        <f>TEXT(TBL_Employees[[#This Row],[Exit Date]],"yyyy")</f>
        <v/>
      </c>
      <c r="T167" s="18" t="e">
        <f>TBL_Employees[[#This Row],[exit year]]-TBL_Employees[[#This Row],[year hires]]</f>
        <v>#VALUE!</v>
      </c>
      <c r="U167" s="18">
        <f t="shared" si="5"/>
        <v>2.9000000000000001E-2</v>
      </c>
      <c r="V167" s="18" t="e">
        <f>IF(TBL_Employees[[#This Row],[dif]],"true","false")</f>
        <v>#VALUE!</v>
      </c>
    </row>
    <row r="168" spans="1:22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SUM((TBL_Employees[[#This Row],[Bonus %]]*TBL_Employees[[#This Row],[Annual Salary]]))</f>
        <v>21713.1</v>
      </c>
      <c r="P168">
        <f t="shared" si="4"/>
        <v>184</v>
      </c>
      <c r="Q168">
        <f>(TBL_Employees[[#This Row],[COUNT]]/1000)*100</f>
        <v>18.399999999999999</v>
      </c>
      <c r="R168" s="18" t="str">
        <f>TEXT(TBL_Employees[[#This Row],[Hire Date]],"yyyy")</f>
        <v>2021</v>
      </c>
      <c r="S168" s="18" t="str">
        <f>TEXT(TBL_Employees[[#This Row],[Exit Date]],"yyyy")</f>
        <v/>
      </c>
      <c r="T168" s="18" t="e">
        <f>TBL_Employees[[#This Row],[exit year]]-TBL_Employees[[#This Row],[year hires]]</f>
        <v>#VALUE!</v>
      </c>
      <c r="U168" s="18">
        <f t="shared" si="5"/>
        <v>2.9000000000000001E-2</v>
      </c>
      <c r="V168" s="18" t="e">
        <f>IF(TBL_Employees[[#This Row],[dif]],"true","false")</f>
        <v>#VALUE!</v>
      </c>
    </row>
    <row r="169" spans="1:22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SUM((TBL_Employees[[#This Row],[Bonus %]]*TBL_Employees[[#This Row],[Annual Salary]]))</f>
        <v>0</v>
      </c>
      <c r="P169">
        <f t="shared" si="4"/>
        <v>184</v>
      </c>
      <c r="Q169">
        <f>(TBL_Employees[[#This Row],[COUNT]]/1000)*100</f>
        <v>18.399999999999999</v>
      </c>
      <c r="R169" s="18" t="str">
        <f>TEXT(TBL_Employees[[#This Row],[Hire Date]],"yyyy")</f>
        <v>2016</v>
      </c>
      <c r="S169" s="18" t="str">
        <f>TEXT(TBL_Employees[[#This Row],[Exit Date]],"yyyy")</f>
        <v/>
      </c>
      <c r="T169" s="18" t="e">
        <f>TBL_Employees[[#This Row],[exit year]]-TBL_Employees[[#This Row],[year hires]]</f>
        <v>#VALUE!</v>
      </c>
      <c r="U169" s="18">
        <f t="shared" si="5"/>
        <v>2.9000000000000001E-2</v>
      </c>
      <c r="V169" s="18" t="e">
        <f>IF(TBL_Employees[[#This Row],[dif]],"true","false")</f>
        <v>#VALUE!</v>
      </c>
    </row>
    <row r="170" spans="1:22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SUM((TBL_Employees[[#This Row],[Bonus %]]*TBL_Employees[[#This Row],[Annual Salary]]))</f>
        <v>76326</v>
      </c>
      <c r="P170">
        <f t="shared" si="4"/>
        <v>184</v>
      </c>
      <c r="Q170">
        <f>(TBL_Employees[[#This Row],[COUNT]]/1000)*100</f>
        <v>18.399999999999999</v>
      </c>
      <c r="R170" s="18" t="str">
        <f>TEXT(TBL_Employees[[#This Row],[Hire Date]],"yyyy")</f>
        <v>2014</v>
      </c>
      <c r="S170" s="18" t="str">
        <f>TEXT(TBL_Employees[[#This Row],[Exit Date]],"yyyy")</f>
        <v/>
      </c>
      <c r="T170" s="18" t="e">
        <f>TBL_Employees[[#This Row],[exit year]]-TBL_Employees[[#This Row],[year hires]]</f>
        <v>#VALUE!</v>
      </c>
      <c r="U170" s="18">
        <f t="shared" si="5"/>
        <v>2.9000000000000001E-2</v>
      </c>
      <c r="V170" s="18" t="e">
        <f>IF(TBL_Employees[[#This Row],[dif]],"true","false")</f>
        <v>#VALUE!</v>
      </c>
    </row>
    <row r="171" spans="1:22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SUM((TBL_Employees[[#This Row],[Bonus %]]*TBL_Employees[[#This Row],[Annual Salary]]))</f>
        <v>19319.300000000003</v>
      </c>
      <c r="P171">
        <f t="shared" si="4"/>
        <v>184</v>
      </c>
      <c r="Q171">
        <f>(TBL_Employees[[#This Row],[COUNT]]/1000)*100</f>
        <v>18.399999999999999</v>
      </c>
      <c r="R171" s="18" t="str">
        <f>TEXT(TBL_Employees[[#This Row],[Hire Date]],"yyyy")</f>
        <v>1999</v>
      </c>
      <c r="S171" s="18" t="str">
        <f>TEXT(TBL_Employees[[#This Row],[Exit Date]],"yyyy")</f>
        <v/>
      </c>
      <c r="T171" s="18" t="e">
        <f>TBL_Employees[[#This Row],[exit year]]-TBL_Employees[[#This Row],[year hires]]</f>
        <v>#VALUE!</v>
      </c>
      <c r="U171" s="18">
        <f t="shared" si="5"/>
        <v>2.9000000000000001E-2</v>
      </c>
      <c r="V171" s="18" t="e">
        <f>IF(TBL_Employees[[#This Row],[dif]],"true","false")</f>
        <v>#VALUE!</v>
      </c>
    </row>
    <row r="172" spans="1:22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SUM((TBL_Employees[[#This Row],[Bonus %]]*TBL_Employees[[#This Row],[Annual Salary]]))</f>
        <v>0</v>
      </c>
      <c r="P172">
        <f t="shared" si="4"/>
        <v>184</v>
      </c>
      <c r="Q172">
        <f>(TBL_Employees[[#This Row],[COUNT]]/1000)*100</f>
        <v>18.399999999999999</v>
      </c>
      <c r="R172" s="18" t="str">
        <f>TEXT(TBL_Employees[[#This Row],[Hire Date]],"yyyy")</f>
        <v>2007</v>
      </c>
      <c r="S172" s="18" t="str">
        <f>TEXT(TBL_Employees[[#This Row],[Exit Date]],"yyyy")</f>
        <v/>
      </c>
      <c r="T172" s="18" t="e">
        <f>TBL_Employees[[#This Row],[exit year]]-TBL_Employees[[#This Row],[year hires]]</f>
        <v>#VALUE!</v>
      </c>
      <c r="U172" s="18">
        <f t="shared" si="5"/>
        <v>2.9000000000000001E-2</v>
      </c>
      <c r="V172" s="18" t="e">
        <f>IF(TBL_Employees[[#This Row],[dif]],"true","false")</f>
        <v>#VALUE!</v>
      </c>
    </row>
    <row r="173" spans="1:22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SUM((TBL_Employees[[#This Row],[Bonus %]]*TBL_Employees[[#This Row],[Annual Salary]]))</f>
        <v>0</v>
      </c>
      <c r="P173">
        <f t="shared" si="4"/>
        <v>184</v>
      </c>
      <c r="Q173">
        <f>(TBL_Employees[[#This Row],[COUNT]]/1000)*100</f>
        <v>18.399999999999999</v>
      </c>
      <c r="R173" s="18" t="str">
        <f>TEXT(TBL_Employees[[#This Row],[Hire Date]],"yyyy")</f>
        <v>2021</v>
      </c>
      <c r="S173" s="18" t="str">
        <f>TEXT(TBL_Employees[[#This Row],[Exit Date]],"yyyy")</f>
        <v/>
      </c>
      <c r="T173" s="18" t="e">
        <f>TBL_Employees[[#This Row],[exit year]]-TBL_Employees[[#This Row],[year hires]]</f>
        <v>#VALUE!</v>
      </c>
      <c r="U173" s="18">
        <f t="shared" si="5"/>
        <v>2.9000000000000001E-2</v>
      </c>
      <c r="V173" s="18" t="e">
        <f>IF(TBL_Employees[[#This Row],[dif]],"true","false")</f>
        <v>#VALUE!</v>
      </c>
    </row>
    <row r="174" spans="1:22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SUM((TBL_Employees[[#This Row],[Bonus %]]*TBL_Employees[[#This Row],[Annual Salary]]))</f>
        <v>76973.13</v>
      </c>
      <c r="P174">
        <f t="shared" si="4"/>
        <v>184</v>
      </c>
      <c r="Q174">
        <f>(TBL_Employees[[#This Row],[COUNT]]/1000)*100</f>
        <v>18.399999999999999</v>
      </c>
      <c r="R174" s="18" t="str">
        <f>TEXT(TBL_Employees[[#This Row],[Hire Date]],"yyyy")</f>
        <v>2014</v>
      </c>
      <c r="S174" s="18" t="str">
        <f>TEXT(TBL_Employees[[#This Row],[Exit Date]],"yyyy")</f>
        <v/>
      </c>
      <c r="T174" s="18" t="e">
        <f>TBL_Employees[[#This Row],[exit year]]-TBL_Employees[[#This Row],[year hires]]</f>
        <v>#VALUE!</v>
      </c>
      <c r="U174" s="18">
        <f t="shared" si="5"/>
        <v>2.9000000000000001E-2</v>
      </c>
      <c r="V174" s="18" t="e">
        <f>IF(TBL_Employees[[#This Row],[dif]],"true","false")</f>
        <v>#VALUE!</v>
      </c>
    </row>
    <row r="175" spans="1:22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SUM((TBL_Employees[[#This Row],[Bonus %]]*TBL_Employees[[#This Row],[Annual Salary]]))</f>
        <v>36560.369999999995</v>
      </c>
      <c r="P175">
        <f t="shared" si="4"/>
        <v>184</v>
      </c>
      <c r="Q175">
        <f>(TBL_Employees[[#This Row],[COUNT]]/1000)*100</f>
        <v>18.399999999999999</v>
      </c>
      <c r="R175" s="18" t="str">
        <f>TEXT(TBL_Employees[[#This Row],[Hire Date]],"yyyy")</f>
        <v>2018</v>
      </c>
      <c r="S175" s="18" t="str">
        <f>TEXT(TBL_Employees[[#This Row],[Exit Date]],"yyyy")</f>
        <v/>
      </c>
      <c r="T175" s="18" t="e">
        <f>TBL_Employees[[#This Row],[exit year]]-TBL_Employees[[#This Row],[year hires]]</f>
        <v>#VALUE!</v>
      </c>
      <c r="U175" s="18">
        <f t="shared" si="5"/>
        <v>2.9000000000000001E-2</v>
      </c>
      <c r="V175" s="18" t="e">
        <f>IF(TBL_Employees[[#This Row],[dif]],"true","false")</f>
        <v>#VALUE!</v>
      </c>
    </row>
    <row r="176" spans="1:22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SUM((TBL_Employees[[#This Row],[Bonus %]]*TBL_Employees[[#This Row],[Annual Salary]]))</f>
        <v>12012.800000000001</v>
      </c>
      <c r="P176">
        <f t="shared" si="4"/>
        <v>184</v>
      </c>
      <c r="Q176">
        <f>(TBL_Employees[[#This Row],[COUNT]]/1000)*100</f>
        <v>18.399999999999999</v>
      </c>
      <c r="R176" s="18" t="str">
        <f>TEXT(TBL_Employees[[#This Row],[Hire Date]],"yyyy")</f>
        <v>2006</v>
      </c>
      <c r="S176" s="18" t="str">
        <f>TEXT(TBL_Employees[[#This Row],[Exit Date]],"yyyy")</f>
        <v/>
      </c>
      <c r="T176" s="18" t="e">
        <f>TBL_Employees[[#This Row],[exit year]]-TBL_Employees[[#This Row],[year hires]]</f>
        <v>#VALUE!</v>
      </c>
      <c r="U176" s="18">
        <f t="shared" si="5"/>
        <v>2.9000000000000001E-2</v>
      </c>
      <c r="V176" s="18" t="e">
        <f>IF(TBL_Employees[[#This Row],[dif]],"true","false")</f>
        <v>#VALUE!</v>
      </c>
    </row>
    <row r="177" spans="1:22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SUM((TBL_Employees[[#This Row],[Bonus %]]*TBL_Employees[[#This Row],[Annual Salary]]))</f>
        <v>6485.4000000000005</v>
      </c>
      <c r="P177">
        <f t="shared" si="4"/>
        <v>184</v>
      </c>
      <c r="Q177">
        <f>(TBL_Employees[[#This Row],[COUNT]]/1000)*100</f>
        <v>18.399999999999999</v>
      </c>
      <c r="R177" s="18" t="str">
        <f>TEXT(TBL_Employees[[#This Row],[Hire Date]],"yyyy")</f>
        <v>2007</v>
      </c>
      <c r="S177" s="18" t="str">
        <f>TEXT(TBL_Employees[[#This Row],[Exit Date]],"yyyy")</f>
        <v/>
      </c>
      <c r="T177" s="18" t="e">
        <f>TBL_Employees[[#This Row],[exit year]]-TBL_Employees[[#This Row],[year hires]]</f>
        <v>#VALUE!</v>
      </c>
      <c r="U177" s="18">
        <f t="shared" si="5"/>
        <v>2.9000000000000001E-2</v>
      </c>
      <c r="V177" s="18" t="e">
        <f>IF(TBL_Employees[[#This Row],[dif]],"true","false")</f>
        <v>#VALUE!</v>
      </c>
    </row>
    <row r="178" spans="1:22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SUM((TBL_Employees[[#This Row],[Bonus %]]*TBL_Employees[[#This Row],[Annual Salary]]))</f>
        <v>10227</v>
      </c>
      <c r="P178">
        <f t="shared" si="4"/>
        <v>184</v>
      </c>
      <c r="Q178">
        <f>(TBL_Employees[[#This Row],[COUNT]]/1000)*100</f>
        <v>18.399999999999999</v>
      </c>
      <c r="R178" s="18" t="str">
        <f>TEXT(TBL_Employees[[#This Row],[Hire Date]],"yyyy")</f>
        <v>1994</v>
      </c>
      <c r="S178" s="18" t="str">
        <f>TEXT(TBL_Employees[[#This Row],[Exit Date]],"yyyy")</f>
        <v/>
      </c>
      <c r="T178" s="18" t="e">
        <f>TBL_Employees[[#This Row],[exit year]]-TBL_Employees[[#This Row],[year hires]]</f>
        <v>#VALUE!</v>
      </c>
      <c r="U178" s="18">
        <f t="shared" si="5"/>
        <v>2.9000000000000001E-2</v>
      </c>
      <c r="V178" s="18" t="e">
        <f>IF(TBL_Employees[[#This Row],[dif]],"true","false")</f>
        <v>#VALUE!</v>
      </c>
    </row>
    <row r="179" spans="1:22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SUM((TBL_Employees[[#This Row],[Bonus %]]*TBL_Employees[[#This Row],[Annual Salary]]))</f>
        <v>77402.66</v>
      </c>
      <c r="P179">
        <f t="shared" si="4"/>
        <v>184</v>
      </c>
      <c r="Q179">
        <f>(TBL_Employees[[#This Row],[COUNT]]/1000)*100</f>
        <v>18.399999999999999</v>
      </c>
      <c r="R179" s="18" t="str">
        <f>TEXT(TBL_Employees[[#This Row],[Hire Date]],"yyyy")</f>
        <v>2005</v>
      </c>
      <c r="S179" s="18" t="str">
        <f>TEXT(TBL_Employees[[#This Row],[Exit Date]],"yyyy")</f>
        <v/>
      </c>
      <c r="T179" s="18" t="e">
        <f>TBL_Employees[[#This Row],[exit year]]-TBL_Employees[[#This Row],[year hires]]</f>
        <v>#VALUE!</v>
      </c>
      <c r="U179" s="18">
        <f t="shared" si="5"/>
        <v>2.9000000000000001E-2</v>
      </c>
      <c r="V179" s="18" t="e">
        <f>IF(TBL_Employees[[#This Row],[dif]],"true","false")</f>
        <v>#VALUE!</v>
      </c>
    </row>
    <row r="180" spans="1:22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SUM((TBL_Employees[[#This Row],[Bonus %]]*TBL_Employees[[#This Row],[Annual Salary]]))</f>
        <v>0</v>
      </c>
      <c r="P180">
        <f t="shared" si="4"/>
        <v>184</v>
      </c>
      <c r="Q180">
        <f>(TBL_Employees[[#This Row],[COUNT]]/1000)*100</f>
        <v>18.399999999999999</v>
      </c>
      <c r="R180" s="18" t="str">
        <f>TEXT(TBL_Employees[[#This Row],[Hire Date]],"yyyy")</f>
        <v>2002</v>
      </c>
      <c r="S180" s="18" t="str">
        <f>TEXT(TBL_Employees[[#This Row],[Exit Date]],"yyyy")</f>
        <v/>
      </c>
      <c r="T180" s="18" t="e">
        <f>TBL_Employees[[#This Row],[exit year]]-TBL_Employees[[#This Row],[year hires]]</f>
        <v>#VALUE!</v>
      </c>
      <c r="U180" s="18">
        <f t="shared" si="5"/>
        <v>2.9000000000000001E-2</v>
      </c>
      <c r="V180" s="18" t="e">
        <f>IF(TBL_Employees[[#This Row],[dif]],"true","false")</f>
        <v>#VALUE!</v>
      </c>
    </row>
    <row r="181" spans="1:22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SUM((TBL_Employees[[#This Row],[Bonus %]]*TBL_Employees[[#This Row],[Annual Salary]]))</f>
        <v>8007.92</v>
      </c>
      <c r="P181">
        <f t="shared" si="4"/>
        <v>184</v>
      </c>
      <c r="Q181">
        <f>(TBL_Employees[[#This Row],[COUNT]]/1000)*100</f>
        <v>18.399999999999999</v>
      </c>
      <c r="R181" s="18" t="str">
        <f>TEXT(TBL_Employees[[#This Row],[Hire Date]],"yyyy")</f>
        <v>2020</v>
      </c>
      <c r="S181" s="18" t="str">
        <f>TEXT(TBL_Employees[[#This Row],[Exit Date]],"yyyy")</f>
        <v/>
      </c>
      <c r="T181" s="18" t="e">
        <f>TBL_Employees[[#This Row],[exit year]]-TBL_Employees[[#This Row],[year hires]]</f>
        <v>#VALUE!</v>
      </c>
      <c r="U181" s="18">
        <f t="shared" si="5"/>
        <v>2.9000000000000001E-2</v>
      </c>
      <c r="V181" s="18" t="e">
        <f>IF(TBL_Employees[[#This Row],[dif]],"true","false")</f>
        <v>#VALUE!</v>
      </c>
    </row>
    <row r="182" spans="1:22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SUM((TBL_Employees[[#This Row],[Bonus %]]*TBL_Employees[[#This Row],[Annual Salary]]))</f>
        <v>0</v>
      </c>
      <c r="P182">
        <f t="shared" si="4"/>
        <v>184</v>
      </c>
      <c r="Q182">
        <f>(TBL_Employees[[#This Row],[COUNT]]/1000)*100</f>
        <v>18.399999999999999</v>
      </c>
      <c r="R182" s="18" t="str">
        <f>TEXT(TBL_Employees[[#This Row],[Hire Date]],"yyyy")</f>
        <v>2016</v>
      </c>
      <c r="S182" s="18" t="str">
        <f>TEXT(TBL_Employees[[#This Row],[Exit Date]],"yyyy")</f>
        <v/>
      </c>
      <c r="T182" s="18" t="e">
        <f>TBL_Employees[[#This Row],[exit year]]-TBL_Employees[[#This Row],[year hires]]</f>
        <v>#VALUE!</v>
      </c>
      <c r="U182" s="18">
        <f t="shared" si="5"/>
        <v>2.9000000000000001E-2</v>
      </c>
      <c r="V182" s="18" t="e">
        <f>IF(TBL_Employees[[#This Row],[dif]],"true","false")</f>
        <v>#VALUE!</v>
      </c>
    </row>
    <row r="183" spans="1:22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SUM((TBL_Employees[[#This Row],[Bonus %]]*TBL_Employees[[#This Row],[Annual Salary]]))</f>
        <v>0</v>
      </c>
      <c r="P183">
        <f t="shared" si="4"/>
        <v>184</v>
      </c>
      <c r="Q183">
        <f>(TBL_Employees[[#This Row],[COUNT]]/1000)*100</f>
        <v>18.399999999999999</v>
      </c>
      <c r="R183" s="18" t="str">
        <f>TEXT(TBL_Employees[[#This Row],[Hire Date]],"yyyy")</f>
        <v>2017</v>
      </c>
      <c r="S183" s="18" t="str">
        <f>TEXT(TBL_Employees[[#This Row],[Exit Date]],"yyyy")</f>
        <v/>
      </c>
      <c r="T183" s="18" t="e">
        <f>TBL_Employees[[#This Row],[exit year]]-TBL_Employees[[#This Row],[year hires]]</f>
        <v>#VALUE!</v>
      </c>
      <c r="U183" s="18">
        <f t="shared" si="5"/>
        <v>2.9000000000000001E-2</v>
      </c>
      <c r="V183" s="18" t="e">
        <f>IF(TBL_Employees[[#This Row],[dif]],"true","false")</f>
        <v>#VALUE!</v>
      </c>
    </row>
    <row r="184" spans="1:22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SUM((TBL_Employees[[#This Row],[Bonus %]]*TBL_Employees[[#This Row],[Annual Salary]]))</f>
        <v>0</v>
      </c>
      <c r="P184">
        <f t="shared" si="4"/>
        <v>184</v>
      </c>
      <c r="Q184">
        <f>(TBL_Employees[[#This Row],[COUNT]]/1000)*100</f>
        <v>18.399999999999999</v>
      </c>
      <c r="R184" s="18" t="str">
        <f>TEXT(TBL_Employees[[#This Row],[Hire Date]],"yyyy")</f>
        <v>2004</v>
      </c>
      <c r="S184" s="18" t="str">
        <f>TEXT(TBL_Employees[[#This Row],[Exit Date]],"yyyy")</f>
        <v/>
      </c>
      <c r="T184" s="18" t="e">
        <f>TBL_Employees[[#This Row],[exit year]]-TBL_Employees[[#This Row],[year hires]]</f>
        <v>#VALUE!</v>
      </c>
      <c r="U184" s="18">
        <f t="shared" si="5"/>
        <v>2.9000000000000001E-2</v>
      </c>
      <c r="V184" s="18" t="e">
        <f>IF(TBL_Employees[[#This Row],[dif]],"true","false")</f>
        <v>#VALUE!</v>
      </c>
    </row>
    <row r="185" spans="1:22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SUM((TBL_Employees[[#This Row],[Bonus %]]*TBL_Employees[[#This Row],[Annual Salary]]))</f>
        <v>0</v>
      </c>
      <c r="P185">
        <f t="shared" si="4"/>
        <v>184</v>
      </c>
      <c r="Q185">
        <f>(TBL_Employees[[#This Row],[COUNT]]/1000)*100</f>
        <v>18.399999999999999</v>
      </c>
      <c r="R185" s="18" t="str">
        <f>TEXT(TBL_Employees[[#This Row],[Hire Date]],"yyyy")</f>
        <v>2001</v>
      </c>
      <c r="S185" s="18" t="str">
        <f>TEXT(TBL_Employees[[#This Row],[Exit Date]],"yyyy")</f>
        <v/>
      </c>
      <c r="T185" s="18" t="e">
        <f>TBL_Employees[[#This Row],[exit year]]-TBL_Employees[[#This Row],[year hires]]</f>
        <v>#VALUE!</v>
      </c>
      <c r="U185" s="18">
        <f t="shared" si="5"/>
        <v>2.9000000000000001E-2</v>
      </c>
      <c r="V185" s="18" t="e">
        <f>IF(TBL_Employees[[#This Row],[dif]],"true","false")</f>
        <v>#VALUE!</v>
      </c>
    </row>
    <row r="186" spans="1:22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SUM((TBL_Employees[[#This Row],[Bonus %]]*TBL_Employees[[#This Row],[Annual Salary]]))</f>
        <v>0</v>
      </c>
      <c r="P186">
        <f t="shared" si="4"/>
        <v>184</v>
      </c>
      <c r="Q186">
        <f>(TBL_Employees[[#This Row],[COUNT]]/1000)*100</f>
        <v>18.399999999999999</v>
      </c>
      <c r="R186" s="18" t="str">
        <f>TEXT(TBL_Employees[[#This Row],[Hire Date]],"yyyy")</f>
        <v>2020</v>
      </c>
      <c r="S186" s="18" t="str">
        <f>TEXT(TBL_Employees[[#This Row],[Exit Date]],"yyyy")</f>
        <v/>
      </c>
      <c r="T186" s="18" t="e">
        <f>TBL_Employees[[#This Row],[exit year]]-TBL_Employees[[#This Row],[year hires]]</f>
        <v>#VALUE!</v>
      </c>
      <c r="U186" s="18">
        <f t="shared" si="5"/>
        <v>2.9000000000000001E-2</v>
      </c>
      <c r="V186" s="18" t="e">
        <f>IF(TBL_Employees[[#This Row],[dif]],"true","false")</f>
        <v>#VALUE!</v>
      </c>
    </row>
    <row r="187" spans="1:22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SUM((TBL_Employees[[#This Row],[Bonus %]]*TBL_Employees[[#This Row],[Annual Salary]]))</f>
        <v>0</v>
      </c>
      <c r="P187">
        <f t="shared" si="4"/>
        <v>184</v>
      </c>
      <c r="Q187">
        <f>(TBL_Employees[[#This Row],[COUNT]]/1000)*100</f>
        <v>18.399999999999999</v>
      </c>
      <c r="R187" s="18" t="str">
        <f>TEXT(TBL_Employees[[#This Row],[Hire Date]],"yyyy")</f>
        <v>1999</v>
      </c>
      <c r="S187" s="18" t="str">
        <f>TEXT(TBL_Employees[[#This Row],[Exit Date]],"yyyy")</f>
        <v/>
      </c>
      <c r="T187" s="18" t="e">
        <f>TBL_Employees[[#This Row],[exit year]]-TBL_Employees[[#This Row],[year hires]]</f>
        <v>#VALUE!</v>
      </c>
      <c r="U187" s="18">
        <f t="shared" si="5"/>
        <v>2.9000000000000001E-2</v>
      </c>
      <c r="V187" s="18" t="e">
        <f>IF(TBL_Employees[[#This Row],[dif]],"true","false")</f>
        <v>#VALUE!</v>
      </c>
    </row>
    <row r="188" spans="1:22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SUM((TBL_Employees[[#This Row],[Bonus %]]*TBL_Employees[[#This Row],[Annual Salary]]))</f>
        <v>0</v>
      </c>
      <c r="P188">
        <f t="shared" si="4"/>
        <v>184</v>
      </c>
      <c r="Q188">
        <f>(TBL_Employees[[#This Row],[COUNT]]/1000)*100</f>
        <v>18.399999999999999</v>
      </c>
      <c r="R188" s="18" t="str">
        <f>TEXT(TBL_Employees[[#This Row],[Hire Date]],"yyyy")</f>
        <v>2019</v>
      </c>
      <c r="S188" s="18" t="str">
        <f>TEXT(TBL_Employees[[#This Row],[Exit Date]],"yyyy")</f>
        <v/>
      </c>
      <c r="T188" s="18" t="e">
        <f>TBL_Employees[[#This Row],[exit year]]-TBL_Employees[[#This Row],[year hires]]</f>
        <v>#VALUE!</v>
      </c>
      <c r="U188" s="18">
        <f t="shared" si="5"/>
        <v>2.9000000000000001E-2</v>
      </c>
      <c r="V188" s="18" t="e">
        <f>IF(TBL_Employees[[#This Row],[dif]],"true","false")</f>
        <v>#VALUE!</v>
      </c>
    </row>
    <row r="189" spans="1:22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SUM((TBL_Employees[[#This Row],[Bonus %]]*TBL_Employees[[#This Row],[Annual Salary]]))</f>
        <v>0</v>
      </c>
      <c r="P189">
        <f t="shared" si="4"/>
        <v>184</v>
      </c>
      <c r="Q189">
        <f>(TBL_Employees[[#This Row],[COUNT]]/1000)*100</f>
        <v>18.399999999999999</v>
      </c>
      <c r="R189" s="18" t="str">
        <f>TEXT(TBL_Employees[[#This Row],[Hire Date]],"yyyy")</f>
        <v>2016</v>
      </c>
      <c r="S189" s="18" t="str">
        <f>TEXT(TBL_Employees[[#This Row],[Exit Date]],"yyyy")</f>
        <v/>
      </c>
      <c r="T189" s="18" t="e">
        <f>TBL_Employees[[#This Row],[exit year]]-TBL_Employees[[#This Row],[year hires]]</f>
        <v>#VALUE!</v>
      </c>
      <c r="U189" s="18">
        <f t="shared" si="5"/>
        <v>2.9000000000000001E-2</v>
      </c>
      <c r="V189" s="18" t="e">
        <f>IF(TBL_Employees[[#This Row],[dif]],"true","false")</f>
        <v>#VALUE!</v>
      </c>
    </row>
    <row r="190" spans="1:22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SUM((TBL_Employees[[#This Row],[Bonus %]]*TBL_Employees[[#This Row],[Annual Salary]]))</f>
        <v>18874.2</v>
      </c>
      <c r="P190">
        <f t="shared" si="4"/>
        <v>184</v>
      </c>
      <c r="Q190">
        <f>(TBL_Employees[[#This Row],[COUNT]]/1000)*100</f>
        <v>18.399999999999999</v>
      </c>
      <c r="R190" s="18" t="str">
        <f>TEXT(TBL_Employees[[#This Row],[Hire Date]],"yyyy")</f>
        <v>2019</v>
      </c>
      <c r="S190" s="18" t="str">
        <f>TEXT(TBL_Employees[[#This Row],[Exit Date]],"yyyy")</f>
        <v/>
      </c>
      <c r="T190" s="18" t="e">
        <f>TBL_Employees[[#This Row],[exit year]]-TBL_Employees[[#This Row],[year hires]]</f>
        <v>#VALUE!</v>
      </c>
      <c r="U190" s="18">
        <f t="shared" si="5"/>
        <v>2.9000000000000001E-2</v>
      </c>
      <c r="V190" s="18" t="e">
        <f>IF(TBL_Employees[[#This Row],[dif]],"true","false")</f>
        <v>#VALUE!</v>
      </c>
    </row>
    <row r="191" spans="1:22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SUM((TBL_Employees[[#This Row],[Bonus %]]*TBL_Employees[[#This Row],[Annual Salary]]))</f>
        <v>0</v>
      </c>
      <c r="P191">
        <f t="shared" si="4"/>
        <v>184</v>
      </c>
      <c r="Q191">
        <f>(TBL_Employees[[#This Row],[COUNT]]/1000)*100</f>
        <v>18.399999999999999</v>
      </c>
      <c r="R191" s="18" t="str">
        <f>TEXT(TBL_Employees[[#This Row],[Hire Date]],"yyyy")</f>
        <v>2017</v>
      </c>
      <c r="S191" s="18" t="str">
        <f>TEXT(TBL_Employees[[#This Row],[Exit Date]],"yyyy")</f>
        <v/>
      </c>
      <c r="T191" s="18" t="e">
        <f>TBL_Employees[[#This Row],[exit year]]-TBL_Employees[[#This Row],[year hires]]</f>
        <v>#VALUE!</v>
      </c>
      <c r="U191" s="18">
        <f t="shared" si="5"/>
        <v>2.9000000000000001E-2</v>
      </c>
      <c r="V191" s="18" t="e">
        <f>IF(TBL_Employees[[#This Row],[dif]],"true","false")</f>
        <v>#VALUE!</v>
      </c>
    </row>
    <row r="192" spans="1:22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SUM((TBL_Employees[[#This Row],[Bonus %]]*TBL_Employees[[#This Row],[Annual Salary]]))</f>
        <v>16042.650000000001</v>
      </c>
      <c r="P192">
        <f t="shared" si="4"/>
        <v>184</v>
      </c>
      <c r="Q192">
        <f>(TBL_Employees[[#This Row],[COUNT]]/1000)*100</f>
        <v>18.399999999999999</v>
      </c>
      <c r="R192" s="18" t="str">
        <f>TEXT(TBL_Employees[[#This Row],[Hire Date]],"yyyy")</f>
        <v>2003</v>
      </c>
      <c r="S192" s="18" t="str">
        <f>TEXT(TBL_Employees[[#This Row],[Exit Date]],"yyyy")</f>
        <v/>
      </c>
      <c r="T192" s="18" t="e">
        <f>TBL_Employees[[#This Row],[exit year]]-TBL_Employees[[#This Row],[year hires]]</f>
        <v>#VALUE!</v>
      </c>
      <c r="U192" s="18">
        <f t="shared" si="5"/>
        <v>2.9000000000000001E-2</v>
      </c>
      <c r="V192" s="18" t="e">
        <f>IF(TBL_Employees[[#This Row],[dif]],"true","false")</f>
        <v>#VALUE!</v>
      </c>
    </row>
    <row r="193" spans="1:22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SUM((TBL_Employees[[#This Row],[Bonus %]]*TBL_Employees[[#This Row],[Annual Salary]]))</f>
        <v>0</v>
      </c>
      <c r="P193">
        <f t="shared" si="4"/>
        <v>184</v>
      </c>
      <c r="Q193">
        <f>(TBL_Employees[[#This Row],[COUNT]]/1000)*100</f>
        <v>18.399999999999999</v>
      </c>
      <c r="R193" s="18" t="str">
        <f>TEXT(TBL_Employees[[#This Row],[Hire Date]],"yyyy")</f>
        <v>2004</v>
      </c>
      <c r="S193" s="18" t="str">
        <f>TEXT(TBL_Employees[[#This Row],[Exit Date]],"yyyy")</f>
        <v/>
      </c>
      <c r="T193" s="18" t="e">
        <f>TBL_Employees[[#This Row],[exit year]]-TBL_Employees[[#This Row],[year hires]]</f>
        <v>#VALUE!</v>
      </c>
      <c r="U193" s="18">
        <f t="shared" si="5"/>
        <v>2.9000000000000001E-2</v>
      </c>
      <c r="V193" s="18" t="e">
        <f>IF(TBL_Employees[[#This Row],[dif]],"true","false")</f>
        <v>#VALUE!</v>
      </c>
    </row>
    <row r="194" spans="1:22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SUM((TBL_Employees[[#This Row],[Bonus %]]*TBL_Employees[[#This Row],[Annual Salary]]))</f>
        <v>9506.1</v>
      </c>
      <c r="P194">
        <f t="shared" ref="P194:P257" si="6">COUNTIF(K:K,"&gt;20%")</f>
        <v>184</v>
      </c>
      <c r="Q194">
        <f>(TBL_Employees[[#This Row],[COUNT]]/1000)*100</f>
        <v>18.399999999999999</v>
      </c>
      <c r="R194" s="18" t="str">
        <f>TEXT(TBL_Employees[[#This Row],[Hire Date]],"yyyy")</f>
        <v>1999</v>
      </c>
      <c r="S194" s="18" t="str">
        <f>TEXT(TBL_Employees[[#This Row],[Exit Date]],"yyyy")</f>
        <v/>
      </c>
      <c r="T194" s="18" t="e">
        <f>TBL_Employees[[#This Row],[exit year]]-TBL_Employees[[#This Row],[year hires]]</f>
        <v>#VALUE!</v>
      </c>
      <c r="U194" s="18">
        <f t="shared" ref="U194:U257" si="7">29/1000</f>
        <v>2.9000000000000001E-2</v>
      </c>
      <c r="V194" s="18" t="e">
        <f>IF(TBL_Employees[[#This Row],[dif]],"true","false")</f>
        <v>#VALUE!</v>
      </c>
    </row>
    <row r="195" spans="1:22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SUM((TBL_Employees[[#This Row],[Bonus %]]*TBL_Employees[[#This Row],[Annual Salary]]))</f>
        <v>48249.599999999999</v>
      </c>
      <c r="P195">
        <f t="shared" si="6"/>
        <v>184</v>
      </c>
      <c r="Q195">
        <f>(TBL_Employees[[#This Row],[COUNT]]/1000)*100</f>
        <v>18.399999999999999</v>
      </c>
      <c r="R195" s="18" t="str">
        <f>TEXT(TBL_Employees[[#This Row],[Hire Date]],"yyyy")</f>
        <v>1998</v>
      </c>
      <c r="S195" s="18" t="str">
        <f>TEXT(TBL_Employees[[#This Row],[Exit Date]],"yyyy")</f>
        <v/>
      </c>
      <c r="T195" s="18" t="e">
        <f>TBL_Employees[[#This Row],[exit year]]-TBL_Employees[[#This Row],[year hires]]</f>
        <v>#VALUE!</v>
      </c>
      <c r="U195" s="18">
        <f t="shared" si="7"/>
        <v>2.9000000000000001E-2</v>
      </c>
      <c r="V195" s="18" t="e">
        <f>IF(TBL_Employees[[#This Row],[dif]],"true","false")</f>
        <v>#VALUE!</v>
      </c>
    </row>
    <row r="196" spans="1:22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SUM((TBL_Employees[[#This Row],[Bonus %]]*TBL_Employees[[#This Row],[Annual Salary]]))</f>
        <v>0</v>
      </c>
      <c r="P196">
        <f t="shared" si="6"/>
        <v>184</v>
      </c>
      <c r="Q196">
        <f>(TBL_Employees[[#This Row],[COUNT]]/1000)*100</f>
        <v>18.399999999999999</v>
      </c>
      <c r="R196" s="18" t="str">
        <f>TEXT(TBL_Employees[[#This Row],[Hire Date]],"yyyy")</f>
        <v>2010</v>
      </c>
      <c r="S196" s="18" t="str">
        <f>TEXT(TBL_Employees[[#This Row],[Exit Date]],"yyyy")</f>
        <v/>
      </c>
      <c r="T196" s="18" t="e">
        <f>TBL_Employees[[#This Row],[exit year]]-TBL_Employees[[#This Row],[year hires]]</f>
        <v>#VALUE!</v>
      </c>
      <c r="U196" s="18">
        <f t="shared" si="7"/>
        <v>2.9000000000000001E-2</v>
      </c>
      <c r="V196" s="18" t="e">
        <f>IF(TBL_Employees[[#This Row],[dif]],"true","false")</f>
        <v>#VALUE!</v>
      </c>
    </row>
    <row r="197" spans="1:22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SUM((TBL_Employees[[#This Row],[Bonus %]]*TBL_Employees[[#This Row],[Annual Salary]]))</f>
        <v>7652.58</v>
      </c>
      <c r="P197">
        <f t="shared" si="6"/>
        <v>184</v>
      </c>
      <c r="Q197">
        <f>(TBL_Employees[[#This Row],[COUNT]]/1000)*100</f>
        <v>18.399999999999999</v>
      </c>
      <c r="R197" s="18" t="str">
        <f>TEXT(TBL_Employees[[#This Row],[Hire Date]],"yyyy")</f>
        <v>2021</v>
      </c>
      <c r="S197" s="18" t="str">
        <f>TEXT(TBL_Employees[[#This Row],[Exit Date]],"yyyy")</f>
        <v/>
      </c>
      <c r="T197" s="18" t="e">
        <f>TBL_Employees[[#This Row],[exit year]]-TBL_Employees[[#This Row],[year hires]]</f>
        <v>#VALUE!</v>
      </c>
      <c r="U197" s="18">
        <f t="shared" si="7"/>
        <v>2.9000000000000001E-2</v>
      </c>
      <c r="V197" s="18" t="e">
        <f>IF(TBL_Employees[[#This Row],[dif]],"true","false")</f>
        <v>#VALUE!</v>
      </c>
    </row>
    <row r="198" spans="1:22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SUM((TBL_Employees[[#This Row],[Bonus %]]*TBL_Employees[[#This Row],[Annual Salary]]))</f>
        <v>0</v>
      </c>
      <c r="P198">
        <f t="shared" si="6"/>
        <v>184</v>
      </c>
      <c r="Q198">
        <f>(TBL_Employees[[#This Row],[COUNT]]/1000)*100</f>
        <v>18.399999999999999</v>
      </c>
      <c r="R198" s="18" t="str">
        <f>TEXT(TBL_Employees[[#This Row],[Hire Date]],"yyyy")</f>
        <v>2018</v>
      </c>
      <c r="S198" s="18" t="str">
        <f>TEXT(TBL_Employees[[#This Row],[Exit Date]],"yyyy")</f>
        <v/>
      </c>
      <c r="T198" s="18" t="e">
        <f>TBL_Employees[[#This Row],[exit year]]-TBL_Employees[[#This Row],[year hires]]</f>
        <v>#VALUE!</v>
      </c>
      <c r="U198" s="18">
        <f t="shared" si="7"/>
        <v>2.9000000000000001E-2</v>
      </c>
      <c r="V198" s="18" t="e">
        <f>IF(TBL_Employees[[#This Row],[dif]],"true","false")</f>
        <v>#VALUE!</v>
      </c>
    </row>
    <row r="199" spans="1:22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SUM((TBL_Employees[[#This Row],[Bonus %]]*TBL_Employees[[#This Row],[Annual Salary]]))</f>
        <v>65559</v>
      </c>
      <c r="P199">
        <f t="shared" si="6"/>
        <v>184</v>
      </c>
      <c r="Q199">
        <f>(TBL_Employees[[#This Row],[COUNT]]/1000)*100</f>
        <v>18.399999999999999</v>
      </c>
      <c r="R199" s="18" t="str">
        <f>TEXT(TBL_Employees[[#This Row],[Hire Date]],"yyyy")</f>
        <v>2014</v>
      </c>
      <c r="S199" s="18" t="str">
        <f>TEXT(TBL_Employees[[#This Row],[Exit Date]],"yyyy")</f>
        <v/>
      </c>
      <c r="T199" s="18" t="e">
        <f>TBL_Employees[[#This Row],[exit year]]-TBL_Employees[[#This Row],[year hires]]</f>
        <v>#VALUE!</v>
      </c>
      <c r="U199" s="18">
        <f t="shared" si="7"/>
        <v>2.9000000000000001E-2</v>
      </c>
      <c r="V199" s="18" t="e">
        <f>IF(TBL_Employees[[#This Row],[dif]],"true","false")</f>
        <v>#VALUE!</v>
      </c>
    </row>
    <row r="200" spans="1:22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SUM((TBL_Employees[[#This Row],[Bonus %]]*TBL_Employees[[#This Row],[Annual Salary]]))</f>
        <v>0</v>
      </c>
      <c r="P200">
        <f t="shared" si="6"/>
        <v>184</v>
      </c>
      <c r="Q200">
        <f>(TBL_Employees[[#This Row],[COUNT]]/1000)*100</f>
        <v>18.399999999999999</v>
      </c>
      <c r="R200" s="18" t="str">
        <f>TEXT(TBL_Employees[[#This Row],[Hire Date]],"yyyy")</f>
        <v>2019</v>
      </c>
      <c r="S200" s="18" t="str">
        <f>TEXT(TBL_Employees[[#This Row],[Exit Date]],"yyyy")</f>
        <v/>
      </c>
      <c r="T200" s="18" t="e">
        <f>TBL_Employees[[#This Row],[exit year]]-TBL_Employees[[#This Row],[year hires]]</f>
        <v>#VALUE!</v>
      </c>
      <c r="U200" s="18">
        <f t="shared" si="7"/>
        <v>2.9000000000000001E-2</v>
      </c>
      <c r="V200" s="18" t="e">
        <f>IF(TBL_Employees[[#This Row],[dif]],"true","false")</f>
        <v>#VALUE!</v>
      </c>
    </row>
    <row r="201" spans="1:22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SUM((TBL_Employees[[#This Row],[Bonus %]]*TBL_Employees[[#This Row],[Annual Salary]]))</f>
        <v>70789.440000000002</v>
      </c>
      <c r="P201">
        <f t="shared" si="6"/>
        <v>184</v>
      </c>
      <c r="Q201">
        <f>(TBL_Employees[[#This Row],[COUNT]]/1000)*100</f>
        <v>18.399999999999999</v>
      </c>
      <c r="R201" s="18" t="str">
        <f>TEXT(TBL_Employees[[#This Row],[Hire Date]],"yyyy")</f>
        <v>2016</v>
      </c>
      <c r="S201" s="18" t="str">
        <f>TEXT(TBL_Employees[[#This Row],[Exit Date]],"yyyy")</f>
        <v>2017</v>
      </c>
      <c r="T201" s="18">
        <f>TBL_Employees[[#This Row],[exit year]]-TBL_Employees[[#This Row],[year hires]]</f>
        <v>1</v>
      </c>
      <c r="U201" s="18">
        <f t="shared" si="7"/>
        <v>2.9000000000000001E-2</v>
      </c>
      <c r="V201" s="18" t="str">
        <f>IF(TBL_Employees[[#This Row],[dif]],"true","false")</f>
        <v>true</v>
      </c>
    </row>
    <row r="202" spans="1:22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SUM((TBL_Employees[[#This Row],[Bonus %]]*TBL_Employees[[#This Row],[Annual Salary]]))</f>
        <v>0</v>
      </c>
      <c r="P202">
        <f t="shared" si="6"/>
        <v>184</v>
      </c>
      <c r="Q202">
        <f>(TBL_Employees[[#This Row],[COUNT]]/1000)*100</f>
        <v>18.399999999999999</v>
      </c>
      <c r="R202" s="18" t="str">
        <f>TEXT(TBL_Employees[[#This Row],[Hire Date]],"yyyy")</f>
        <v>2017</v>
      </c>
      <c r="S202" s="18" t="str">
        <f>TEXT(TBL_Employees[[#This Row],[Exit Date]],"yyyy")</f>
        <v/>
      </c>
      <c r="T202" s="18" t="e">
        <f>TBL_Employees[[#This Row],[exit year]]-TBL_Employees[[#This Row],[year hires]]</f>
        <v>#VALUE!</v>
      </c>
      <c r="U202" s="18">
        <f t="shared" si="7"/>
        <v>2.9000000000000001E-2</v>
      </c>
      <c r="V202" s="18" t="e">
        <f>IF(TBL_Employees[[#This Row],[dif]],"true","false")</f>
        <v>#VALUE!</v>
      </c>
    </row>
    <row r="203" spans="1:22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SUM((TBL_Employees[[#This Row],[Bonus %]]*TBL_Employees[[#This Row],[Annual Salary]]))</f>
        <v>0</v>
      </c>
      <c r="P203">
        <f t="shared" si="6"/>
        <v>184</v>
      </c>
      <c r="Q203">
        <f>(TBL_Employees[[#This Row],[COUNT]]/1000)*100</f>
        <v>18.399999999999999</v>
      </c>
      <c r="R203" s="18" t="str">
        <f>TEXT(TBL_Employees[[#This Row],[Hire Date]],"yyyy")</f>
        <v>2015</v>
      </c>
      <c r="S203" s="18" t="str">
        <f>TEXT(TBL_Employees[[#This Row],[Exit Date]],"yyyy")</f>
        <v/>
      </c>
      <c r="T203" s="18" t="e">
        <f>TBL_Employees[[#This Row],[exit year]]-TBL_Employees[[#This Row],[year hires]]</f>
        <v>#VALUE!</v>
      </c>
      <c r="U203" s="18">
        <f t="shared" si="7"/>
        <v>2.9000000000000001E-2</v>
      </c>
      <c r="V203" s="18" t="e">
        <f>IF(TBL_Employees[[#This Row],[dif]],"true","false")</f>
        <v>#VALUE!</v>
      </c>
    </row>
    <row r="204" spans="1:22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SUM((TBL_Employees[[#This Row],[Bonus %]]*TBL_Employees[[#This Row],[Annual Salary]]))</f>
        <v>95737.98000000001</v>
      </c>
      <c r="P204">
        <f t="shared" si="6"/>
        <v>184</v>
      </c>
      <c r="Q204">
        <f>(TBL_Employees[[#This Row],[COUNT]]/1000)*100</f>
        <v>18.399999999999999</v>
      </c>
      <c r="R204" s="18" t="str">
        <f>TEXT(TBL_Employees[[#This Row],[Hire Date]],"yyyy")</f>
        <v>2011</v>
      </c>
      <c r="S204" s="18" t="str">
        <f>TEXT(TBL_Employees[[#This Row],[Exit Date]],"yyyy")</f>
        <v/>
      </c>
      <c r="T204" s="18" t="e">
        <f>TBL_Employees[[#This Row],[exit year]]-TBL_Employees[[#This Row],[year hires]]</f>
        <v>#VALUE!</v>
      </c>
      <c r="U204" s="18">
        <f t="shared" si="7"/>
        <v>2.9000000000000001E-2</v>
      </c>
      <c r="V204" s="18" t="e">
        <f>IF(TBL_Employees[[#This Row],[dif]],"true","false")</f>
        <v>#VALUE!</v>
      </c>
    </row>
    <row r="205" spans="1:22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SUM((TBL_Employees[[#This Row],[Bonus %]]*TBL_Employees[[#This Row],[Annual Salary]]))</f>
        <v>0</v>
      </c>
      <c r="P205">
        <f t="shared" si="6"/>
        <v>184</v>
      </c>
      <c r="Q205">
        <f>(TBL_Employees[[#This Row],[COUNT]]/1000)*100</f>
        <v>18.399999999999999</v>
      </c>
      <c r="R205" s="18" t="str">
        <f>TEXT(TBL_Employees[[#This Row],[Hire Date]],"yyyy")</f>
        <v>2020</v>
      </c>
      <c r="S205" s="18" t="str">
        <f>TEXT(TBL_Employees[[#This Row],[Exit Date]],"yyyy")</f>
        <v/>
      </c>
      <c r="T205" s="18" t="e">
        <f>TBL_Employees[[#This Row],[exit year]]-TBL_Employees[[#This Row],[year hires]]</f>
        <v>#VALUE!</v>
      </c>
      <c r="U205" s="18">
        <f t="shared" si="7"/>
        <v>2.9000000000000001E-2</v>
      </c>
      <c r="V205" s="18" t="e">
        <f>IF(TBL_Employees[[#This Row],[dif]],"true","false")</f>
        <v>#VALUE!</v>
      </c>
    </row>
    <row r="206" spans="1:22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SUM((TBL_Employees[[#This Row],[Bonus %]]*TBL_Employees[[#This Row],[Annual Salary]]))</f>
        <v>40295.42</v>
      </c>
      <c r="P206">
        <f t="shared" si="6"/>
        <v>184</v>
      </c>
      <c r="Q206">
        <f>(TBL_Employees[[#This Row],[COUNT]]/1000)*100</f>
        <v>18.399999999999999</v>
      </c>
      <c r="R206" s="18" t="str">
        <f>TEXT(TBL_Employees[[#This Row],[Hire Date]],"yyyy")</f>
        <v>2014</v>
      </c>
      <c r="S206" s="18" t="str">
        <f>TEXT(TBL_Employees[[#This Row],[Exit Date]],"yyyy")</f>
        <v/>
      </c>
      <c r="T206" s="18" t="e">
        <f>TBL_Employees[[#This Row],[exit year]]-TBL_Employees[[#This Row],[year hires]]</f>
        <v>#VALUE!</v>
      </c>
      <c r="U206" s="18">
        <f t="shared" si="7"/>
        <v>2.9000000000000001E-2</v>
      </c>
      <c r="V206" s="18" t="e">
        <f>IF(TBL_Employees[[#This Row],[dif]],"true","false")</f>
        <v>#VALUE!</v>
      </c>
    </row>
    <row r="207" spans="1:22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SUM((TBL_Employees[[#This Row],[Bonus %]]*TBL_Employees[[#This Row],[Annual Salary]]))</f>
        <v>0</v>
      </c>
      <c r="P207">
        <f t="shared" si="6"/>
        <v>184</v>
      </c>
      <c r="Q207">
        <f>(TBL_Employees[[#This Row],[COUNT]]/1000)*100</f>
        <v>18.399999999999999</v>
      </c>
      <c r="R207" s="18" t="str">
        <f>TEXT(TBL_Employees[[#This Row],[Hire Date]],"yyyy")</f>
        <v>1993</v>
      </c>
      <c r="S207" s="18" t="str">
        <f>TEXT(TBL_Employees[[#This Row],[Exit Date]],"yyyy")</f>
        <v/>
      </c>
      <c r="T207" s="18" t="e">
        <f>TBL_Employees[[#This Row],[exit year]]-TBL_Employees[[#This Row],[year hires]]</f>
        <v>#VALUE!</v>
      </c>
      <c r="U207" s="18">
        <f t="shared" si="7"/>
        <v>2.9000000000000001E-2</v>
      </c>
      <c r="V207" s="18" t="e">
        <f>IF(TBL_Employees[[#This Row],[dif]],"true","false")</f>
        <v>#VALUE!</v>
      </c>
    </row>
    <row r="208" spans="1:22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SUM((TBL_Employees[[#This Row],[Bonus %]]*TBL_Employees[[#This Row],[Annual Salary]]))</f>
        <v>0</v>
      </c>
      <c r="P208">
        <f t="shared" si="6"/>
        <v>184</v>
      </c>
      <c r="Q208">
        <f>(TBL_Employees[[#This Row],[COUNT]]/1000)*100</f>
        <v>18.399999999999999</v>
      </c>
      <c r="R208" s="18" t="str">
        <f>TEXT(TBL_Employees[[#This Row],[Hire Date]],"yyyy")</f>
        <v>1999</v>
      </c>
      <c r="S208" s="18" t="str">
        <f>TEXT(TBL_Employees[[#This Row],[Exit Date]],"yyyy")</f>
        <v/>
      </c>
      <c r="T208" s="18" t="e">
        <f>TBL_Employees[[#This Row],[exit year]]-TBL_Employees[[#This Row],[year hires]]</f>
        <v>#VALUE!</v>
      </c>
      <c r="U208" s="18">
        <f t="shared" si="7"/>
        <v>2.9000000000000001E-2</v>
      </c>
      <c r="V208" s="18" t="e">
        <f>IF(TBL_Employees[[#This Row],[dif]],"true","false")</f>
        <v>#VALUE!</v>
      </c>
    </row>
    <row r="209" spans="1:22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SUM((TBL_Employees[[#This Row],[Bonus %]]*TBL_Employees[[#This Row],[Annual Salary]]))</f>
        <v>8446.2000000000007</v>
      </c>
      <c r="P209">
        <f t="shared" si="6"/>
        <v>184</v>
      </c>
      <c r="Q209">
        <f>(TBL_Employees[[#This Row],[COUNT]]/1000)*100</f>
        <v>18.399999999999999</v>
      </c>
      <c r="R209" s="18" t="str">
        <f>TEXT(TBL_Employees[[#This Row],[Hire Date]],"yyyy")</f>
        <v>2004</v>
      </c>
      <c r="S209" s="18" t="str">
        <f>TEXT(TBL_Employees[[#This Row],[Exit Date]],"yyyy")</f>
        <v/>
      </c>
      <c r="T209" s="18" t="e">
        <f>TBL_Employees[[#This Row],[exit year]]-TBL_Employees[[#This Row],[year hires]]</f>
        <v>#VALUE!</v>
      </c>
      <c r="U209" s="18">
        <f t="shared" si="7"/>
        <v>2.9000000000000001E-2</v>
      </c>
      <c r="V209" s="18" t="e">
        <f>IF(TBL_Employees[[#This Row],[dif]],"true","false")</f>
        <v>#VALUE!</v>
      </c>
    </row>
    <row r="210" spans="1:22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SUM((TBL_Employees[[#This Row],[Bonus %]]*TBL_Employees[[#This Row],[Annual Salary]]))</f>
        <v>0</v>
      </c>
      <c r="P210">
        <f t="shared" si="6"/>
        <v>184</v>
      </c>
      <c r="Q210">
        <f>(TBL_Employees[[#This Row],[COUNT]]/1000)*100</f>
        <v>18.399999999999999</v>
      </c>
      <c r="R210" s="18" t="str">
        <f>TEXT(TBL_Employees[[#This Row],[Hire Date]],"yyyy")</f>
        <v>2021</v>
      </c>
      <c r="S210" s="18" t="str">
        <f>TEXT(TBL_Employees[[#This Row],[Exit Date]],"yyyy")</f>
        <v/>
      </c>
      <c r="T210" s="18" t="e">
        <f>TBL_Employees[[#This Row],[exit year]]-TBL_Employees[[#This Row],[year hires]]</f>
        <v>#VALUE!</v>
      </c>
      <c r="U210" s="18">
        <f t="shared" si="7"/>
        <v>2.9000000000000001E-2</v>
      </c>
      <c r="V210" s="18" t="e">
        <f>IF(TBL_Employees[[#This Row],[dif]],"true","false")</f>
        <v>#VALUE!</v>
      </c>
    </row>
    <row r="211" spans="1:22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SUM((TBL_Employees[[#This Row],[Bonus %]]*TBL_Employees[[#This Row],[Annual Salary]]))</f>
        <v>76885.2</v>
      </c>
      <c r="P211">
        <f t="shared" si="6"/>
        <v>184</v>
      </c>
      <c r="Q211">
        <f>(TBL_Employees[[#This Row],[COUNT]]/1000)*100</f>
        <v>18.399999999999999</v>
      </c>
      <c r="R211" s="18" t="str">
        <f>TEXT(TBL_Employees[[#This Row],[Hire Date]],"yyyy")</f>
        <v>2011</v>
      </c>
      <c r="S211" s="18" t="str">
        <f>TEXT(TBL_Employees[[#This Row],[Exit Date]],"yyyy")</f>
        <v/>
      </c>
      <c r="T211" s="18" t="e">
        <f>TBL_Employees[[#This Row],[exit year]]-TBL_Employees[[#This Row],[year hires]]</f>
        <v>#VALUE!</v>
      </c>
      <c r="U211" s="18">
        <f t="shared" si="7"/>
        <v>2.9000000000000001E-2</v>
      </c>
      <c r="V211" s="18" t="e">
        <f>IF(TBL_Employees[[#This Row],[dif]],"true","false")</f>
        <v>#VALUE!</v>
      </c>
    </row>
    <row r="212" spans="1:22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SUM((TBL_Employees[[#This Row],[Bonus %]]*TBL_Employees[[#This Row],[Annual Salary]]))</f>
        <v>0</v>
      </c>
      <c r="P212">
        <f t="shared" si="6"/>
        <v>184</v>
      </c>
      <c r="Q212">
        <f>(TBL_Employees[[#This Row],[COUNT]]/1000)*100</f>
        <v>18.399999999999999</v>
      </c>
      <c r="R212" s="18" t="str">
        <f>TEXT(TBL_Employees[[#This Row],[Hire Date]],"yyyy")</f>
        <v>2014</v>
      </c>
      <c r="S212" s="18" t="str">
        <f>TEXT(TBL_Employees[[#This Row],[Exit Date]],"yyyy")</f>
        <v/>
      </c>
      <c r="T212" s="18" t="e">
        <f>TBL_Employees[[#This Row],[exit year]]-TBL_Employees[[#This Row],[year hires]]</f>
        <v>#VALUE!</v>
      </c>
      <c r="U212" s="18">
        <f t="shared" si="7"/>
        <v>2.9000000000000001E-2</v>
      </c>
      <c r="V212" s="18" t="e">
        <f>IF(TBL_Employees[[#This Row],[dif]],"true","false")</f>
        <v>#VALUE!</v>
      </c>
    </row>
    <row r="213" spans="1:22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SUM((TBL_Employees[[#This Row],[Bonus %]]*TBL_Employees[[#This Row],[Annual Salary]]))</f>
        <v>22711.95</v>
      </c>
      <c r="P213">
        <f t="shared" si="6"/>
        <v>184</v>
      </c>
      <c r="Q213">
        <f>(TBL_Employees[[#This Row],[COUNT]]/1000)*100</f>
        <v>18.399999999999999</v>
      </c>
      <c r="R213" s="18" t="str">
        <f>TEXT(TBL_Employees[[#This Row],[Hire Date]],"yyyy")</f>
        <v>2017</v>
      </c>
      <c r="S213" s="18" t="str">
        <f>TEXT(TBL_Employees[[#This Row],[Exit Date]],"yyyy")</f>
        <v/>
      </c>
      <c r="T213" s="18" t="e">
        <f>TBL_Employees[[#This Row],[exit year]]-TBL_Employees[[#This Row],[year hires]]</f>
        <v>#VALUE!</v>
      </c>
      <c r="U213" s="18">
        <f t="shared" si="7"/>
        <v>2.9000000000000001E-2</v>
      </c>
      <c r="V213" s="18" t="e">
        <f>IF(TBL_Employees[[#This Row],[dif]],"true","false")</f>
        <v>#VALUE!</v>
      </c>
    </row>
    <row r="214" spans="1:22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SUM((TBL_Employees[[#This Row],[Bonus %]]*TBL_Employees[[#This Row],[Annual Salary]]))</f>
        <v>0</v>
      </c>
      <c r="P214">
        <f t="shared" si="6"/>
        <v>184</v>
      </c>
      <c r="Q214">
        <f>(TBL_Employees[[#This Row],[COUNT]]/1000)*100</f>
        <v>18.399999999999999</v>
      </c>
      <c r="R214" s="18" t="str">
        <f>TEXT(TBL_Employees[[#This Row],[Hire Date]],"yyyy")</f>
        <v>2003</v>
      </c>
      <c r="S214" s="18" t="str">
        <f>TEXT(TBL_Employees[[#This Row],[Exit Date]],"yyyy")</f>
        <v/>
      </c>
      <c r="T214" s="18" t="e">
        <f>TBL_Employees[[#This Row],[exit year]]-TBL_Employees[[#This Row],[year hires]]</f>
        <v>#VALUE!</v>
      </c>
      <c r="U214" s="18">
        <f t="shared" si="7"/>
        <v>2.9000000000000001E-2</v>
      </c>
      <c r="V214" s="18" t="e">
        <f>IF(TBL_Employees[[#This Row],[dif]],"true","false")</f>
        <v>#VALUE!</v>
      </c>
    </row>
    <row r="215" spans="1:22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SUM((TBL_Employees[[#This Row],[Bonus %]]*TBL_Employees[[#This Row],[Annual Salary]]))</f>
        <v>6140.1</v>
      </c>
      <c r="P215">
        <f t="shared" si="6"/>
        <v>184</v>
      </c>
      <c r="Q215">
        <f>(TBL_Employees[[#This Row],[COUNT]]/1000)*100</f>
        <v>18.399999999999999</v>
      </c>
      <c r="R215" s="18" t="str">
        <f>TEXT(TBL_Employees[[#This Row],[Hire Date]],"yyyy")</f>
        <v>1994</v>
      </c>
      <c r="S215" s="18" t="str">
        <f>TEXT(TBL_Employees[[#This Row],[Exit Date]],"yyyy")</f>
        <v/>
      </c>
      <c r="T215" s="18" t="e">
        <f>TBL_Employees[[#This Row],[exit year]]-TBL_Employees[[#This Row],[year hires]]</f>
        <v>#VALUE!</v>
      </c>
      <c r="U215" s="18">
        <f t="shared" si="7"/>
        <v>2.9000000000000001E-2</v>
      </c>
      <c r="V215" s="18" t="e">
        <f>IF(TBL_Employees[[#This Row],[dif]],"true","false")</f>
        <v>#VALUE!</v>
      </c>
    </row>
    <row r="216" spans="1:22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SUM((TBL_Employees[[#This Row],[Bonus %]]*TBL_Employees[[#This Row],[Annual Salary]]))</f>
        <v>0</v>
      </c>
      <c r="P216">
        <f t="shared" si="6"/>
        <v>184</v>
      </c>
      <c r="Q216">
        <f>(TBL_Employees[[#This Row],[COUNT]]/1000)*100</f>
        <v>18.399999999999999</v>
      </c>
      <c r="R216" s="18" t="str">
        <f>TEXT(TBL_Employees[[#This Row],[Hire Date]],"yyyy")</f>
        <v>1998</v>
      </c>
      <c r="S216" s="18" t="str">
        <f>TEXT(TBL_Employees[[#This Row],[Exit Date]],"yyyy")</f>
        <v/>
      </c>
      <c r="T216" s="18" t="e">
        <f>TBL_Employees[[#This Row],[exit year]]-TBL_Employees[[#This Row],[year hires]]</f>
        <v>#VALUE!</v>
      </c>
      <c r="U216" s="18">
        <f t="shared" si="7"/>
        <v>2.9000000000000001E-2</v>
      </c>
      <c r="V216" s="18" t="e">
        <f>IF(TBL_Employees[[#This Row],[dif]],"true","false")</f>
        <v>#VALUE!</v>
      </c>
    </row>
    <row r="217" spans="1:22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SUM((TBL_Employees[[#This Row],[Bonus %]]*TBL_Employees[[#This Row],[Annual Salary]]))</f>
        <v>0</v>
      </c>
      <c r="P217">
        <f t="shared" si="6"/>
        <v>184</v>
      </c>
      <c r="Q217">
        <f>(TBL_Employees[[#This Row],[COUNT]]/1000)*100</f>
        <v>18.399999999999999</v>
      </c>
      <c r="R217" s="18" t="str">
        <f>TEXT(TBL_Employees[[#This Row],[Hire Date]],"yyyy")</f>
        <v>2008</v>
      </c>
      <c r="S217" s="18" t="str">
        <f>TEXT(TBL_Employees[[#This Row],[Exit Date]],"yyyy")</f>
        <v/>
      </c>
      <c r="T217" s="18" t="e">
        <f>TBL_Employees[[#This Row],[exit year]]-TBL_Employees[[#This Row],[year hires]]</f>
        <v>#VALUE!</v>
      </c>
      <c r="U217" s="18">
        <f t="shared" si="7"/>
        <v>2.9000000000000001E-2</v>
      </c>
      <c r="V217" s="18" t="e">
        <f>IF(TBL_Employees[[#This Row],[dif]],"true","false")</f>
        <v>#VALUE!</v>
      </c>
    </row>
    <row r="218" spans="1:22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SUM((TBL_Employees[[#This Row],[Bonus %]]*TBL_Employees[[#This Row],[Annual Salary]]))</f>
        <v>0</v>
      </c>
      <c r="P218">
        <f t="shared" si="6"/>
        <v>184</v>
      </c>
      <c r="Q218">
        <f>(TBL_Employees[[#This Row],[COUNT]]/1000)*100</f>
        <v>18.399999999999999</v>
      </c>
      <c r="R218" s="18" t="str">
        <f>TEXT(TBL_Employees[[#This Row],[Hire Date]],"yyyy")</f>
        <v>2020</v>
      </c>
      <c r="S218" s="18" t="str">
        <f>TEXT(TBL_Employees[[#This Row],[Exit Date]],"yyyy")</f>
        <v/>
      </c>
      <c r="T218" s="18" t="e">
        <f>TBL_Employees[[#This Row],[exit year]]-TBL_Employees[[#This Row],[year hires]]</f>
        <v>#VALUE!</v>
      </c>
      <c r="U218" s="18">
        <f t="shared" si="7"/>
        <v>2.9000000000000001E-2</v>
      </c>
      <c r="V218" s="18" t="e">
        <f>IF(TBL_Employees[[#This Row],[dif]],"true","false")</f>
        <v>#VALUE!</v>
      </c>
    </row>
    <row r="219" spans="1:22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SUM((TBL_Employees[[#This Row],[Bonus %]]*TBL_Employees[[#This Row],[Annual Salary]]))</f>
        <v>70448.37</v>
      </c>
      <c r="P219">
        <f t="shared" si="6"/>
        <v>184</v>
      </c>
      <c r="Q219">
        <f>(TBL_Employees[[#This Row],[COUNT]]/1000)*100</f>
        <v>18.399999999999999</v>
      </c>
      <c r="R219" s="18" t="str">
        <f>TEXT(TBL_Employees[[#This Row],[Hire Date]],"yyyy")</f>
        <v>2017</v>
      </c>
      <c r="S219" s="18" t="str">
        <f>TEXT(TBL_Employees[[#This Row],[Exit Date]],"yyyy")</f>
        <v/>
      </c>
      <c r="T219" s="18" t="e">
        <f>TBL_Employees[[#This Row],[exit year]]-TBL_Employees[[#This Row],[year hires]]</f>
        <v>#VALUE!</v>
      </c>
      <c r="U219" s="18">
        <f t="shared" si="7"/>
        <v>2.9000000000000001E-2</v>
      </c>
      <c r="V219" s="18" t="e">
        <f>IF(TBL_Employees[[#This Row],[dif]],"true","false")</f>
        <v>#VALUE!</v>
      </c>
    </row>
    <row r="220" spans="1:22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SUM((TBL_Employees[[#This Row],[Bonus %]]*TBL_Employees[[#This Row],[Annual Salary]]))</f>
        <v>0</v>
      </c>
      <c r="P220">
        <f t="shared" si="6"/>
        <v>184</v>
      </c>
      <c r="Q220">
        <f>(TBL_Employees[[#This Row],[COUNT]]/1000)*100</f>
        <v>18.399999999999999</v>
      </c>
      <c r="R220" s="18" t="str">
        <f>TEXT(TBL_Employees[[#This Row],[Hire Date]],"yyyy")</f>
        <v>2013</v>
      </c>
      <c r="S220" s="18" t="str">
        <f>TEXT(TBL_Employees[[#This Row],[Exit Date]],"yyyy")</f>
        <v/>
      </c>
      <c r="T220" s="18" t="e">
        <f>TBL_Employees[[#This Row],[exit year]]-TBL_Employees[[#This Row],[year hires]]</f>
        <v>#VALUE!</v>
      </c>
      <c r="U220" s="18">
        <f t="shared" si="7"/>
        <v>2.9000000000000001E-2</v>
      </c>
      <c r="V220" s="18" t="e">
        <f>IF(TBL_Employees[[#This Row],[dif]],"true","false")</f>
        <v>#VALUE!</v>
      </c>
    </row>
    <row r="221" spans="1:22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SUM((TBL_Employees[[#This Row],[Bonus %]]*TBL_Employees[[#This Row],[Annual Salary]]))</f>
        <v>0</v>
      </c>
      <c r="P221">
        <f t="shared" si="6"/>
        <v>184</v>
      </c>
      <c r="Q221">
        <f>(TBL_Employees[[#This Row],[COUNT]]/1000)*100</f>
        <v>18.399999999999999</v>
      </c>
      <c r="R221" s="18" t="str">
        <f>TEXT(TBL_Employees[[#This Row],[Hire Date]],"yyyy")</f>
        <v>2021</v>
      </c>
      <c r="S221" s="18" t="str">
        <f>TEXT(TBL_Employees[[#This Row],[Exit Date]],"yyyy")</f>
        <v/>
      </c>
      <c r="T221" s="18" t="e">
        <f>TBL_Employees[[#This Row],[exit year]]-TBL_Employees[[#This Row],[year hires]]</f>
        <v>#VALUE!</v>
      </c>
      <c r="U221" s="18">
        <f t="shared" si="7"/>
        <v>2.9000000000000001E-2</v>
      </c>
      <c r="V221" s="18" t="e">
        <f>IF(TBL_Employees[[#This Row],[dif]],"true","false")</f>
        <v>#VALUE!</v>
      </c>
    </row>
    <row r="222" spans="1:22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SUM((TBL_Employees[[#This Row],[Bonus %]]*TBL_Employees[[#This Row],[Annual Salary]]))</f>
        <v>91955.16</v>
      </c>
      <c r="P222">
        <f t="shared" si="6"/>
        <v>184</v>
      </c>
      <c r="Q222">
        <f>(TBL_Employees[[#This Row],[COUNT]]/1000)*100</f>
        <v>18.399999999999999</v>
      </c>
      <c r="R222" s="18" t="str">
        <f>TEXT(TBL_Employees[[#This Row],[Hire Date]],"yyyy")</f>
        <v>2018</v>
      </c>
      <c r="S222" s="18" t="str">
        <f>TEXT(TBL_Employees[[#This Row],[Exit Date]],"yyyy")</f>
        <v/>
      </c>
      <c r="T222" s="18" t="e">
        <f>TBL_Employees[[#This Row],[exit year]]-TBL_Employees[[#This Row],[year hires]]</f>
        <v>#VALUE!</v>
      </c>
      <c r="U222" s="18">
        <f t="shared" si="7"/>
        <v>2.9000000000000001E-2</v>
      </c>
      <c r="V222" s="18" t="e">
        <f>IF(TBL_Employees[[#This Row],[dif]],"true","false")</f>
        <v>#VALUE!</v>
      </c>
    </row>
    <row r="223" spans="1:22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SUM((TBL_Employees[[#This Row],[Bonus %]]*TBL_Employees[[#This Row],[Annual Salary]]))</f>
        <v>0</v>
      </c>
      <c r="P223">
        <f t="shared" si="6"/>
        <v>184</v>
      </c>
      <c r="Q223">
        <f>(TBL_Employees[[#This Row],[COUNT]]/1000)*100</f>
        <v>18.399999999999999</v>
      </c>
      <c r="R223" s="18" t="str">
        <f>TEXT(TBL_Employees[[#This Row],[Hire Date]],"yyyy")</f>
        <v>2003</v>
      </c>
      <c r="S223" s="18" t="str">
        <f>TEXT(TBL_Employees[[#This Row],[Exit Date]],"yyyy")</f>
        <v/>
      </c>
      <c r="T223" s="18" t="e">
        <f>TBL_Employees[[#This Row],[exit year]]-TBL_Employees[[#This Row],[year hires]]</f>
        <v>#VALUE!</v>
      </c>
      <c r="U223" s="18">
        <f t="shared" si="7"/>
        <v>2.9000000000000001E-2</v>
      </c>
      <c r="V223" s="18" t="e">
        <f>IF(TBL_Employees[[#This Row],[dif]],"true","false")</f>
        <v>#VALUE!</v>
      </c>
    </row>
    <row r="224" spans="1:22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SUM((TBL_Employees[[#This Row],[Bonus %]]*TBL_Employees[[#This Row],[Annual Salary]]))</f>
        <v>0</v>
      </c>
      <c r="P224">
        <f t="shared" si="6"/>
        <v>184</v>
      </c>
      <c r="Q224">
        <f>(TBL_Employees[[#This Row],[COUNT]]/1000)*100</f>
        <v>18.399999999999999</v>
      </c>
      <c r="R224" s="18" t="str">
        <f>TEXT(TBL_Employees[[#This Row],[Hire Date]],"yyyy")</f>
        <v>2017</v>
      </c>
      <c r="S224" s="18" t="str">
        <f>TEXT(TBL_Employees[[#This Row],[Exit Date]],"yyyy")</f>
        <v/>
      </c>
      <c r="T224" s="18" t="e">
        <f>TBL_Employees[[#This Row],[exit year]]-TBL_Employees[[#This Row],[year hires]]</f>
        <v>#VALUE!</v>
      </c>
      <c r="U224" s="18">
        <f t="shared" si="7"/>
        <v>2.9000000000000001E-2</v>
      </c>
      <c r="V224" s="18" t="e">
        <f>IF(TBL_Employees[[#This Row],[dif]],"true","false")</f>
        <v>#VALUE!</v>
      </c>
    </row>
    <row r="225" spans="1:22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SUM((TBL_Employees[[#This Row],[Bonus %]]*TBL_Employees[[#This Row],[Annual Salary]]))</f>
        <v>0</v>
      </c>
      <c r="P225">
        <f t="shared" si="6"/>
        <v>184</v>
      </c>
      <c r="Q225">
        <f>(TBL_Employees[[#This Row],[COUNT]]/1000)*100</f>
        <v>18.399999999999999</v>
      </c>
      <c r="R225" s="18" t="str">
        <f>TEXT(TBL_Employees[[#This Row],[Hire Date]],"yyyy")</f>
        <v>2021</v>
      </c>
      <c r="S225" s="18" t="str">
        <f>TEXT(TBL_Employees[[#This Row],[Exit Date]],"yyyy")</f>
        <v/>
      </c>
      <c r="T225" s="18" t="e">
        <f>TBL_Employees[[#This Row],[exit year]]-TBL_Employees[[#This Row],[year hires]]</f>
        <v>#VALUE!</v>
      </c>
      <c r="U225" s="18">
        <f t="shared" si="7"/>
        <v>2.9000000000000001E-2</v>
      </c>
      <c r="V225" s="18" t="e">
        <f>IF(TBL_Employees[[#This Row],[dif]],"true","false")</f>
        <v>#VALUE!</v>
      </c>
    </row>
    <row r="226" spans="1:22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SUM((TBL_Employees[[#This Row],[Bonus %]]*TBL_Employees[[#This Row],[Annual Salary]]))</f>
        <v>0</v>
      </c>
      <c r="P226">
        <f t="shared" si="6"/>
        <v>184</v>
      </c>
      <c r="Q226">
        <f>(TBL_Employees[[#This Row],[COUNT]]/1000)*100</f>
        <v>18.399999999999999</v>
      </c>
      <c r="R226" s="18" t="str">
        <f>TEXT(TBL_Employees[[#This Row],[Hire Date]],"yyyy")</f>
        <v>2014</v>
      </c>
      <c r="S226" s="18" t="str">
        <f>TEXT(TBL_Employees[[#This Row],[Exit Date]],"yyyy")</f>
        <v/>
      </c>
      <c r="T226" s="18" t="e">
        <f>TBL_Employees[[#This Row],[exit year]]-TBL_Employees[[#This Row],[year hires]]</f>
        <v>#VALUE!</v>
      </c>
      <c r="U226" s="18">
        <f t="shared" si="7"/>
        <v>2.9000000000000001E-2</v>
      </c>
      <c r="V226" s="18" t="e">
        <f>IF(TBL_Employees[[#This Row],[dif]],"true","false")</f>
        <v>#VALUE!</v>
      </c>
    </row>
    <row r="227" spans="1:22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SUM((TBL_Employees[[#This Row],[Bonus %]]*TBL_Employees[[#This Row],[Annual Salary]]))</f>
        <v>0</v>
      </c>
      <c r="P227">
        <f t="shared" si="6"/>
        <v>184</v>
      </c>
      <c r="Q227">
        <f>(TBL_Employees[[#This Row],[COUNT]]/1000)*100</f>
        <v>18.399999999999999</v>
      </c>
      <c r="R227" s="18" t="str">
        <f>TEXT(TBL_Employees[[#This Row],[Hire Date]],"yyyy")</f>
        <v>2011</v>
      </c>
      <c r="S227" s="18" t="str">
        <f>TEXT(TBL_Employees[[#This Row],[Exit Date]],"yyyy")</f>
        <v/>
      </c>
      <c r="T227" s="18" t="e">
        <f>TBL_Employees[[#This Row],[exit year]]-TBL_Employees[[#This Row],[year hires]]</f>
        <v>#VALUE!</v>
      </c>
      <c r="U227" s="18">
        <f t="shared" si="7"/>
        <v>2.9000000000000001E-2</v>
      </c>
      <c r="V227" s="18" t="e">
        <f>IF(TBL_Employees[[#This Row],[dif]],"true","false")</f>
        <v>#VALUE!</v>
      </c>
    </row>
    <row r="228" spans="1:22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SUM((TBL_Employees[[#This Row],[Bonus %]]*TBL_Employees[[#This Row],[Annual Salary]]))</f>
        <v>34330.53</v>
      </c>
      <c r="P228">
        <f t="shared" si="6"/>
        <v>184</v>
      </c>
      <c r="Q228">
        <f>(TBL_Employees[[#This Row],[COUNT]]/1000)*100</f>
        <v>18.399999999999999</v>
      </c>
      <c r="R228" s="18" t="str">
        <f>TEXT(TBL_Employees[[#This Row],[Hire Date]],"yyyy")</f>
        <v>2021</v>
      </c>
      <c r="S228" s="18" t="str">
        <f>TEXT(TBL_Employees[[#This Row],[Exit Date]],"yyyy")</f>
        <v/>
      </c>
      <c r="T228" s="18" t="e">
        <f>TBL_Employees[[#This Row],[exit year]]-TBL_Employees[[#This Row],[year hires]]</f>
        <v>#VALUE!</v>
      </c>
      <c r="U228" s="18">
        <f t="shared" si="7"/>
        <v>2.9000000000000001E-2</v>
      </c>
      <c r="V228" s="18" t="e">
        <f>IF(TBL_Employees[[#This Row],[dif]],"true","false")</f>
        <v>#VALUE!</v>
      </c>
    </row>
    <row r="229" spans="1:22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SUM((TBL_Employees[[#This Row],[Bonus %]]*TBL_Employees[[#This Row],[Annual Salary]]))</f>
        <v>14361.449999999999</v>
      </c>
      <c r="P229">
        <f t="shared" si="6"/>
        <v>184</v>
      </c>
      <c r="Q229">
        <f>(TBL_Employees[[#This Row],[COUNT]]/1000)*100</f>
        <v>18.399999999999999</v>
      </c>
      <c r="R229" s="18" t="str">
        <f>TEXT(TBL_Employees[[#This Row],[Hire Date]],"yyyy")</f>
        <v>2001</v>
      </c>
      <c r="S229" s="18" t="str">
        <f>TEXT(TBL_Employees[[#This Row],[Exit Date]],"yyyy")</f>
        <v>2010</v>
      </c>
      <c r="T229" s="18">
        <f>TBL_Employees[[#This Row],[exit year]]-TBL_Employees[[#This Row],[year hires]]</f>
        <v>9</v>
      </c>
      <c r="U229" s="18">
        <f t="shared" si="7"/>
        <v>2.9000000000000001E-2</v>
      </c>
      <c r="V229" s="18" t="str">
        <f>IF(TBL_Employees[[#This Row],[dif]],"true","false")</f>
        <v>true</v>
      </c>
    </row>
    <row r="230" spans="1:22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SUM((TBL_Employees[[#This Row],[Bonus %]]*TBL_Employees[[#This Row],[Annual Salary]]))</f>
        <v>0</v>
      </c>
      <c r="P230">
        <f t="shared" si="6"/>
        <v>184</v>
      </c>
      <c r="Q230">
        <f>(TBL_Employees[[#This Row],[COUNT]]/1000)*100</f>
        <v>18.399999999999999</v>
      </c>
      <c r="R230" s="18" t="str">
        <f>TEXT(TBL_Employees[[#This Row],[Hire Date]],"yyyy")</f>
        <v>2009</v>
      </c>
      <c r="S230" s="18" t="str">
        <f>TEXT(TBL_Employees[[#This Row],[Exit Date]],"yyyy")</f>
        <v/>
      </c>
      <c r="T230" s="18" t="e">
        <f>TBL_Employees[[#This Row],[exit year]]-TBL_Employees[[#This Row],[year hires]]</f>
        <v>#VALUE!</v>
      </c>
      <c r="U230" s="18">
        <f t="shared" si="7"/>
        <v>2.9000000000000001E-2</v>
      </c>
      <c r="V230" s="18" t="e">
        <f>IF(TBL_Employees[[#This Row],[dif]],"true","false")</f>
        <v>#VALUE!</v>
      </c>
    </row>
    <row r="231" spans="1:22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SUM((TBL_Employees[[#This Row],[Bonus %]]*TBL_Employees[[#This Row],[Annual Salary]]))</f>
        <v>11047.77</v>
      </c>
      <c r="P231">
        <f t="shared" si="6"/>
        <v>184</v>
      </c>
      <c r="Q231">
        <f>(TBL_Employees[[#This Row],[COUNT]]/1000)*100</f>
        <v>18.399999999999999</v>
      </c>
      <c r="R231" s="18" t="str">
        <f>TEXT(TBL_Employees[[#This Row],[Hire Date]],"yyyy")</f>
        <v>1998</v>
      </c>
      <c r="S231" s="18" t="str">
        <f>TEXT(TBL_Employees[[#This Row],[Exit Date]],"yyyy")</f>
        <v/>
      </c>
      <c r="T231" s="18" t="e">
        <f>TBL_Employees[[#This Row],[exit year]]-TBL_Employees[[#This Row],[year hires]]</f>
        <v>#VALUE!</v>
      </c>
      <c r="U231" s="18">
        <f t="shared" si="7"/>
        <v>2.9000000000000001E-2</v>
      </c>
      <c r="V231" s="18" t="e">
        <f>IF(TBL_Employees[[#This Row],[dif]],"true","false")</f>
        <v>#VALUE!</v>
      </c>
    </row>
    <row r="232" spans="1:22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SUM((TBL_Employees[[#This Row],[Bonus %]]*TBL_Employees[[#This Row],[Annual Salary]]))</f>
        <v>0</v>
      </c>
      <c r="P232">
        <f t="shared" si="6"/>
        <v>184</v>
      </c>
      <c r="Q232">
        <f>(TBL_Employees[[#This Row],[COUNT]]/1000)*100</f>
        <v>18.399999999999999</v>
      </c>
      <c r="R232" s="18" t="str">
        <f>TEXT(TBL_Employees[[#This Row],[Hire Date]],"yyyy")</f>
        <v>2015</v>
      </c>
      <c r="S232" s="18" t="str">
        <f>TEXT(TBL_Employees[[#This Row],[Exit Date]],"yyyy")</f>
        <v/>
      </c>
      <c r="T232" s="18" t="e">
        <f>TBL_Employees[[#This Row],[exit year]]-TBL_Employees[[#This Row],[year hires]]</f>
        <v>#VALUE!</v>
      </c>
      <c r="U232" s="18">
        <f t="shared" si="7"/>
        <v>2.9000000000000001E-2</v>
      </c>
      <c r="V232" s="18" t="e">
        <f>IF(TBL_Employees[[#This Row],[dif]],"true","false")</f>
        <v>#VALUE!</v>
      </c>
    </row>
    <row r="233" spans="1:22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SUM((TBL_Employees[[#This Row],[Bonus %]]*TBL_Employees[[#This Row],[Annual Salary]]))</f>
        <v>0</v>
      </c>
      <c r="P233">
        <f t="shared" si="6"/>
        <v>184</v>
      </c>
      <c r="Q233">
        <f>(TBL_Employees[[#This Row],[COUNT]]/1000)*100</f>
        <v>18.399999999999999</v>
      </c>
      <c r="R233" s="18" t="str">
        <f>TEXT(TBL_Employees[[#This Row],[Hire Date]],"yyyy")</f>
        <v>2017</v>
      </c>
      <c r="S233" s="18" t="str">
        <f>TEXT(TBL_Employees[[#This Row],[Exit Date]],"yyyy")</f>
        <v/>
      </c>
      <c r="T233" s="18" t="e">
        <f>TBL_Employees[[#This Row],[exit year]]-TBL_Employees[[#This Row],[year hires]]</f>
        <v>#VALUE!</v>
      </c>
      <c r="U233" s="18">
        <f t="shared" si="7"/>
        <v>2.9000000000000001E-2</v>
      </c>
      <c r="V233" s="18" t="e">
        <f>IF(TBL_Employees[[#This Row],[dif]],"true","false")</f>
        <v>#VALUE!</v>
      </c>
    </row>
    <row r="234" spans="1:22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SUM((TBL_Employees[[#This Row],[Bonus %]]*TBL_Employees[[#This Row],[Annual Salary]]))</f>
        <v>103370.40000000001</v>
      </c>
      <c r="P234">
        <f t="shared" si="6"/>
        <v>184</v>
      </c>
      <c r="Q234">
        <f>(TBL_Employees[[#This Row],[COUNT]]/1000)*100</f>
        <v>18.399999999999999</v>
      </c>
      <c r="R234" s="18" t="str">
        <f>TEXT(TBL_Employees[[#This Row],[Hire Date]],"yyyy")</f>
        <v>2020</v>
      </c>
      <c r="S234" s="18" t="str">
        <f>TEXT(TBL_Employees[[#This Row],[Exit Date]],"yyyy")</f>
        <v/>
      </c>
      <c r="T234" s="18" t="e">
        <f>TBL_Employees[[#This Row],[exit year]]-TBL_Employees[[#This Row],[year hires]]</f>
        <v>#VALUE!</v>
      </c>
      <c r="U234" s="18">
        <f t="shared" si="7"/>
        <v>2.9000000000000001E-2</v>
      </c>
      <c r="V234" s="18" t="e">
        <f>IF(TBL_Employees[[#This Row],[dif]],"true","false")</f>
        <v>#VALUE!</v>
      </c>
    </row>
    <row r="235" spans="1:22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SUM((TBL_Employees[[#This Row],[Bonus %]]*TBL_Employees[[#This Row],[Annual Salary]]))</f>
        <v>11283.75</v>
      </c>
      <c r="P235">
        <f t="shared" si="6"/>
        <v>184</v>
      </c>
      <c r="Q235">
        <f>(TBL_Employees[[#This Row],[COUNT]]/1000)*100</f>
        <v>18.399999999999999</v>
      </c>
      <c r="R235" s="18" t="str">
        <f>TEXT(TBL_Employees[[#This Row],[Hire Date]],"yyyy")</f>
        <v>1995</v>
      </c>
      <c r="S235" s="18" t="str">
        <f>TEXT(TBL_Employees[[#This Row],[Exit Date]],"yyyy")</f>
        <v/>
      </c>
      <c r="T235" s="18" t="e">
        <f>TBL_Employees[[#This Row],[exit year]]-TBL_Employees[[#This Row],[year hires]]</f>
        <v>#VALUE!</v>
      </c>
      <c r="U235" s="18">
        <f t="shared" si="7"/>
        <v>2.9000000000000001E-2</v>
      </c>
      <c r="V235" s="18" t="e">
        <f>IF(TBL_Employees[[#This Row],[dif]],"true","false")</f>
        <v>#VALUE!</v>
      </c>
    </row>
    <row r="236" spans="1:22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SUM((TBL_Employees[[#This Row],[Bonus %]]*TBL_Employees[[#This Row],[Annual Salary]]))</f>
        <v>61455.33</v>
      </c>
      <c r="P236">
        <f t="shared" si="6"/>
        <v>184</v>
      </c>
      <c r="Q236">
        <f>(TBL_Employees[[#This Row],[COUNT]]/1000)*100</f>
        <v>18.399999999999999</v>
      </c>
      <c r="R236" s="18" t="str">
        <f>TEXT(TBL_Employees[[#This Row],[Hire Date]],"yyyy")</f>
        <v>2021</v>
      </c>
      <c r="S236" s="18" t="str">
        <f>TEXT(TBL_Employees[[#This Row],[Exit Date]],"yyyy")</f>
        <v/>
      </c>
      <c r="T236" s="18" t="e">
        <f>TBL_Employees[[#This Row],[exit year]]-TBL_Employees[[#This Row],[year hires]]</f>
        <v>#VALUE!</v>
      </c>
      <c r="U236" s="18">
        <f t="shared" si="7"/>
        <v>2.9000000000000001E-2</v>
      </c>
      <c r="V236" s="18" t="e">
        <f>IF(TBL_Employees[[#This Row],[dif]],"true","false")</f>
        <v>#VALUE!</v>
      </c>
    </row>
    <row r="237" spans="1:22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SUM((TBL_Employees[[#This Row],[Bonus %]]*TBL_Employees[[#This Row],[Annual Salary]]))</f>
        <v>0</v>
      </c>
      <c r="P237">
        <f t="shared" si="6"/>
        <v>184</v>
      </c>
      <c r="Q237">
        <f>(TBL_Employees[[#This Row],[COUNT]]/1000)*100</f>
        <v>18.399999999999999</v>
      </c>
      <c r="R237" s="18" t="str">
        <f>TEXT(TBL_Employees[[#This Row],[Hire Date]],"yyyy")</f>
        <v>2017</v>
      </c>
      <c r="S237" s="18" t="str">
        <f>TEXT(TBL_Employees[[#This Row],[Exit Date]],"yyyy")</f>
        <v/>
      </c>
      <c r="T237" s="18" t="e">
        <f>TBL_Employees[[#This Row],[exit year]]-TBL_Employees[[#This Row],[year hires]]</f>
        <v>#VALUE!</v>
      </c>
      <c r="U237" s="18">
        <f t="shared" si="7"/>
        <v>2.9000000000000001E-2</v>
      </c>
      <c r="V237" s="18" t="e">
        <f>IF(TBL_Employees[[#This Row],[dif]],"true","false")</f>
        <v>#VALUE!</v>
      </c>
    </row>
    <row r="238" spans="1:22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SUM((TBL_Employees[[#This Row],[Bonus %]]*TBL_Employees[[#This Row],[Annual Salary]]))</f>
        <v>0</v>
      </c>
      <c r="P238">
        <f t="shared" si="6"/>
        <v>184</v>
      </c>
      <c r="Q238">
        <f>(TBL_Employees[[#This Row],[COUNT]]/1000)*100</f>
        <v>18.399999999999999</v>
      </c>
      <c r="R238" s="18" t="str">
        <f>TEXT(TBL_Employees[[#This Row],[Hire Date]],"yyyy")</f>
        <v>2012</v>
      </c>
      <c r="S238" s="18" t="str">
        <f>TEXT(TBL_Employees[[#This Row],[Exit Date]],"yyyy")</f>
        <v>2013</v>
      </c>
      <c r="T238" s="18">
        <f>TBL_Employees[[#This Row],[exit year]]-TBL_Employees[[#This Row],[year hires]]</f>
        <v>1</v>
      </c>
      <c r="U238" s="18">
        <f t="shared" si="7"/>
        <v>2.9000000000000001E-2</v>
      </c>
      <c r="V238" s="18" t="str">
        <f>IF(TBL_Employees[[#This Row],[dif]],"true","false")</f>
        <v>true</v>
      </c>
    </row>
    <row r="239" spans="1:22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SUM((TBL_Employees[[#This Row],[Bonus %]]*TBL_Employees[[#This Row],[Annual Salary]]))</f>
        <v>0</v>
      </c>
      <c r="P239">
        <f t="shared" si="6"/>
        <v>184</v>
      </c>
      <c r="Q239">
        <f>(TBL_Employees[[#This Row],[COUNT]]/1000)*100</f>
        <v>18.399999999999999</v>
      </c>
      <c r="R239" s="18" t="str">
        <f>TEXT(TBL_Employees[[#This Row],[Hire Date]],"yyyy")</f>
        <v>2014</v>
      </c>
      <c r="S239" s="18" t="str">
        <f>TEXT(TBL_Employees[[#This Row],[Exit Date]],"yyyy")</f>
        <v/>
      </c>
      <c r="T239" s="18" t="e">
        <f>TBL_Employees[[#This Row],[exit year]]-TBL_Employees[[#This Row],[year hires]]</f>
        <v>#VALUE!</v>
      </c>
      <c r="U239" s="18">
        <f t="shared" si="7"/>
        <v>2.9000000000000001E-2</v>
      </c>
      <c r="V239" s="18" t="e">
        <f>IF(TBL_Employees[[#This Row],[dif]],"true","false")</f>
        <v>#VALUE!</v>
      </c>
    </row>
    <row r="240" spans="1:22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SUM((TBL_Employees[[#This Row],[Bonus %]]*TBL_Employees[[#This Row],[Annual Salary]]))</f>
        <v>20192.34</v>
      </c>
      <c r="P240">
        <f t="shared" si="6"/>
        <v>184</v>
      </c>
      <c r="Q240">
        <f>(TBL_Employees[[#This Row],[COUNT]]/1000)*100</f>
        <v>18.399999999999999</v>
      </c>
      <c r="R240" s="18" t="str">
        <f>TEXT(TBL_Employees[[#This Row],[Hire Date]],"yyyy")</f>
        <v>2013</v>
      </c>
      <c r="S240" s="18" t="str">
        <f>TEXT(TBL_Employees[[#This Row],[Exit Date]],"yyyy")</f>
        <v>2020</v>
      </c>
      <c r="T240" s="18">
        <f>TBL_Employees[[#This Row],[exit year]]-TBL_Employees[[#This Row],[year hires]]</f>
        <v>7</v>
      </c>
      <c r="U240" s="18">
        <f t="shared" si="7"/>
        <v>2.9000000000000001E-2</v>
      </c>
      <c r="V240" s="18" t="str">
        <f>IF(TBL_Employees[[#This Row],[dif]],"true","false")</f>
        <v>true</v>
      </c>
    </row>
    <row r="241" spans="1:22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SUM((TBL_Employees[[#This Row],[Bonus %]]*TBL_Employees[[#This Row],[Annual Salary]]))</f>
        <v>0</v>
      </c>
      <c r="P241">
        <f t="shared" si="6"/>
        <v>184</v>
      </c>
      <c r="Q241">
        <f>(TBL_Employees[[#This Row],[COUNT]]/1000)*100</f>
        <v>18.399999999999999</v>
      </c>
      <c r="R241" s="18" t="str">
        <f>TEXT(TBL_Employees[[#This Row],[Hire Date]],"yyyy")</f>
        <v>2007</v>
      </c>
      <c r="S241" s="18" t="str">
        <f>TEXT(TBL_Employees[[#This Row],[Exit Date]],"yyyy")</f>
        <v/>
      </c>
      <c r="T241" s="18" t="e">
        <f>TBL_Employees[[#This Row],[exit year]]-TBL_Employees[[#This Row],[year hires]]</f>
        <v>#VALUE!</v>
      </c>
      <c r="U241" s="18">
        <f t="shared" si="7"/>
        <v>2.9000000000000001E-2</v>
      </c>
      <c r="V241" s="18" t="e">
        <f>IF(TBL_Employees[[#This Row],[dif]],"true","false")</f>
        <v>#VALUE!</v>
      </c>
    </row>
    <row r="242" spans="1:22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SUM((TBL_Employees[[#This Row],[Bonus %]]*TBL_Employees[[#This Row],[Annual Salary]]))</f>
        <v>18619.349999999999</v>
      </c>
      <c r="P242">
        <f t="shared" si="6"/>
        <v>184</v>
      </c>
      <c r="Q242">
        <f>(TBL_Employees[[#This Row],[COUNT]]/1000)*100</f>
        <v>18.399999999999999</v>
      </c>
      <c r="R242" s="18" t="str">
        <f>TEXT(TBL_Employees[[#This Row],[Hire Date]],"yyyy")</f>
        <v>2013</v>
      </c>
      <c r="S242" s="18" t="str">
        <f>TEXT(TBL_Employees[[#This Row],[Exit Date]],"yyyy")</f>
        <v/>
      </c>
      <c r="T242" s="18" t="e">
        <f>TBL_Employees[[#This Row],[exit year]]-TBL_Employees[[#This Row],[year hires]]</f>
        <v>#VALUE!</v>
      </c>
      <c r="U242" s="18">
        <f t="shared" si="7"/>
        <v>2.9000000000000001E-2</v>
      </c>
      <c r="V242" s="18" t="e">
        <f>IF(TBL_Employees[[#This Row],[dif]],"true","false")</f>
        <v>#VALUE!</v>
      </c>
    </row>
    <row r="243" spans="1:22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SUM((TBL_Employees[[#This Row],[Bonus %]]*TBL_Employees[[#This Row],[Annual Salary]]))</f>
        <v>0</v>
      </c>
      <c r="P243">
        <f t="shared" si="6"/>
        <v>184</v>
      </c>
      <c r="Q243">
        <f>(TBL_Employees[[#This Row],[COUNT]]/1000)*100</f>
        <v>18.399999999999999</v>
      </c>
      <c r="R243" s="18" t="str">
        <f>TEXT(TBL_Employees[[#This Row],[Hire Date]],"yyyy")</f>
        <v>2009</v>
      </c>
      <c r="S243" s="18" t="str">
        <f>TEXT(TBL_Employees[[#This Row],[Exit Date]],"yyyy")</f>
        <v/>
      </c>
      <c r="T243" s="18" t="e">
        <f>TBL_Employees[[#This Row],[exit year]]-TBL_Employees[[#This Row],[year hires]]</f>
        <v>#VALUE!</v>
      </c>
      <c r="U243" s="18">
        <f t="shared" si="7"/>
        <v>2.9000000000000001E-2</v>
      </c>
      <c r="V243" s="18" t="e">
        <f>IF(TBL_Employees[[#This Row],[dif]],"true","false")</f>
        <v>#VALUE!</v>
      </c>
    </row>
    <row r="244" spans="1:22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SUM((TBL_Employees[[#This Row],[Bonus %]]*TBL_Employees[[#This Row],[Annual Salary]]))</f>
        <v>41643.800000000003</v>
      </c>
      <c r="P244">
        <f t="shared" si="6"/>
        <v>184</v>
      </c>
      <c r="Q244">
        <f>(TBL_Employees[[#This Row],[COUNT]]/1000)*100</f>
        <v>18.399999999999999</v>
      </c>
      <c r="R244" s="18" t="str">
        <f>TEXT(TBL_Employees[[#This Row],[Hire Date]],"yyyy")</f>
        <v>2020</v>
      </c>
      <c r="S244" s="18" t="str">
        <f>TEXT(TBL_Employees[[#This Row],[Exit Date]],"yyyy")</f>
        <v>2020</v>
      </c>
      <c r="T244" s="18">
        <f>TBL_Employees[[#This Row],[exit year]]-TBL_Employees[[#This Row],[year hires]]</f>
        <v>0</v>
      </c>
      <c r="U244" s="18">
        <f t="shared" si="7"/>
        <v>2.9000000000000001E-2</v>
      </c>
      <c r="V244" s="18" t="str">
        <f>IF(TBL_Employees[[#This Row],[dif]],"true","false")</f>
        <v>false</v>
      </c>
    </row>
    <row r="245" spans="1:22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SUM((TBL_Employees[[#This Row],[Bonus %]]*TBL_Employees[[#This Row],[Annual Salary]]))</f>
        <v>54660.6</v>
      </c>
      <c r="P245">
        <f t="shared" si="6"/>
        <v>184</v>
      </c>
      <c r="Q245">
        <f>(TBL_Employees[[#This Row],[COUNT]]/1000)*100</f>
        <v>18.399999999999999</v>
      </c>
      <c r="R245" s="18" t="str">
        <f>TEXT(TBL_Employees[[#This Row],[Hire Date]],"yyyy")</f>
        <v>2008</v>
      </c>
      <c r="S245" s="18" t="str">
        <f>TEXT(TBL_Employees[[#This Row],[Exit Date]],"yyyy")</f>
        <v/>
      </c>
      <c r="T245" s="18" t="e">
        <f>TBL_Employees[[#This Row],[exit year]]-TBL_Employees[[#This Row],[year hires]]</f>
        <v>#VALUE!</v>
      </c>
      <c r="U245" s="18">
        <f t="shared" si="7"/>
        <v>2.9000000000000001E-2</v>
      </c>
      <c r="V245" s="18" t="e">
        <f>IF(TBL_Employees[[#This Row],[dif]],"true","false")</f>
        <v>#VALUE!</v>
      </c>
    </row>
    <row r="246" spans="1:22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SUM((TBL_Employees[[#This Row],[Bonus %]]*TBL_Employees[[#This Row],[Annual Salary]]))</f>
        <v>8226.26</v>
      </c>
      <c r="P246">
        <f t="shared" si="6"/>
        <v>184</v>
      </c>
      <c r="Q246">
        <f>(TBL_Employees[[#This Row],[COUNT]]/1000)*100</f>
        <v>18.399999999999999</v>
      </c>
      <c r="R246" s="18" t="str">
        <f>TEXT(TBL_Employees[[#This Row],[Hire Date]],"yyyy")</f>
        <v>2006</v>
      </c>
      <c r="S246" s="18" t="str">
        <f>TEXT(TBL_Employees[[#This Row],[Exit Date]],"yyyy")</f>
        <v/>
      </c>
      <c r="T246" s="18" t="e">
        <f>TBL_Employees[[#This Row],[exit year]]-TBL_Employees[[#This Row],[year hires]]</f>
        <v>#VALUE!</v>
      </c>
      <c r="U246" s="18">
        <f t="shared" si="7"/>
        <v>2.9000000000000001E-2</v>
      </c>
      <c r="V246" s="18" t="e">
        <f>IF(TBL_Employees[[#This Row],[dif]],"true","false")</f>
        <v>#VALUE!</v>
      </c>
    </row>
    <row r="247" spans="1:22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SUM((TBL_Employees[[#This Row],[Bonus %]]*TBL_Employees[[#This Row],[Annual Salary]]))</f>
        <v>17322.14</v>
      </c>
      <c r="P247">
        <f t="shared" si="6"/>
        <v>184</v>
      </c>
      <c r="Q247">
        <f>(TBL_Employees[[#This Row],[COUNT]]/1000)*100</f>
        <v>18.399999999999999</v>
      </c>
      <c r="R247" s="18" t="str">
        <f>TEXT(TBL_Employees[[#This Row],[Hire Date]],"yyyy")</f>
        <v>2013</v>
      </c>
      <c r="S247" s="18" t="str">
        <f>TEXT(TBL_Employees[[#This Row],[Exit Date]],"yyyy")</f>
        <v/>
      </c>
      <c r="T247" s="18" t="e">
        <f>TBL_Employees[[#This Row],[exit year]]-TBL_Employees[[#This Row],[year hires]]</f>
        <v>#VALUE!</v>
      </c>
      <c r="U247" s="18">
        <f t="shared" si="7"/>
        <v>2.9000000000000001E-2</v>
      </c>
      <c r="V247" s="18" t="e">
        <f>IF(TBL_Employees[[#This Row],[dif]],"true","false")</f>
        <v>#VALUE!</v>
      </c>
    </row>
    <row r="248" spans="1:22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SUM((TBL_Employees[[#This Row],[Bonus %]]*TBL_Employees[[#This Row],[Annual Salary]]))</f>
        <v>7611.36</v>
      </c>
      <c r="P248">
        <f t="shared" si="6"/>
        <v>184</v>
      </c>
      <c r="Q248">
        <f>(TBL_Employees[[#This Row],[COUNT]]/1000)*100</f>
        <v>18.399999999999999</v>
      </c>
      <c r="R248" s="18" t="str">
        <f>TEXT(TBL_Employees[[#This Row],[Hire Date]],"yyyy")</f>
        <v>2008</v>
      </c>
      <c r="S248" s="18" t="str">
        <f>TEXT(TBL_Employees[[#This Row],[Exit Date]],"yyyy")</f>
        <v/>
      </c>
      <c r="T248" s="18" t="e">
        <f>TBL_Employees[[#This Row],[exit year]]-TBL_Employees[[#This Row],[year hires]]</f>
        <v>#VALUE!</v>
      </c>
      <c r="U248" s="18">
        <f t="shared" si="7"/>
        <v>2.9000000000000001E-2</v>
      </c>
      <c r="V248" s="18" t="e">
        <f>IF(TBL_Employees[[#This Row],[dif]],"true","false")</f>
        <v>#VALUE!</v>
      </c>
    </row>
    <row r="249" spans="1:22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SUM((TBL_Employees[[#This Row],[Bonus %]]*TBL_Employees[[#This Row],[Annual Salary]]))</f>
        <v>15494.88</v>
      </c>
      <c r="P249">
        <f t="shared" si="6"/>
        <v>184</v>
      </c>
      <c r="Q249">
        <f>(TBL_Employees[[#This Row],[COUNT]]/1000)*100</f>
        <v>18.399999999999999</v>
      </c>
      <c r="R249" s="18" t="str">
        <f>TEXT(TBL_Employees[[#This Row],[Hire Date]],"yyyy")</f>
        <v>2001</v>
      </c>
      <c r="S249" s="18" t="str">
        <f>TEXT(TBL_Employees[[#This Row],[Exit Date]],"yyyy")</f>
        <v/>
      </c>
      <c r="T249" s="18" t="e">
        <f>TBL_Employees[[#This Row],[exit year]]-TBL_Employees[[#This Row],[year hires]]</f>
        <v>#VALUE!</v>
      </c>
      <c r="U249" s="18">
        <f t="shared" si="7"/>
        <v>2.9000000000000001E-2</v>
      </c>
      <c r="V249" s="18" t="e">
        <f>IF(TBL_Employees[[#This Row],[dif]],"true","false")</f>
        <v>#VALUE!</v>
      </c>
    </row>
    <row r="250" spans="1:22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SUM((TBL_Employees[[#This Row],[Bonus %]]*TBL_Employees[[#This Row],[Annual Salary]]))</f>
        <v>26428.959999999999</v>
      </c>
      <c r="P250">
        <f t="shared" si="6"/>
        <v>184</v>
      </c>
      <c r="Q250">
        <f>(TBL_Employees[[#This Row],[COUNT]]/1000)*100</f>
        <v>18.399999999999999</v>
      </c>
      <c r="R250" s="18" t="str">
        <f>TEXT(TBL_Employees[[#This Row],[Hire Date]],"yyyy")</f>
        <v>2002</v>
      </c>
      <c r="S250" s="18" t="str">
        <f>TEXT(TBL_Employees[[#This Row],[Exit Date]],"yyyy")</f>
        <v/>
      </c>
      <c r="T250" s="18" t="e">
        <f>TBL_Employees[[#This Row],[exit year]]-TBL_Employees[[#This Row],[year hires]]</f>
        <v>#VALUE!</v>
      </c>
      <c r="U250" s="18">
        <f t="shared" si="7"/>
        <v>2.9000000000000001E-2</v>
      </c>
      <c r="V250" s="18" t="e">
        <f>IF(TBL_Employees[[#This Row],[dif]],"true","false")</f>
        <v>#VALUE!</v>
      </c>
    </row>
    <row r="251" spans="1:22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SUM((TBL_Employees[[#This Row],[Bonus %]]*TBL_Employees[[#This Row],[Annual Salary]]))</f>
        <v>86778.65</v>
      </c>
      <c r="P251">
        <f t="shared" si="6"/>
        <v>184</v>
      </c>
      <c r="Q251">
        <f>(TBL_Employees[[#This Row],[COUNT]]/1000)*100</f>
        <v>18.399999999999999</v>
      </c>
      <c r="R251" s="18" t="str">
        <f>TEXT(TBL_Employees[[#This Row],[Hire Date]],"yyyy")</f>
        <v>2004</v>
      </c>
      <c r="S251" s="18" t="str">
        <f>TEXT(TBL_Employees[[#This Row],[Exit Date]],"yyyy")</f>
        <v/>
      </c>
      <c r="T251" s="18" t="e">
        <f>TBL_Employees[[#This Row],[exit year]]-TBL_Employees[[#This Row],[year hires]]</f>
        <v>#VALUE!</v>
      </c>
      <c r="U251" s="18">
        <f t="shared" si="7"/>
        <v>2.9000000000000001E-2</v>
      </c>
      <c r="V251" s="18" t="e">
        <f>IF(TBL_Employees[[#This Row],[dif]],"true","false")</f>
        <v>#VALUE!</v>
      </c>
    </row>
    <row r="252" spans="1:22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SUM((TBL_Employees[[#This Row],[Bonus %]]*TBL_Employees[[#This Row],[Annual Salary]]))</f>
        <v>30511.62</v>
      </c>
      <c r="P252">
        <f t="shared" si="6"/>
        <v>184</v>
      </c>
      <c r="Q252">
        <f>(TBL_Employees[[#This Row],[COUNT]]/1000)*100</f>
        <v>18.399999999999999</v>
      </c>
      <c r="R252" s="18" t="str">
        <f>TEXT(TBL_Employees[[#This Row],[Hire Date]],"yyyy")</f>
        <v>2017</v>
      </c>
      <c r="S252" s="18" t="str">
        <f>TEXT(TBL_Employees[[#This Row],[Exit Date]],"yyyy")</f>
        <v/>
      </c>
      <c r="T252" s="18" t="e">
        <f>TBL_Employees[[#This Row],[exit year]]-TBL_Employees[[#This Row],[year hires]]</f>
        <v>#VALUE!</v>
      </c>
      <c r="U252" s="18">
        <f t="shared" si="7"/>
        <v>2.9000000000000001E-2</v>
      </c>
      <c r="V252" s="18" t="e">
        <f>IF(TBL_Employees[[#This Row],[dif]],"true","false")</f>
        <v>#VALUE!</v>
      </c>
    </row>
    <row r="253" spans="1:22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SUM((TBL_Employees[[#This Row],[Bonus %]]*TBL_Employees[[#This Row],[Annual Salary]]))</f>
        <v>13852.1</v>
      </c>
      <c r="P253">
        <f t="shared" si="6"/>
        <v>184</v>
      </c>
      <c r="Q253">
        <f>(TBL_Employees[[#This Row],[COUNT]]/1000)*100</f>
        <v>18.399999999999999</v>
      </c>
      <c r="R253" s="18" t="str">
        <f>TEXT(TBL_Employees[[#This Row],[Hire Date]],"yyyy")</f>
        <v>2011</v>
      </c>
      <c r="S253" s="18" t="str">
        <f>TEXT(TBL_Employees[[#This Row],[Exit Date]],"yyyy")</f>
        <v/>
      </c>
      <c r="T253" s="18" t="e">
        <f>TBL_Employees[[#This Row],[exit year]]-TBL_Employees[[#This Row],[year hires]]</f>
        <v>#VALUE!</v>
      </c>
      <c r="U253" s="18">
        <f t="shared" si="7"/>
        <v>2.9000000000000001E-2</v>
      </c>
      <c r="V253" s="18" t="e">
        <f>IF(TBL_Employees[[#This Row],[dif]],"true","false")</f>
        <v>#VALUE!</v>
      </c>
    </row>
    <row r="254" spans="1:22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SUM((TBL_Employees[[#This Row],[Bonus %]]*TBL_Employees[[#This Row],[Annual Salary]]))</f>
        <v>12526.03</v>
      </c>
      <c r="P254">
        <f t="shared" si="6"/>
        <v>184</v>
      </c>
      <c r="Q254">
        <f>(TBL_Employees[[#This Row],[COUNT]]/1000)*100</f>
        <v>18.399999999999999</v>
      </c>
      <c r="R254" s="18" t="str">
        <f>TEXT(TBL_Employees[[#This Row],[Hire Date]],"yyyy")</f>
        <v>2014</v>
      </c>
      <c r="S254" s="18" t="str">
        <f>TEXT(TBL_Employees[[#This Row],[Exit Date]],"yyyy")</f>
        <v/>
      </c>
      <c r="T254" s="18" t="e">
        <f>TBL_Employees[[#This Row],[exit year]]-TBL_Employees[[#This Row],[year hires]]</f>
        <v>#VALUE!</v>
      </c>
      <c r="U254" s="18">
        <f t="shared" si="7"/>
        <v>2.9000000000000001E-2</v>
      </c>
      <c r="V254" s="18" t="e">
        <f>IF(TBL_Employees[[#This Row],[dif]],"true","false")</f>
        <v>#VALUE!</v>
      </c>
    </row>
    <row r="255" spans="1:22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SUM((TBL_Employees[[#This Row],[Bonus %]]*TBL_Employees[[#This Row],[Annual Salary]]))</f>
        <v>0</v>
      </c>
      <c r="P255">
        <f t="shared" si="6"/>
        <v>184</v>
      </c>
      <c r="Q255">
        <f>(TBL_Employees[[#This Row],[COUNT]]/1000)*100</f>
        <v>18.399999999999999</v>
      </c>
      <c r="R255" s="18" t="str">
        <f>TEXT(TBL_Employees[[#This Row],[Hire Date]],"yyyy")</f>
        <v>2018</v>
      </c>
      <c r="S255" s="18" t="str">
        <f>TEXT(TBL_Employees[[#This Row],[Exit Date]],"yyyy")</f>
        <v/>
      </c>
      <c r="T255" s="18" t="e">
        <f>TBL_Employees[[#This Row],[exit year]]-TBL_Employees[[#This Row],[year hires]]</f>
        <v>#VALUE!</v>
      </c>
      <c r="U255" s="18">
        <f t="shared" si="7"/>
        <v>2.9000000000000001E-2</v>
      </c>
      <c r="V255" s="18" t="e">
        <f>IF(TBL_Employees[[#This Row],[dif]],"true","false")</f>
        <v>#VALUE!</v>
      </c>
    </row>
    <row r="256" spans="1:22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SUM((TBL_Employees[[#This Row],[Bonus %]]*TBL_Employees[[#This Row],[Annual Salary]]))</f>
        <v>0</v>
      </c>
      <c r="P256">
        <f t="shared" si="6"/>
        <v>184</v>
      </c>
      <c r="Q256">
        <f>(TBL_Employees[[#This Row],[COUNT]]/1000)*100</f>
        <v>18.399999999999999</v>
      </c>
      <c r="R256" s="18" t="str">
        <f>TEXT(TBL_Employees[[#This Row],[Hire Date]],"yyyy")</f>
        <v>2013</v>
      </c>
      <c r="S256" s="18" t="str">
        <f>TEXT(TBL_Employees[[#This Row],[Exit Date]],"yyyy")</f>
        <v/>
      </c>
      <c r="T256" s="18" t="e">
        <f>TBL_Employees[[#This Row],[exit year]]-TBL_Employees[[#This Row],[year hires]]</f>
        <v>#VALUE!</v>
      </c>
      <c r="U256" s="18">
        <f t="shared" si="7"/>
        <v>2.9000000000000001E-2</v>
      </c>
      <c r="V256" s="18" t="e">
        <f>IF(TBL_Employees[[#This Row],[dif]],"true","false")</f>
        <v>#VALUE!</v>
      </c>
    </row>
    <row r="257" spans="1:22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SUM((TBL_Employees[[#This Row],[Bonus %]]*TBL_Employees[[#This Row],[Annual Salary]]))</f>
        <v>0</v>
      </c>
      <c r="P257">
        <f t="shared" si="6"/>
        <v>184</v>
      </c>
      <c r="Q257">
        <f>(TBL_Employees[[#This Row],[COUNT]]/1000)*100</f>
        <v>18.399999999999999</v>
      </c>
      <c r="R257" s="18" t="str">
        <f>TEXT(TBL_Employees[[#This Row],[Hire Date]],"yyyy")</f>
        <v>2005</v>
      </c>
      <c r="S257" s="18" t="str">
        <f>TEXT(TBL_Employees[[#This Row],[Exit Date]],"yyyy")</f>
        <v/>
      </c>
      <c r="T257" s="18" t="e">
        <f>TBL_Employees[[#This Row],[exit year]]-TBL_Employees[[#This Row],[year hires]]</f>
        <v>#VALUE!</v>
      </c>
      <c r="U257" s="18">
        <f t="shared" si="7"/>
        <v>2.9000000000000001E-2</v>
      </c>
      <c r="V257" s="18" t="e">
        <f>IF(TBL_Employees[[#This Row],[dif]],"true","false")</f>
        <v>#VALUE!</v>
      </c>
    </row>
    <row r="258" spans="1:22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SUM((TBL_Employees[[#This Row],[Bonus %]]*TBL_Employees[[#This Row],[Annual Salary]]))</f>
        <v>0</v>
      </c>
      <c r="P258">
        <f t="shared" ref="P258:P321" si="8">COUNTIF(K:K,"&gt;20%")</f>
        <v>184</v>
      </c>
      <c r="Q258">
        <f>(TBL_Employees[[#This Row],[COUNT]]/1000)*100</f>
        <v>18.399999999999999</v>
      </c>
      <c r="R258" s="18" t="str">
        <f>TEXT(TBL_Employees[[#This Row],[Hire Date]],"yyyy")</f>
        <v>1992</v>
      </c>
      <c r="S258" s="18" t="str">
        <f>TEXT(TBL_Employees[[#This Row],[Exit Date]],"yyyy")</f>
        <v/>
      </c>
      <c r="T258" s="18" t="e">
        <f>TBL_Employees[[#This Row],[exit year]]-TBL_Employees[[#This Row],[year hires]]</f>
        <v>#VALUE!</v>
      </c>
      <c r="U258" s="18">
        <f t="shared" ref="U258:U321" si="9">29/1000</f>
        <v>2.9000000000000001E-2</v>
      </c>
      <c r="V258" s="18" t="e">
        <f>IF(TBL_Employees[[#This Row],[dif]],"true","false")</f>
        <v>#VALUE!</v>
      </c>
    </row>
    <row r="259" spans="1:22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SUM((TBL_Employees[[#This Row],[Bonus %]]*TBL_Employees[[#This Row],[Annual Salary]]))</f>
        <v>30787.600000000002</v>
      </c>
      <c r="P259">
        <f t="shared" si="8"/>
        <v>184</v>
      </c>
      <c r="Q259">
        <f>(TBL_Employees[[#This Row],[COUNT]]/1000)*100</f>
        <v>18.399999999999999</v>
      </c>
      <c r="R259" s="18" t="str">
        <f>TEXT(TBL_Employees[[#This Row],[Hire Date]],"yyyy")</f>
        <v>2004</v>
      </c>
      <c r="S259" s="18" t="str">
        <f>TEXT(TBL_Employees[[#This Row],[Exit Date]],"yyyy")</f>
        <v/>
      </c>
      <c r="T259" s="18" t="e">
        <f>TBL_Employees[[#This Row],[exit year]]-TBL_Employees[[#This Row],[year hires]]</f>
        <v>#VALUE!</v>
      </c>
      <c r="U259" s="18">
        <f t="shared" si="9"/>
        <v>2.9000000000000001E-2</v>
      </c>
      <c r="V259" s="18" t="e">
        <f>IF(TBL_Employees[[#This Row],[dif]],"true","false")</f>
        <v>#VALUE!</v>
      </c>
    </row>
    <row r="260" spans="1:22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SUM((TBL_Employees[[#This Row],[Bonus %]]*TBL_Employees[[#This Row],[Annual Salary]]))</f>
        <v>0</v>
      </c>
      <c r="P260">
        <f t="shared" si="8"/>
        <v>184</v>
      </c>
      <c r="Q260">
        <f>(TBL_Employees[[#This Row],[COUNT]]/1000)*100</f>
        <v>18.399999999999999</v>
      </c>
      <c r="R260" s="18" t="str">
        <f>TEXT(TBL_Employees[[#This Row],[Hire Date]],"yyyy")</f>
        <v>2018</v>
      </c>
      <c r="S260" s="18" t="str">
        <f>TEXT(TBL_Employees[[#This Row],[Exit Date]],"yyyy")</f>
        <v/>
      </c>
      <c r="T260" s="18" t="e">
        <f>TBL_Employees[[#This Row],[exit year]]-TBL_Employees[[#This Row],[year hires]]</f>
        <v>#VALUE!</v>
      </c>
      <c r="U260" s="18">
        <f t="shared" si="9"/>
        <v>2.9000000000000001E-2</v>
      </c>
      <c r="V260" s="18" t="e">
        <f>IF(TBL_Employees[[#This Row],[dif]],"true","false")</f>
        <v>#VALUE!</v>
      </c>
    </row>
    <row r="261" spans="1:22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SUM((TBL_Employees[[#This Row],[Bonus %]]*TBL_Employees[[#This Row],[Annual Salary]]))</f>
        <v>0</v>
      </c>
      <c r="P261">
        <f t="shared" si="8"/>
        <v>184</v>
      </c>
      <c r="Q261">
        <f>(TBL_Employees[[#This Row],[COUNT]]/1000)*100</f>
        <v>18.399999999999999</v>
      </c>
      <c r="R261" s="18" t="str">
        <f>TEXT(TBL_Employees[[#This Row],[Hire Date]],"yyyy")</f>
        <v>2018</v>
      </c>
      <c r="S261" s="18" t="str">
        <f>TEXT(TBL_Employees[[#This Row],[Exit Date]],"yyyy")</f>
        <v/>
      </c>
      <c r="T261" s="18" t="e">
        <f>TBL_Employees[[#This Row],[exit year]]-TBL_Employees[[#This Row],[year hires]]</f>
        <v>#VALUE!</v>
      </c>
      <c r="U261" s="18">
        <f t="shared" si="9"/>
        <v>2.9000000000000001E-2</v>
      </c>
      <c r="V261" s="18" t="e">
        <f>IF(TBL_Employees[[#This Row],[dif]],"true","false")</f>
        <v>#VALUE!</v>
      </c>
    </row>
    <row r="262" spans="1:22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SUM((TBL_Employees[[#This Row],[Bonus %]]*TBL_Employees[[#This Row],[Annual Salary]]))</f>
        <v>84271.77</v>
      </c>
      <c r="P262">
        <f t="shared" si="8"/>
        <v>184</v>
      </c>
      <c r="Q262">
        <f>(TBL_Employees[[#This Row],[COUNT]]/1000)*100</f>
        <v>18.399999999999999</v>
      </c>
      <c r="R262" s="18" t="str">
        <f>TEXT(TBL_Employees[[#This Row],[Hire Date]],"yyyy")</f>
        <v>2021</v>
      </c>
      <c r="S262" s="18" t="str">
        <f>TEXT(TBL_Employees[[#This Row],[Exit Date]],"yyyy")</f>
        <v/>
      </c>
      <c r="T262" s="18" t="e">
        <f>TBL_Employees[[#This Row],[exit year]]-TBL_Employees[[#This Row],[year hires]]</f>
        <v>#VALUE!</v>
      </c>
      <c r="U262" s="18">
        <f t="shared" si="9"/>
        <v>2.9000000000000001E-2</v>
      </c>
      <c r="V262" s="18" t="e">
        <f>IF(TBL_Employees[[#This Row],[dif]],"true","false")</f>
        <v>#VALUE!</v>
      </c>
    </row>
    <row r="263" spans="1:22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SUM((TBL_Employees[[#This Row],[Bonus %]]*TBL_Employees[[#This Row],[Annual Salary]]))</f>
        <v>19924.52</v>
      </c>
      <c r="P263">
        <f t="shared" si="8"/>
        <v>184</v>
      </c>
      <c r="Q263">
        <f>(TBL_Employees[[#This Row],[COUNT]]/1000)*100</f>
        <v>18.399999999999999</v>
      </c>
      <c r="R263" s="18" t="str">
        <f>TEXT(TBL_Employees[[#This Row],[Hire Date]],"yyyy")</f>
        <v>2004</v>
      </c>
      <c r="S263" s="18" t="str">
        <f>TEXT(TBL_Employees[[#This Row],[Exit Date]],"yyyy")</f>
        <v/>
      </c>
      <c r="T263" s="18" t="e">
        <f>TBL_Employees[[#This Row],[exit year]]-TBL_Employees[[#This Row],[year hires]]</f>
        <v>#VALUE!</v>
      </c>
      <c r="U263" s="18">
        <f t="shared" si="9"/>
        <v>2.9000000000000001E-2</v>
      </c>
      <c r="V263" s="18" t="e">
        <f>IF(TBL_Employees[[#This Row],[dif]],"true","false")</f>
        <v>#VALUE!</v>
      </c>
    </row>
    <row r="264" spans="1:22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SUM((TBL_Employees[[#This Row],[Bonus %]]*TBL_Employees[[#This Row],[Annual Salary]]))</f>
        <v>0</v>
      </c>
      <c r="P264">
        <f t="shared" si="8"/>
        <v>184</v>
      </c>
      <c r="Q264">
        <f>(TBL_Employees[[#This Row],[COUNT]]/1000)*100</f>
        <v>18.399999999999999</v>
      </c>
      <c r="R264" s="18" t="str">
        <f>TEXT(TBL_Employees[[#This Row],[Hire Date]],"yyyy")</f>
        <v>2004</v>
      </c>
      <c r="S264" s="18" t="str">
        <f>TEXT(TBL_Employees[[#This Row],[Exit Date]],"yyyy")</f>
        <v>2008</v>
      </c>
      <c r="T264" s="18">
        <f>TBL_Employees[[#This Row],[exit year]]-TBL_Employees[[#This Row],[year hires]]</f>
        <v>4</v>
      </c>
      <c r="U264" s="18">
        <f t="shared" si="9"/>
        <v>2.9000000000000001E-2</v>
      </c>
      <c r="V264" s="18" t="str">
        <f>IF(TBL_Employees[[#This Row],[dif]],"true","false")</f>
        <v>true</v>
      </c>
    </row>
    <row r="265" spans="1:22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SUM((TBL_Employees[[#This Row],[Bonus %]]*TBL_Employees[[#This Row],[Annual Salary]]))</f>
        <v>83956.06</v>
      </c>
      <c r="P265">
        <f t="shared" si="8"/>
        <v>184</v>
      </c>
      <c r="Q265">
        <f>(TBL_Employees[[#This Row],[COUNT]]/1000)*100</f>
        <v>18.399999999999999</v>
      </c>
      <c r="R265" s="18" t="str">
        <f>TEXT(TBL_Employees[[#This Row],[Hire Date]],"yyyy")</f>
        <v>2019</v>
      </c>
      <c r="S265" s="18" t="str">
        <f>TEXT(TBL_Employees[[#This Row],[Exit Date]],"yyyy")</f>
        <v/>
      </c>
      <c r="T265" s="18" t="e">
        <f>TBL_Employees[[#This Row],[exit year]]-TBL_Employees[[#This Row],[year hires]]</f>
        <v>#VALUE!</v>
      </c>
      <c r="U265" s="18">
        <f t="shared" si="9"/>
        <v>2.9000000000000001E-2</v>
      </c>
      <c r="V265" s="18" t="e">
        <f>IF(TBL_Employees[[#This Row],[dif]],"true","false")</f>
        <v>#VALUE!</v>
      </c>
    </row>
    <row r="266" spans="1:22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SUM((TBL_Employees[[#This Row],[Bonus %]]*TBL_Employees[[#This Row],[Annual Salary]]))</f>
        <v>54946.799999999996</v>
      </c>
      <c r="P266">
        <f t="shared" si="8"/>
        <v>184</v>
      </c>
      <c r="Q266">
        <f>(TBL_Employees[[#This Row],[COUNT]]/1000)*100</f>
        <v>18.399999999999999</v>
      </c>
      <c r="R266" s="18" t="str">
        <f>TEXT(TBL_Employees[[#This Row],[Hire Date]],"yyyy")</f>
        <v>2012</v>
      </c>
      <c r="S266" s="18" t="str">
        <f>TEXT(TBL_Employees[[#This Row],[Exit Date]],"yyyy")</f>
        <v/>
      </c>
      <c r="T266" s="18" t="e">
        <f>TBL_Employees[[#This Row],[exit year]]-TBL_Employees[[#This Row],[year hires]]</f>
        <v>#VALUE!</v>
      </c>
      <c r="U266" s="18">
        <f t="shared" si="9"/>
        <v>2.9000000000000001E-2</v>
      </c>
      <c r="V266" s="18" t="e">
        <f>IF(TBL_Employees[[#This Row],[dif]],"true","false")</f>
        <v>#VALUE!</v>
      </c>
    </row>
    <row r="267" spans="1:22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SUM((TBL_Employees[[#This Row],[Bonus %]]*TBL_Employees[[#This Row],[Annual Salary]]))</f>
        <v>59752.19</v>
      </c>
      <c r="P267">
        <f t="shared" si="8"/>
        <v>184</v>
      </c>
      <c r="Q267">
        <f>(TBL_Employees[[#This Row],[COUNT]]/1000)*100</f>
        <v>18.399999999999999</v>
      </c>
      <c r="R267" s="18" t="str">
        <f>TEXT(TBL_Employees[[#This Row],[Hire Date]],"yyyy")</f>
        <v>2020</v>
      </c>
      <c r="S267" s="18" t="str">
        <f>TEXT(TBL_Employees[[#This Row],[Exit Date]],"yyyy")</f>
        <v/>
      </c>
      <c r="T267" s="18" t="e">
        <f>TBL_Employees[[#This Row],[exit year]]-TBL_Employees[[#This Row],[year hires]]</f>
        <v>#VALUE!</v>
      </c>
      <c r="U267" s="18">
        <f t="shared" si="9"/>
        <v>2.9000000000000001E-2</v>
      </c>
      <c r="V267" s="18" t="e">
        <f>IF(TBL_Employees[[#This Row],[dif]],"true","false")</f>
        <v>#VALUE!</v>
      </c>
    </row>
    <row r="268" spans="1:22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SUM((TBL_Employees[[#This Row],[Bonus %]]*TBL_Employees[[#This Row],[Annual Salary]]))</f>
        <v>18945.5</v>
      </c>
      <c r="P268">
        <f t="shared" si="8"/>
        <v>184</v>
      </c>
      <c r="Q268">
        <f>(TBL_Employees[[#This Row],[COUNT]]/1000)*100</f>
        <v>18.399999999999999</v>
      </c>
      <c r="R268" s="18" t="str">
        <f>TEXT(TBL_Employees[[#This Row],[Hire Date]],"yyyy")</f>
        <v>2017</v>
      </c>
      <c r="S268" s="18" t="str">
        <f>TEXT(TBL_Employees[[#This Row],[Exit Date]],"yyyy")</f>
        <v/>
      </c>
      <c r="T268" s="18" t="e">
        <f>TBL_Employees[[#This Row],[exit year]]-TBL_Employees[[#This Row],[year hires]]</f>
        <v>#VALUE!</v>
      </c>
      <c r="U268" s="18">
        <f t="shared" si="9"/>
        <v>2.9000000000000001E-2</v>
      </c>
      <c r="V268" s="18" t="e">
        <f>IF(TBL_Employees[[#This Row],[dif]],"true","false")</f>
        <v>#VALUE!</v>
      </c>
    </row>
    <row r="269" spans="1:22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SUM((TBL_Employees[[#This Row],[Bonus %]]*TBL_Employees[[#This Row],[Annual Salary]]))</f>
        <v>0</v>
      </c>
      <c r="P269">
        <f t="shared" si="8"/>
        <v>184</v>
      </c>
      <c r="Q269">
        <f>(TBL_Employees[[#This Row],[COUNT]]/1000)*100</f>
        <v>18.399999999999999</v>
      </c>
      <c r="R269" s="18" t="str">
        <f>TEXT(TBL_Employees[[#This Row],[Hire Date]],"yyyy")</f>
        <v>2019</v>
      </c>
      <c r="S269" s="18" t="str">
        <f>TEXT(TBL_Employees[[#This Row],[Exit Date]],"yyyy")</f>
        <v/>
      </c>
      <c r="T269" s="18" t="e">
        <f>TBL_Employees[[#This Row],[exit year]]-TBL_Employees[[#This Row],[year hires]]</f>
        <v>#VALUE!</v>
      </c>
      <c r="U269" s="18">
        <f t="shared" si="9"/>
        <v>2.9000000000000001E-2</v>
      </c>
      <c r="V269" s="18" t="e">
        <f>IF(TBL_Employees[[#This Row],[dif]],"true","false")</f>
        <v>#VALUE!</v>
      </c>
    </row>
    <row r="270" spans="1:22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SUM((TBL_Employees[[#This Row],[Bonus %]]*TBL_Employees[[#This Row],[Annual Salary]]))</f>
        <v>0</v>
      </c>
      <c r="P270">
        <f t="shared" si="8"/>
        <v>184</v>
      </c>
      <c r="Q270">
        <f>(TBL_Employees[[#This Row],[COUNT]]/1000)*100</f>
        <v>18.399999999999999</v>
      </c>
      <c r="R270" s="18" t="str">
        <f>TEXT(TBL_Employees[[#This Row],[Hire Date]],"yyyy")</f>
        <v>2005</v>
      </c>
      <c r="S270" s="18" t="str">
        <f>TEXT(TBL_Employees[[#This Row],[Exit Date]],"yyyy")</f>
        <v/>
      </c>
      <c r="T270" s="18" t="e">
        <f>TBL_Employees[[#This Row],[exit year]]-TBL_Employees[[#This Row],[year hires]]</f>
        <v>#VALUE!</v>
      </c>
      <c r="U270" s="18">
        <f t="shared" si="9"/>
        <v>2.9000000000000001E-2</v>
      </c>
      <c r="V270" s="18" t="e">
        <f>IF(TBL_Employees[[#This Row],[dif]],"true","false")</f>
        <v>#VALUE!</v>
      </c>
    </row>
    <row r="271" spans="1:22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SUM((TBL_Employees[[#This Row],[Bonus %]]*TBL_Employees[[#This Row],[Annual Salary]]))</f>
        <v>5569.74</v>
      </c>
      <c r="P271">
        <f t="shared" si="8"/>
        <v>184</v>
      </c>
      <c r="Q271">
        <f>(TBL_Employees[[#This Row],[COUNT]]/1000)*100</f>
        <v>18.399999999999999</v>
      </c>
      <c r="R271" s="18" t="str">
        <f>TEXT(TBL_Employees[[#This Row],[Hire Date]],"yyyy")</f>
        <v>2017</v>
      </c>
      <c r="S271" s="18" t="str">
        <f>TEXT(TBL_Employees[[#This Row],[Exit Date]],"yyyy")</f>
        <v/>
      </c>
      <c r="T271" s="18" t="e">
        <f>TBL_Employees[[#This Row],[exit year]]-TBL_Employees[[#This Row],[year hires]]</f>
        <v>#VALUE!</v>
      </c>
      <c r="U271" s="18">
        <f t="shared" si="9"/>
        <v>2.9000000000000001E-2</v>
      </c>
      <c r="V271" s="18" t="e">
        <f>IF(TBL_Employees[[#This Row],[dif]],"true","false")</f>
        <v>#VALUE!</v>
      </c>
    </row>
    <row r="272" spans="1:22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SUM((TBL_Employees[[#This Row],[Bonus %]]*TBL_Employees[[#This Row],[Annual Salary]]))</f>
        <v>50190.59</v>
      </c>
      <c r="P272">
        <f t="shared" si="8"/>
        <v>184</v>
      </c>
      <c r="Q272">
        <f>(TBL_Employees[[#This Row],[COUNT]]/1000)*100</f>
        <v>18.399999999999999</v>
      </c>
      <c r="R272" s="18" t="str">
        <f>TEXT(TBL_Employees[[#This Row],[Hire Date]],"yyyy")</f>
        <v>2003</v>
      </c>
      <c r="S272" s="18" t="str">
        <f>TEXT(TBL_Employees[[#This Row],[Exit Date]],"yyyy")</f>
        <v/>
      </c>
      <c r="T272" s="18" t="e">
        <f>TBL_Employees[[#This Row],[exit year]]-TBL_Employees[[#This Row],[year hires]]</f>
        <v>#VALUE!</v>
      </c>
      <c r="U272" s="18">
        <f t="shared" si="9"/>
        <v>2.9000000000000001E-2</v>
      </c>
      <c r="V272" s="18" t="e">
        <f>IF(TBL_Employees[[#This Row],[dif]],"true","false")</f>
        <v>#VALUE!</v>
      </c>
    </row>
    <row r="273" spans="1:22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SUM((TBL_Employees[[#This Row],[Bonus %]]*TBL_Employees[[#This Row],[Annual Salary]]))</f>
        <v>0</v>
      </c>
      <c r="P273">
        <f t="shared" si="8"/>
        <v>184</v>
      </c>
      <c r="Q273">
        <f>(TBL_Employees[[#This Row],[COUNT]]/1000)*100</f>
        <v>18.399999999999999</v>
      </c>
      <c r="R273" s="18" t="str">
        <f>TEXT(TBL_Employees[[#This Row],[Hire Date]],"yyyy")</f>
        <v>1995</v>
      </c>
      <c r="S273" s="18" t="str">
        <f>TEXT(TBL_Employees[[#This Row],[Exit Date]],"yyyy")</f>
        <v/>
      </c>
      <c r="T273" s="18" t="e">
        <f>TBL_Employees[[#This Row],[exit year]]-TBL_Employees[[#This Row],[year hires]]</f>
        <v>#VALUE!</v>
      </c>
      <c r="U273" s="18">
        <f t="shared" si="9"/>
        <v>2.9000000000000001E-2</v>
      </c>
      <c r="V273" s="18" t="e">
        <f>IF(TBL_Employees[[#This Row],[dif]],"true","false")</f>
        <v>#VALUE!</v>
      </c>
    </row>
    <row r="274" spans="1:22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SUM((TBL_Employees[[#This Row],[Bonus %]]*TBL_Employees[[#This Row],[Annual Salary]]))</f>
        <v>54435.6</v>
      </c>
      <c r="P274">
        <f t="shared" si="8"/>
        <v>184</v>
      </c>
      <c r="Q274">
        <f>(TBL_Employees[[#This Row],[COUNT]]/1000)*100</f>
        <v>18.399999999999999</v>
      </c>
      <c r="R274" s="18" t="str">
        <f>TEXT(TBL_Employees[[#This Row],[Hire Date]],"yyyy")</f>
        <v>2013</v>
      </c>
      <c r="S274" s="18" t="str">
        <f>TEXT(TBL_Employees[[#This Row],[Exit Date]],"yyyy")</f>
        <v/>
      </c>
      <c r="T274" s="18" t="e">
        <f>TBL_Employees[[#This Row],[exit year]]-TBL_Employees[[#This Row],[year hires]]</f>
        <v>#VALUE!</v>
      </c>
      <c r="U274" s="18">
        <f t="shared" si="9"/>
        <v>2.9000000000000001E-2</v>
      </c>
      <c r="V274" s="18" t="e">
        <f>IF(TBL_Employees[[#This Row],[dif]],"true","false")</f>
        <v>#VALUE!</v>
      </c>
    </row>
    <row r="275" spans="1:22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SUM((TBL_Employees[[#This Row],[Bonus %]]*TBL_Employees[[#This Row],[Annual Salary]]))</f>
        <v>0</v>
      </c>
      <c r="P275">
        <f t="shared" si="8"/>
        <v>184</v>
      </c>
      <c r="Q275">
        <f>(TBL_Employees[[#This Row],[COUNT]]/1000)*100</f>
        <v>18.399999999999999</v>
      </c>
      <c r="R275" s="18" t="str">
        <f>TEXT(TBL_Employees[[#This Row],[Hire Date]],"yyyy")</f>
        <v>2021</v>
      </c>
      <c r="S275" s="18" t="str">
        <f>TEXT(TBL_Employees[[#This Row],[Exit Date]],"yyyy")</f>
        <v/>
      </c>
      <c r="T275" s="18" t="e">
        <f>TBL_Employees[[#This Row],[exit year]]-TBL_Employees[[#This Row],[year hires]]</f>
        <v>#VALUE!</v>
      </c>
      <c r="U275" s="18">
        <f t="shared" si="9"/>
        <v>2.9000000000000001E-2</v>
      </c>
      <c r="V275" s="18" t="e">
        <f>IF(TBL_Employees[[#This Row],[dif]],"true","false")</f>
        <v>#VALUE!</v>
      </c>
    </row>
    <row r="276" spans="1:22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SUM((TBL_Employees[[#This Row],[Bonus %]]*TBL_Employees[[#This Row],[Annual Salary]]))</f>
        <v>0</v>
      </c>
      <c r="P276">
        <f t="shared" si="8"/>
        <v>184</v>
      </c>
      <c r="Q276">
        <f>(TBL_Employees[[#This Row],[COUNT]]/1000)*100</f>
        <v>18.399999999999999</v>
      </c>
      <c r="R276" s="18" t="str">
        <f>TEXT(TBL_Employees[[#This Row],[Hire Date]],"yyyy")</f>
        <v>2008</v>
      </c>
      <c r="S276" s="18" t="str">
        <f>TEXT(TBL_Employees[[#This Row],[Exit Date]],"yyyy")</f>
        <v/>
      </c>
      <c r="T276" s="18" t="e">
        <f>TBL_Employees[[#This Row],[exit year]]-TBL_Employees[[#This Row],[year hires]]</f>
        <v>#VALUE!</v>
      </c>
      <c r="U276" s="18">
        <f t="shared" si="9"/>
        <v>2.9000000000000001E-2</v>
      </c>
      <c r="V276" s="18" t="e">
        <f>IF(TBL_Employees[[#This Row],[dif]],"true","false")</f>
        <v>#VALUE!</v>
      </c>
    </row>
    <row r="277" spans="1:22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SUM((TBL_Employees[[#This Row],[Bonus %]]*TBL_Employees[[#This Row],[Annual Salary]]))</f>
        <v>43684.590000000004</v>
      </c>
      <c r="P277">
        <f t="shared" si="8"/>
        <v>184</v>
      </c>
      <c r="Q277">
        <f>(TBL_Employees[[#This Row],[COUNT]]/1000)*100</f>
        <v>18.399999999999999</v>
      </c>
      <c r="R277" s="18" t="str">
        <f>TEXT(TBL_Employees[[#This Row],[Hire Date]],"yyyy")</f>
        <v>1996</v>
      </c>
      <c r="S277" s="18" t="str">
        <f>TEXT(TBL_Employees[[#This Row],[Exit Date]],"yyyy")</f>
        <v/>
      </c>
      <c r="T277" s="18" t="e">
        <f>TBL_Employees[[#This Row],[exit year]]-TBL_Employees[[#This Row],[year hires]]</f>
        <v>#VALUE!</v>
      </c>
      <c r="U277" s="18">
        <f t="shared" si="9"/>
        <v>2.9000000000000001E-2</v>
      </c>
      <c r="V277" s="18" t="e">
        <f>IF(TBL_Employees[[#This Row],[dif]],"true","false")</f>
        <v>#VALUE!</v>
      </c>
    </row>
    <row r="278" spans="1:22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SUM((TBL_Employees[[#This Row],[Bonus %]]*TBL_Employees[[#This Row],[Annual Salary]]))</f>
        <v>0</v>
      </c>
      <c r="P278">
        <f t="shared" si="8"/>
        <v>184</v>
      </c>
      <c r="Q278">
        <f>(TBL_Employees[[#This Row],[COUNT]]/1000)*100</f>
        <v>18.399999999999999</v>
      </c>
      <c r="R278" s="18" t="str">
        <f>TEXT(TBL_Employees[[#This Row],[Hire Date]],"yyyy")</f>
        <v>2010</v>
      </c>
      <c r="S278" s="18" t="str">
        <f>TEXT(TBL_Employees[[#This Row],[Exit Date]],"yyyy")</f>
        <v/>
      </c>
      <c r="T278" s="18" t="e">
        <f>TBL_Employees[[#This Row],[exit year]]-TBL_Employees[[#This Row],[year hires]]</f>
        <v>#VALUE!</v>
      </c>
      <c r="U278" s="18">
        <f t="shared" si="9"/>
        <v>2.9000000000000001E-2</v>
      </c>
      <c r="V278" s="18" t="e">
        <f>IF(TBL_Employees[[#This Row],[dif]],"true","false")</f>
        <v>#VALUE!</v>
      </c>
    </row>
    <row r="279" spans="1:22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SUM((TBL_Employees[[#This Row],[Bonus %]]*TBL_Employees[[#This Row],[Annual Salary]]))</f>
        <v>0</v>
      </c>
      <c r="P279">
        <f t="shared" si="8"/>
        <v>184</v>
      </c>
      <c r="Q279">
        <f>(TBL_Employees[[#This Row],[COUNT]]/1000)*100</f>
        <v>18.399999999999999</v>
      </c>
      <c r="R279" s="18" t="str">
        <f>TEXT(TBL_Employees[[#This Row],[Hire Date]],"yyyy")</f>
        <v>1996</v>
      </c>
      <c r="S279" s="18" t="str">
        <f>TEXT(TBL_Employees[[#This Row],[Exit Date]],"yyyy")</f>
        <v/>
      </c>
      <c r="T279" s="18" t="e">
        <f>TBL_Employees[[#This Row],[exit year]]-TBL_Employees[[#This Row],[year hires]]</f>
        <v>#VALUE!</v>
      </c>
      <c r="U279" s="18">
        <f t="shared" si="9"/>
        <v>2.9000000000000001E-2</v>
      </c>
      <c r="V279" s="18" t="e">
        <f>IF(TBL_Employees[[#This Row],[dif]],"true","false")</f>
        <v>#VALUE!</v>
      </c>
    </row>
    <row r="280" spans="1:22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SUM((TBL_Employees[[#This Row],[Bonus %]]*TBL_Employees[[#This Row],[Annual Salary]]))</f>
        <v>18159.75</v>
      </c>
      <c r="P280">
        <f t="shared" si="8"/>
        <v>184</v>
      </c>
      <c r="Q280">
        <f>(TBL_Employees[[#This Row],[COUNT]]/1000)*100</f>
        <v>18.399999999999999</v>
      </c>
      <c r="R280" s="18" t="str">
        <f>TEXT(TBL_Employees[[#This Row],[Hire Date]],"yyyy")</f>
        <v>2004</v>
      </c>
      <c r="S280" s="18" t="str">
        <f>TEXT(TBL_Employees[[#This Row],[Exit Date]],"yyyy")</f>
        <v/>
      </c>
      <c r="T280" s="18" t="e">
        <f>TBL_Employees[[#This Row],[exit year]]-TBL_Employees[[#This Row],[year hires]]</f>
        <v>#VALUE!</v>
      </c>
      <c r="U280" s="18">
        <f t="shared" si="9"/>
        <v>2.9000000000000001E-2</v>
      </c>
      <c r="V280" s="18" t="e">
        <f>IF(TBL_Employees[[#This Row],[dif]],"true","false")</f>
        <v>#VALUE!</v>
      </c>
    </row>
    <row r="281" spans="1:22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SUM((TBL_Employees[[#This Row],[Bonus %]]*TBL_Employees[[#This Row],[Annual Salary]]))</f>
        <v>0</v>
      </c>
      <c r="P281">
        <f t="shared" si="8"/>
        <v>184</v>
      </c>
      <c r="Q281">
        <f>(TBL_Employees[[#This Row],[COUNT]]/1000)*100</f>
        <v>18.399999999999999</v>
      </c>
      <c r="R281" s="18" t="str">
        <f>TEXT(TBL_Employees[[#This Row],[Hire Date]],"yyyy")</f>
        <v>2004</v>
      </c>
      <c r="S281" s="18" t="str">
        <f>TEXT(TBL_Employees[[#This Row],[Exit Date]],"yyyy")</f>
        <v/>
      </c>
      <c r="T281" s="18" t="e">
        <f>TBL_Employees[[#This Row],[exit year]]-TBL_Employees[[#This Row],[year hires]]</f>
        <v>#VALUE!</v>
      </c>
      <c r="U281" s="18">
        <f t="shared" si="9"/>
        <v>2.9000000000000001E-2</v>
      </c>
      <c r="V281" s="18" t="e">
        <f>IF(TBL_Employees[[#This Row],[dif]],"true","false")</f>
        <v>#VALUE!</v>
      </c>
    </row>
    <row r="282" spans="1:22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SUM((TBL_Employees[[#This Row],[Bonus %]]*TBL_Employees[[#This Row],[Annual Salary]]))</f>
        <v>0</v>
      </c>
      <c r="P282">
        <f t="shared" si="8"/>
        <v>184</v>
      </c>
      <c r="Q282">
        <f>(TBL_Employees[[#This Row],[COUNT]]/1000)*100</f>
        <v>18.399999999999999</v>
      </c>
      <c r="R282" s="18" t="str">
        <f>TEXT(TBL_Employees[[#This Row],[Hire Date]],"yyyy")</f>
        <v>2016</v>
      </c>
      <c r="S282" s="18" t="str">
        <f>TEXT(TBL_Employees[[#This Row],[Exit Date]],"yyyy")</f>
        <v/>
      </c>
      <c r="T282" s="18" t="e">
        <f>TBL_Employees[[#This Row],[exit year]]-TBL_Employees[[#This Row],[year hires]]</f>
        <v>#VALUE!</v>
      </c>
      <c r="U282" s="18">
        <f t="shared" si="9"/>
        <v>2.9000000000000001E-2</v>
      </c>
      <c r="V282" s="18" t="e">
        <f>IF(TBL_Employees[[#This Row],[dif]],"true","false")</f>
        <v>#VALUE!</v>
      </c>
    </row>
    <row r="283" spans="1:22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SUM((TBL_Employees[[#This Row],[Bonus %]]*TBL_Employees[[#This Row],[Annual Salary]]))</f>
        <v>72685.39</v>
      </c>
      <c r="P283">
        <f t="shared" si="8"/>
        <v>184</v>
      </c>
      <c r="Q283">
        <f>(TBL_Employees[[#This Row],[COUNT]]/1000)*100</f>
        <v>18.399999999999999</v>
      </c>
      <c r="R283" s="18" t="str">
        <f>TEXT(TBL_Employees[[#This Row],[Hire Date]],"yyyy")</f>
        <v>2020</v>
      </c>
      <c r="S283" s="18" t="str">
        <f>TEXT(TBL_Employees[[#This Row],[Exit Date]],"yyyy")</f>
        <v/>
      </c>
      <c r="T283" s="18" t="e">
        <f>TBL_Employees[[#This Row],[exit year]]-TBL_Employees[[#This Row],[year hires]]</f>
        <v>#VALUE!</v>
      </c>
      <c r="U283" s="18">
        <f t="shared" si="9"/>
        <v>2.9000000000000001E-2</v>
      </c>
      <c r="V283" s="18" t="e">
        <f>IF(TBL_Employees[[#This Row],[dif]],"true","false")</f>
        <v>#VALUE!</v>
      </c>
    </row>
    <row r="284" spans="1:22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SUM((TBL_Employees[[#This Row],[Bonus %]]*TBL_Employees[[#This Row],[Annual Salary]]))</f>
        <v>0</v>
      </c>
      <c r="P284">
        <f t="shared" si="8"/>
        <v>184</v>
      </c>
      <c r="Q284">
        <f>(TBL_Employees[[#This Row],[COUNT]]/1000)*100</f>
        <v>18.399999999999999</v>
      </c>
      <c r="R284" s="18" t="str">
        <f>TEXT(TBL_Employees[[#This Row],[Hire Date]],"yyyy")</f>
        <v>2020</v>
      </c>
      <c r="S284" s="18" t="str">
        <f>TEXT(TBL_Employees[[#This Row],[Exit Date]],"yyyy")</f>
        <v/>
      </c>
      <c r="T284" s="18" t="e">
        <f>TBL_Employees[[#This Row],[exit year]]-TBL_Employees[[#This Row],[year hires]]</f>
        <v>#VALUE!</v>
      </c>
      <c r="U284" s="18">
        <f t="shared" si="9"/>
        <v>2.9000000000000001E-2</v>
      </c>
      <c r="V284" s="18" t="e">
        <f>IF(TBL_Employees[[#This Row],[dif]],"true","false")</f>
        <v>#VALUE!</v>
      </c>
    </row>
    <row r="285" spans="1:22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SUM((TBL_Employees[[#This Row],[Bonus %]]*TBL_Employees[[#This Row],[Annual Salary]]))</f>
        <v>0</v>
      </c>
      <c r="P285">
        <f t="shared" si="8"/>
        <v>184</v>
      </c>
      <c r="Q285">
        <f>(TBL_Employees[[#This Row],[COUNT]]/1000)*100</f>
        <v>18.399999999999999</v>
      </c>
      <c r="R285" s="18" t="str">
        <f>TEXT(TBL_Employees[[#This Row],[Hire Date]],"yyyy")</f>
        <v>2017</v>
      </c>
      <c r="S285" s="18" t="str">
        <f>TEXT(TBL_Employees[[#This Row],[Exit Date]],"yyyy")</f>
        <v/>
      </c>
      <c r="T285" s="18" t="e">
        <f>TBL_Employees[[#This Row],[exit year]]-TBL_Employees[[#This Row],[year hires]]</f>
        <v>#VALUE!</v>
      </c>
      <c r="U285" s="18">
        <f t="shared" si="9"/>
        <v>2.9000000000000001E-2</v>
      </c>
      <c r="V285" s="18" t="e">
        <f>IF(TBL_Employees[[#This Row],[dif]],"true","false")</f>
        <v>#VALUE!</v>
      </c>
    </row>
    <row r="286" spans="1:22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SUM((TBL_Employees[[#This Row],[Bonus %]]*TBL_Employees[[#This Row],[Annual Salary]]))</f>
        <v>86946.99</v>
      </c>
      <c r="P286">
        <f t="shared" si="8"/>
        <v>184</v>
      </c>
      <c r="Q286">
        <f>(TBL_Employees[[#This Row],[COUNT]]/1000)*100</f>
        <v>18.399999999999999</v>
      </c>
      <c r="R286" s="18" t="str">
        <f>TEXT(TBL_Employees[[#This Row],[Hire Date]],"yyyy")</f>
        <v>2012</v>
      </c>
      <c r="S286" s="18" t="str">
        <f>TEXT(TBL_Employees[[#This Row],[Exit Date]],"yyyy")</f>
        <v/>
      </c>
      <c r="T286" s="18" t="e">
        <f>TBL_Employees[[#This Row],[exit year]]-TBL_Employees[[#This Row],[year hires]]</f>
        <v>#VALUE!</v>
      </c>
      <c r="U286" s="18">
        <f t="shared" si="9"/>
        <v>2.9000000000000001E-2</v>
      </c>
      <c r="V286" s="18" t="e">
        <f>IF(TBL_Employees[[#This Row],[dif]],"true","false")</f>
        <v>#VALUE!</v>
      </c>
    </row>
    <row r="287" spans="1:22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SUM((TBL_Employees[[#This Row],[Bonus %]]*TBL_Employees[[#This Row],[Annual Salary]]))</f>
        <v>0</v>
      </c>
      <c r="P287">
        <f t="shared" si="8"/>
        <v>184</v>
      </c>
      <c r="Q287">
        <f>(TBL_Employees[[#This Row],[COUNT]]/1000)*100</f>
        <v>18.399999999999999</v>
      </c>
      <c r="R287" s="18" t="str">
        <f>TEXT(TBL_Employees[[#This Row],[Hire Date]],"yyyy")</f>
        <v>2013</v>
      </c>
      <c r="S287" s="18" t="str">
        <f>TEXT(TBL_Employees[[#This Row],[Exit Date]],"yyyy")</f>
        <v/>
      </c>
      <c r="T287" s="18" t="e">
        <f>TBL_Employees[[#This Row],[exit year]]-TBL_Employees[[#This Row],[year hires]]</f>
        <v>#VALUE!</v>
      </c>
      <c r="U287" s="18">
        <f t="shared" si="9"/>
        <v>2.9000000000000001E-2</v>
      </c>
      <c r="V287" s="18" t="e">
        <f>IF(TBL_Employees[[#This Row],[dif]],"true","false")</f>
        <v>#VALUE!</v>
      </c>
    </row>
    <row r="288" spans="1:22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SUM((TBL_Employees[[#This Row],[Bonus %]]*TBL_Employees[[#This Row],[Annual Salary]]))</f>
        <v>0</v>
      </c>
      <c r="P288">
        <f t="shared" si="8"/>
        <v>184</v>
      </c>
      <c r="Q288">
        <f>(TBL_Employees[[#This Row],[COUNT]]/1000)*100</f>
        <v>18.399999999999999</v>
      </c>
      <c r="R288" s="18" t="str">
        <f>TEXT(TBL_Employees[[#This Row],[Hire Date]],"yyyy")</f>
        <v>2021</v>
      </c>
      <c r="S288" s="18" t="str">
        <f>TEXT(TBL_Employees[[#This Row],[Exit Date]],"yyyy")</f>
        <v/>
      </c>
      <c r="T288" s="18" t="e">
        <f>TBL_Employees[[#This Row],[exit year]]-TBL_Employees[[#This Row],[year hires]]</f>
        <v>#VALUE!</v>
      </c>
      <c r="U288" s="18">
        <f t="shared" si="9"/>
        <v>2.9000000000000001E-2</v>
      </c>
      <c r="V288" s="18" t="e">
        <f>IF(TBL_Employees[[#This Row],[dif]],"true","false")</f>
        <v>#VALUE!</v>
      </c>
    </row>
    <row r="289" spans="1:22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SUM((TBL_Employees[[#This Row],[Bonus %]]*TBL_Employees[[#This Row],[Annual Salary]]))</f>
        <v>0</v>
      </c>
      <c r="P289">
        <f t="shared" si="8"/>
        <v>184</v>
      </c>
      <c r="Q289">
        <f>(TBL_Employees[[#This Row],[COUNT]]/1000)*100</f>
        <v>18.399999999999999</v>
      </c>
      <c r="R289" s="18" t="str">
        <f>TEXT(TBL_Employees[[#This Row],[Hire Date]],"yyyy")</f>
        <v>2016</v>
      </c>
      <c r="S289" s="18" t="str">
        <f>TEXT(TBL_Employees[[#This Row],[Exit Date]],"yyyy")</f>
        <v/>
      </c>
      <c r="T289" s="18" t="e">
        <f>TBL_Employees[[#This Row],[exit year]]-TBL_Employees[[#This Row],[year hires]]</f>
        <v>#VALUE!</v>
      </c>
      <c r="U289" s="18">
        <f t="shared" si="9"/>
        <v>2.9000000000000001E-2</v>
      </c>
      <c r="V289" s="18" t="e">
        <f>IF(TBL_Employees[[#This Row],[dif]],"true","false")</f>
        <v>#VALUE!</v>
      </c>
    </row>
    <row r="290" spans="1:22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SUM((TBL_Employees[[#This Row],[Bonus %]]*TBL_Employees[[#This Row],[Annual Salary]]))</f>
        <v>22272.75</v>
      </c>
      <c r="P290">
        <f t="shared" si="8"/>
        <v>184</v>
      </c>
      <c r="Q290">
        <f>(TBL_Employees[[#This Row],[COUNT]]/1000)*100</f>
        <v>18.399999999999999</v>
      </c>
      <c r="R290" s="18" t="str">
        <f>TEXT(TBL_Employees[[#This Row],[Hire Date]],"yyyy")</f>
        <v>2020</v>
      </c>
      <c r="S290" s="18" t="str">
        <f>TEXT(TBL_Employees[[#This Row],[Exit Date]],"yyyy")</f>
        <v/>
      </c>
      <c r="T290" s="18" t="e">
        <f>TBL_Employees[[#This Row],[exit year]]-TBL_Employees[[#This Row],[year hires]]</f>
        <v>#VALUE!</v>
      </c>
      <c r="U290" s="18">
        <f t="shared" si="9"/>
        <v>2.9000000000000001E-2</v>
      </c>
      <c r="V290" s="18" t="e">
        <f>IF(TBL_Employees[[#This Row],[dif]],"true","false")</f>
        <v>#VALUE!</v>
      </c>
    </row>
    <row r="291" spans="1:22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SUM((TBL_Employees[[#This Row],[Bonus %]]*TBL_Employees[[#This Row],[Annual Salary]]))</f>
        <v>0</v>
      </c>
      <c r="P291">
        <f t="shared" si="8"/>
        <v>184</v>
      </c>
      <c r="Q291">
        <f>(TBL_Employees[[#This Row],[COUNT]]/1000)*100</f>
        <v>18.399999999999999</v>
      </c>
      <c r="R291" s="18" t="str">
        <f>TEXT(TBL_Employees[[#This Row],[Hire Date]],"yyyy")</f>
        <v>2005</v>
      </c>
      <c r="S291" s="18" t="str">
        <f>TEXT(TBL_Employees[[#This Row],[Exit Date]],"yyyy")</f>
        <v/>
      </c>
      <c r="T291" s="18" t="e">
        <f>TBL_Employees[[#This Row],[exit year]]-TBL_Employees[[#This Row],[year hires]]</f>
        <v>#VALUE!</v>
      </c>
      <c r="U291" s="18">
        <f t="shared" si="9"/>
        <v>2.9000000000000001E-2</v>
      </c>
      <c r="V291" s="18" t="e">
        <f>IF(TBL_Employees[[#This Row],[dif]],"true","false")</f>
        <v>#VALUE!</v>
      </c>
    </row>
    <row r="292" spans="1:22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SUM((TBL_Employees[[#This Row],[Bonus %]]*TBL_Employees[[#This Row],[Annual Salary]]))</f>
        <v>15946.949999999999</v>
      </c>
      <c r="P292">
        <f t="shared" si="8"/>
        <v>184</v>
      </c>
      <c r="Q292">
        <f>(TBL_Employees[[#This Row],[COUNT]]/1000)*100</f>
        <v>18.399999999999999</v>
      </c>
      <c r="R292" s="18" t="str">
        <f>TEXT(TBL_Employees[[#This Row],[Hire Date]],"yyyy")</f>
        <v>2007</v>
      </c>
      <c r="S292" s="18" t="str">
        <f>TEXT(TBL_Employees[[#This Row],[Exit Date]],"yyyy")</f>
        <v/>
      </c>
      <c r="T292" s="18" t="e">
        <f>TBL_Employees[[#This Row],[exit year]]-TBL_Employees[[#This Row],[year hires]]</f>
        <v>#VALUE!</v>
      </c>
      <c r="U292" s="18">
        <f t="shared" si="9"/>
        <v>2.9000000000000001E-2</v>
      </c>
      <c r="V292" s="18" t="e">
        <f>IF(TBL_Employees[[#This Row],[dif]],"true","false")</f>
        <v>#VALUE!</v>
      </c>
    </row>
    <row r="293" spans="1:22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SUM((TBL_Employees[[#This Row],[Bonus %]]*TBL_Employees[[#This Row],[Annual Salary]]))</f>
        <v>0</v>
      </c>
      <c r="P293">
        <f t="shared" si="8"/>
        <v>184</v>
      </c>
      <c r="Q293">
        <f>(TBL_Employees[[#This Row],[COUNT]]/1000)*100</f>
        <v>18.399999999999999</v>
      </c>
      <c r="R293" s="18" t="str">
        <f>TEXT(TBL_Employees[[#This Row],[Hire Date]],"yyyy")</f>
        <v>2021</v>
      </c>
      <c r="S293" s="18" t="str">
        <f>TEXT(TBL_Employees[[#This Row],[Exit Date]],"yyyy")</f>
        <v>2021</v>
      </c>
      <c r="T293" s="18">
        <f>TBL_Employees[[#This Row],[exit year]]-TBL_Employees[[#This Row],[year hires]]</f>
        <v>0</v>
      </c>
      <c r="U293" s="18">
        <f t="shared" si="9"/>
        <v>2.9000000000000001E-2</v>
      </c>
      <c r="V293" s="18" t="str">
        <f>IF(TBL_Employees[[#This Row],[dif]],"true","false")</f>
        <v>false</v>
      </c>
    </row>
    <row r="294" spans="1:22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SUM((TBL_Employees[[#This Row],[Bonus %]]*TBL_Employees[[#This Row],[Annual Salary]]))</f>
        <v>26404.400000000001</v>
      </c>
      <c r="P294">
        <f t="shared" si="8"/>
        <v>184</v>
      </c>
      <c r="Q294">
        <f>(TBL_Employees[[#This Row],[COUNT]]/1000)*100</f>
        <v>18.399999999999999</v>
      </c>
      <c r="R294" s="18" t="str">
        <f>TEXT(TBL_Employees[[#This Row],[Hire Date]],"yyyy")</f>
        <v>2000</v>
      </c>
      <c r="S294" s="18" t="str">
        <f>TEXT(TBL_Employees[[#This Row],[Exit Date]],"yyyy")</f>
        <v/>
      </c>
      <c r="T294" s="18" t="e">
        <f>TBL_Employees[[#This Row],[exit year]]-TBL_Employees[[#This Row],[year hires]]</f>
        <v>#VALUE!</v>
      </c>
      <c r="U294" s="18">
        <f t="shared" si="9"/>
        <v>2.9000000000000001E-2</v>
      </c>
      <c r="V294" s="18" t="e">
        <f>IF(TBL_Employees[[#This Row],[dif]],"true","false")</f>
        <v>#VALUE!</v>
      </c>
    </row>
    <row r="295" spans="1:22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SUM((TBL_Employees[[#This Row],[Bonus %]]*TBL_Employees[[#This Row],[Annual Salary]]))</f>
        <v>0</v>
      </c>
      <c r="P295">
        <f t="shared" si="8"/>
        <v>184</v>
      </c>
      <c r="Q295">
        <f>(TBL_Employees[[#This Row],[COUNT]]/1000)*100</f>
        <v>18.399999999999999</v>
      </c>
      <c r="R295" s="18" t="str">
        <f>TEXT(TBL_Employees[[#This Row],[Hire Date]],"yyyy")</f>
        <v>2016</v>
      </c>
      <c r="S295" s="18" t="str">
        <f>TEXT(TBL_Employees[[#This Row],[Exit Date]],"yyyy")</f>
        <v/>
      </c>
      <c r="T295" s="18" t="e">
        <f>TBL_Employees[[#This Row],[exit year]]-TBL_Employees[[#This Row],[year hires]]</f>
        <v>#VALUE!</v>
      </c>
      <c r="U295" s="18">
        <f t="shared" si="9"/>
        <v>2.9000000000000001E-2</v>
      </c>
      <c r="V295" s="18" t="e">
        <f>IF(TBL_Employees[[#This Row],[dif]],"true","false")</f>
        <v>#VALUE!</v>
      </c>
    </row>
    <row r="296" spans="1:22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SUM((TBL_Employees[[#This Row],[Bonus %]]*TBL_Employees[[#This Row],[Annual Salary]]))</f>
        <v>11725.840000000002</v>
      </c>
      <c r="P296">
        <f t="shared" si="8"/>
        <v>184</v>
      </c>
      <c r="Q296">
        <f>(TBL_Employees[[#This Row],[COUNT]]/1000)*100</f>
        <v>18.399999999999999</v>
      </c>
      <c r="R296" s="18" t="str">
        <f>TEXT(TBL_Employees[[#This Row],[Hire Date]],"yyyy")</f>
        <v>2006</v>
      </c>
      <c r="S296" s="18" t="str">
        <f>TEXT(TBL_Employees[[#This Row],[Exit Date]],"yyyy")</f>
        <v/>
      </c>
      <c r="T296" s="18" t="e">
        <f>TBL_Employees[[#This Row],[exit year]]-TBL_Employees[[#This Row],[year hires]]</f>
        <v>#VALUE!</v>
      </c>
      <c r="U296" s="18">
        <f t="shared" si="9"/>
        <v>2.9000000000000001E-2</v>
      </c>
      <c r="V296" s="18" t="e">
        <f>IF(TBL_Employees[[#This Row],[dif]],"true","false")</f>
        <v>#VALUE!</v>
      </c>
    </row>
    <row r="297" spans="1:22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SUM((TBL_Employees[[#This Row],[Bonus %]]*TBL_Employees[[#This Row],[Annual Salary]]))</f>
        <v>40554.520000000004</v>
      </c>
      <c r="P297">
        <f t="shared" si="8"/>
        <v>184</v>
      </c>
      <c r="Q297">
        <f>(TBL_Employees[[#This Row],[COUNT]]/1000)*100</f>
        <v>18.399999999999999</v>
      </c>
      <c r="R297" s="18" t="str">
        <f>TEXT(TBL_Employees[[#This Row],[Hire Date]],"yyyy")</f>
        <v>2016</v>
      </c>
      <c r="S297" s="18" t="str">
        <f>TEXT(TBL_Employees[[#This Row],[Exit Date]],"yyyy")</f>
        <v/>
      </c>
      <c r="T297" s="18" t="e">
        <f>TBL_Employees[[#This Row],[exit year]]-TBL_Employees[[#This Row],[year hires]]</f>
        <v>#VALUE!</v>
      </c>
      <c r="U297" s="18">
        <f t="shared" si="9"/>
        <v>2.9000000000000001E-2</v>
      </c>
      <c r="V297" s="18" t="e">
        <f>IF(TBL_Employees[[#This Row],[dif]],"true","false")</f>
        <v>#VALUE!</v>
      </c>
    </row>
    <row r="298" spans="1:22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SUM((TBL_Employees[[#This Row],[Bonus %]]*TBL_Employees[[#This Row],[Annual Salary]]))</f>
        <v>0</v>
      </c>
      <c r="P298">
        <f t="shared" si="8"/>
        <v>184</v>
      </c>
      <c r="Q298">
        <f>(TBL_Employees[[#This Row],[COUNT]]/1000)*100</f>
        <v>18.399999999999999</v>
      </c>
      <c r="R298" s="18" t="str">
        <f>TEXT(TBL_Employees[[#This Row],[Hire Date]],"yyyy")</f>
        <v>2021</v>
      </c>
      <c r="S298" s="18" t="str">
        <f>TEXT(TBL_Employees[[#This Row],[Exit Date]],"yyyy")</f>
        <v/>
      </c>
      <c r="T298" s="18" t="e">
        <f>TBL_Employees[[#This Row],[exit year]]-TBL_Employees[[#This Row],[year hires]]</f>
        <v>#VALUE!</v>
      </c>
      <c r="U298" s="18">
        <f t="shared" si="9"/>
        <v>2.9000000000000001E-2</v>
      </c>
      <c r="V298" s="18" t="e">
        <f>IF(TBL_Employees[[#This Row],[dif]],"true","false")</f>
        <v>#VALUE!</v>
      </c>
    </row>
    <row r="299" spans="1:22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SUM((TBL_Employees[[#This Row],[Bonus %]]*TBL_Employees[[#This Row],[Annual Salary]]))</f>
        <v>7291.3400000000011</v>
      </c>
      <c r="P299">
        <f t="shared" si="8"/>
        <v>184</v>
      </c>
      <c r="Q299">
        <f>(TBL_Employees[[#This Row],[COUNT]]/1000)*100</f>
        <v>18.399999999999999</v>
      </c>
      <c r="R299" s="18" t="str">
        <f>TEXT(TBL_Employees[[#This Row],[Hire Date]],"yyyy")</f>
        <v>2021</v>
      </c>
      <c r="S299" s="18" t="str">
        <f>TEXT(TBL_Employees[[#This Row],[Exit Date]],"yyyy")</f>
        <v/>
      </c>
      <c r="T299" s="18" t="e">
        <f>TBL_Employees[[#This Row],[exit year]]-TBL_Employees[[#This Row],[year hires]]</f>
        <v>#VALUE!</v>
      </c>
      <c r="U299" s="18">
        <f t="shared" si="9"/>
        <v>2.9000000000000001E-2</v>
      </c>
      <c r="V299" s="18" t="e">
        <f>IF(TBL_Employees[[#This Row],[dif]],"true","false")</f>
        <v>#VALUE!</v>
      </c>
    </row>
    <row r="300" spans="1:22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SUM((TBL_Employees[[#This Row],[Bonus %]]*TBL_Employees[[#This Row],[Annual Salary]]))</f>
        <v>0</v>
      </c>
      <c r="P300">
        <f t="shared" si="8"/>
        <v>184</v>
      </c>
      <c r="Q300">
        <f>(TBL_Employees[[#This Row],[COUNT]]/1000)*100</f>
        <v>18.399999999999999</v>
      </c>
      <c r="R300" s="18" t="str">
        <f>TEXT(TBL_Employees[[#This Row],[Hire Date]],"yyyy")</f>
        <v>2010</v>
      </c>
      <c r="S300" s="18" t="str">
        <f>TEXT(TBL_Employees[[#This Row],[Exit Date]],"yyyy")</f>
        <v>2020</v>
      </c>
      <c r="T300" s="18">
        <f>TBL_Employees[[#This Row],[exit year]]-TBL_Employees[[#This Row],[year hires]]</f>
        <v>10</v>
      </c>
      <c r="U300" s="18">
        <f t="shared" si="9"/>
        <v>2.9000000000000001E-2</v>
      </c>
      <c r="V300" s="18" t="str">
        <f>IF(TBL_Employees[[#This Row],[dif]],"true","false")</f>
        <v>true</v>
      </c>
    </row>
    <row r="301" spans="1:22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SUM((TBL_Employees[[#This Row],[Bonus %]]*TBL_Employees[[#This Row],[Annual Salary]]))</f>
        <v>0</v>
      </c>
      <c r="P301">
        <f t="shared" si="8"/>
        <v>184</v>
      </c>
      <c r="Q301">
        <f>(TBL_Employees[[#This Row],[COUNT]]/1000)*100</f>
        <v>18.399999999999999</v>
      </c>
      <c r="R301" s="18" t="str">
        <f>TEXT(TBL_Employees[[#This Row],[Hire Date]],"yyyy")</f>
        <v>2015</v>
      </c>
      <c r="S301" s="18" t="str">
        <f>TEXT(TBL_Employees[[#This Row],[Exit Date]],"yyyy")</f>
        <v/>
      </c>
      <c r="T301" s="18" t="e">
        <f>TBL_Employees[[#This Row],[exit year]]-TBL_Employees[[#This Row],[year hires]]</f>
        <v>#VALUE!</v>
      </c>
      <c r="U301" s="18">
        <f t="shared" si="9"/>
        <v>2.9000000000000001E-2</v>
      </c>
      <c r="V301" s="18" t="e">
        <f>IF(TBL_Employees[[#This Row],[dif]],"true","false")</f>
        <v>#VALUE!</v>
      </c>
    </row>
    <row r="302" spans="1:22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SUM((TBL_Employees[[#This Row],[Bonus %]]*TBL_Employees[[#This Row],[Annual Salary]]))</f>
        <v>0</v>
      </c>
      <c r="P302">
        <f t="shared" si="8"/>
        <v>184</v>
      </c>
      <c r="Q302">
        <f>(TBL_Employees[[#This Row],[COUNT]]/1000)*100</f>
        <v>18.399999999999999</v>
      </c>
      <c r="R302" s="18" t="str">
        <f>TEXT(TBL_Employees[[#This Row],[Hire Date]],"yyyy")</f>
        <v>2013</v>
      </c>
      <c r="S302" s="18" t="str">
        <f>TEXT(TBL_Employees[[#This Row],[Exit Date]],"yyyy")</f>
        <v/>
      </c>
      <c r="T302" s="18" t="e">
        <f>TBL_Employees[[#This Row],[exit year]]-TBL_Employees[[#This Row],[year hires]]</f>
        <v>#VALUE!</v>
      </c>
      <c r="U302" s="18">
        <f t="shared" si="9"/>
        <v>2.9000000000000001E-2</v>
      </c>
      <c r="V302" s="18" t="e">
        <f>IF(TBL_Employees[[#This Row],[dif]],"true","false")</f>
        <v>#VALUE!</v>
      </c>
    </row>
    <row r="303" spans="1:22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SUM((TBL_Employees[[#This Row],[Bonus %]]*TBL_Employees[[#This Row],[Annual Salary]]))</f>
        <v>0</v>
      </c>
      <c r="P303">
        <f t="shared" si="8"/>
        <v>184</v>
      </c>
      <c r="Q303">
        <f>(TBL_Employees[[#This Row],[COUNT]]/1000)*100</f>
        <v>18.399999999999999</v>
      </c>
      <c r="R303" s="18" t="str">
        <f>TEXT(TBL_Employees[[#This Row],[Hire Date]],"yyyy")</f>
        <v>2020</v>
      </c>
      <c r="S303" s="18" t="str">
        <f>TEXT(TBL_Employees[[#This Row],[Exit Date]],"yyyy")</f>
        <v/>
      </c>
      <c r="T303" s="18" t="e">
        <f>TBL_Employees[[#This Row],[exit year]]-TBL_Employees[[#This Row],[year hires]]</f>
        <v>#VALUE!</v>
      </c>
      <c r="U303" s="18">
        <f t="shared" si="9"/>
        <v>2.9000000000000001E-2</v>
      </c>
      <c r="V303" s="18" t="e">
        <f>IF(TBL_Employees[[#This Row],[dif]],"true","false")</f>
        <v>#VALUE!</v>
      </c>
    </row>
    <row r="304" spans="1:22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SUM((TBL_Employees[[#This Row],[Bonus %]]*TBL_Employees[[#This Row],[Annual Salary]]))</f>
        <v>45363.780000000006</v>
      </c>
      <c r="P304">
        <f t="shared" si="8"/>
        <v>184</v>
      </c>
      <c r="Q304">
        <f>(TBL_Employees[[#This Row],[COUNT]]/1000)*100</f>
        <v>18.399999999999999</v>
      </c>
      <c r="R304" s="18" t="str">
        <f>TEXT(TBL_Employees[[#This Row],[Hire Date]],"yyyy")</f>
        <v>2020</v>
      </c>
      <c r="S304" s="18" t="str">
        <f>TEXT(TBL_Employees[[#This Row],[Exit Date]],"yyyy")</f>
        <v>2021</v>
      </c>
      <c r="T304" s="18">
        <f>TBL_Employees[[#This Row],[exit year]]-TBL_Employees[[#This Row],[year hires]]</f>
        <v>1</v>
      </c>
      <c r="U304" s="18">
        <f t="shared" si="9"/>
        <v>2.9000000000000001E-2</v>
      </c>
      <c r="V304" s="18" t="str">
        <f>IF(TBL_Employees[[#This Row],[dif]],"true","false")</f>
        <v>true</v>
      </c>
    </row>
    <row r="305" spans="1:22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SUM((TBL_Employees[[#This Row],[Bonus %]]*TBL_Employees[[#This Row],[Annual Salary]]))</f>
        <v>0</v>
      </c>
      <c r="P305">
        <f t="shared" si="8"/>
        <v>184</v>
      </c>
      <c r="Q305">
        <f>(TBL_Employees[[#This Row],[COUNT]]/1000)*100</f>
        <v>18.399999999999999</v>
      </c>
      <c r="R305" s="18" t="str">
        <f>TEXT(TBL_Employees[[#This Row],[Hire Date]],"yyyy")</f>
        <v>2017</v>
      </c>
      <c r="S305" s="18" t="str">
        <f>TEXT(TBL_Employees[[#This Row],[Exit Date]],"yyyy")</f>
        <v/>
      </c>
      <c r="T305" s="18" t="e">
        <f>TBL_Employees[[#This Row],[exit year]]-TBL_Employees[[#This Row],[year hires]]</f>
        <v>#VALUE!</v>
      </c>
      <c r="U305" s="18">
        <f t="shared" si="9"/>
        <v>2.9000000000000001E-2</v>
      </c>
      <c r="V305" s="18" t="e">
        <f>IF(TBL_Employees[[#This Row],[dif]],"true","false")</f>
        <v>#VALUE!</v>
      </c>
    </row>
    <row r="306" spans="1:22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SUM((TBL_Employees[[#This Row],[Bonus %]]*TBL_Employees[[#This Row],[Annual Salary]]))</f>
        <v>0</v>
      </c>
      <c r="P306">
        <f t="shared" si="8"/>
        <v>184</v>
      </c>
      <c r="Q306">
        <f>(TBL_Employees[[#This Row],[COUNT]]/1000)*100</f>
        <v>18.399999999999999</v>
      </c>
      <c r="R306" s="18" t="str">
        <f>TEXT(TBL_Employees[[#This Row],[Hire Date]],"yyyy")</f>
        <v>2004</v>
      </c>
      <c r="S306" s="18" t="str">
        <f>TEXT(TBL_Employees[[#This Row],[Exit Date]],"yyyy")</f>
        <v/>
      </c>
      <c r="T306" s="18" t="e">
        <f>TBL_Employees[[#This Row],[exit year]]-TBL_Employees[[#This Row],[year hires]]</f>
        <v>#VALUE!</v>
      </c>
      <c r="U306" s="18">
        <f t="shared" si="9"/>
        <v>2.9000000000000001E-2</v>
      </c>
      <c r="V306" s="18" t="e">
        <f>IF(TBL_Employees[[#This Row],[dif]],"true","false")</f>
        <v>#VALUE!</v>
      </c>
    </row>
    <row r="307" spans="1:22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SUM((TBL_Employees[[#This Row],[Bonus %]]*TBL_Employees[[#This Row],[Annual Salary]]))</f>
        <v>21876.899999999998</v>
      </c>
      <c r="P307">
        <f t="shared" si="8"/>
        <v>184</v>
      </c>
      <c r="Q307">
        <f>(TBL_Employees[[#This Row],[COUNT]]/1000)*100</f>
        <v>18.399999999999999</v>
      </c>
      <c r="R307" s="18" t="str">
        <f>TEXT(TBL_Employees[[#This Row],[Hire Date]],"yyyy")</f>
        <v>2015</v>
      </c>
      <c r="S307" s="18" t="str">
        <f>TEXT(TBL_Employees[[#This Row],[Exit Date]],"yyyy")</f>
        <v/>
      </c>
      <c r="T307" s="18" t="e">
        <f>TBL_Employees[[#This Row],[exit year]]-TBL_Employees[[#This Row],[year hires]]</f>
        <v>#VALUE!</v>
      </c>
      <c r="U307" s="18">
        <f t="shared" si="9"/>
        <v>2.9000000000000001E-2</v>
      </c>
      <c r="V307" s="18" t="e">
        <f>IF(TBL_Employees[[#This Row],[dif]],"true","false")</f>
        <v>#VALUE!</v>
      </c>
    </row>
    <row r="308" spans="1:22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SUM((TBL_Employees[[#This Row],[Bonus %]]*TBL_Employees[[#This Row],[Annual Salary]]))</f>
        <v>18871.05</v>
      </c>
      <c r="P308">
        <f t="shared" si="8"/>
        <v>184</v>
      </c>
      <c r="Q308">
        <f>(TBL_Employees[[#This Row],[COUNT]]/1000)*100</f>
        <v>18.399999999999999</v>
      </c>
      <c r="R308" s="18" t="str">
        <f>TEXT(TBL_Employees[[#This Row],[Hire Date]],"yyyy")</f>
        <v>2003</v>
      </c>
      <c r="S308" s="18" t="str">
        <f>TEXT(TBL_Employees[[#This Row],[Exit Date]],"yyyy")</f>
        <v/>
      </c>
      <c r="T308" s="18" t="e">
        <f>TBL_Employees[[#This Row],[exit year]]-TBL_Employees[[#This Row],[year hires]]</f>
        <v>#VALUE!</v>
      </c>
      <c r="U308" s="18">
        <f t="shared" si="9"/>
        <v>2.9000000000000001E-2</v>
      </c>
      <c r="V308" s="18" t="e">
        <f>IF(TBL_Employees[[#This Row],[dif]],"true","false")</f>
        <v>#VALUE!</v>
      </c>
    </row>
    <row r="309" spans="1:22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SUM((TBL_Employees[[#This Row],[Bonus %]]*TBL_Employees[[#This Row],[Annual Salary]]))</f>
        <v>0</v>
      </c>
      <c r="P309">
        <f t="shared" si="8"/>
        <v>184</v>
      </c>
      <c r="Q309">
        <f>(TBL_Employees[[#This Row],[COUNT]]/1000)*100</f>
        <v>18.399999999999999</v>
      </c>
      <c r="R309" s="18" t="str">
        <f>TEXT(TBL_Employees[[#This Row],[Hire Date]],"yyyy")</f>
        <v>2021</v>
      </c>
      <c r="S309" s="18" t="str">
        <f>TEXT(TBL_Employees[[#This Row],[Exit Date]],"yyyy")</f>
        <v/>
      </c>
      <c r="T309" s="18" t="e">
        <f>TBL_Employees[[#This Row],[exit year]]-TBL_Employees[[#This Row],[year hires]]</f>
        <v>#VALUE!</v>
      </c>
      <c r="U309" s="18">
        <f t="shared" si="9"/>
        <v>2.9000000000000001E-2</v>
      </c>
      <c r="V309" s="18" t="e">
        <f>IF(TBL_Employees[[#This Row],[dif]],"true","false")</f>
        <v>#VALUE!</v>
      </c>
    </row>
    <row r="310" spans="1:22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SUM((TBL_Employees[[#This Row],[Bonus %]]*TBL_Employees[[#This Row],[Annual Salary]]))</f>
        <v>15796.900000000001</v>
      </c>
      <c r="P310">
        <f t="shared" si="8"/>
        <v>184</v>
      </c>
      <c r="Q310">
        <f>(TBL_Employees[[#This Row],[COUNT]]/1000)*100</f>
        <v>18.399999999999999</v>
      </c>
      <c r="R310" s="18" t="str">
        <f>TEXT(TBL_Employees[[#This Row],[Hire Date]],"yyyy")</f>
        <v>2008</v>
      </c>
      <c r="S310" s="18" t="str">
        <f>TEXT(TBL_Employees[[#This Row],[Exit Date]],"yyyy")</f>
        <v/>
      </c>
      <c r="T310" s="18" t="e">
        <f>TBL_Employees[[#This Row],[exit year]]-TBL_Employees[[#This Row],[year hires]]</f>
        <v>#VALUE!</v>
      </c>
      <c r="U310" s="18">
        <f t="shared" si="9"/>
        <v>2.9000000000000001E-2</v>
      </c>
      <c r="V310" s="18" t="e">
        <f>IF(TBL_Employees[[#This Row],[dif]],"true","false")</f>
        <v>#VALUE!</v>
      </c>
    </row>
    <row r="311" spans="1:22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SUM((TBL_Employees[[#This Row],[Bonus %]]*TBL_Employees[[#This Row],[Annual Salary]]))</f>
        <v>0</v>
      </c>
      <c r="P311">
        <f t="shared" si="8"/>
        <v>184</v>
      </c>
      <c r="Q311">
        <f>(TBL_Employees[[#This Row],[COUNT]]/1000)*100</f>
        <v>18.399999999999999</v>
      </c>
      <c r="R311" s="18" t="str">
        <f>TEXT(TBL_Employees[[#This Row],[Hire Date]],"yyyy")</f>
        <v>2010</v>
      </c>
      <c r="S311" s="18" t="str">
        <f>TEXT(TBL_Employees[[#This Row],[Exit Date]],"yyyy")</f>
        <v/>
      </c>
      <c r="T311" s="18" t="e">
        <f>TBL_Employees[[#This Row],[exit year]]-TBL_Employees[[#This Row],[year hires]]</f>
        <v>#VALUE!</v>
      </c>
      <c r="U311" s="18">
        <f t="shared" si="9"/>
        <v>2.9000000000000001E-2</v>
      </c>
      <c r="V311" s="18" t="e">
        <f>IF(TBL_Employees[[#This Row],[dif]],"true","false")</f>
        <v>#VALUE!</v>
      </c>
    </row>
    <row r="312" spans="1:22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SUM((TBL_Employees[[#This Row],[Bonus %]]*TBL_Employees[[#This Row],[Annual Salary]]))</f>
        <v>0</v>
      </c>
      <c r="P312">
        <f t="shared" si="8"/>
        <v>184</v>
      </c>
      <c r="Q312">
        <f>(TBL_Employees[[#This Row],[COUNT]]/1000)*100</f>
        <v>18.399999999999999</v>
      </c>
      <c r="R312" s="18" t="str">
        <f>TEXT(TBL_Employees[[#This Row],[Hire Date]],"yyyy")</f>
        <v>2015</v>
      </c>
      <c r="S312" s="18" t="str">
        <f>TEXT(TBL_Employees[[#This Row],[Exit Date]],"yyyy")</f>
        <v/>
      </c>
      <c r="T312" s="18" t="e">
        <f>TBL_Employees[[#This Row],[exit year]]-TBL_Employees[[#This Row],[year hires]]</f>
        <v>#VALUE!</v>
      </c>
      <c r="U312" s="18">
        <f t="shared" si="9"/>
        <v>2.9000000000000001E-2</v>
      </c>
      <c r="V312" s="18" t="e">
        <f>IF(TBL_Employees[[#This Row],[dif]],"true","false")</f>
        <v>#VALUE!</v>
      </c>
    </row>
    <row r="313" spans="1:22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SUM((TBL_Employees[[#This Row],[Bonus %]]*TBL_Employees[[#This Row],[Annual Salary]]))</f>
        <v>20935.18</v>
      </c>
      <c r="P313">
        <f t="shared" si="8"/>
        <v>184</v>
      </c>
      <c r="Q313">
        <f>(TBL_Employees[[#This Row],[COUNT]]/1000)*100</f>
        <v>18.399999999999999</v>
      </c>
      <c r="R313" s="18" t="str">
        <f>TEXT(TBL_Employees[[#This Row],[Hire Date]],"yyyy")</f>
        <v>2006</v>
      </c>
      <c r="S313" s="18" t="str">
        <f>TEXT(TBL_Employees[[#This Row],[Exit Date]],"yyyy")</f>
        <v/>
      </c>
      <c r="T313" s="18" t="e">
        <f>TBL_Employees[[#This Row],[exit year]]-TBL_Employees[[#This Row],[year hires]]</f>
        <v>#VALUE!</v>
      </c>
      <c r="U313" s="18">
        <f t="shared" si="9"/>
        <v>2.9000000000000001E-2</v>
      </c>
      <c r="V313" s="18" t="e">
        <f>IF(TBL_Employees[[#This Row],[dif]],"true","false")</f>
        <v>#VALUE!</v>
      </c>
    </row>
    <row r="314" spans="1:22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SUM((TBL_Employees[[#This Row],[Bonus %]]*TBL_Employees[[#This Row],[Annual Salary]]))</f>
        <v>19245.45</v>
      </c>
      <c r="P314">
        <f t="shared" si="8"/>
        <v>184</v>
      </c>
      <c r="Q314">
        <f>(TBL_Employees[[#This Row],[COUNT]]/1000)*100</f>
        <v>18.399999999999999</v>
      </c>
      <c r="R314" s="18" t="str">
        <f>TEXT(TBL_Employees[[#This Row],[Hire Date]],"yyyy")</f>
        <v>2013</v>
      </c>
      <c r="S314" s="18" t="str">
        <f>TEXT(TBL_Employees[[#This Row],[Exit Date]],"yyyy")</f>
        <v/>
      </c>
      <c r="T314" s="18" t="e">
        <f>TBL_Employees[[#This Row],[exit year]]-TBL_Employees[[#This Row],[year hires]]</f>
        <v>#VALUE!</v>
      </c>
      <c r="U314" s="18">
        <f t="shared" si="9"/>
        <v>2.9000000000000001E-2</v>
      </c>
      <c r="V314" s="18" t="e">
        <f>IF(TBL_Employees[[#This Row],[dif]],"true","false")</f>
        <v>#VALUE!</v>
      </c>
    </row>
    <row r="315" spans="1:22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SUM((TBL_Employees[[#This Row],[Bonus %]]*TBL_Employees[[#This Row],[Annual Salary]]))</f>
        <v>0</v>
      </c>
      <c r="P315">
        <f t="shared" si="8"/>
        <v>184</v>
      </c>
      <c r="Q315">
        <f>(TBL_Employees[[#This Row],[COUNT]]/1000)*100</f>
        <v>18.399999999999999</v>
      </c>
      <c r="R315" s="18" t="str">
        <f>TEXT(TBL_Employees[[#This Row],[Hire Date]],"yyyy")</f>
        <v>2005</v>
      </c>
      <c r="S315" s="18" t="str">
        <f>TEXT(TBL_Employees[[#This Row],[Exit Date]],"yyyy")</f>
        <v/>
      </c>
      <c r="T315" s="18" t="e">
        <f>TBL_Employees[[#This Row],[exit year]]-TBL_Employees[[#This Row],[year hires]]</f>
        <v>#VALUE!</v>
      </c>
      <c r="U315" s="18">
        <f t="shared" si="9"/>
        <v>2.9000000000000001E-2</v>
      </c>
      <c r="V315" s="18" t="e">
        <f>IF(TBL_Employees[[#This Row],[dif]],"true","false")</f>
        <v>#VALUE!</v>
      </c>
    </row>
    <row r="316" spans="1:22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SUM((TBL_Employees[[#This Row],[Bonus %]]*TBL_Employees[[#This Row],[Annual Salary]]))</f>
        <v>6130.0199999999995</v>
      </c>
      <c r="P316">
        <f t="shared" si="8"/>
        <v>184</v>
      </c>
      <c r="Q316">
        <f>(TBL_Employees[[#This Row],[COUNT]]/1000)*100</f>
        <v>18.399999999999999</v>
      </c>
      <c r="R316" s="18" t="str">
        <f>TEXT(TBL_Employees[[#This Row],[Hire Date]],"yyyy")</f>
        <v>2011</v>
      </c>
      <c r="S316" s="18" t="str">
        <f>TEXT(TBL_Employees[[#This Row],[Exit Date]],"yyyy")</f>
        <v/>
      </c>
      <c r="T316" s="18" t="e">
        <f>TBL_Employees[[#This Row],[exit year]]-TBL_Employees[[#This Row],[year hires]]</f>
        <v>#VALUE!</v>
      </c>
      <c r="U316" s="18">
        <f t="shared" si="9"/>
        <v>2.9000000000000001E-2</v>
      </c>
      <c r="V316" s="18" t="e">
        <f>IF(TBL_Employees[[#This Row],[dif]],"true","false")</f>
        <v>#VALUE!</v>
      </c>
    </row>
    <row r="317" spans="1:22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SUM((TBL_Employees[[#This Row],[Bonus %]]*TBL_Employees[[#This Row],[Annual Salary]]))</f>
        <v>15102.7</v>
      </c>
      <c r="P317">
        <f t="shared" si="8"/>
        <v>184</v>
      </c>
      <c r="Q317">
        <f>(TBL_Employees[[#This Row],[COUNT]]/1000)*100</f>
        <v>18.399999999999999</v>
      </c>
      <c r="R317" s="18" t="str">
        <f>TEXT(TBL_Employees[[#This Row],[Hire Date]],"yyyy")</f>
        <v>2007</v>
      </c>
      <c r="S317" s="18" t="str">
        <f>TEXT(TBL_Employees[[#This Row],[Exit Date]],"yyyy")</f>
        <v/>
      </c>
      <c r="T317" s="18" t="e">
        <f>TBL_Employees[[#This Row],[exit year]]-TBL_Employees[[#This Row],[year hires]]</f>
        <v>#VALUE!</v>
      </c>
      <c r="U317" s="18">
        <f t="shared" si="9"/>
        <v>2.9000000000000001E-2</v>
      </c>
      <c r="V317" s="18" t="e">
        <f>IF(TBL_Employees[[#This Row],[dif]],"true","false")</f>
        <v>#VALUE!</v>
      </c>
    </row>
    <row r="318" spans="1:22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SUM((TBL_Employees[[#This Row],[Bonus %]]*TBL_Employees[[#This Row],[Annual Salary]]))</f>
        <v>6045.25</v>
      </c>
      <c r="P318">
        <f t="shared" si="8"/>
        <v>184</v>
      </c>
      <c r="Q318">
        <f>(TBL_Employees[[#This Row],[COUNT]]/1000)*100</f>
        <v>18.399999999999999</v>
      </c>
      <c r="R318" s="18" t="str">
        <f>TEXT(TBL_Employees[[#This Row],[Hire Date]],"yyyy")</f>
        <v>2018</v>
      </c>
      <c r="S318" s="18" t="str">
        <f>TEXT(TBL_Employees[[#This Row],[Exit Date]],"yyyy")</f>
        <v/>
      </c>
      <c r="T318" s="18" t="e">
        <f>TBL_Employees[[#This Row],[exit year]]-TBL_Employees[[#This Row],[year hires]]</f>
        <v>#VALUE!</v>
      </c>
      <c r="U318" s="18">
        <f t="shared" si="9"/>
        <v>2.9000000000000001E-2</v>
      </c>
      <c r="V318" s="18" t="e">
        <f>IF(TBL_Employees[[#This Row],[dif]],"true","false")</f>
        <v>#VALUE!</v>
      </c>
    </row>
    <row r="319" spans="1:22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SUM((TBL_Employees[[#This Row],[Bonus %]]*TBL_Employees[[#This Row],[Annual Salary]]))</f>
        <v>83364.12</v>
      </c>
      <c r="P319">
        <f t="shared" si="8"/>
        <v>184</v>
      </c>
      <c r="Q319">
        <f>(TBL_Employees[[#This Row],[COUNT]]/1000)*100</f>
        <v>18.399999999999999</v>
      </c>
      <c r="R319" s="18" t="str">
        <f>TEXT(TBL_Employees[[#This Row],[Hire Date]],"yyyy")</f>
        <v>2018</v>
      </c>
      <c r="S319" s="18" t="str">
        <f>TEXT(TBL_Employees[[#This Row],[Exit Date]],"yyyy")</f>
        <v/>
      </c>
      <c r="T319" s="18" t="e">
        <f>TBL_Employees[[#This Row],[exit year]]-TBL_Employees[[#This Row],[year hires]]</f>
        <v>#VALUE!</v>
      </c>
      <c r="U319" s="18">
        <f t="shared" si="9"/>
        <v>2.9000000000000001E-2</v>
      </c>
      <c r="V319" s="18" t="e">
        <f>IF(TBL_Employees[[#This Row],[dif]],"true","false")</f>
        <v>#VALUE!</v>
      </c>
    </row>
    <row r="320" spans="1:22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SUM((TBL_Employees[[#This Row],[Bonus %]]*TBL_Employees[[#This Row],[Annual Salary]]))</f>
        <v>71078.040000000008</v>
      </c>
      <c r="P320">
        <f t="shared" si="8"/>
        <v>184</v>
      </c>
      <c r="Q320">
        <f>(TBL_Employees[[#This Row],[COUNT]]/1000)*100</f>
        <v>18.399999999999999</v>
      </c>
      <c r="R320" s="18" t="str">
        <f>TEXT(TBL_Employees[[#This Row],[Hire Date]],"yyyy")</f>
        <v>2015</v>
      </c>
      <c r="S320" s="18" t="str">
        <f>TEXT(TBL_Employees[[#This Row],[Exit Date]],"yyyy")</f>
        <v/>
      </c>
      <c r="T320" s="18" t="e">
        <f>TBL_Employees[[#This Row],[exit year]]-TBL_Employees[[#This Row],[year hires]]</f>
        <v>#VALUE!</v>
      </c>
      <c r="U320" s="18">
        <f t="shared" si="9"/>
        <v>2.9000000000000001E-2</v>
      </c>
      <c r="V320" s="18" t="e">
        <f>IF(TBL_Employees[[#This Row],[dif]],"true","false")</f>
        <v>#VALUE!</v>
      </c>
    </row>
    <row r="321" spans="1:22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SUM((TBL_Employees[[#This Row],[Bonus %]]*TBL_Employees[[#This Row],[Annual Salary]]))</f>
        <v>14076.92</v>
      </c>
      <c r="P321">
        <f t="shared" si="8"/>
        <v>184</v>
      </c>
      <c r="Q321">
        <f>(TBL_Employees[[#This Row],[COUNT]]/1000)*100</f>
        <v>18.399999999999999</v>
      </c>
      <c r="R321" s="18" t="str">
        <f>TEXT(TBL_Employees[[#This Row],[Hire Date]],"yyyy")</f>
        <v>2015</v>
      </c>
      <c r="S321" s="18" t="str">
        <f>TEXT(TBL_Employees[[#This Row],[Exit Date]],"yyyy")</f>
        <v/>
      </c>
      <c r="T321" s="18" t="e">
        <f>TBL_Employees[[#This Row],[exit year]]-TBL_Employees[[#This Row],[year hires]]</f>
        <v>#VALUE!</v>
      </c>
      <c r="U321" s="18">
        <f t="shared" si="9"/>
        <v>2.9000000000000001E-2</v>
      </c>
      <c r="V321" s="18" t="e">
        <f>IF(TBL_Employees[[#This Row],[dif]],"true","false")</f>
        <v>#VALUE!</v>
      </c>
    </row>
    <row r="322" spans="1:22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SUM((TBL_Employees[[#This Row],[Bonus %]]*TBL_Employees[[#This Row],[Annual Salary]]))</f>
        <v>0</v>
      </c>
      <c r="P322">
        <f t="shared" ref="P322:P385" si="10">COUNTIF(K:K,"&gt;20%")</f>
        <v>184</v>
      </c>
      <c r="Q322">
        <f>(TBL_Employees[[#This Row],[COUNT]]/1000)*100</f>
        <v>18.399999999999999</v>
      </c>
      <c r="R322" s="18" t="str">
        <f>TEXT(TBL_Employees[[#This Row],[Hire Date]],"yyyy")</f>
        <v>1995</v>
      </c>
      <c r="S322" s="18" t="str">
        <f>TEXT(TBL_Employees[[#This Row],[Exit Date]],"yyyy")</f>
        <v>2005</v>
      </c>
      <c r="T322" s="18">
        <f>TBL_Employees[[#This Row],[exit year]]-TBL_Employees[[#This Row],[year hires]]</f>
        <v>10</v>
      </c>
      <c r="U322" s="18">
        <f t="shared" ref="U322:U385" si="11">29/1000</f>
        <v>2.9000000000000001E-2</v>
      </c>
      <c r="V322" s="18" t="str">
        <f>IF(TBL_Employees[[#This Row],[dif]],"true","false")</f>
        <v>true</v>
      </c>
    </row>
    <row r="323" spans="1:22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SUM((TBL_Employees[[#This Row],[Bonus %]]*TBL_Employees[[#This Row],[Annual Salary]]))</f>
        <v>6925.0199999999995</v>
      </c>
      <c r="P323">
        <f t="shared" si="10"/>
        <v>184</v>
      </c>
      <c r="Q323">
        <f>(TBL_Employees[[#This Row],[COUNT]]/1000)*100</f>
        <v>18.399999999999999</v>
      </c>
      <c r="R323" s="18" t="str">
        <f>TEXT(TBL_Employees[[#This Row],[Hire Date]],"yyyy")</f>
        <v>2020</v>
      </c>
      <c r="S323" s="18" t="str">
        <f>TEXT(TBL_Employees[[#This Row],[Exit Date]],"yyyy")</f>
        <v/>
      </c>
      <c r="T323" s="18" t="e">
        <f>TBL_Employees[[#This Row],[exit year]]-TBL_Employees[[#This Row],[year hires]]</f>
        <v>#VALUE!</v>
      </c>
      <c r="U323" s="18">
        <f t="shared" si="11"/>
        <v>2.9000000000000001E-2</v>
      </c>
      <c r="V323" s="18" t="e">
        <f>IF(TBL_Employees[[#This Row],[dif]],"true","false")</f>
        <v>#VALUE!</v>
      </c>
    </row>
    <row r="324" spans="1:22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SUM((TBL_Employees[[#This Row],[Bonus %]]*TBL_Employees[[#This Row],[Annual Salary]]))</f>
        <v>0</v>
      </c>
      <c r="P324">
        <f t="shared" si="10"/>
        <v>184</v>
      </c>
      <c r="Q324">
        <f>(TBL_Employees[[#This Row],[COUNT]]/1000)*100</f>
        <v>18.399999999999999</v>
      </c>
      <c r="R324" s="18" t="str">
        <f>TEXT(TBL_Employees[[#This Row],[Hire Date]],"yyyy")</f>
        <v>2019</v>
      </c>
      <c r="S324" s="18" t="str">
        <f>TEXT(TBL_Employees[[#This Row],[Exit Date]],"yyyy")</f>
        <v/>
      </c>
      <c r="T324" s="18" t="e">
        <f>TBL_Employees[[#This Row],[exit year]]-TBL_Employees[[#This Row],[year hires]]</f>
        <v>#VALUE!</v>
      </c>
      <c r="U324" s="18">
        <f t="shared" si="11"/>
        <v>2.9000000000000001E-2</v>
      </c>
      <c r="V324" s="18" t="e">
        <f>IF(TBL_Employees[[#This Row],[dif]],"true","false")</f>
        <v>#VALUE!</v>
      </c>
    </row>
    <row r="325" spans="1:22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SUM((TBL_Employees[[#This Row],[Bonus %]]*TBL_Employees[[#This Row],[Annual Salary]]))</f>
        <v>5188.6799999999994</v>
      </c>
      <c r="P325">
        <f t="shared" si="10"/>
        <v>184</v>
      </c>
      <c r="Q325">
        <f>(TBL_Employees[[#This Row],[COUNT]]/1000)*100</f>
        <v>18.399999999999999</v>
      </c>
      <c r="R325" s="18" t="str">
        <f>TEXT(TBL_Employees[[#This Row],[Hire Date]],"yyyy")</f>
        <v>2018</v>
      </c>
      <c r="S325" s="18" t="str">
        <f>TEXT(TBL_Employees[[#This Row],[Exit Date]],"yyyy")</f>
        <v/>
      </c>
      <c r="T325" s="18" t="e">
        <f>TBL_Employees[[#This Row],[exit year]]-TBL_Employees[[#This Row],[year hires]]</f>
        <v>#VALUE!</v>
      </c>
      <c r="U325" s="18">
        <f t="shared" si="11"/>
        <v>2.9000000000000001E-2</v>
      </c>
      <c r="V325" s="18" t="e">
        <f>IF(TBL_Employees[[#This Row],[dif]],"true","false")</f>
        <v>#VALUE!</v>
      </c>
    </row>
    <row r="326" spans="1:22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SUM((TBL_Employees[[#This Row],[Bonus %]]*TBL_Employees[[#This Row],[Annual Salary]]))</f>
        <v>70587.66</v>
      </c>
      <c r="P326">
        <f t="shared" si="10"/>
        <v>184</v>
      </c>
      <c r="Q326">
        <f>(TBL_Employees[[#This Row],[COUNT]]/1000)*100</f>
        <v>18.399999999999999</v>
      </c>
      <c r="R326" s="18" t="str">
        <f>TEXT(TBL_Employees[[#This Row],[Hire Date]],"yyyy")</f>
        <v>2016</v>
      </c>
      <c r="S326" s="18" t="str">
        <f>TEXT(TBL_Employees[[#This Row],[Exit Date]],"yyyy")</f>
        <v/>
      </c>
      <c r="T326" s="18" t="e">
        <f>TBL_Employees[[#This Row],[exit year]]-TBL_Employees[[#This Row],[year hires]]</f>
        <v>#VALUE!</v>
      </c>
      <c r="U326" s="18">
        <f t="shared" si="11"/>
        <v>2.9000000000000001E-2</v>
      </c>
      <c r="V326" s="18" t="e">
        <f>IF(TBL_Employees[[#This Row],[dif]],"true","false")</f>
        <v>#VALUE!</v>
      </c>
    </row>
    <row r="327" spans="1:22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SUM((TBL_Employees[[#This Row],[Bonus %]]*TBL_Employees[[#This Row],[Annual Salary]]))</f>
        <v>0</v>
      </c>
      <c r="P327">
        <f t="shared" si="10"/>
        <v>184</v>
      </c>
      <c r="Q327">
        <f>(TBL_Employees[[#This Row],[COUNT]]/1000)*100</f>
        <v>18.399999999999999</v>
      </c>
      <c r="R327" s="18" t="str">
        <f>TEXT(TBL_Employees[[#This Row],[Hire Date]],"yyyy")</f>
        <v>2007</v>
      </c>
      <c r="S327" s="18" t="str">
        <f>TEXT(TBL_Employees[[#This Row],[Exit Date]],"yyyy")</f>
        <v/>
      </c>
      <c r="T327" s="18" t="e">
        <f>TBL_Employees[[#This Row],[exit year]]-TBL_Employees[[#This Row],[year hires]]</f>
        <v>#VALUE!</v>
      </c>
      <c r="U327" s="18">
        <f t="shared" si="11"/>
        <v>2.9000000000000001E-2</v>
      </c>
      <c r="V327" s="18" t="e">
        <f>IF(TBL_Employees[[#This Row],[dif]],"true","false")</f>
        <v>#VALUE!</v>
      </c>
    </row>
    <row r="328" spans="1:22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SUM((TBL_Employees[[#This Row],[Bonus %]]*TBL_Employees[[#This Row],[Annual Salary]]))</f>
        <v>0</v>
      </c>
      <c r="P328">
        <f t="shared" si="10"/>
        <v>184</v>
      </c>
      <c r="Q328">
        <f>(TBL_Employees[[#This Row],[COUNT]]/1000)*100</f>
        <v>18.399999999999999</v>
      </c>
      <c r="R328" s="18" t="str">
        <f>TEXT(TBL_Employees[[#This Row],[Hire Date]],"yyyy")</f>
        <v>2002</v>
      </c>
      <c r="S328" s="18" t="str">
        <f>TEXT(TBL_Employees[[#This Row],[Exit Date]],"yyyy")</f>
        <v/>
      </c>
      <c r="T328" s="18" t="e">
        <f>TBL_Employees[[#This Row],[exit year]]-TBL_Employees[[#This Row],[year hires]]</f>
        <v>#VALUE!</v>
      </c>
      <c r="U328" s="18">
        <f t="shared" si="11"/>
        <v>2.9000000000000001E-2</v>
      </c>
      <c r="V328" s="18" t="e">
        <f>IF(TBL_Employees[[#This Row],[dif]],"true","false")</f>
        <v>#VALUE!</v>
      </c>
    </row>
    <row r="329" spans="1:22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SUM((TBL_Employees[[#This Row],[Bonus %]]*TBL_Employees[[#This Row],[Annual Salary]]))</f>
        <v>52737.659999999996</v>
      </c>
      <c r="P329">
        <f t="shared" si="10"/>
        <v>184</v>
      </c>
      <c r="Q329">
        <f>(TBL_Employees[[#This Row],[COUNT]]/1000)*100</f>
        <v>18.399999999999999</v>
      </c>
      <c r="R329" s="18" t="str">
        <f>TEXT(TBL_Employees[[#This Row],[Hire Date]],"yyyy")</f>
        <v>2017</v>
      </c>
      <c r="S329" s="18" t="str">
        <f>TEXT(TBL_Employees[[#This Row],[Exit Date]],"yyyy")</f>
        <v>2020</v>
      </c>
      <c r="T329" s="18">
        <f>TBL_Employees[[#This Row],[exit year]]-TBL_Employees[[#This Row],[year hires]]</f>
        <v>3</v>
      </c>
      <c r="U329" s="18">
        <f t="shared" si="11"/>
        <v>2.9000000000000001E-2</v>
      </c>
      <c r="V329" s="18" t="str">
        <f>IF(TBL_Employees[[#This Row],[dif]],"true","false")</f>
        <v>true</v>
      </c>
    </row>
    <row r="330" spans="1:22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SUM((TBL_Employees[[#This Row],[Bonus %]]*TBL_Employees[[#This Row],[Annual Salary]]))</f>
        <v>0</v>
      </c>
      <c r="P330">
        <f t="shared" si="10"/>
        <v>184</v>
      </c>
      <c r="Q330">
        <f>(TBL_Employees[[#This Row],[COUNT]]/1000)*100</f>
        <v>18.399999999999999</v>
      </c>
      <c r="R330" s="18" t="str">
        <f>TEXT(TBL_Employees[[#This Row],[Hire Date]],"yyyy")</f>
        <v>2016</v>
      </c>
      <c r="S330" s="18" t="str">
        <f>TEXT(TBL_Employees[[#This Row],[Exit Date]],"yyyy")</f>
        <v/>
      </c>
      <c r="T330" s="18" t="e">
        <f>TBL_Employees[[#This Row],[exit year]]-TBL_Employees[[#This Row],[year hires]]</f>
        <v>#VALUE!</v>
      </c>
      <c r="U330" s="18">
        <f t="shared" si="11"/>
        <v>2.9000000000000001E-2</v>
      </c>
      <c r="V330" s="18" t="e">
        <f>IF(TBL_Employees[[#This Row],[dif]],"true","false")</f>
        <v>#VALUE!</v>
      </c>
    </row>
    <row r="331" spans="1:22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SUM((TBL_Employees[[#This Row],[Bonus %]]*TBL_Employees[[#This Row],[Annual Salary]]))</f>
        <v>0</v>
      </c>
      <c r="P331">
        <f t="shared" si="10"/>
        <v>184</v>
      </c>
      <c r="Q331">
        <f>(TBL_Employees[[#This Row],[COUNT]]/1000)*100</f>
        <v>18.399999999999999</v>
      </c>
      <c r="R331" s="18" t="str">
        <f>TEXT(TBL_Employees[[#This Row],[Hire Date]],"yyyy")</f>
        <v>2019</v>
      </c>
      <c r="S331" s="18" t="str">
        <f>TEXT(TBL_Employees[[#This Row],[Exit Date]],"yyyy")</f>
        <v/>
      </c>
      <c r="T331" s="18" t="e">
        <f>TBL_Employees[[#This Row],[exit year]]-TBL_Employees[[#This Row],[year hires]]</f>
        <v>#VALUE!</v>
      </c>
      <c r="U331" s="18">
        <f t="shared" si="11"/>
        <v>2.9000000000000001E-2</v>
      </c>
      <c r="V331" s="18" t="e">
        <f>IF(TBL_Employees[[#This Row],[dif]],"true","false")</f>
        <v>#VALUE!</v>
      </c>
    </row>
    <row r="332" spans="1:22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SUM((TBL_Employees[[#This Row],[Bonus %]]*TBL_Employees[[#This Row],[Annual Salary]]))</f>
        <v>0</v>
      </c>
      <c r="P332">
        <f t="shared" si="10"/>
        <v>184</v>
      </c>
      <c r="Q332">
        <f>(TBL_Employees[[#This Row],[COUNT]]/1000)*100</f>
        <v>18.399999999999999</v>
      </c>
      <c r="R332" s="18" t="str">
        <f>TEXT(TBL_Employees[[#This Row],[Hire Date]],"yyyy")</f>
        <v>2016</v>
      </c>
      <c r="S332" s="18" t="str">
        <f>TEXT(TBL_Employees[[#This Row],[Exit Date]],"yyyy")</f>
        <v/>
      </c>
      <c r="T332" s="18" t="e">
        <f>TBL_Employees[[#This Row],[exit year]]-TBL_Employees[[#This Row],[year hires]]</f>
        <v>#VALUE!</v>
      </c>
      <c r="U332" s="18">
        <f t="shared" si="11"/>
        <v>2.9000000000000001E-2</v>
      </c>
      <c r="V332" s="18" t="e">
        <f>IF(TBL_Employees[[#This Row],[dif]],"true","false")</f>
        <v>#VALUE!</v>
      </c>
    </row>
    <row r="333" spans="1:22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SUM((TBL_Employees[[#This Row],[Bonus %]]*TBL_Employees[[#This Row],[Annual Salary]]))</f>
        <v>31070.2</v>
      </c>
      <c r="P333">
        <f t="shared" si="10"/>
        <v>184</v>
      </c>
      <c r="Q333">
        <f>(TBL_Employees[[#This Row],[COUNT]]/1000)*100</f>
        <v>18.399999999999999</v>
      </c>
      <c r="R333" s="18" t="str">
        <f>TEXT(TBL_Employees[[#This Row],[Hire Date]],"yyyy")</f>
        <v>2018</v>
      </c>
      <c r="S333" s="18" t="str">
        <f>TEXT(TBL_Employees[[#This Row],[Exit Date]],"yyyy")</f>
        <v/>
      </c>
      <c r="T333" s="18" t="e">
        <f>TBL_Employees[[#This Row],[exit year]]-TBL_Employees[[#This Row],[year hires]]</f>
        <v>#VALUE!</v>
      </c>
      <c r="U333" s="18">
        <f t="shared" si="11"/>
        <v>2.9000000000000001E-2</v>
      </c>
      <c r="V333" s="18" t="e">
        <f>IF(TBL_Employees[[#This Row],[dif]],"true","false")</f>
        <v>#VALUE!</v>
      </c>
    </row>
    <row r="334" spans="1:22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SUM((TBL_Employees[[#This Row],[Bonus %]]*TBL_Employees[[#This Row],[Annual Salary]]))</f>
        <v>46890.1</v>
      </c>
      <c r="P334">
        <f t="shared" si="10"/>
        <v>184</v>
      </c>
      <c r="Q334">
        <f>(TBL_Employees[[#This Row],[COUNT]]/1000)*100</f>
        <v>18.399999999999999</v>
      </c>
      <c r="R334" s="18" t="str">
        <f>TEXT(TBL_Employees[[#This Row],[Hire Date]],"yyyy")</f>
        <v>2006</v>
      </c>
      <c r="S334" s="18" t="str">
        <f>TEXT(TBL_Employees[[#This Row],[Exit Date]],"yyyy")</f>
        <v/>
      </c>
      <c r="T334" s="18" t="e">
        <f>TBL_Employees[[#This Row],[exit year]]-TBL_Employees[[#This Row],[year hires]]</f>
        <v>#VALUE!</v>
      </c>
      <c r="U334" s="18">
        <f t="shared" si="11"/>
        <v>2.9000000000000001E-2</v>
      </c>
      <c r="V334" s="18" t="e">
        <f>IF(TBL_Employees[[#This Row],[dif]],"true","false")</f>
        <v>#VALUE!</v>
      </c>
    </row>
    <row r="335" spans="1:22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SUM((TBL_Employees[[#This Row],[Bonus %]]*TBL_Employees[[#This Row],[Annual Salary]]))</f>
        <v>0</v>
      </c>
      <c r="P335">
        <f t="shared" si="10"/>
        <v>184</v>
      </c>
      <c r="Q335">
        <f>(TBL_Employees[[#This Row],[COUNT]]/1000)*100</f>
        <v>18.399999999999999</v>
      </c>
      <c r="R335" s="18" t="str">
        <f>TEXT(TBL_Employees[[#This Row],[Hire Date]],"yyyy")</f>
        <v>2017</v>
      </c>
      <c r="S335" s="18" t="str">
        <f>TEXT(TBL_Employees[[#This Row],[Exit Date]],"yyyy")</f>
        <v/>
      </c>
      <c r="T335" s="18" t="e">
        <f>TBL_Employees[[#This Row],[exit year]]-TBL_Employees[[#This Row],[year hires]]</f>
        <v>#VALUE!</v>
      </c>
      <c r="U335" s="18">
        <f t="shared" si="11"/>
        <v>2.9000000000000001E-2</v>
      </c>
      <c r="V335" s="18" t="e">
        <f>IF(TBL_Employees[[#This Row],[dif]],"true","false")</f>
        <v>#VALUE!</v>
      </c>
    </row>
    <row r="336" spans="1:22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SUM((TBL_Employees[[#This Row],[Bonus %]]*TBL_Employees[[#This Row],[Annual Salary]]))</f>
        <v>0</v>
      </c>
      <c r="P336">
        <f t="shared" si="10"/>
        <v>184</v>
      </c>
      <c r="Q336">
        <f>(TBL_Employees[[#This Row],[COUNT]]/1000)*100</f>
        <v>18.399999999999999</v>
      </c>
      <c r="R336" s="18" t="str">
        <f>TEXT(TBL_Employees[[#This Row],[Hire Date]],"yyyy")</f>
        <v>1994</v>
      </c>
      <c r="S336" s="18" t="str">
        <f>TEXT(TBL_Employees[[#This Row],[Exit Date]],"yyyy")</f>
        <v/>
      </c>
      <c r="T336" s="18" t="e">
        <f>TBL_Employees[[#This Row],[exit year]]-TBL_Employees[[#This Row],[year hires]]</f>
        <v>#VALUE!</v>
      </c>
      <c r="U336" s="18">
        <f t="shared" si="11"/>
        <v>2.9000000000000001E-2</v>
      </c>
      <c r="V336" s="18" t="e">
        <f>IF(TBL_Employees[[#This Row],[dif]],"true","false")</f>
        <v>#VALUE!</v>
      </c>
    </row>
    <row r="337" spans="1:22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SUM((TBL_Employees[[#This Row],[Bonus %]]*TBL_Employees[[#This Row],[Annual Salary]]))</f>
        <v>0</v>
      </c>
      <c r="P337">
        <f t="shared" si="10"/>
        <v>184</v>
      </c>
      <c r="Q337">
        <f>(TBL_Employees[[#This Row],[COUNT]]/1000)*100</f>
        <v>18.399999999999999</v>
      </c>
      <c r="R337" s="18" t="str">
        <f>TEXT(TBL_Employees[[#This Row],[Hire Date]],"yyyy")</f>
        <v>2020</v>
      </c>
      <c r="S337" s="18" t="str">
        <f>TEXT(TBL_Employees[[#This Row],[Exit Date]],"yyyy")</f>
        <v/>
      </c>
      <c r="T337" s="18" t="e">
        <f>TBL_Employees[[#This Row],[exit year]]-TBL_Employees[[#This Row],[year hires]]</f>
        <v>#VALUE!</v>
      </c>
      <c r="U337" s="18">
        <f t="shared" si="11"/>
        <v>2.9000000000000001E-2</v>
      </c>
      <c r="V337" s="18" t="e">
        <f>IF(TBL_Employees[[#This Row],[dif]],"true","false")</f>
        <v>#VALUE!</v>
      </c>
    </row>
    <row r="338" spans="1:22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SUM((TBL_Employees[[#This Row],[Bonus %]]*TBL_Employees[[#This Row],[Annual Salary]]))</f>
        <v>33243.760000000002</v>
      </c>
      <c r="P338">
        <f t="shared" si="10"/>
        <v>184</v>
      </c>
      <c r="Q338">
        <f>(TBL_Employees[[#This Row],[COUNT]]/1000)*100</f>
        <v>18.399999999999999</v>
      </c>
      <c r="R338" s="18" t="str">
        <f>TEXT(TBL_Employees[[#This Row],[Hire Date]],"yyyy")</f>
        <v>2021</v>
      </c>
      <c r="S338" s="18" t="str">
        <f>TEXT(TBL_Employees[[#This Row],[Exit Date]],"yyyy")</f>
        <v/>
      </c>
      <c r="T338" s="18" t="e">
        <f>TBL_Employees[[#This Row],[exit year]]-TBL_Employees[[#This Row],[year hires]]</f>
        <v>#VALUE!</v>
      </c>
      <c r="U338" s="18">
        <f t="shared" si="11"/>
        <v>2.9000000000000001E-2</v>
      </c>
      <c r="V338" s="18" t="e">
        <f>IF(TBL_Employees[[#This Row],[dif]],"true","false")</f>
        <v>#VALUE!</v>
      </c>
    </row>
    <row r="339" spans="1:22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SUM((TBL_Employees[[#This Row],[Bonus %]]*TBL_Employees[[#This Row],[Annual Salary]]))</f>
        <v>4717.8600000000006</v>
      </c>
      <c r="P339">
        <f t="shared" si="10"/>
        <v>184</v>
      </c>
      <c r="Q339">
        <f>(TBL_Employees[[#This Row],[COUNT]]/1000)*100</f>
        <v>18.399999999999999</v>
      </c>
      <c r="R339" s="18" t="str">
        <f>TEXT(TBL_Employees[[#This Row],[Hire Date]],"yyyy")</f>
        <v>2005</v>
      </c>
      <c r="S339" s="18" t="str">
        <f>TEXT(TBL_Employees[[#This Row],[Exit Date]],"yyyy")</f>
        <v/>
      </c>
      <c r="T339" s="18" t="e">
        <f>TBL_Employees[[#This Row],[exit year]]-TBL_Employees[[#This Row],[year hires]]</f>
        <v>#VALUE!</v>
      </c>
      <c r="U339" s="18">
        <f t="shared" si="11"/>
        <v>2.9000000000000001E-2</v>
      </c>
      <c r="V339" s="18" t="e">
        <f>IF(TBL_Employees[[#This Row],[dif]],"true","false")</f>
        <v>#VALUE!</v>
      </c>
    </row>
    <row r="340" spans="1:22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SUM((TBL_Employees[[#This Row],[Bonus %]]*TBL_Employees[[#This Row],[Annual Salary]]))</f>
        <v>0</v>
      </c>
      <c r="P340">
        <f t="shared" si="10"/>
        <v>184</v>
      </c>
      <c r="Q340">
        <f>(TBL_Employees[[#This Row],[COUNT]]/1000)*100</f>
        <v>18.399999999999999</v>
      </c>
      <c r="R340" s="18" t="str">
        <f>TEXT(TBL_Employees[[#This Row],[Hire Date]],"yyyy")</f>
        <v>2015</v>
      </c>
      <c r="S340" s="18" t="str">
        <f>TEXT(TBL_Employees[[#This Row],[Exit Date]],"yyyy")</f>
        <v/>
      </c>
      <c r="T340" s="18" t="e">
        <f>TBL_Employees[[#This Row],[exit year]]-TBL_Employees[[#This Row],[year hires]]</f>
        <v>#VALUE!</v>
      </c>
      <c r="U340" s="18">
        <f t="shared" si="11"/>
        <v>2.9000000000000001E-2</v>
      </c>
      <c r="V340" s="18" t="e">
        <f>IF(TBL_Employees[[#This Row],[dif]],"true","false")</f>
        <v>#VALUE!</v>
      </c>
    </row>
    <row r="341" spans="1:22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SUM((TBL_Employees[[#This Row],[Bonus %]]*TBL_Employees[[#This Row],[Annual Salary]]))</f>
        <v>0</v>
      </c>
      <c r="P341">
        <f t="shared" si="10"/>
        <v>184</v>
      </c>
      <c r="Q341">
        <f>(TBL_Employees[[#This Row],[COUNT]]/1000)*100</f>
        <v>18.399999999999999</v>
      </c>
      <c r="R341" s="18" t="str">
        <f>TEXT(TBL_Employees[[#This Row],[Hire Date]],"yyyy")</f>
        <v>1998</v>
      </c>
      <c r="S341" s="18" t="str">
        <f>TEXT(TBL_Employees[[#This Row],[Exit Date]],"yyyy")</f>
        <v/>
      </c>
      <c r="T341" s="18" t="e">
        <f>TBL_Employees[[#This Row],[exit year]]-TBL_Employees[[#This Row],[year hires]]</f>
        <v>#VALUE!</v>
      </c>
      <c r="U341" s="18">
        <f t="shared" si="11"/>
        <v>2.9000000000000001E-2</v>
      </c>
      <c r="V341" s="18" t="e">
        <f>IF(TBL_Employees[[#This Row],[dif]],"true","false")</f>
        <v>#VALUE!</v>
      </c>
    </row>
    <row r="342" spans="1:22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SUM((TBL_Employees[[#This Row],[Bonus %]]*TBL_Employees[[#This Row],[Annual Salary]]))</f>
        <v>0</v>
      </c>
      <c r="P342">
        <f t="shared" si="10"/>
        <v>184</v>
      </c>
      <c r="Q342">
        <f>(TBL_Employees[[#This Row],[COUNT]]/1000)*100</f>
        <v>18.399999999999999</v>
      </c>
      <c r="R342" s="18" t="str">
        <f>TEXT(TBL_Employees[[#This Row],[Hire Date]],"yyyy")</f>
        <v>2009</v>
      </c>
      <c r="S342" s="18" t="str">
        <f>TEXT(TBL_Employees[[#This Row],[Exit Date]],"yyyy")</f>
        <v/>
      </c>
      <c r="T342" s="18" t="e">
        <f>TBL_Employees[[#This Row],[exit year]]-TBL_Employees[[#This Row],[year hires]]</f>
        <v>#VALUE!</v>
      </c>
      <c r="U342" s="18">
        <f t="shared" si="11"/>
        <v>2.9000000000000001E-2</v>
      </c>
      <c r="V342" s="18" t="e">
        <f>IF(TBL_Employees[[#This Row],[dif]],"true","false")</f>
        <v>#VALUE!</v>
      </c>
    </row>
    <row r="343" spans="1:22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SUM((TBL_Employees[[#This Row],[Bonus %]]*TBL_Employees[[#This Row],[Annual Salary]]))</f>
        <v>0</v>
      </c>
      <c r="P343">
        <f t="shared" si="10"/>
        <v>184</v>
      </c>
      <c r="Q343">
        <f>(TBL_Employees[[#This Row],[COUNT]]/1000)*100</f>
        <v>18.399999999999999</v>
      </c>
      <c r="R343" s="18" t="str">
        <f>TEXT(TBL_Employees[[#This Row],[Hire Date]],"yyyy")</f>
        <v>2017</v>
      </c>
      <c r="S343" s="18" t="str">
        <f>TEXT(TBL_Employees[[#This Row],[Exit Date]],"yyyy")</f>
        <v/>
      </c>
      <c r="T343" s="18" t="e">
        <f>TBL_Employees[[#This Row],[exit year]]-TBL_Employees[[#This Row],[year hires]]</f>
        <v>#VALUE!</v>
      </c>
      <c r="U343" s="18">
        <f t="shared" si="11"/>
        <v>2.9000000000000001E-2</v>
      </c>
      <c r="V343" s="18" t="e">
        <f>IF(TBL_Employees[[#This Row],[dif]],"true","false")</f>
        <v>#VALUE!</v>
      </c>
    </row>
    <row r="344" spans="1:22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SUM((TBL_Employees[[#This Row],[Bonus %]]*TBL_Employees[[#This Row],[Annual Salary]]))</f>
        <v>5551.9000000000005</v>
      </c>
      <c r="P344">
        <f t="shared" si="10"/>
        <v>184</v>
      </c>
      <c r="Q344">
        <f>(TBL_Employees[[#This Row],[COUNT]]/1000)*100</f>
        <v>18.399999999999999</v>
      </c>
      <c r="R344" s="18" t="str">
        <f>TEXT(TBL_Employees[[#This Row],[Hire Date]],"yyyy")</f>
        <v>2010</v>
      </c>
      <c r="S344" s="18" t="str">
        <f>TEXT(TBL_Employees[[#This Row],[Exit Date]],"yyyy")</f>
        <v/>
      </c>
      <c r="T344" s="18" t="e">
        <f>TBL_Employees[[#This Row],[exit year]]-TBL_Employees[[#This Row],[year hires]]</f>
        <v>#VALUE!</v>
      </c>
      <c r="U344" s="18">
        <f t="shared" si="11"/>
        <v>2.9000000000000001E-2</v>
      </c>
      <c r="V344" s="18" t="e">
        <f>IF(TBL_Employees[[#This Row],[dif]],"true","false")</f>
        <v>#VALUE!</v>
      </c>
    </row>
    <row r="345" spans="1:22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SUM((TBL_Employees[[#This Row],[Bonus %]]*TBL_Employees[[#This Row],[Annual Salary]]))</f>
        <v>68083.64</v>
      </c>
      <c r="P345">
        <f t="shared" si="10"/>
        <v>184</v>
      </c>
      <c r="Q345">
        <f>(TBL_Employees[[#This Row],[COUNT]]/1000)*100</f>
        <v>18.399999999999999</v>
      </c>
      <c r="R345" s="18" t="str">
        <f>TEXT(TBL_Employees[[#This Row],[Hire Date]],"yyyy")</f>
        <v>1996</v>
      </c>
      <c r="S345" s="18" t="str">
        <f>TEXT(TBL_Employees[[#This Row],[Exit Date]],"yyyy")</f>
        <v/>
      </c>
      <c r="T345" s="18" t="e">
        <f>TBL_Employees[[#This Row],[exit year]]-TBL_Employees[[#This Row],[year hires]]</f>
        <v>#VALUE!</v>
      </c>
      <c r="U345" s="18">
        <f t="shared" si="11"/>
        <v>2.9000000000000001E-2</v>
      </c>
      <c r="V345" s="18" t="e">
        <f>IF(TBL_Employees[[#This Row],[dif]],"true","false")</f>
        <v>#VALUE!</v>
      </c>
    </row>
    <row r="346" spans="1:22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SUM((TBL_Employees[[#This Row],[Bonus %]]*TBL_Employees[[#This Row],[Annual Salary]]))</f>
        <v>68204.849999999991</v>
      </c>
      <c r="P346">
        <f t="shared" si="10"/>
        <v>184</v>
      </c>
      <c r="Q346">
        <f>(TBL_Employees[[#This Row],[COUNT]]/1000)*100</f>
        <v>18.399999999999999</v>
      </c>
      <c r="R346" s="18" t="str">
        <f>TEXT(TBL_Employees[[#This Row],[Hire Date]],"yyyy")</f>
        <v>2015</v>
      </c>
      <c r="S346" s="18" t="str">
        <f>TEXT(TBL_Employees[[#This Row],[Exit Date]],"yyyy")</f>
        <v/>
      </c>
      <c r="T346" s="18" t="e">
        <f>TBL_Employees[[#This Row],[exit year]]-TBL_Employees[[#This Row],[year hires]]</f>
        <v>#VALUE!</v>
      </c>
      <c r="U346" s="18">
        <f t="shared" si="11"/>
        <v>2.9000000000000001E-2</v>
      </c>
      <c r="V346" s="18" t="e">
        <f>IF(TBL_Employees[[#This Row],[dif]],"true","false")</f>
        <v>#VALUE!</v>
      </c>
    </row>
    <row r="347" spans="1:22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SUM((TBL_Employees[[#This Row],[Bonus %]]*TBL_Employees[[#This Row],[Annual Salary]]))</f>
        <v>0</v>
      </c>
      <c r="P347">
        <f t="shared" si="10"/>
        <v>184</v>
      </c>
      <c r="Q347">
        <f>(TBL_Employees[[#This Row],[COUNT]]/1000)*100</f>
        <v>18.399999999999999</v>
      </c>
      <c r="R347" s="18" t="str">
        <f>TEXT(TBL_Employees[[#This Row],[Hire Date]],"yyyy")</f>
        <v>1994</v>
      </c>
      <c r="S347" s="18" t="str">
        <f>TEXT(TBL_Employees[[#This Row],[Exit Date]],"yyyy")</f>
        <v>2016</v>
      </c>
      <c r="T347" s="18">
        <f>TBL_Employees[[#This Row],[exit year]]-TBL_Employees[[#This Row],[year hires]]</f>
        <v>22</v>
      </c>
      <c r="U347" s="18">
        <f t="shared" si="11"/>
        <v>2.9000000000000001E-2</v>
      </c>
      <c r="V347" s="18" t="str">
        <f>IF(TBL_Employees[[#This Row],[dif]],"true","false")</f>
        <v>true</v>
      </c>
    </row>
    <row r="348" spans="1:22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SUM((TBL_Employees[[#This Row],[Bonus %]]*TBL_Employees[[#This Row],[Annual Salary]]))</f>
        <v>0</v>
      </c>
      <c r="P348">
        <f t="shared" si="10"/>
        <v>184</v>
      </c>
      <c r="Q348">
        <f>(TBL_Employees[[#This Row],[COUNT]]/1000)*100</f>
        <v>18.399999999999999</v>
      </c>
      <c r="R348" s="18" t="str">
        <f>TEXT(TBL_Employees[[#This Row],[Hire Date]],"yyyy")</f>
        <v>2018</v>
      </c>
      <c r="S348" s="18" t="str">
        <f>TEXT(TBL_Employees[[#This Row],[Exit Date]],"yyyy")</f>
        <v/>
      </c>
      <c r="T348" s="18" t="e">
        <f>TBL_Employees[[#This Row],[exit year]]-TBL_Employees[[#This Row],[year hires]]</f>
        <v>#VALUE!</v>
      </c>
      <c r="U348" s="18">
        <f t="shared" si="11"/>
        <v>2.9000000000000001E-2</v>
      </c>
      <c r="V348" s="18" t="e">
        <f>IF(TBL_Employees[[#This Row],[dif]],"true","false")</f>
        <v>#VALUE!</v>
      </c>
    </row>
    <row r="349" spans="1:22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SUM((TBL_Employees[[#This Row],[Bonus %]]*TBL_Employees[[#This Row],[Annual Salary]]))</f>
        <v>0</v>
      </c>
      <c r="P349">
        <f t="shared" si="10"/>
        <v>184</v>
      </c>
      <c r="Q349">
        <f>(TBL_Employees[[#This Row],[COUNT]]/1000)*100</f>
        <v>18.399999999999999</v>
      </c>
      <c r="R349" s="18" t="str">
        <f>TEXT(TBL_Employees[[#This Row],[Hire Date]],"yyyy")</f>
        <v>2021</v>
      </c>
      <c r="S349" s="18" t="str">
        <f>TEXT(TBL_Employees[[#This Row],[Exit Date]],"yyyy")</f>
        <v/>
      </c>
      <c r="T349" s="18" t="e">
        <f>TBL_Employees[[#This Row],[exit year]]-TBL_Employees[[#This Row],[year hires]]</f>
        <v>#VALUE!</v>
      </c>
      <c r="U349" s="18">
        <f t="shared" si="11"/>
        <v>2.9000000000000001E-2</v>
      </c>
      <c r="V349" s="18" t="e">
        <f>IF(TBL_Employees[[#This Row],[dif]],"true","false")</f>
        <v>#VALUE!</v>
      </c>
    </row>
    <row r="350" spans="1:22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SUM((TBL_Employees[[#This Row],[Bonus %]]*TBL_Employees[[#This Row],[Annual Salary]]))</f>
        <v>42111.72</v>
      </c>
      <c r="P350">
        <f t="shared" si="10"/>
        <v>184</v>
      </c>
      <c r="Q350">
        <f>(TBL_Employees[[#This Row],[COUNT]]/1000)*100</f>
        <v>18.399999999999999</v>
      </c>
      <c r="R350" s="18" t="str">
        <f>TEXT(TBL_Employees[[#This Row],[Hire Date]],"yyyy")</f>
        <v>2016</v>
      </c>
      <c r="S350" s="18" t="str">
        <f>TEXT(TBL_Employees[[#This Row],[Exit Date]],"yyyy")</f>
        <v/>
      </c>
      <c r="T350" s="18" t="e">
        <f>TBL_Employees[[#This Row],[exit year]]-TBL_Employees[[#This Row],[year hires]]</f>
        <v>#VALUE!</v>
      </c>
      <c r="U350" s="18">
        <f t="shared" si="11"/>
        <v>2.9000000000000001E-2</v>
      </c>
      <c r="V350" s="18" t="e">
        <f>IF(TBL_Employees[[#This Row],[dif]],"true","false")</f>
        <v>#VALUE!</v>
      </c>
    </row>
    <row r="351" spans="1:22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SUM((TBL_Employees[[#This Row],[Bonus %]]*TBL_Employees[[#This Row],[Annual Salary]]))</f>
        <v>30453.200000000001</v>
      </c>
      <c r="P351">
        <f t="shared" si="10"/>
        <v>184</v>
      </c>
      <c r="Q351">
        <f>(TBL_Employees[[#This Row],[COUNT]]/1000)*100</f>
        <v>18.399999999999999</v>
      </c>
      <c r="R351" s="18" t="str">
        <f>TEXT(TBL_Employees[[#This Row],[Hire Date]],"yyyy")</f>
        <v>2012</v>
      </c>
      <c r="S351" s="18" t="str">
        <f>TEXT(TBL_Employees[[#This Row],[Exit Date]],"yyyy")</f>
        <v/>
      </c>
      <c r="T351" s="18" t="e">
        <f>TBL_Employees[[#This Row],[exit year]]-TBL_Employees[[#This Row],[year hires]]</f>
        <v>#VALUE!</v>
      </c>
      <c r="U351" s="18">
        <f t="shared" si="11"/>
        <v>2.9000000000000001E-2</v>
      </c>
      <c r="V351" s="18" t="e">
        <f>IF(TBL_Employees[[#This Row],[dif]],"true","false")</f>
        <v>#VALUE!</v>
      </c>
    </row>
    <row r="352" spans="1:22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SUM((TBL_Employees[[#This Row],[Bonus %]]*TBL_Employees[[#This Row],[Annual Salary]]))</f>
        <v>0</v>
      </c>
      <c r="P352">
        <f t="shared" si="10"/>
        <v>184</v>
      </c>
      <c r="Q352">
        <f>(TBL_Employees[[#This Row],[COUNT]]/1000)*100</f>
        <v>18.399999999999999</v>
      </c>
      <c r="R352" s="18" t="str">
        <f>TEXT(TBL_Employees[[#This Row],[Hire Date]],"yyyy")</f>
        <v>1997</v>
      </c>
      <c r="S352" s="18" t="str">
        <f>TEXT(TBL_Employees[[#This Row],[Exit Date]],"yyyy")</f>
        <v>1998</v>
      </c>
      <c r="T352" s="18">
        <f>TBL_Employees[[#This Row],[exit year]]-TBL_Employees[[#This Row],[year hires]]</f>
        <v>1</v>
      </c>
      <c r="U352" s="18">
        <f t="shared" si="11"/>
        <v>2.9000000000000001E-2</v>
      </c>
      <c r="V352" s="18" t="str">
        <f>IF(TBL_Employees[[#This Row],[dif]],"true","false")</f>
        <v>true</v>
      </c>
    </row>
    <row r="353" spans="1:22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SUM((TBL_Employees[[#This Row],[Bonus %]]*TBL_Employees[[#This Row],[Annual Salary]]))</f>
        <v>43702.71</v>
      </c>
      <c r="P353">
        <f t="shared" si="10"/>
        <v>184</v>
      </c>
      <c r="Q353">
        <f>(TBL_Employees[[#This Row],[COUNT]]/1000)*100</f>
        <v>18.399999999999999</v>
      </c>
      <c r="R353" s="18" t="str">
        <f>TEXT(TBL_Employees[[#This Row],[Hire Date]],"yyyy")</f>
        <v>2003</v>
      </c>
      <c r="S353" s="18" t="str">
        <f>TEXT(TBL_Employees[[#This Row],[Exit Date]],"yyyy")</f>
        <v/>
      </c>
      <c r="T353" s="18" t="e">
        <f>TBL_Employees[[#This Row],[exit year]]-TBL_Employees[[#This Row],[year hires]]</f>
        <v>#VALUE!</v>
      </c>
      <c r="U353" s="18">
        <f t="shared" si="11"/>
        <v>2.9000000000000001E-2</v>
      </c>
      <c r="V353" s="18" t="e">
        <f>IF(TBL_Employees[[#This Row],[dif]],"true","false")</f>
        <v>#VALUE!</v>
      </c>
    </row>
    <row r="354" spans="1:22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SUM((TBL_Employees[[#This Row],[Bonus %]]*TBL_Employees[[#This Row],[Annual Salary]]))</f>
        <v>0</v>
      </c>
      <c r="P354">
        <f t="shared" si="10"/>
        <v>184</v>
      </c>
      <c r="Q354">
        <f>(TBL_Employees[[#This Row],[COUNT]]/1000)*100</f>
        <v>18.399999999999999</v>
      </c>
      <c r="R354" s="18" t="str">
        <f>TEXT(TBL_Employees[[#This Row],[Hire Date]],"yyyy")</f>
        <v>2013</v>
      </c>
      <c r="S354" s="18" t="str">
        <f>TEXT(TBL_Employees[[#This Row],[Exit Date]],"yyyy")</f>
        <v/>
      </c>
      <c r="T354" s="18" t="e">
        <f>TBL_Employees[[#This Row],[exit year]]-TBL_Employees[[#This Row],[year hires]]</f>
        <v>#VALUE!</v>
      </c>
      <c r="U354" s="18">
        <f t="shared" si="11"/>
        <v>2.9000000000000001E-2</v>
      </c>
      <c r="V354" s="18" t="e">
        <f>IF(TBL_Employees[[#This Row],[dif]],"true","false")</f>
        <v>#VALUE!</v>
      </c>
    </row>
    <row r="355" spans="1:22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SUM((TBL_Employees[[#This Row],[Bonus %]]*TBL_Employees[[#This Row],[Annual Salary]]))</f>
        <v>0</v>
      </c>
      <c r="P355">
        <f t="shared" si="10"/>
        <v>184</v>
      </c>
      <c r="Q355">
        <f>(TBL_Employees[[#This Row],[COUNT]]/1000)*100</f>
        <v>18.399999999999999</v>
      </c>
      <c r="R355" s="18" t="str">
        <f>TEXT(TBL_Employees[[#This Row],[Hire Date]],"yyyy")</f>
        <v>2019</v>
      </c>
      <c r="S355" s="18" t="str">
        <f>TEXT(TBL_Employees[[#This Row],[Exit Date]],"yyyy")</f>
        <v/>
      </c>
      <c r="T355" s="18" t="e">
        <f>TBL_Employees[[#This Row],[exit year]]-TBL_Employees[[#This Row],[year hires]]</f>
        <v>#VALUE!</v>
      </c>
      <c r="U355" s="18">
        <f t="shared" si="11"/>
        <v>2.9000000000000001E-2</v>
      </c>
      <c r="V355" s="18" t="e">
        <f>IF(TBL_Employees[[#This Row],[dif]],"true","false")</f>
        <v>#VALUE!</v>
      </c>
    </row>
    <row r="356" spans="1:22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SUM((TBL_Employees[[#This Row],[Bonus %]]*TBL_Employees[[#This Row],[Annual Salary]]))</f>
        <v>0</v>
      </c>
      <c r="P356">
        <f t="shared" si="10"/>
        <v>184</v>
      </c>
      <c r="Q356">
        <f>(TBL_Employees[[#This Row],[COUNT]]/1000)*100</f>
        <v>18.399999999999999</v>
      </c>
      <c r="R356" s="18" t="str">
        <f>TEXT(TBL_Employees[[#This Row],[Hire Date]],"yyyy")</f>
        <v>2001</v>
      </c>
      <c r="S356" s="18" t="str">
        <f>TEXT(TBL_Employees[[#This Row],[Exit Date]],"yyyy")</f>
        <v/>
      </c>
      <c r="T356" s="18" t="e">
        <f>TBL_Employees[[#This Row],[exit year]]-TBL_Employees[[#This Row],[year hires]]</f>
        <v>#VALUE!</v>
      </c>
      <c r="U356" s="18">
        <f t="shared" si="11"/>
        <v>2.9000000000000001E-2</v>
      </c>
      <c r="V356" s="18" t="e">
        <f>IF(TBL_Employees[[#This Row],[dif]],"true","false")</f>
        <v>#VALUE!</v>
      </c>
    </row>
    <row r="357" spans="1:22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SUM((TBL_Employees[[#This Row],[Bonus %]]*TBL_Employees[[#This Row],[Annual Salary]]))</f>
        <v>13830.3</v>
      </c>
      <c r="P357">
        <f t="shared" si="10"/>
        <v>184</v>
      </c>
      <c r="Q357">
        <f>(TBL_Employees[[#This Row],[COUNT]]/1000)*100</f>
        <v>18.399999999999999</v>
      </c>
      <c r="R357" s="18" t="str">
        <f>TEXT(TBL_Employees[[#This Row],[Hire Date]],"yyyy")</f>
        <v>2001</v>
      </c>
      <c r="S357" s="18" t="str">
        <f>TEXT(TBL_Employees[[#This Row],[Exit Date]],"yyyy")</f>
        <v/>
      </c>
      <c r="T357" s="18" t="e">
        <f>TBL_Employees[[#This Row],[exit year]]-TBL_Employees[[#This Row],[year hires]]</f>
        <v>#VALUE!</v>
      </c>
      <c r="U357" s="18">
        <f t="shared" si="11"/>
        <v>2.9000000000000001E-2</v>
      </c>
      <c r="V357" s="18" t="e">
        <f>IF(TBL_Employees[[#This Row],[dif]],"true","false")</f>
        <v>#VALUE!</v>
      </c>
    </row>
    <row r="358" spans="1:22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SUM((TBL_Employees[[#This Row],[Bonus %]]*TBL_Employees[[#This Row],[Annual Salary]]))</f>
        <v>0</v>
      </c>
      <c r="P358">
        <f t="shared" si="10"/>
        <v>184</v>
      </c>
      <c r="Q358">
        <f>(TBL_Employees[[#This Row],[COUNT]]/1000)*100</f>
        <v>18.399999999999999</v>
      </c>
      <c r="R358" s="18" t="str">
        <f>TEXT(TBL_Employees[[#This Row],[Hire Date]],"yyyy")</f>
        <v>2012</v>
      </c>
      <c r="S358" s="18" t="str">
        <f>TEXT(TBL_Employees[[#This Row],[Exit Date]],"yyyy")</f>
        <v/>
      </c>
      <c r="T358" s="18" t="e">
        <f>TBL_Employees[[#This Row],[exit year]]-TBL_Employees[[#This Row],[year hires]]</f>
        <v>#VALUE!</v>
      </c>
      <c r="U358" s="18">
        <f t="shared" si="11"/>
        <v>2.9000000000000001E-2</v>
      </c>
      <c r="V358" s="18" t="e">
        <f>IF(TBL_Employees[[#This Row],[dif]],"true","false")</f>
        <v>#VALUE!</v>
      </c>
    </row>
    <row r="359" spans="1:22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SUM((TBL_Employees[[#This Row],[Bonus %]]*TBL_Employees[[#This Row],[Annual Salary]]))</f>
        <v>0</v>
      </c>
      <c r="P359">
        <f t="shared" si="10"/>
        <v>184</v>
      </c>
      <c r="Q359">
        <f>(TBL_Employees[[#This Row],[COUNT]]/1000)*100</f>
        <v>18.399999999999999</v>
      </c>
      <c r="R359" s="18" t="str">
        <f>TEXT(TBL_Employees[[#This Row],[Hire Date]],"yyyy")</f>
        <v>1998</v>
      </c>
      <c r="S359" s="18" t="str">
        <f>TEXT(TBL_Employees[[#This Row],[Exit Date]],"yyyy")</f>
        <v/>
      </c>
      <c r="T359" s="18" t="e">
        <f>TBL_Employees[[#This Row],[exit year]]-TBL_Employees[[#This Row],[year hires]]</f>
        <v>#VALUE!</v>
      </c>
      <c r="U359" s="18">
        <f t="shared" si="11"/>
        <v>2.9000000000000001E-2</v>
      </c>
      <c r="V359" s="18" t="e">
        <f>IF(TBL_Employees[[#This Row],[dif]],"true","false")</f>
        <v>#VALUE!</v>
      </c>
    </row>
    <row r="360" spans="1:22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SUM((TBL_Employees[[#This Row],[Bonus %]]*TBL_Employees[[#This Row],[Annual Salary]]))</f>
        <v>7412.3700000000008</v>
      </c>
      <c r="P360">
        <f t="shared" si="10"/>
        <v>184</v>
      </c>
      <c r="Q360">
        <f>(TBL_Employees[[#This Row],[COUNT]]/1000)*100</f>
        <v>18.399999999999999</v>
      </c>
      <c r="R360" s="18" t="str">
        <f>TEXT(TBL_Employees[[#This Row],[Hire Date]],"yyyy")</f>
        <v>2012</v>
      </c>
      <c r="S360" s="18" t="str">
        <f>TEXT(TBL_Employees[[#This Row],[Exit Date]],"yyyy")</f>
        <v/>
      </c>
      <c r="T360" s="18" t="e">
        <f>TBL_Employees[[#This Row],[exit year]]-TBL_Employees[[#This Row],[year hires]]</f>
        <v>#VALUE!</v>
      </c>
      <c r="U360" s="18">
        <f t="shared" si="11"/>
        <v>2.9000000000000001E-2</v>
      </c>
      <c r="V360" s="18" t="e">
        <f>IF(TBL_Employees[[#This Row],[dif]],"true","false")</f>
        <v>#VALUE!</v>
      </c>
    </row>
    <row r="361" spans="1:22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SUM((TBL_Employees[[#This Row],[Bonus %]]*TBL_Employees[[#This Row],[Annual Salary]]))</f>
        <v>91882.8</v>
      </c>
      <c r="P361">
        <f t="shared" si="10"/>
        <v>184</v>
      </c>
      <c r="Q361">
        <f>(TBL_Employees[[#This Row],[COUNT]]/1000)*100</f>
        <v>18.399999999999999</v>
      </c>
      <c r="R361" s="18" t="str">
        <f>TEXT(TBL_Employees[[#This Row],[Hire Date]],"yyyy")</f>
        <v>2021</v>
      </c>
      <c r="S361" s="18" t="str">
        <f>TEXT(TBL_Employees[[#This Row],[Exit Date]],"yyyy")</f>
        <v/>
      </c>
      <c r="T361" s="18" t="e">
        <f>TBL_Employees[[#This Row],[exit year]]-TBL_Employees[[#This Row],[year hires]]</f>
        <v>#VALUE!</v>
      </c>
      <c r="U361" s="18">
        <f t="shared" si="11"/>
        <v>2.9000000000000001E-2</v>
      </c>
      <c r="V361" s="18" t="e">
        <f>IF(TBL_Employees[[#This Row],[dif]],"true","false")</f>
        <v>#VALUE!</v>
      </c>
    </row>
    <row r="362" spans="1:22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SUM((TBL_Employees[[#This Row],[Bonus %]]*TBL_Employees[[#This Row],[Annual Salary]]))</f>
        <v>0</v>
      </c>
      <c r="P362">
        <f t="shared" si="10"/>
        <v>184</v>
      </c>
      <c r="Q362">
        <f>(TBL_Employees[[#This Row],[COUNT]]/1000)*100</f>
        <v>18.399999999999999</v>
      </c>
      <c r="R362" s="18" t="str">
        <f>TEXT(TBL_Employees[[#This Row],[Hire Date]],"yyyy")</f>
        <v>1992</v>
      </c>
      <c r="S362" s="18" t="str">
        <f>TEXT(TBL_Employees[[#This Row],[Exit Date]],"yyyy")</f>
        <v/>
      </c>
      <c r="T362" s="18" t="e">
        <f>TBL_Employees[[#This Row],[exit year]]-TBL_Employees[[#This Row],[year hires]]</f>
        <v>#VALUE!</v>
      </c>
      <c r="U362" s="18">
        <f t="shared" si="11"/>
        <v>2.9000000000000001E-2</v>
      </c>
      <c r="V362" s="18" t="e">
        <f>IF(TBL_Employees[[#This Row],[dif]],"true","false")</f>
        <v>#VALUE!</v>
      </c>
    </row>
    <row r="363" spans="1:22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SUM((TBL_Employees[[#This Row],[Bonus %]]*TBL_Employees[[#This Row],[Annual Salary]]))</f>
        <v>59855.360000000001</v>
      </c>
      <c r="P363">
        <f t="shared" si="10"/>
        <v>184</v>
      </c>
      <c r="Q363">
        <f>(TBL_Employees[[#This Row],[COUNT]]/1000)*100</f>
        <v>18.399999999999999</v>
      </c>
      <c r="R363" s="18" t="str">
        <f>TEXT(TBL_Employees[[#This Row],[Hire Date]],"yyyy")</f>
        <v>2012</v>
      </c>
      <c r="S363" s="18" t="str">
        <f>TEXT(TBL_Employees[[#This Row],[Exit Date]],"yyyy")</f>
        <v/>
      </c>
      <c r="T363" s="18" t="e">
        <f>TBL_Employees[[#This Row],[exit year]]-TBL_Employees[[#This Row],[year hires]]</f>
        <v>#VALUE!</v>
      </c>
      <c r="U363" s="18">
        <f t="shared" si="11"/>
        <v>2.9000000000000001E-2</v>
      </c>
      <c r="V363" s="18" t="e">
        <f>IF(TBL_Employees[[#This Row],[dif]],"true","false")</f>
        <v>#VALUE!</v>
      </c>
    </row>
    <row r="364" spans="1:22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SUM((TBL_Employees[[#This Row],[Bonus %]]*TBL_Employees[[#This Row],[Annual Salary]]))</f>
        <v>0</v>
      </c>
      <c r="P364">
        <f t="shared" si="10"/>
        <v>184</v>
      </c>
      <c r="Q364">
        <f>(TBL_Employees[[#This Row],[COUNT]]/1000)*100</f>
        <v>18.399999999999999</v>
      </c>
      <c r="R364" s="18" t="str">
        <f>TEXT(TBL_Employees[[#This Row],[Hire Date]],"yyyy")</f>
        <v>2002</v>
      </c>
      <c r="S364" s="18" t="str">
        <f>TEXT(TBL_Employees[[#This Row],[Exit Date]],"yyyy")</f>
        <v/>
      </c>
      <c r="T364" s="18" t="e">
        <f>TBL_Employees[[#This Row],[exit year]]-TBL_Employees[[#This Row],[year hires]]</f>
        <v>#VALUE!</v>
      </c>
      <c r="U364" s="18">
        <f t="shared" si="11"/>
        <v>2.9000000000000001E-2</v>
      </c>
      <c r="V364" s="18" t="e">
        <f>IF(TBL_Employees[[#This Row],[dif]],"true","false")</f>
        <v>#VALUE!</v>
      </c>
    </row>
    <row r="365" spans="1:22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SUM((TBL_Employees[[#This Row],[Bonus %]]*TBL_Employees[[#This Row],[Annual Salary]]))</f>
        <v>35700.400000000001</v>
      </c>
      <c r="P365">
        <f t="shared" si="10"/>
        <v>184</v>
      </c>
      <c r="Q365">
        <f>(TBL_Employees[[#This Row],[COUNT]]/1000)*100</f>
        <v>18.399999999999999</v>
      </c>
      <c r="R365" s="18" t="str">
        <f>TEXT(TBL_Employees[[#This Row],[Hire Date]],"yyyy")</f>
        <v>2017</v>
      </c>
      <c r="S365" s="18" t="str">
        <f>TEXT(TBL_Employees[[#This Row],[Exit Date]],"yyyy")</f>
        <v/>
      </c>
      <c r="T365" s="18" t="e">
        <f>TBL_Employees[[#This Row],[exit year]]-TBL_Employees[[#This Row],[year hires]]</f>
        <v>#VALUE!</v>
      </c>
      <c r="U365" s="18">
        <f t="shared" si="11"/>
        <v>2.9000000000000001E-2</v>
      </c>
      <c r="V365" s="18" t="e">
        <f>IF(TBL_Employees[[#This Row],[dif]],"true","false")</f>
        <v>#VALUE!</v>
      </c>
    </row>
    <row r="366" spans="1:22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SUM((TBL_Employees[[#This Row],[Bonus %]]*TBL_Employees[[#This Row],[Annual Salary]]))</f>
        <v>5186.2000000000007</v>
      </c>
      <c r="P366">
        <f t="shared" si="10"/>
        <v>184</v>
      </c>
      <c r="Q366">
        <f>(TBL_Employees[[#This Row],[COUNT]]/1000)*100</f>
        <v>18.399999999999999</v>
      </c>
      <c r="R366" s="18" t="str">
        <f>TEXT(TBL_Employees[[#This Row],[Hire Date]],"yyyy")</f>
        <v>2015</v>
      </c>
      <c r="S366" s="18" t="str">
        <f>TEXT(TBL_Employees[[#This Row],[Exit Date]],"yyyy")</f>
        <v/>
      </c>
      <c r="T366" s="18" t="e">
        <f>TBL_Employees[[#This Row],[exit year]]-TBL_Employees[[#This Row],[year hires]]</f>
        <v>#VALUE!</v>
      </c>
      <c r="U366" s="18">
        <f t="shared" si="11"/>
        <v>2.9000000000000001E-2</v>
      </c>
      <c r="V366" s="18" t="e">
        <f>IF(TBL_Employees[[#This Row],[dif]],"true","false")</f>
        <v>#VALUE!</v>
      </c>
    </row>
    <row r="367" spans="1:22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SUM((TBL_Employees[[#This Row],[Bonus %]]*TBL_Employees[[#This Row],[Annual Salary]]))</f>
        <v>34380.94</v>
      </c>
      <c r="P367">
        <f t="shared" si="10"/>
        <v>184</v>
      </c>
      <c r="Q367">
        <f>(TBL_Employees[[#This Row],[COUNT]]/1000)*100</f>
        <v>18.399999999999999</v>
      </c>
      <c r="R367" s="18" t="str">
        <f>TEXT(TBL_Employees[[#This Row],[Hire Date]],"yyyy")</f>
        <v>2008</v>
      </c>
      <c r="S367" s="18" t="str">
        <f>TEXT(TBL_Employees[[#This Row],[Exit Date]],"yyyy")</f>
        <v/>
      </c>
      <c r="T367" s="18" t="e">
        <f>TBL_Employees[[#This Row],[exit year]]-TBL_Employees[[#This Row],[year hires]]</f>
        <v>#VALUE!</v>
      </c>
      <c r="U367" s="18">
        <f t="shared" si="11"/>
        <v>2.9000000000000001E-2</v>
      </c>
      <c r="V367" s="18" t="e">
        <f>IF(TBL_Employees[[#This Row],[dif]],"true","false")</f>
        <v>#VALUE!</v>
      </c>
    </row>
    <row r="368" spans="1:22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SUM((TBL_Employees[[#This Row],[Bonus %]]*TBL_Employees[[#This Row],[Annual Salary]]))</f>
        <v>0</v>
      </c>
      <c r="P368">
        <f t="shared" si="10"/>
        <v>184</v>
      </c>
      <c r="Q368">
        <f>(TBL_Employees[[#This Row],[COUNT]]/1000)*100</f>
        <v>18.399999999999999</v>
      </c>
      <c r="R368" s="18" t="str">
        <f>TEXT(TBL_Employees[[#This Row],[Hire Date]],"yyyy")</f>
        <v>2017</v>
      </c>
      <c r="S368" s="18" t="str">
        <f>TEXT(TBL_Employees[[#This Row],[Exit Date]],"yyyy")</f>
        <v/>
      </c>
      <c r="T368" s="18" t="e">
        <f>TBL_Employees[[#This Row],[exit year]]-TBL_Employees[[#This Row],[year hires]]</f>
        <v>#VALUE!</v>
      </c>
      <c r="U368" s="18">
        <f t="shared" si="11"/>
        <v>2.9000000000000001E-2</v>
      </c>
      <c r="V368" s="18" t="e">
        <f>IF(TBL_Employees[[#This Row],[dif]],"true","false")</f>
        <v>#VALUE!</v>
      </c>
    </row>
    <row r="369" spans="1:22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SUM((TBL_Employees[[#This Row],[Bonus %]]*TBL_Employees[[#This Row],[Annual Salary]]))</f>
        <v>0</v>
      </c>
      <c r="P369">
        <f t="shared" si="10"/>
        <v>184</v>
      </c>
      <c r="Q369">
        <f>(TBL_Employees[[#This Row],[COUNT]]/1000)*100</f>
        <v>18.399999999999999</v>
      </c>
      <c r="R369" s="18" t="str">
        <f>TEXT(TBL_Employees[[#This Row],[Hire Date]],"yyyy")</f>
        <v>2019</v>
      </c>
      <c r="S369" s="18" t="str">
        <f>TEXT(TBL_Employees[[#This Row],[Exit Date]],"yyyy")</f>
        <v/>
      </c>
      <c r="T369" s="18" t="e">
        <f>TBL_Employees[[#This Row],[exit year]]-TBL_Employees[[#This Row],[year hires]]</f>
        <v>#VALUE!</v>
      </c>
      <c r="U369" s="18">
        <f t="shared" si="11"/>
        <v>2.9000000000000001E-2</v>
      </c>
      <c r="V369" s="18" t="e">
        <f>IF(TBL_Employees[[#This Row],[dif]],"true","false")</f>
        <v>#VALUE!</v>
      </c>
    </row>
    <row r="370" spans="1:22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SUM((TBL_Employees[[#This Row],[Bonus %]]*TBL_Employees[[#This Row],[Annual Salary]]))</f>
        <v>0</v>
      </c>
      <c r="P370">
        <f t="shared" si="10"/>
        <v>184</v>
      </c>
      <c r="Q370">
        <f>(TBL_Employees[[#This Row],[COUNT]]/1000)*100</f>
        <v>18.399999999999999</v>
      </c>
      <c r="R370" s="18" t="str">
        <f>TEXT(TBL_Employees[[#This Row],[Hire Date]],"yyyy")</f>
        <v>2013</v>
      </c>
      <c r="S370" s="18" t="str">
        <f>TEXT(TBL_Employees[[#This Row],[Exit Date]],"yyyy")</f>
        <v/>
      </c>
      <c r="T370" s="18" t="e">
        <f>TBL_Employees[[#This Row],[exit year]]-TBL_Employees[[#This Row],[year hires]]</f>
        <v>#VALUE!</v>
      </c>
      <c r="U370" s="18">
        <f t="shared" si="11"/>
        <v>2.9000000000000001E-2</v>
      </c>
      <c r="V370" s="18" t="e">
        <f>IF(TBL_Employees[[#This Row],[dif]],"true","false")</f>
        <v>#VALUE!</v>
      </c>
    </row>
    <row r="371" spans="1:22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SUM((TBL_Employees[[#This Row],[Bonus %]]*TBL_Employees[[#This Row],[Annual Salary]]))</f>
        <v>17115.36</v>
      </c>
      <c r="P371">
        <f t="shared" si="10"/>
        <v>184</v>
      </c>
      <c r="Q371">
        <f>(TBL_Employees[[#This Row],[COUNT]]/1000)*100</f>
        <v>18.399999999999999</v>
      </c>
      <c r="R371" s="18" t="str">
        <f>TEXT(TBL_Employees[[#This Row],[Hire Date]],"yyyy")</f>
        <v>2006</v>
      </c>
      <c r="S371" s="18" t="str">
        <f>TEXT(TBL_Employees[[#This Row],[Exit Date]],"yyyy")</f>
        <v/>
      </c>
      <c r="T371" s="18" t="e">
        <f>TBL_Employees[[#This Row],[exit year]]-TBL_Employees[[#This Row],[year hires]]</f>
        <v>#VALUE!</v>
      </c>
      <c r="U371" s="18">
        <f t="shared" si="11"/>
        <v>2.9000000000000001E-2</v>
      </c>
      <c r="V371" s="18" t="e">
        <f>IF(TBL_Employees[[#This Row],[dif]],"true","false")</f>
        <v>#VALUE!</v>
      </c>
    </row>
    <row r="372" spans="1:22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SUM((TBL_Employees[[#This Row],[Bonus %]]*TBL_Employees[[#This Row],[Annual Salary]]))</f>
        <v>0</v>
      </c>
      <c r="P372">
        <f t="shared" si="10"/>
        <v>184</v>
      </c>
      <c r="Q372">
        <f>(TBL_Employees[[#This Row],[COUNT]]/1000)*100</f>
        <v>18.399999999999999</v>
      </c>
      <c r="R372" s="18" t="str">
        <f>TEXT(TBL_Employees[[#This Row],[Hire Date]],"yyyy")</f>
        <v>2014</v>
      </c>
      <c r="S372" s="18" t="str">
        <f>TEXT(TBL_Employees[[#This Row],[Exit Date]],"yyyy")</f>
        <v/>
      </c>
      <c r="T372" s="18" t="e">
        <f>TBL_Employees[[#This Row],[exit year]]-TBL_Employees[[#This Row],[year hires]]</f>
        <v>#VALUE!</v>
      </c>
      <c r="U372" s="18">
        <f t="shared" si="11"/>
        <v>2.9000000000000001E-2</v>
      </c>
      <c r="V372" s="18" t="e">
        <f>IF(TBL_Employees[[#This Row],[dif]],"true","false")</f>
        <v>#VALUE!</v>
      </c>
    </row>
    <row r="373" spans="1:22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SUM((TBL_Employees[[#This Row],[Bonus %]]*TBL_Employees[[#This Row],[Annual Salary]]))</f>
        <v>0</v>
      </c>
      <c r="P373">
        <f t="shared" si="10"/>
        <v>184</v>
      </c>
      <c r="Q373">
        <f>(TBL_Employees[[#This Row],[COUNT]]/1000)*100</f>
        <v>18.399999999999999</v>
      </c>
      <c r="R373" s="18" t="str">
        <f>TEXT(TBL_Employees[[#This Row],[Hire Date]],"yyyy")</f>
        <v>2018</v>
      </c>
      <c r="S373" s="18" t="str">
        <f>TEXT(TBL_Employees[[#This Row],[Exit Date]],"yyyy")</f>
        <v/>
      </c>
      <c r="T373" s="18" t="e">
        <f>TBL_Employees[[#This Row],[exit year]]-TBL_Employees[[#This Row],[year hires]]</f>
        <v>#VALUE!</v>
      </c>
      <c r="U373" s="18">
        <f t="shared" si="11"/>
        <v>2.9000000000000001E-2</v>
      </c>
      <c r="V373" s="18" t="e">
        <f>IF(TBL_Employees[[#This Row],[dif]],"true","false")</f>
        <v>#VALUE!</v>
      </c>
    </row>
    <row r="374" spans="1:22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SUM((TBL_Employees[[#This Row],[Bonus %]]*TBL_Employees[[#This Row],[Annual Salary]]))</f>
        <v>12691.1</v>
      </c>
      <c r="P374">
        <f t="shared" si="10"/>
        <v>184</v>
      </c>
      <c r="Q374">
        <f>(TBL_Employees[[#This Row],[COUNT]]/1000)*100</f>
        <v>18.399999999999999</v>
      </c>
      <c r="R374" s="18" t="str">
        <f>TEXT(TBL_Employees[[#This Row],[Hire Date]],"yyyy")</f>
        <v>2010</v>
      </c>
      <c r="S374" s="18" t="str">
        <f>TEXT(TBL_Employees[[#This Row],[Exit Date]],"yyyy")</f>
        <v/>
      </c>
      <c r="T374" s="18" t="e">
        <f>TBL_Employees[[#This Row],[exit year]]-TBL_Employees[[#This Row],[year hires]]</f>
        <v>#VALUE!</v>
      </c>
      <c r="U374" s="18">
        <f t="shared" si="11"/>
        <v>2.9000000000000001E-2</v>
      </c>
      <c r="V374" s="18" t="e">
        <f>IF(TBL_Employees[[#This Row],[dif]],"true","false")</f>
        <v>#VALUE!</v>
      </c>
    </row>
    <row r="375" spans="1:22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SUM((TBL_Employees[[#This Row],[Bonus %]]*TBL_Employees[[#This Row],[Annual Salary]]))</f>
        <v>69423.680000000008</v>
      </c>
      <c r="P375">
        <f t="shared" si="10"/>
        <v>184</v>
      </c>
      <c r="Q375">
        <f>(TBL_Employees[[#This Row],[COUNT]]/1000)*100</f>
        <v>18.399999999999999</v>
      </c>
      <c r="R375" s="18" t="str">
        <f>TEXT(TBL_Employees[[#This Row],[Hire Date]],"yyyy")</f>
        <v>2004</v>
      </c>
      <c r="S375" s="18" t="str">
        <f>TEXT(TBL_Employees[[#This Row],[Exit Date]],"yyyy")</f>
        <v/>
      </c>
      <c r="T375" s="18" t="e">
        <f>TBL_Employees[[#This Row],[exit year]]-TBL_Employees[[#This Row],[year hires]]</f>
        <v>#VALUE!</v>
      </c>
      <c r="U375" s="18">
        <f t="shared" si="11"/>
        <v>2.9000000000000001E-2</v>
      </c>
      <c r="V375" s="18" t="e">
        <f>IF(TBL_Employees[[#This Row],[dif]],"true","false")</f>
        <v>#VALUE!</v>
      </c>
    </row>
    <row r="376" spans="1:22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SUM((TBL_Employees[[#This Row],[Bonus %]]*TBL_Employees[[#This Row],[Annual Salary]]))</f>
        <v>48867.899999999994</v>
      </c>
      <c r="P376">
        <f t="shared" si="10"/>
        <v>184</v>
      </c>
      <c r="Q376">
        <f>(TBL_Employees[[#This Row],[COUNT]]/1000)*100</f>
        <v>18.399999999999999</v>
      </c>
      <c r="R376" s="18" t="str">
        <f>TEXT(TBL_Employees[[#This Row],[Hire Date]],"yyyy")</f>
        <v>2012</v>
      </c>
      <c r="S376" s="18" t="str">
        <f>TEXT(TBL_Employees[[#This Row],[Exit Date]],"yyyy")</f>
        <v/>
      </c>
      <c r="T376" s="18" t="e">
        <f>TBL_Employees[[#This Row],[exit year]]-TBL_Employees[[#This Row],[year hires]]</f>
        <v>#VALUE!</v>
      </c>
      <c r="U376" s="18">
        <f t="shared" si="11"/>
        <v>2.9000000000000001E-2</v>
      </c>
      <c r="V376" s="18" t="e">
        <f>IF(TBL_Employees[[#This Row],[dif]],"true","false")</f>
        <v>#VALUE!</v>
      </c>
    </row>
    <row r="377" spans="1:22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SUM((TBL_Employees[[#This Row],[Bonus %]]*TBL_Employees[[#This Row],[Annual Salary]]))</f>
        <v>0</v>
      </c>
      <c r="P377">
        <f t="shared" si="10"/>
        <v>184</v>
      </c>
      <c r="Q377">
        <f>(TBL_Employees[[#This Row],[COUNT]]/1000)*100</f>
        <v>18.399999999999999</v>
      </c>
      <c r="R377" s="18" t="str">
        <f>TEXT(TBL_Employees[[#This Row],[Hire Date]],"yyyy")</f>
        <v>2016</v>
      </c>
      <c r="S377" s="18" t="str">
        <f>TEXT(TBL_Employees[[#This Row],[Exit Date]],"yyyy")</f>
        <v/>
      </c>
      <c r="T377" s="18" t="e">
        <f>TBL_Employees[[#This Row],[exit year]]-TBL_Employees[[#This Row],[year hires]]</f>
        <v>#VALUE!</v>
      </c>
      <c r="U377" s="18">
        <f t="shared" si="11"/>
        <v>2.9000000000000001E-2</v>
      </c>
      <c r="V377" s="18" t="e">
        <f>IF(TBL_Employees[[#This Row],[dif]],"true","false")</f>
        <v>#VALUE!</v>
      </c>
    </row>
    <row r="378" spans="1:22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SUM((TBL_Employees[[#This Row],[Bonus %]]*TBL_Employees[[#This Row],[Annual Salary]]))</f>
        <v>0</v>
      </c>
      <c r="P378">
        <f t="shared" si="10"/>
        <v>184</v>
      </c>
      <c r="Q378">
        <f>(TBL_Employees[[#This Row],[COUNT]]/1000)*100</f>
        <v>18.399999999999999</v>
      </c>
      <c r="R378" s="18" t="str">
        <f>TEXT(TBL_Employees[[#This Row],[Hire Date]],"yyyy")</f>
        <v>2002</v>
      </c>
      <c r="S378" s="18" t="str">
        <f>TEXT(TBL_Employees[[#This Row],[Exit Date]],"yyyy")</f>
        <v>2003</v>
      </c>
      <c r="T378" s="18">
        <f>TBL_Employees[[#This Row],[exit year]]-TBL_Employees[[#This Row],[year hires]]</f>
        <v>1</v>
      </c>
      <c r="U378" s="18">
        <f t="shared" si="11"/>
        <v>2.9000000000000001E-2</v>
      </c>
      <c r="V378" s="18" t="str">
        <f>IF(TBL_Employees[[#This Row],[dif]],"true","false")</f>
        <v>true</v>
      </c>
    </row>
    <row r="379" spans="1:22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SUM((TBL_Employees[[#This Row],[Bonus %]]*TBL_Employees[[#This Row],[Annual Salary]]))</f>
        <v>10768.23</v>
      </c>
      <c r="P379">
        <f t="shared" si="10"/>
        <v>184</v>
      </c>
      <c r="Q379">
        <f>(TBL_Employees[[#This Row],[COUNT]]/1000)*100</f>
        <v>18.399999999999999</v>
      </c>
      <c r="R379" s="18" t="str">
        <f>TEXT(TBL_Employees[[#This Row],[Hire Date]],"yyyy")</f>
        <v>2017</v>
      </c>
      <c r="S379" s="18" t="str">
        <f>TEXT(TBL_Employees[[#This Row],[Exit Date]],"yyyy")</f>
        <v/>
      </c>
      <c r="T379" s="18" t="e">
        <f>TBL_Employees[[#This Row],[exit year]]-TBL_Employees[[#This Row],[year hires]]</f>
        <v>#VALUE!</v>
      </c>
      <c r="U379" s="18">
        <f t="shared" si="11"/>
        <v>2.9000000000000001E-2</v>
      </c>
      <c r="V379" s="18" t="e">
        <f>IF(TBL_Employees[[#This Row],[dif]],"true","false")</f>
        <v>#VALUE!</v>
      </c>
    </row>
    <row r="380" spans="1:22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SUM((TBL_Employees[[#This Row],[Bonus %]]*TBL_Employees[[#This Row],[Annual Salary]]))</f>
        <v>0</v>
      </c>
      <c r="P380">
        <f t="shared" si="10"/>
        <v>184</v>
      </c>
      <c r="Q380">
        <f>(TBL_Employees[[#This Row],[COUNT]]/1000)*100</f>
        <v>18.399999999999999</v>
      </c>
      <c r="R380" s="18" t="str">
        <f>TEXT(TBL_Employees[[#This Row],[Hire Date]],"yyyy")</f>
        <v>2001</v>
      </c>
      <c r="S380" s="18" t="str">
        <f>TEXT(TBL_Employees[[#This Row],[Exit Date]],"yyyy")</f>
        <v/>
      </c>
      <c r="T380" s="18" t="e">
        <f>TBL_Employees[[#This Row],[exit year]]-TBL_Employees[[#This Row],[year hires]]</f>
        <v>#VALUE!</v>
      </c>
      <c r="U380" s="18">
        <f t="shared" si="11"/>
        <v>2.9000000000000001E-2</v>
      </c>
      <c r="V380" s="18" t="e">
        <f>IF(TBL_Employees[[#This Row],[dif]],"true","false")</f>
        <v>#VALUE!</v>
      </c>
    </row>
    <row r="381" spans="1:22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SUM((TBL_Employees[[#This Row],[Bonus %]]*TBL_Employees[[#This Row],[Annual Salary]]))</f>
        <v>12754.300000000001</v>
      </c>
      <c r="P381">
        <f t="shared" si="10"/>
        <v>184</v>
      </c>
      <c r="Q381">
        <f>(TBL_Employees[[#This Row],[COUNT]]/1000)*100</f>
        <v>18.399999999999999</v>
      </c>
      <c r="R381" s="18" t="str">
        <f>TEXT(TBL_Employees[[#This Row],[Hire Date]],"yyyy")</f>
        <v>2010</v>
      </c>
      <c r="S381" s="18" t="str">
        <f>TEXT(TBL_Employees[[#This Row],[Exit Date]],"yyyy")</f>
        <v/>
      </c>
      <c r="T381" s="18" t="e">
        <f>TBL_Employees[[#This Row],[exit year]]-TBL_Employees[[#This Row],[year hires]]</f>
        <v>#VALUE!</v>
      </c>
      <c r="U381" s="18">
        <f t="shared" si="11"/>
        <v>2.9000000000000001E-2</v>
      </c>
      <c r="V381" s="18" t="e">
        <f>IF(TBL_Employees[[#This Row],[dif]],"true","false")</f>
        <v>#VALUE!</v>
      </c>
    </row>
    <row r="382" spans="1:22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SUM((TBL_Employees[[#This Row],[Bonus %]]*TBL_Employees[[#This Row],[Annual Salary]]))</f>
        <v>0</v>
      </c>
      <c r="P382">
        <f t="shared" si="10"/>
        <v>184</v>
      </c>
      <c r="Q382">
        <f>(TBL_Employees[[#This Row],[COUNT]]/1000)*100</f>
        <v>18.399999999999999</v>
      </c>
      <c r="R382" s="18" t="str">
        <f>TEXT(TBL_Employees[[#This Row],[Hire Date]],"yyyy")</f>
        <v>2017</v>
      </c>
      <c r="S382" s="18" t="str">
        <f>TEXT(TBL_Employees[[#This Row],[Exit Date]],"yyyy")</f>
        <v/>
      </c>
      <c r="T382" s="18" t="e">
        <f>TBL_Employees[[#This Row],[exit year]]-TBL_Employees[[#This Row],[year hires]]</f>
        <v>#VALUE!</v>
      </c>
      <c r="U382" s="18">
        <f t="shared" si="11"/>
        <v>2.9000000000000001E-2</v>
      </c>
      <c r="V382" s="18" t="e">
        <f>IF(TBL_Employees[[#This Row],[dif]],"true","false")</f>
        <v>#VALUE!</v>
      </c>
    </row>
    <row r="383" spans="1:22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SUM((TBL_Employees[[#This Row],[Bonus %]]*TBL_Employees[[#This Row],[Annual Salary]]))</f>
        <v>0</v>
      </c>
      <c r="P383">
        <f t="shared" si="10"/>
        <v>184</v>
      </c>
      <c r="Q383">
        <f>(TBL_Employees[[#This Row],[COUNT]]/1000)*100</f>
        <v>18.399999999999999</v>
      </c>
      <c r="R383" s="18" t="str">
        <f>TEXT(TBL_Employees[[#This Row],[Hire Date]],"yyyy")</f>
        <v>2010</v>
      </c>
      <c r="S383" s="18" t="str">
        <f>TEXT(TBL_Employees[[#This Row],[Exit Date]],"yyyy")</f>
        <v/>
      </c>
      <c r="T383" s="18" t="e">
        <f>TBL_Employees[[#This Row],[exit year]]-TBL_Employees[[#This Row],[year hires]]</f>
        <v>#VALUE!</v>
      </c>
      <c r="U383" s="18">
        <f t="shared" si="11"/>
        <v>2.9000000000000001E-2</v>
      </c>
      <c r="V383" s="18" t="e">
        <f>IF(TBL_Employees[[#This Row],[dif]],"true","false")</f>
        <v>#VALUE!</v>
      </c>
    </row>
    <row r="384" spans="1:22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SUM((TBL_Employees[[#This Row],[Bonus %]]*TBL_Employees[[#This Row],[Annual Salary]]))</f>
        <v>32531.23</v>
      </c>
      <c r="P384">
        <f t="shared" si="10"/>
        <v>184</v>
      </c>
      <c r="Q384">
        <f>(TBL_Employees[[#This Row],[COUNT]]/1000)*100</f>
        <v>18.399999999999999</v>
      </c>
      <c r="R384" s="18" t="str">
        <f>TEXT(TBL_Employees[[#This Row],[Hire Date]],"yyyy")</f>
        <v>2011</v>
      </c>
      <c r="S384" s="18" t="str">
        <f>TEXT(TBL_Employees[[#This Row],[Exit Date]],"yyyy")</f>
        <v/>
      </c>
      <c r="T384" s="18" t="e">
        <f>TBL_Employees[[#This Row],[exit year]]-TBL_Employees[[#This Row],[year hires]]</f>
        <v>#VALUE!</v>
      </c>
      <c r="U384" s="18">
        <f t="shared" si="11"/>
        <v>2.9000000000000001E-2</v>
      </c>
      <c r="V384" s="18" t="e">
        <f>IF(TBL_Employees[[#This Row],[dif]],"true","false")</f>
        <v>#VALUE!</v>
      </c>
    </row>
    <row r="385" spans="1:22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SUM((TBL_Employees[[#This Row],[Bonus %]]*TBL_Employees[[#This Row],[Annual Salary]]))</f>
        <v>7214.06</v>
      </c>
      <c r="P385">
        <f t="shared" si="10"/>
        <v>184</v>
      </c>
      <c r="Q385">
        <f>(TBL_Employees[[#This Row],[COUNT]]/1000)*100</f>
        <v>18.399999999999999</v>
      </c>
      <c r="R385" s="18" t="str">
        <f>TEXT(TBL_Employees[[#This Row],[Hire Date]],"yyyy")</f>
        <v>2020</v>
      </c>
      <c r="S385" s="18" t="str">
        <f>TEXT(TBL_Employees[[#This Row],[Exit Date]],"yyyy")</f>
        <v/>
      </c>
      <c r="T385" s="18" t="e">
        <f>TBL_Employees[[#This Row],[exit year]]-TBL_Employees[[#This Row],[year hires]]</f>
        <v>#VALUE!</v>
      </c>
      <c r="U385" s="18">
        <f t="shared" si="11"/>
        <v>2.9000000000000001E-2</v>
      </c>
      <c r="V385" s="18" t="e">
        <f>IF(TBL_Employees[[#This Row],[dif]],"true","false")</f>
        <v>#VALUE!</v>
      </c>
    </row>
    <row r="386" spans="1:22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SUM((TBL_Employees[[#This Row],[Bonus %]]*TBL_Employees[[#This Row],[Annual Salary]]))</f>
        <v>8194.34</v>
      </c>
      <c r="P386">
        <f t="shared" ref="P386:P449" si="12">COUNTIF(K:K,"&gt;20%")</f>
        <v>184</v>
      </c>
      <c r="Q386">
        <f>(TBL_Employees[[#This Row],[COUNT]]/1000)*100</f>
        <v>18.399999999999999</v>
      </c>
      <c r="R386" s="18" t="str">
        <f>TEXT(TBL_Employees[[#This Row],[Hire Date]],"yyyy")</f>
        <v>2014</v>
      </c>
      <c r="S386" s="18" t="str">
        <f>TEXT(TBL_Employees[[#This Row],[Exit Date]],"yyyy")</f>
        <v/>
      </c>
      <c r="T386" s="18" t="e">
        <f>TBL_Employees[[#This Row],[exit year]]-TBL_Employees[[#This Row],[year hires]]</f>
        <v>#VALUE!</v>
      </c>
      <c r="U386" s="18">
        <f t="shared" ref="U386:U449" si="13">29/1000</f>
        <v>2.9000000000000001E-2</v>
      </c>
      <c r="V386" s="18" t="e">
        <f>IF(TBL_Employees[[#This Row],[dif]],"true","false")</f>
        <v>#VALUE!</v>
      </c>
    </row>
    <row r="387" spans="1:22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SUM((TBL_Employees[[#This Row],[Bonus %]]*TBL_Employees[[#This Row],[Annual Salary]]))</f>
        <v>15903.1</v>
      </c>
      <c r="P387">
        <f t="shared" si="12"/>
        <v>184</v>
      </c>
      <c r="Q387">
        <f>(TBL_Employees[[#This Row],[COUNT]]/1000)*100</f>
        <v>18.399999999999999</v>
      </c>
      <c r="R387" s="18" t="str">
        <f>TEXT(TBL_Employees[[#This Row],[Hire Date]],"yyyy")</f>
        <v>2019</v>
      </c>
      <c r="S387" s="18" t="str">
        <f>TEXT(TBL_Employees[[#This Row],[Exit Date]],"yyyy")</f>
        <v/>
      </c>
      <c r="T387" s="18" t="e">
        <f>TBL_Employees[[#This Row],[exit year]]-TBL_Employees[[#This Row],[year hires]]</f>
        <v>#VALUE!</v>
      </c>
      <c r="U387" s="18">
        <f t="shared" si="13"/>
        <v>2.9000000000000001E-2</v>
      </c>
      <c r="V387" s="18" t="e">
        <f>IF(TBL_Employees[[#This Row],[dif]],"true","false")</f>
        <v>#VALUE!</v>
      </c>
    </row>
    <row r="388" spans="1:22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SUM((TBL_Employees[[#This Row],[Bonus %]]*TBL_Employees[[#This Row],[Annual Salary]]))</f>
        <v>12508.6</v>
      </c>
      <c r="P388">
        <f t="shared" si="12"/>
        <v>184</v>
      </c>
      <c r="Q388">
        <f>(TBL_Employees[[#This Row],[COUNT]]/1000)*100</f>
        <v>18.399999999999999</v>
      </c>
      <c r="R388" s="18" t="str">
        <f>TEXT(TBL_Employees[[#This Row],[Hire Date]],"yyyy")</f>
        <v>2004</v>
      </c>
      <c r="S388" s="18" t="str">
        <f>TEXT(TBL_Employees[[#This Row],[Exit Date]],"yyyy")</f>
        <v/>
      </c>
      <c r="T388" s="18" t="e">
        <f>TBL_Employees[[#This Row],[exit year]]-TBL_Employees[[#This Row],[year hires]]</f>
        <v>#VALUE!</v>
      </c>
      <c r="U388" s="18">
        <f t="shared" si="13"/>
        <v>2.9000000000000001E-2</v>
      </c>
      <c r="V388" s="18" t="e">
        <f>IF(TBL_Employees[[#This Row],[dif]],"true","false")</f>
        <v>#VALUE!</v>
      </c>
    </row>
    <row r="389" spans="1:22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SUM((TBL_Employees[[#This Row],[Bonus %]]*TBL_Employees[[#This Row],[Annual Salary]]))</f>
        <v>0</v>
      </c>
      <c r="P389">
        <f t="shared" si="12"/>
        <v>184</v>
      </c>
      <c r="Q389">
        <f>(TBL_Employees[[#This Row],[COUNT]]/1000)*100</f>
        <v>18.399999999999999</v>
      </c>
      <c r="R389" s="18" t="str">
        <f>TEXT(TBL_Employees[[#This Row],[Hire Date]],"yyyy")</f>
        <v>2016</v>
      </c>
      <c r="S389" s="18" t="str">
        <f>TEXT(TBL_Employees[[#This Row],[Exit Date]],"yyyy")</f>
        <v/>
      </c>
      <c r="T389" s="18" t="e">
        <f>TBL_Employees[[#This Row],[exit year]]-TBL_Employees[[#This Row],[year hires]]</f>
        <v>#VALUE!</v>
      </c>
      <c r="U389" s="18">
        <f t="shared" si="13"/>
        <v>2.9000000000000001E-2</v>
      </c>
      <c r="V389" s="18" t="e">
        <f>IF(TBL_Employees[[#This Row],[dif]],"true","false")</f>
        <v>#VALUE!</v>
      </c>
    </row>
    <row r="390" spans="1:22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SUM((TBL_Employees[[#This Row],[Bonus %]]*TBL_Employees[[#This Row],[Annual Salary]]))</f>
        <v>0</v>
      </c>
      <c r="P390">
        <f t="shared" si="12"/>
        <v>184</v>
      </c>
      <c r="Q390">
        <f>(TBL_Employees[[#This Row],[COUNT]]/1000)*100</f>
        <v>18.399999999999999</v>
      </c>
      <c r="R390" s="18" t="str">
        <f>TEXT(TBL_Employees[[#This Row],[Hire Date]],"yyyy")</f>
        <v>2021</v>
      </c>
      <c r="S390" s="18" t="str">
        <f>TEXT(TBL_Employees[[#This Row],[Exit Date]],"yyyy")</f>
        <v/>
      </c>
      <c r="T390" s="18" t="e">
        <f>TBL_Employees[[#This Row],[exit year]]-TBL_Employees[[#This Row],[year hires]]</f>
        <v>#VALUE!</v>
      </c>
      <c r="U390" s="18">
        <f t="shared" si="13"/>
        <v>2.9000000000000001E-2</v>
      </c>
      <c r="V390" s="18" t="e">
        <f>IF(TBL_Employees[[#This Row],[dif]],"true","false")</f>
        <v>#VALUE!</v>
      </c>
    </row>
    <row r="391" spans="1:22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SUM((TBL_Employees[[#This Row],[Bonus %]]*TBL_Employees[[#This Row],[Annual Salary]]))</f>
        <v>46847.25</v>
      </c>
      <c r="P391">
        <f t="shared" si="12"/>
        <v>184</v>
      </c>
      <c r="Q391">
        <f>(TBL_Employees[[#This Row],[COUNT]]/1000)*100</f>
        <v>18.399999999999999</v>
      </c>
      <c r="R391" s="18" t="str">
        <f>TEXT(TBL_Employees[[#This Row],[Hire Date]],"yyyy")</f>
        <v>2010</v>
      </c>
      <c r="S391" s="18" t="str">
        <f>TEXT(TBL_Employees[[#This Row],[Exit Date]],"yyyy")</f>
        <v/>
      </c>
      <c r="T391" s="18" t="e">
        <f>TBL_Employees[[#This Row],[exit year]]-TBL_Employees[[#This Row],[year hires]]</f>
        <v>#VALUE!</v>
      </c>
      <c r="U391" s="18">
        <f t="shared" si="13"/>
        <v>2.9000000000000001E-2</v>
      </c>
      <c r="V391" s="18" t="e">
        <f>IF(TBL_Employees[[#This Row],[dif]],"true","false")</f>
        <v>#VALUE!</v>
      </c>
    </row>
    <row r="392" spans="1:22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SUM((TBL_Employees[[#This Row],[Bonus %]]*TBL_Employees[[#This Row],[Annual Salary]]))</f>
        <v>17139.330000000002</v>
      </c>
      <c r="P392">
        <f t="shared" si="12"/>
        <v>184</v>
      </c>
      <c r="Q392">
        <f>(TBL_Employees[[#This Row],[COUNT]]/1000)*100</f>
        <v>18.399999999999999</v>
      </c>
      <c r="R392" s="18" t="str">
        <f>TEXT(TBL_Employees[[#This Row],[Hire Date]],"yyyy")</f>
        <v>2008</v>
      </c>
      <c r="S392" s="18" t="str">
        <f>TEXT(TBL_Employees[[#This Row],[Exit Date]],"yyyy")</f>
        <v/>
      </c>
      <c r="T392" s="18" t="e">
        <f>TBL_Employees[[#This Row],[exit year]]-TBL_Employees[[#This Row],[year hires]]</f>
        <v>#VALUE!</v>
      </c>
      <c r="U392" s="18">
        <f t="shared" si="13"/>
        <v>2.9000000000000001E-2</v>
      </c>
      <c r="V392" s="18" t="e">
        <f>IF(TBL_Employees[[#This Row],[dif]],"true","false")</f>
        <v>#VALUE!</v>
      </c>
    </row>
    <row r="393" spans="1:22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SUM((TBL_Employees[[#This Row],[Bonus %]]*TBL_Employees[[#This Row],[Annual Salary]]))</f>
        <v>0</v>
      </c>
      <c r="P393">
        <f t="shared" si="12"/>
        <v>184</v>
      </c>
      <c r="Q393">
        <f>(TBL_Employees[[#This Row],[COUNT]]/1000)*100</f>
        <v>18.399999999999999</v>
      </c>
      <c r="R393" s="18" t="str">
        <f>TEXT(TBL_Employees[[#This Row],[Hire Date]],"yyyy")</f>
        <v>2011</v>
      </c>
      <c r="S393" s="18" t="str">
        <f>TEXT(TBL_Employees[[#This Row],[Exit Date]],"yyyy")</f>
        <v/>
      </c>
      <c r="T393" s="18" t="e">
        <f>TBL_Employees[[#This Row],[exit year]]-TBL_Employees[[#This Row],[year hires]]</f>
        <v>#VALUE!</v>
      </c>
      <c r="U393" s="18">
        <f t="shared" si="13"/>
        <v>2.9000000000000001E-2</v>
      </c>
      <c r="V393" s="18" t="e">
        <f>IF(TBL_Employees[[#This Row],[dif]],"true","false")</f>
        <v>#VALUE!</v>
      </c>
    </row>
    <row r="394" spans="1:22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SUM((TBL_Employees[[#This Row],[Bonus %]]*TBL_Employees[[#This Row],[Annual Salary]]))</f>
        <v>18600.48</v>
      </c>
      <c r="P394">
        <f t="shared" si="12"/>
        <v>184</v>
      </c>
      <c r="Q394">
        <f>(TBL_Employees[[#This Row],[COUNT]]/1000)*100</f>
        <v>18.399999999999999</v>
      </c>
      <c r="R394" s="18" t="str">
        <f>TEXT(TBL_Employees[[#This Row],[Hire Date]],"yyyy")</f>
        <v>2004</v>
      </c>
      <c r="S394" s="18" t="str">
        <f>TEXT(TBL_Employees[[#This Row],[Exit Date]],"yyyy")</f>
        <v/>
      </c>
      <c r="T394" s="18" t="e">
        <f>TBL_Employees[[#This Row],[exit year]]-TBL_Employees[[#This Row],[year hires]]</f>
        <v>#VALUE!</v>
      </c>
      <c r="U394" s="18">
        <f t="shared" si="13"/>
        <v>2.9000000000000001E-2</v>
      </c>
      <c r="V394" s="18" t="e">
        <f>IF(TBL_Employees[[#This Row],[dif]],"true","false")</f>
        <v>#VALUE!</v>
      </c>
    </row>
    <row r="395" spans="1:22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SUM((TBL_Employees[[#This Row],[Bonus %]]*TBL_Employees[[#This Row],[Annual Salary]]))</f>
        <v>0</v>
      </c>
      <c r="P395">
        <f t="shared" si="12"/>
        <v>184</v>
      </c>
      <c r="Q395">
        <f>(TBL_Employees[[#This Row],[COUNT]]/1000)*100</f>
        <v>18.399999999999999</v>
      </c>
      <c r="R395" s="18" t="str">
        <f>TEXT(TBL_Employees[[#This Row],[Hire Date]],"yyyy")</f>
        <v>2007</v>
      </c>
      <c r="S395" s="18" t="str">
        <f>TEXT(TBL_Employees[[#This Row],[Exit Date]],"yyyy")</f>
        <v/>
      </c>
      <c r="T395" s="18" t="e">
        <f>TBL_Employees[[#This Row],[exit year]]-TBL_Employees[[#This Row],[year hires]]</f>
        <v>#VALUE!</v>
      </c>
      <c r="U395" s="18">
        <f t="shared" si="13"/>
        <v>2.9000000000000001E-2</v>
      </c>
      <c r="V395" s="18" t="e">
        <f>IF(TBL_Employees[[#This Row],[dif]],"true","false")</f>
        <v>#VALUE!</v>
      </c>
    </row>
    <row r="396" spans="1:22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SUM((TBL_Employees[[#This Row],[Bonus %]]*TBL_Employees[[#This Row],[Annual Salary]]))</f>
        <v>0</v>
      </c>
      <c r="P396">
        <f t="shared" si="12"/>
        <v>184</v>
      </c>
      <c r="Q396">
        <f>(TBL_Employees[[#This Row],[COUNT]]/1000)*100</f>
        <v>18.399999999999999</v>
      </c>
      <c r="R396" s="18" t="str">
        <f>TEXT(TBL_Employees[[#This Row],[Hire Date]],"yyyy")</f>
        <v>2006</v>
      </c>
      <c r="S396" s="18" t="str">
        <f>TEXT(TBL_Employees[[#This Row],[Exit Date]],"yyyy")</f>
        <v/>
      </c>
      <c r="T396" s="18" t="e">
        <f>TBL_Employees[[#This Row],[exit year]]-TBL_Employees[[#This Row],[year hires]]</f>
        <v>#VALUE!</v>
      </c>
      <c r="U396" s="18">
        <f t="shared" si="13"/>
        <v>2.9000000000000001E-2</v>
      </c>
      <c r="V396" s="18" t="e">
        <f>IF(TBL_Employees[[#This Row],[dif]],"true","false")</f>
        <v>#VALUE!</v>
      </c>
    </row>
    <row r="397" spans="1:22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SUM((TBL_Employees[[#This Row],[Bonus %]]*TBL_Employees[[#This Row],[Annual Salary]]))</f>
        <v>85324.02</v>
      </c>
      <c r="P397">
        <f t="shared" si="12"/>
        <v>184</v>
      </c>
      <c r="Q397">
        <f>(TBL_Employees[[#This Row],[COUNT]]/1000)*100</f>
        <v>18.399999999999999</v>
      </c>
      <c r="R397" s="18" t="str">
        <f>TEXT(TBL_Employees[[#This Row],[Hire Date]],"yyyy")</f>
        <v>2015</v>
      </c>
      <c r="S397" s="18" t="str">
        <f>TEXT(TBL_Employees[[#This Row],[Exit Date]],"yyyy")</f>
        <v/>
      </c>
      <c r="T397" s="18" t="e">
        <f>TBL_Employees[[#This Row],[exit year]]-TBL_Employees[[#This Row],[year hires]]</f>
        <v>#VALUE!</v>
      </c>
      <c r="U397" s="18">
        <f t="shared" si="13"/>
        <v>2.9000000000000001E-2</v>
      </c>
      <c r="V397" s="18" t="e">
        <f>IF(TBL_Employees[[#This Row],[dif]],"true","false")</f>
        <v>#VALUE!</v>
      </c>
    </row>
    <row r="398" spans="1:22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SUM((TBL_Employees[[#This Row],[Bonus %]]*TBL_Employees[[#This Row],[Annual Salary]]))</f>
        <v>40279.47</v>
      </c>
      <c r="P398">
        <f t="shared" si="12"/>
        <v>184</v>
      </c>
      <c r="Q398">
        <f>(TBL_Employees[[#This Row],[COUNT]]/1000)*100</f>
        <v>18.399999999999999</v>
      </c>
      <c r="R398" s="18" t="str">
        <f>TEXT(TBL_Employees[[#This Row],[Hire Date]],"yyyy")</f>
        <v>1999</v>
      </c>
      <c r="S398" s="18" t="str">
        <f>TEXT(TBL_Employees[[#This Row],[Exit Date]],"yyyy")</f>
        <v/>
      </c>
      <c r="T398" s="18" t="e">
        <f>TBL_Employees[[#This Row],[exit year]]-TBL_Employees[[#This Row],[year hires]]</f>
        <v>#VALUE!</v>
      </c>
      <c r="U398" s="18">
        <f t="shared" si="13"/>
        <v>2.9000000000000001E-2</v>
      </c>
      <c r="V398" s="18" t="e">
        <f>IF(TBL_Employees[[#This Row],[dif]],"true","false")</f>
        <v>#VALUE!</v>
      </c>
    </row>
    <row r="399" spans="1:22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SUM((TBL_Employees[[#This Row],[Bonus %]]*TBL_Employees[[#This Row],[Annual Salary]]))</f>
        <v>0</v>
      </c>
      <c r="P399">
        <f t="shared" si="12"/>
        <v>184</v>
      </c>
      <c r="Q399">
        <f>(TBL_Employees[[#This Row],[COUNT]]/1000)*100</f>
        <v>18.399999999999999</v>
      </c>
      <c r="R399" s="18" t="str">
        <f>TEXT(TBL_Employees[[#This Row],[Hire Date]],"yyyy")</f>
        <v>2014</v>
      </c>
      <c r="S399" s="18" t="str">
        <f>TEXT(TBL_Employees[[#This Row],[Exit Date]],"yyyy")</f>
        <v/>
      </c>
      <c r="T399" s="18" t="e">
        <f>TBL_Employees[[#This Row],[exit year]]-TBL_Employees[[#This Row],[year hires]]</f>
        <v>#VALUE!</v>
      </c>
      <c r="U399" s="18">
        <f t="shared" si="13"/>
        <v>2.9000000000000001E-2</v>
      </c>
      <c r="V399" s="18" t="e">
        <f>IF(TBL_Employees[[#This Row],[dif]],"true","false")</f>
        <v>#VALUE!</v>
      </c>
    </row>
    <row r="400" spans="1:22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SUM((TBL_Employees[[#This Row],[Bonus %]]*TBL_Employees[[#This Row],[Annual Salary]]))</f>
        <v>14330.14</v>
      </c>
      <c r="P400">
        <f t="shared" si="12"/>
        <v>184</v>
      </c>
      <c r="Q400">
        <f>(TBL_Employees[[#This Row],[COUNT]]/1000)*100</f>
        <v>18.399999999999999</v>
      </c>
      <c r="R400" s="18" t="str">
        <f>TEXT(TBL_Employees[[#This Row],[Hire Date]],"yyyy")</f>
        <v>2004</v>
      </c>
      <c r="S400" s="18" t="str">
        <f>TEXT(TBL_Employees[[#This Row],[Exit Date]],"yyyy")</f>
        <v/>
      </c>
      <c r="T400" s="18" t="e">
        <f>TBL_Employees[[#This Row],[exit year]]-TBL_Employees[[#This Row],[year hires]]</f>
        <v>#VALUE!</v>
      </c>
      <c r="U400" s="18">
        <f t="shared" si="13"/>
        <v>2.9000000000000001E-2</v>
      </c>
      <c r="V400" s="18" t="e">
        <f>IF(TBL_Employees[[#This Row],[dif]],"true","false")</f>
        <v>#VALUE!</v>
      </c>
    </row>
    <row r="401" spans="1:22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SUM((TBL_Employees[[#This Row],[Bonus %]]*TBL_Employees[[#This Row],[Annual Salary]]))</f>
        <v>0</v>
      </c>
      <c r="P401">
        <f t="shared" si="12"/>
        <v>184</v>
      </c>
      <c r="Q401">
        <f>(TBL_Employees[[#This Row],[COUNT]]/1000)*100</f>
        <v>18.399999999999999</v>
      </c>
      <c r="R401" s="18" t="str">
        <f>TEXT(TBL_Employees[[#This Row],[Hire Date]],"yyyy")</f>
        <v>2017</v>
      </c>
      <c r="S401" s="18" t="str">
        <f>TEXT(TBL_Employees[[#This Row],[Exit Date]],"yyyy")</f>
        <v/>
      </c>
      <c r="T401" s="18" t="e">
        <f>TBL_Employees[[#This Row],[exit year]]-TBL_Employees[[#This Row],[year hires]]</f>
        <v>#VALUE!</v>
      </c>
      <c r="U401" s="18">
        <f t="shared" si="13"/>
        <v>2.9000000000000001E-2</v>
      </c>
      <c r="V401" s="18" t="e">
        <f>IF(TBL_Employees[[#This Row],[dif]],"true","false")</f>
        <v>#VALUE!</v>
      </c>
    </row>
    <row r="402" spans="1:22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SUM((TBL_Employees[[#This Row],[Bonus %]]*TBL_Employees[[#This Row],[Annual Salary]]))</f>
        <v>19598.54</v>
      </c>
      <c r="P402">
        <f t="shared" si="12"/>
        <v>184</v>
      </c>
      <c r="Q402">
        <f>(TBL_Employees[[#This Row],[COUNT]]/1000)*100</f>
        <v>18.399999999999999</v>
      </c>
      <c r="R402" s="18" t="str">
        <f>TEXT(TBL_Employees[[#This Row],[Hire Date]],"yyyy")</f>
        <v>2006</v>
      </c>
      <c r="S402" s="18" t="str">
        <f>TEXT(TBL_Employees[[#This Row],[Exit Date]],"yyyy")</f>
        <v>2007</v>
      </c>
      <c r="T402" s="18">
        <f>TBL_Employees[[#This Row],[exit year]]-TBL_Employees[[#This Row],[year hires]]</f>
        <v>1</v>
      </c>
      <c r="U402" s="18">
        <f t="shared" si="13"/>
        <v>2.9000000000000001E-2</v>
      </c>
      <c r="V402" s="18" t="str">
        <f>IF(TBL_Employees[[#This Row],[dif]],"true","false")</f>
        <v>true</v>
      </c>
    </row>
    <row r="403" spans="1:22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SUM((TBL_Employees[[#This Row],[Bonus %]]*TBL_Employees[[#This Row],[Annual Salary]]))</f>
        <v>36462.089999999997</v>
      </c>
      <c r="P403">
        <f t="shared" si="12"/>
        <v>184</v>
      </c>
      <c r="Q403">
        <f>(TBL_Employees[[#This Row],[COUNT]]/1000)*100</f>
        <v>18.399999999999999</v>
      </c>
      <c r="R403" s="18" t="str">
        <f>TEXT(TBL_Employees[[#This Row],[Hire Date]],"yyyy")</f>
        <v>2014</v>
      </c>
      <c r="S403" s="18" t="str">
        <f>TEXT(TBL_Employees[[#This Row],[Exit Date]],"yyyy")</f>
        <v/>
      </c>
      <c r="T403" s="18" t="e">
        <f>TBL_Employees[[#This Row],[exit year]]-TBL_Employees[[#This Row],[year hires]]</f>
        <v>#VALUE!</v>
      </c>
      <c r="U403" s="18">
        <f t="shared" si="13"/>
        <v>2.9000000000000001E-2</v>
      </c>
      <c r="V403" s="18" t="e">
        <f>IF(TBL_Employees[[#This Row],[dif]],"true","false")</f>
        <v>#VALUE!</v>
      </c>
    </row>
    <row r="404" spans="1:22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SUM((TBL_Employees[[#This Row],[Bonus %]]*TBL_Employees[[#This Row],[Annual Salary]]))</f>
        <v>0</v>
      </c>
      <c r="P404">
        <f t="shared" si="12"/>
        <v>184</v>
      </c>
      <c r="Q404">
        <f>(TBL_Employees[[#This Row],[COUNT]]/1000)*100</f>
        <v>18.399999999999999</v>
      </c>
      <c r="R404" s="18" t="str">
        <f>TEXT(TBL_Employees[[#This Row],[Hire Date]],"yyyy")</f>
        <v>1998</v>
      </c>
      <c r="S404" s="18" t="str">
        <f>TEXT(TBL_Employees[[#This Row],[Exit Date]],"yyyy")</f>
        <v/>
      </c>
      <c r="T404" s="18" t="e">
        <f>TBL_Employees[[#This Row],[exit year]]-TBL_Employees[[#This Row],[year hires]]</f>
        <v>#VALUE!</v>
      </c>
      <c r="U404" s="18">
        <f t="shared" si="13"/>
        <v>2.9000000000000001E-2</v>
      </c>
      <c r="V404" s="18" t="e">
        <f>IF(TBL_Employees[[#This Row],[dif]],"true","false")</f>
        <v>#VALUE!</v>
      </c>
    </row>
    <row r="405" spans="1:22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SUM((TBL_Employees[[#This Row],[Bonus %]]*TBL_Employees[[#This Row],[Annual Salary]]))</f>
        <v>0</v>
      </c>
      <c r="P405">
        <f t="shared" si="12"/>
        <v>184</v>
      </c>
      <c r="Q405">
        <f>(TBL_Employees[[#This Row],[COUNT]]/1000)*100</f>
        <v>18.399999999999999</v>
      </c>
      <c r="R405" s="18" t="str">
        <f>TEXT(TBL_Employees[[#This Row],[Hire Date]],"yyyy")</f>
        <v>2017</v>
      </c>
      <c r="S405" s="18" t="str">
        <f>TEXT(TBL_Employees[[#This Row],[Exit Date]],"yyyy")</f>
        <v/>
      </c>
      <c r="T405" s="18" t="e">
        <f>TBL_Employees[[#This Row],[exit year]]-TBL_Employees[[#This Row],[year hires]]</f>
        <v>#VALUE!</v>
      </c>
      <c r="U405" s="18">
        <f t="shared" si="13"/>
        <v>2.9000000000000001E-2</v>
      </c>
      <c r="V405" s="18" t="e">
        <f>IF(TBL_Employees[[#This Row],[dif]],"true","false")</f>
        <v>#VALUE!</v>
      </c>
    </row>
    <row r="406" spans="1:22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SUM((TBL_Employees[[#This Row],[Bonus %]]*TBL_Employees[[#This Row],[Annual Salary]]))</f>
        <v>0</v>
      </c>
      <c r="P406">
        <f t="shared" si="12"/>
        <v>184</v>
      </c>
      <c r="Q406">
        <f>(TBL_Employees[[#This Row],[COUNT]]/1000)*100</f>
        <v>18.399999999999999</v>
      </c>
      <c r="R406" s="18" t="str">
        <f>TEXT(TBL_Employees[[#This Row],[Hire Date]],"yyyy")</f>
        <v>2005</v>
      </c>
      <c r="S406" s="18" t="str">
        <f>TEXT(TBL_Employees[[#This Row],[Exit Date]],"yyyy")</f>
        <v/>
      </c>
      <c r="T406" s="18" t="e">
        <f>TBL_Employees[[#This Row],[exit year]]-TBL_Employees[[#This Row],[year hires]]</f>
        <v>#VALUE!</v>
      </c>
      <c r="U406" s="18">
        <f t="shared" si="13"/>
        <v>2.9000000000000001E-2</v>
      </c>
      <c r="V406" s="18" t="e">
        <f>IF(TBL_Employees[[#This Row],[dif]],"true","false")</f>
        <v>#VALUE!</v>
      </c>
    </row>
    <row r="407" spans="1:22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SUM((TBL_Employees[[#This Row],[Bonus %]]*TBL_Employees[[#This Row],[Annual Salary]]))</f>
        <v>0</v>
      </c>
      <c r="P407">
        <f t="shared" si="12"/>
        <v>184</v>
      </c>
      <c r="Q407">
        <f>(TBL_Employees[[#This Row],[COUNT]]/1000)*100</f>
        <v>18.399999999999999</v>
      </c>
      <c r="R407" s="18" t="str">
        <f>TEXT(TBL_Employees[[#This Row],[Hire Date]],"yyyy")</f>
        <v>2003</v>
      </c>
      <c r="S407" s="18" t="str">
        <f>TEXT(TBL_Employees[[#This Row],[Exit Date]],"yyyy")</f>
        <v/>
      </c>
      <c r="T407" s="18" t="e">
        <f>TBL_Employees[[#This Row],[exit year]]-TBL_Employees[[#This Row],[year hires]]</f>
        <v>#VALUE!</v>
      </c>
      <c r="U407" s="18">
        <f t="shared" si="13"/>
        <v>2.9000000000000001E-2</v>
      </c>
      <c r="V407" s="18" t="e">
        <f>IF(TBL_Employees[[#This Row],[dif]],"true","false")</f>
        <v>#VALUE!</v>
      </c>
    </row>
    <row r="408" spans="1:22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SUM((TBL_Employees[[#This Row],[Bonus %]]*TBL_Employees[[#This Row],[Annual Salary]]))</f>
        <v>0</v>
      </c>
      <c r="P408">
        <f t="shared" si="12"/>
        <v>184</v>
      </c>
      <c r="Q408">
        <f>(TBL_Employees[[#This Row],[COUNT]]/1000)*100</f>
        <v>18.399999999999999</v>
      </c>
      <c r="R408" s="18" t="str">
        <f>TEXT(TBL_Employees[[#This Row],[Hire Date]],"yyyy")</f>
        <v>2012</v>
      </c>
      <c r="S408" s="18" t="str">
        <f>TEXT(TBL_Employees[[#This Row],[Exit Date]],"yyyy")</f>
        <v/>
      </c>
      <c r="T408" s="18" t="e">
        <f>TBL_Employees[[#This Row],[exit year]]-TBL_Employees[[#This Row],[year hires]]</f>
        <v>#VALUE!</v>
      </c>
      <c r="U408" s="18">
        <f t="shared" si="13"/>
        <v>2.9000000000000001E-2</v>
      </c>
      <c r="V408" s="18" t="e">
        <f>IF(TBL_Employees[[#This Row],[dif]],"true","false")</f>
        <v>#VALUE!</v>
      </c>
    </row>
    <row r="409" spans="1:22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SUM((TBL_Employees[[#This Row],[Bonus %]]*TBL_Employees[[#This Row],[Annual Salary]]))</f>
        <v>0</v>
      </c>
      <c r="P409">
        <f t="shared" si="12"/>
        <v>184</v>
      </c>
      <c r="Q409">
        <f>(TBL_Employees[[#This Row],[COUNT]]/1000)*100</f>
        <v>18.399999999999999</v>
      </c>
      <c r="R409" s="18" t="str">
        <f>TEXT(TBL_Employees[[#This Row],[Hire Date]],"yyyy")</f>
        <v>2008</v>
      </c>
      <c r="S409" s="18" t="str">
        <f>TEXT(TBL_Employees[[#This Row],[Exit Date]],"yyyy")</f>
        <v/>
      </c>
      <c r="T409" s="18" t="e">
        <f>TBL_Employees[[#This Row],[exit year]]-TBL_Employees[[#This Row],[year hires]]</f>
        <v>#VALUE!</v>
      </c>
      <c r="U409" s="18">
        <f t="shared" si="13"/>
        <v>2.9000000000000001E-2</v>
      </c>
      <c r="V409" s="18" t="e">
        <f>IF(TBL_Employees[[#This Row],[dif]],"true","false")</f>
        <v>#VALUE!</v>
      </c>
    </row>
    <row r="410" spans="1:22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SUM((TBL_Employees[[#This Row],[Bonus %]]*TBL_Employees[[#This Row],[Annual Salary]]))</f>
        <v>0</v>
      </c>
      <c r="P410">
        <f t="shared" si="12"/>
        <v>184</v>
      </c>
      <c r="Q410">
        <f>(TBL_Employees[[#This Row],[COUNT]]/1000)*100</f>
        <v>18.399999999999999</v>
      </c>
      <c r="R410" s="18" t="str">
        <f>TEXT(TBL_Employees[[#This Row],[Hire Date]],"yyyy")</f>
        <v>2014</v>
      </c>
      <c r="S410" s="18" t="str">
        <f>TEXT(TBL_Employees[[#This Row],[Exit Date]],"yyyy")</f>
        <v/>
      </c>
      <c r="T410" s="18" t="e">
        <f>TBL_Employees[[#This Row],[exit year]]-TBL_Employees[[#This Row],[year hires]]</f>
        <v>#VALUE!</v>
      </c>
      <c r="U410" s="18">
        <f t="shared" si="13"/>
        <v>2.9000000000000001E-2</v>
      </c>
      <c r="V410" s="18" t="e">
        <f>IF(TBL_Employees[[#This Row],[dif]],"true","false")</f>
        <v>#VALUE!</v>
      </c>
    </row>
    <row r="411" spans="1:22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SUM((TBL_Employees[[#This Row],[Bonus %]]*TBL_Employees[[#This Row],[Annual Salary]]))</f>
        <v>0</v>
      </c>
      <c r="P411">
        <f t="shared" si="12"/>
        <v>184</v>
      </c>
      <c r="Q411">
        <f>(TBL_Employees[[#This Row],[COUNT]]/1000)*100</f>
        <v>18.399999999999999</v>
      </c>
      <c r="R411" s="18" t="str">
        <f>TEXT(TBL_Employees[[#This Row],[Hire Date]],"yyyy")</f>
        <v>2020</v>
      </c>
      <c r="S411" s="18" t="str">
        <f>TEXT(TBL_Employees[[#This Row],[Exit Date]],"yyyy")</f>
        <v/>
      </c>
      <c r="T411" s="18" t="e">
        <f>TBL_Employees[[#This Row],[exit year]]-TBL_Employees[[#This Row],[year hires]]</f>
        <v>#VALUE!</v>
      </c>
      <c r="U411" s="18">
        <f t="shared" si="13"/>
        <v>2.9000000000000001E-2</v>
      </c>
      <c r="V411" s="18" t="e">
        <f>IF(TBL_Employees[[#This Row],[dif]],"true","false")</f>
        <v>#VALUE!</v>
      </c>
    </row>
    <row r="412" spans="1:22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SUM((TBL_Employees[[#This Row],[Bonus %]]*TBL_Employees[[#This Row],[Annual Salary]]))</f>
        <v>0</v>
      </c>
      <c r="P412">
        <f t="shared" si="12"/>
        <v>184</v>
      </c>
      <c r="Q412">
        <f>(TBL_Employees[[#This Row],[COUNT]]/1000)*100</f>
        <v>18.399999999999999</v>
      </c>
      <c r="R412" s="18" t="str">
        <f>TEXT(TBL_Employees[[#This Row],[Hire Date]],"yyyy")</f>
        <v>2011</v>
      </c>
      <c r="S412" s="18" t="str">
        <f>TEXT(TBL_Employees[[#This Row],[Exit Date]],"yyyy")</f>
        <v/>
      </c>
      <c r="T412" s="18" t="e">
        <f>TBL_Employees[[#This Row],[exit year]]-TBL_Employees[[#This Row],[year hires]]</f>
        <v>#VALUE!</v>
      </c>
      <c r="U412" s="18">
        <f t="shared" si="13"/>
        <v>2.9000000000000001E-2</v>
      </c>
      <c r="V412" s="18" t="e">
        <f>IF(TBL_Employees[[#This Row],[dif]],"true","false")</f>
        <v>#VALUE!</v>
      </c>
    </row>
    <row r="413" spans="1:22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SUM((TBL_Employees[[#This Row],[Bonus %]]*TBL_Employees[[#This Row],[Annual Salary]]))</f>
        <v>72720.400000000009</v>
      </c>
      <c r="P413">
        <f t="shared" si="12"/>
        <v>184</v>
      </c>
      <c r="Q413">
        <f>(TBL_Employees[[#This Row],[COUNT]]/1000)*100</f>
        <v>18.399999999999999</v>
      </c>
      <c r="R413" s="18" t="str">
        <f>TEXT(TBL_Employees[[#This Row],[Hire Date]],"yyyy")</f>
        <v>2008</v>
      </c>
      <c r="S413" s="18" t="str">
        <f>TEXT(TBL_Employees[[#This Row],[Exit Date]],"yyyy")</f>
        <v>2019</v>
      </c>
      <c r="T413" s="18">
        <f>TBL_Employees[[#This Row],[exit year]]-TBL_Employees[[#This Row],[year hires]]</f>
        <v>11</v>
      </c>
      <c r="U413" s="18">
        <f t="shared" si="13"/>
        <v>2.9000000000000001E-2</v>
      </c>
      <c r="V413" s="18" t="str">
        <f>IF(TBL_Employees[[#This Row],[dif]],"true","false")</f>
        <v>true</v>
      </c>
    </row>
    <row r="414" spans="1:22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SUM((TBL_Employees[[#This Row],[Bonus %]]*TBL_Employees[[#This Row],[Annual Salary]]))</f>
        <v>0</v>
      </c>
      <c r="P414">
        <f t="shared" si="12"/>
        <v>184</v>
      </c>
      <c r="Q414">
        <f>(TBL_Employees[[#This Row],[COUNT]]/1000)*100</f>
        <v>18.399999999999999</v>
      </c>
      <c r="R414" s="18" t="str">
        <f>TEXT(TBL_Employees[[#This Row],[Hire Date]],"yyyy")</f>
        <v>2021</v>
      </c>
      <c r="S414" s="18" t="str">
        <f>TEXT(TBL_Employees[[#This Row],[Exit Date]],"yyyy")</f>
        <v/>
      </c>
      <c r="T414" s="18" t="e">
        <f>TBL_Employees[[#This Row],[exit year]]-TBL_Employees[[#This Row],[year hires]]</f>
        <v>#VALUE!</v>
      </c>
      <c r="U414" s="18">
        <f t="shared" si="13"/>
        <v>2.9000000000000001E-2</v>
      </c>
      <c r="V414" s="18" t="e">
        <f>IF(TBL_Employees[[#This Row],[dif]],"true","false")</f>
        <v>#VALUE!</v>
      </c>
    </row>
    <row r="415" spans="1:22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SUM((TBL_Employees[[#This Row],[Bonus %]]*TBL_Employees[[#This Row],[Annual Salary]]))</f>
        <v>75298.100000000006</v>
      </c>
      <c r="P415">
        <f t="shared" si="12"/>
        <v>184</v>
      </c>
      <c r="Q415">
        <f>(TBL_Employees[[#This Row],[COUNT]]/1000)*100</f>
        <v>18.399999999999999</v>
      </c>
      <c r="R415" s="18" t="str">
        <f>TEXT(TBL_Employees[[#This Row],[Hire Date]],"yyyy")</f>
        <v>2018</v>
      </c>
      <c r="S415" s="18" t="str">
        <f>TEXT(TBL_Employees[[#This Row],[Exit Date]],"yyyy")</f>
        <v/>
      </c>
      <c r="T415" s="18" t="e">
        <f>TBL_Employees[[#This Row],[exit year]]-TBL_Employees[[#This Row],[year hires]]</f>
        <v>#VALUE!</v>
      </c>
      <c r="U415" s="18">
        <f t="shared" si="13"/>
        <v>2.9000000000000001E-2</v>
      </c>
      <c r="V415" s="18" t="e">
        <f>IF(TBL_Employees[[#This Row],[dif]],"true","false")</f>
        <v>#VALUE!</v>
      </c>
    </row>
    <row r="416" spans="1:22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SUM((TBL_Employees[[#This Row],[Bonus %]]*TBL_Employees[[#This Row],[Annual Salary]]))</f>
        <v>0</v>
      </c>
      <c r="P416">
        <f t="shared" si="12"/>
        <v>184</v>
      </c>
      <c r="Q416">
        <f>(TBL_Employees[[#This Row],[COUNT]]/1000)*100</f>
        <v>18.399999999999999</v>
      </c>
      <c r="R416" s="18" t="str">
        <f>TEXT(TBL_Employees[[#This Row],[Hire Date]],"yyyy")</f>
        <v>2013</v>
      </c>
      <c r="S416" s="18" t="str">
        <f>TEXT(TBL_Employees[[#This Row],[Exit Date]],"yyyy")</f>
        <v>2019</v>
      </c>
      <c r="T416" s="18">
        <f>TBL_Employees[[#This Row],[exit year]]-TBL_Employees[[#This Row],[year hires]]</f>
        <v>6</v>
      </c>
      <c r="U416" s="18">
        <f t="shared" si="13"/>
        <v>2.9000000000000001E-2</v>
      </c>
      <c r="V416" s="18" t="str">
        <f>IF(TBL_Employees[[#This Row],[dif]],"true","false")</f>
        <v>true</v>
      </c>
    </row>
    <row r="417" spans="1:22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SUM((TBL_Employees[[#This Row],[Bonus %]]*TBL_Employees[[#This Row],[Annual Salary]]))</f>
        <v>0</v>
      </c>
      <c r="P417">
        <f t="shared" si="12"/>
        <v>184</v>
      </c>
      <c r="Q417">
        <f>(TBL_Employees[[#This Row],[COUNT]]/1000)*100</f>
        <v>18.399999999999999</v>
      </c>
      <c r="R417" s="18" t="str">
        <f>TEXT(TBL_Employees[[#This Row],[Hire Date]],"yyyy")</f>
        <v>2018</v>
      </c>
      <c r="S417" s="18" t="str">
        <f>TEXT(TBL_Employees[[#This Row],[Exit Date]],"yyyy")</f>
        <v/>
      </c>
      <c r="T417" s="18" t="e">
        <f>TBL_Employees[[#This Row],[exit year]]-TBL_Employees[[#This Row],[year hires]]</f>
        <v>#VALUE!</v>
      </c>
      <c r="U417" s="18">
        <f t="shared" si="13"/>
        <v>2.9000000000000001E-2</v>
      </c>
      <c r="V417" s="18" t="e">
        <f>IF(TBL_Employees[[#This Row],[dif]],"true","false")</f>
        <v>#VALUE!</v>
      </c>
    </row>
    <row r="418" spans="1:22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SUM((TBL_Employees[[#This Row],[Bonus %]]*TBL_Employees[[#This Row],[Annual Salary]]))</f>
        <v>13511.19</v>
      </c>
      <c r="P418">
        <f t="shared" si="12"/>
        <v>184</v>
      </c>
      <c r="Q418">
        <f>(TBL_Employees[[#This Row],[COUNT]]/1000)*100</f>
        <v>18.399999999999999</v>
      </c>
      <c r="R418" s="18" t="str">
        <f>TEXT(TBL_Employees[[#This Row],[Hire Date]],"yyyy")</f>
        <v>2019</v>
      </c>
      <c r="S418" s="18" t="str">
        <f>TEXT(TBL_Employees[[#This Row],[Exit Date]],"yyyy")</f>
        <v/>
      </c>
      <c r="T418" s="18" t="e">
        <f>TBL_Employees[[#This Row],[exit year]]-TBL_Employees[[#This Row],[year hires]]</f>
        <v>#VALUE!</v>
      </c>
      <c r="U418" s="18">
        <f t="shared" si="13"/>
        <v>2.9000000000000001E-2</v>
      </c>
      <c r="V418" s="18" t="e">
        <f>IF(TBL_Employees[[#This Row],[dif]],"true","false")</f>
        <v>#VALUE!</v>
      </c>
    </row>
    <row r="419" spans="1:22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SUM((TBL_Employees[[#This Row],[Bonus %]]*TBL_Employees[[#This Row],[Annual Salary]]))</f>
        <v>15162.359999999999</v>
      </c>
      <c r="P419">
        <f t="shared" si="12"/>
        <v>184</v>
      </c>
      <c r="Q419">
        <f>(TBL_Employees[[#This Row],[COUNT]]/1000)*100</f>
        <v>18.399999999999999</v>
      </c>
      <c r="R419" s="18" t="str">
        <f>TEXT(TBL_Employees[[#This Row],[Hire Date]],"yyyy")</f>
        <v>2019</v>
      </c>
      <c r="S419" s="18" t="str">
        <f>TEXT(TBL_Employees[[#This Row],[Exit Date]],"yyyy")</f>
        <v/>
      </c>
      <c r="T419" s="18" t="e">
        <f>TBL_Employees[[#This Row],[exit year]]-TBL_Employees[[#This Row],[year hires]]</f>
        <v>#VALUE!</v>
      </c>
      <c r="U419" s="18">
        <f t="shared" si="13"/>
        <v>2.9000000000000001E-2</v>
      </c>
      <c r="V419" s="18" t="e">
        <f>IF(TBL_Employees[[#This Row],[dif]],"true","false")</f>
        <v>#VALUE!</v>
      </c>
    </row>
    <row r="420" spans="1:22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SUM((TBL_Employees[[#This Row],[Bonus %]]*TBL_Employees[[#This Row],[Annual Salary]]))</f>
        <v>43407.21</v>
      </c>
      <c r="P420">
        <f t="shared" si="12"/>
        <v>184</v>
      </c>
      <c r="Q420">
        <f>(TBL_Employees[[#This Row],[COUNT]]/1000)*100</f>
        <v>18.399999999999999</v>
      </c>
      <c r="R420" s="18" t="str">
        <f>TEXT(TBL_Employees[[#This Row],[Hire Date]],"yyyy")</f>
        <v>2010</v>
      </c>
      <c r="S420" s="18" t="str">
        <f>TEXT(TBL_Employees[[#This Row],[Exit Date]],"yyyy")</f>
        <v/>
      </c>
      <c r="T420" s="18" t="e">
        <f>TBL_Employees[[#This Row],[exit year]]-TBL_Employees[[#This Row],[year hires]]</f>
        <v>#VALUE!</v>
      </c>
      <c r="U420" s="18">
        <f t="shared" si="13"/>
        <v>2.9000000000000001E-2</v>
      </c>
      <c r="V420" s="18" t="e">
        <f>IF(TBL_Employees[[#This Row],[dif]],"true","false")</f>
        <v>#VALUE!</v>
      </c>
    </row>
    <row r="421" spans="1:22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SUM((TBL_Employees[[#This Row],[Bonus %]]*TBL_Employees[[#This Row],[Annual Salary]]))</f>
        <v>0</v>
      </c>
      <c r="P421">
        <f t="shared" si="12"/>
        <v>184</v>
      </c>
      <c r="Q421">
        <f>(TBL_Employees[[#This Row],[COUNT]]/1000)*100</f>
        <v>18.399999999999999</v>
      </c>
      <c r="R421" s="18" t="str">
        <f>TEXT(TBL_Employees[[#This Row],[Hire Date]],"yyyy")</f>
        <v>1994</v>
      </c>
      <c r="S421" s="18" t="str">
        <f>TEXT(TBL_Employees[[#This Row],[Exit Date]],"yyyy")</f>
        <v/>
      </c>
      <c r="T421" s="18" t="e">
        <f>TBL_Employees[[#This Row],[exit year]]-TBL_Employees[[#This Row],[year hires]]</f>
        <v>#VALUE!</v>
      </c>
      <c r="U421" s="18">
        <f t="shared" si="13"/>
        <v>2.9000000000000001E-2</v>
      </c>
      <c r="V421" s="18" t="e">
        <f>IF(TBL_Employees[[#This Row],[dif]],"true","false")</f>
        <v>#VALUE!</v>
      </c>
    </row>
    <row r="422" spans="1:22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SUM((TBL_Employees[[#This Row],[Bonus %]]*TBL_Employees[[#This Row],[Annual Salary]]))</f>
        <v>6521.16</v>
      </c>
      <c r="P422">
        <f t="shared" si="12"/>
        <v>184</v>
      </c>
      <c r="Q422">
        <f>(TBL_Employees[[#This Row],[COUNT]]/1000)*100</f>
        <v>18.399999999999999</v>
      </c>
      <c r="R422" s="18" t="str">
        <f>TEXT(TBL_Employees[[#This Row],[Hire Date]],"yyyy")</f>
        <v>2012</v>
      </c>
      <c r="S422" s="18" t="str">
        <f>TEXT(TBL_Employees[[#This Row],[Exit Date]],"yyyy")</f>
        <v/>
      </c>
      <c r="T422" s="18" t="e">
        <f>TBL_Employees[[#This Row],[exit year]]-TBL_Employees[[#This Row],[year hires]]</f>
        <v>#VALUE!</v>
      </c>
      <c r="U422" s="18">
        <f t="shared" si="13"/>
        <v>2.9000000000000001E-2</v>
      </c>
      <c r="V422" s="18" t="e">
        <f>IF(TBL_Employees[[#This Row],[dif]],"true","false")</f>
        <v>#VALUE!</v>
      </c>
    </row>
    <row r="423" spans="1:22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SUM((TBL_Employees[[#This Row],[Bonus %]]*TBL_Employees[[#This Row],[Annual Salary]]))</f>
        <v>0</v>
      </c>
      <c r="P423">
        <f t="shared" si="12"/>
        <v>184</v>
      </c>
      <c r="Q423">
        <f>(TBL_Employees[[#This Row],[COUNT]]/1000)*100</f>
        <v>18.399999999999999</v>
      </c>
      <c r="R423" s="18" t="str">
        <f>TEXT(TBL_Employees[[#This Row],[Hire Date]],"yyyy")</f>
        <v>1995</v>
      </c>
      <c r="S423" s="18" t="str">
        <f>TEXT(TBL_Employees[[#This Row],[Exit Date]],"yyyy")</f>
        <v/>
      </c>
      <c r="T423" s="18" t="e">
        <f>TBL_Employees[[#This Row],[exit year]]-TBL_Employees[[#This Row],[year hires]]</f>
        <v>#VALUE!</v>
      </c>
      <c r="U423" s="18">
        <f t="shared" si="13"/>
        <v>2.9000000000000001E-2</v>
      </c>
      <c r="V423" s="18" t="e">
        <f>IF(TBL_Employees[[#This Row],[dif]],"true","false")</f>
        <v>#VALUE!</v>
      </c>
    </row>
    <row r="424" spans="1:22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SUM((TBL_Employees[[#This Row],[Bonus %]]*TBL_Employees[[#This Row],[Annual Salary]]))</f>
        <v>0</v>
      </c>
      <c r="P424">
        <f t="shared" si="12"/>
        <v>184</v>
      </c>
      <c r="Q424">
        <f>(TBL_Employees[[#This Row],[COUNT]]/1000)*100</f>
        <v>18.399999999999999</v>
      </c>
      <c r="R424" s="18" t="str">
        <f>TEXT(TBL_Employees[[#This Row],[Hire Date]],"yyyy")</f>
        <v>2001</v>
      </c>
      <c r="S424" s="18" t="str">
        <f>TEXT(TBL_Employees[[#This Row],[Exit Date]],"yyyy")</f>
        <v/>
      </c>
      <c r="T424" s="18" t="e">
        <f>TBL_Employees[[#This Row],[exit year]]-TBL_Employees[[#This Row],[year hires]]</f>
        <v>#VALUE!</v>
      </c>
      <c r="U424" s="18">
        <f t="shared" si="13"/>
        <v>2.9000000000000001E-2</v>
      </c>
      <c r="V424" s="18" t="e">
        <f>IF(TBL_Employees[[#This Row],[dif]],"true","false")</f>
        <v>#VALUE!</v>
      </c>
    </row>
    <row r="425" spans="1:22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SUM((TBL_Employees[[#This Row],[Bonus %]]*TBL_Employees[[#This Row],[Annual Salary]]))</f>
        <v>48928.32</v>
      </c>
      <c r="P425">
        <f t="shared" si="12"/>
        <v>184</v>
      </c>
      <c r="Q425">
        <f>(TBL_Employees[[#This Row],[COUNT]]/1000)*100</f>
        <v>18.399999999999999</v>
      </c>
      <c r="R425" s="18" t="str">
        <f>TEXT(TBL_Employees[[#This Row],[Hire Date]],"yyyy")</f>
        <v>2020</v>
      </c>
      <c r="S425" s="18" t="str">
        <f>TEXT(TBL_Employees[[#This Row],[Exit Date]],"yyyy")</f>
        <v/>
      </c>
      <c r="T425" s="18" t="e">
        <f>TBL_Employees[[#This Row],[exit year]]-TBL_Employees[[#This Row],[year hires]]</f>
        <v>#VALUE!</v>
      </c>
      <c r="U425" s="18">
        <f t="shared" si="13"/>
        <v>2.9000000000000001E-2</v>
      </c>
      <c r="V425" s="18" t="e">
        <f>IF(TBL_Employees[[#This Row],[dif]],"true","false")</f>
        <v>#VALUE!</v>
      </c>
    </row>
    <row r="426" spans="1:22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SUM((TBL_Employees[[#This Row],[Bonus %]]*TBL_Employees[[#This Row],[Annual Salary]]))</f>
        <v>0</v>
      </c>
      <c r="P426">
        <f t="shared" si="12"/>
        <v>184</v>
      </c>
      <c r="Q426">
        <f>(TBL_Employees[[#This Row],[COUNT]]/1000)*100</f>
        <v>18.399999999999999</v>
      </c>
      <c r="R426" s="18" t="str">
        <f>TEXT(TBL_Employees[[#This Row],[Hire Date]],"yyyy")</f>
        <v>2012</v>
      </c>
      <c r="S426" s="18" t="str">
        <f>TEXT(TBL_Employees[[#This Row],[Exit Date]],"yyyy")</f>
        <v/>
      </c>
      <c r="T426" s="18" t="e">
        <f>TBL_Employees[[#This Row],[exit year]]-TBL_Employees[[#This Row],[year hires]]</f>
        <v>#VALUE!</v>
      </c>
      <c r="U426" s="18">
        <f t="shared" si="13"/>
        <v>2.9000000000000001E-2</v>
      </c>
      <c r="V426" s="18" t="e">
        <f>IF(TBL_Employees[[#This Row],[dif]],"true","false")</f>
        <v>#VALUE!</v>
      </c>
    </row>
    <row r="427" spans="1:22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SUM((TBL_Employees[[#This Row],[Bonus %]]*TBL_Employees[[#This Row],[Annual Salary]]))</f>
        <v>19186.2</v>
      </c>
      <c r="P427">
        <f t="shared" si="12"/>
        <v>184</v>
      </c>
      <c r="Q427">
        <f>(TBL_Employees[[#This Row],[COUNT]]/1000)*100</f>
        <v>18.399999999999999</v>
      </c>
      <c r="R427" s="18" t="str">
        <f>TEXT(TBL_Employees[[#This Row],[Hire Date]],"yyyy")</f>
        <v>2004</v>
      </c>
      <c r="S427" s="18" t="str">
        <f>TEXT(TBL_Employees[[#This Row],[Exit Date]],"yyyy")</f>
        <v/>
      </c>
      <c r="T427" s="18" t="e">
        <f>TBL_Employees[[#This Row],[exit year]]-TBL_Employees[[#This Row],[year hires]]</f>
        <v>#VALUE!</v>
      </c>
      <c r="U427" s="18">
        <f t="shared" si="13"/>
        <v>2.9000000000000001E-2</v>
      </c>
      <c r="V427" s="18" t="e">
        <f>IF(TBL_Employees[[#This Row],[dif]],"true","false")</f>
        <v>#VALUE!</v>
      </c>
    </row>
    <row r="428" spans="1:22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SUM((TBL_Employees[[#This Row],[Bonus %]]*TBL_Employees[[#This Row],[Annual Salary]]))</f>
        <v>22990.649999999998</v>
      </c>
      <c r="P428">
        <f t="shared" si="12"/>
        <v>184</v>
      </c>
      <c r="Q428">
        <f>(TBL_Employees[[#This Row],[COUNT]]/1000)*100</f>
        <v>18.399999999999999</v>
      </c>
      <c r="R428" s="18" t="str">
        <f>TEXT(TBL_Employees[[#This Row],[Hire Date]],"yyyy")</f>
        <v>1995</v>
      </c>
      <c r="S428" s="18" t="str">
        <f>TEXT(TBL_Employees[[#This Row],[Exit Date]],"yyyy")</f>
        <v/>
      </c>
      <c r="T428" s="18" t="e">
        <f>TBL_Employees[[#This Row],[exit year]]-TBL_Employees[[#This Row],[year hires]]</f>
        <v>#VALUE!</v>
      </c>
      <c r="U428" s="18">
        <f t="shared" si="13"/>
        <v>2.9000000000000001E-2</v>
      </c>
      <c r="V428" s="18" t="e">
        <f>IF(TBL_Employees[[#This Row],[dif]],"true","false")</f>
        <v>#VALUE!</v>
      </c>
    </row>
    <row r="429" spans="1:22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SUM((TBL_Employees[[#This Row],[Bonus %]]*TBL_Employees[[#This Row],[Annual Salary]]))</f>
        <v>9139.36</v>
      </c>
      <c r="P429">
        <f t="shared" si="12"/>
        <v>184</v>
      </c>
      <c r="Q429">
        <f>(TBL_Employees[[#This Row],[COUNT]]/1000)*100</f>
        <v>18.399999999999999</v>
      </c>
      <c r="R429" s="18" t="str">
        <f>TEXT(TBL_Employees[[#This Row],[Hire Date]],"yyyy")</f>
        <v>2009</v>
      </c>
      <c r="S429" s="18" t="str">
        <f>TEXT(TBL_Employees[[#This Row],[Exit Date]],"yyyy")</f>
        <v/>
      </c>
      <c r="T429" s="18" t="e">
        <f>TBL_Employees[[#This Row],[exit year]]-TBL_Employees[[#This Row],[year hires]]</f>
        <v>#VALUE!</v>
      </c>
      <c r="U429" s="18">
        <f t="shared" si="13"/>
        <v>2.9000000000000001E-2</v>
      </c>
      <c r="V429" s="18" t="e">
        <f>IF(TBL_Employees[[#This Row],[dif]],"true","false")</f>
        <v>#VALUE!</v>
      </c>
    </row>
    <row r="430" spans="1:22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SUM((TBL_Employees[[#This Row],[Bonus %]]*TBL_Employees[[#This Row],[Annual Salary]]))</f>
        <v>0</v>
      </c>
      <c r="P430">
        <f t="shared" si="12"/>
        <v>184</v>
      </c>
      <c r="Q430">
        <f>(TBL_Employees[[#This Row],[COUNT]]/1000)*100</f>
        <v>18.399999999999999</v>
      </c>
      <c r="R430" s="18" t="str">
        <f>TEXT(TBL_Employees[[#This Row],[Hire Date]],"yyyy")</f>
        <v>2020</v>
      </c>
      <c r="S430" s="18" t="str">
        <f>TEXT(TBL_Employees[[#This Row],[Exit Date]],"yyyy")</f>
        <v/>
      </c>
      <c r="T430" s="18" t="e">
        <f>TBL_Employees[[#This Row],[exit year]]-TBL_Employees[[#This Row],[year hires]]</f>
        <v>#VALUE!</v>
      </c>
      <c r="U430" s="18">
        <f t="shared" si="13"/>
        <v>2.9000000000000001E-2</v>
      </c>
      <c r="V430" s="18" t="e">
        <f>IF(TBL_Employees[[#This Row],[dif]],"true","false")</f>
        <v>#VALUE!</v>
      </c>
    </row>
    <row r="431" spans="1:22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SUM((TBL_Employees[[#This Row],[Bonus %]]*TBL_Employees[[#This Row],[Annual Salary]]))</f>
        <v>0</v>
      </c>
      <c r="P431">
        <f t="shared" si="12"/>
        <v>184</v>
      </c>
      <c r="Q431">
        <f>(TBL_Employees[[#This Row],[COUNT]]/1000)*100</f>
        <v>18.399999999999999</v>
      </c>
      <c r="R431" s="18" t="str">
        <f>TEXT(TBL_Employees[[#This Row],[Hire Date]],"yyyy")</f>
        <v>2017</v>
      </c>
      <c r="S431" s="18" t="str">
        <f>TEXT(TBL_Employees[[#This Row],[Exit Date]],"yyyy")</f>
        <v/>
      </c>
      <c r="T431" s="18" t="e">
        <f>TBL_Employees[[#This Row],[exit year]]-TBL_Employees[[#This Row],[year hires]]</f>
        <v>#VALUE!</v>
      </c>
      <c r="U431" s="18">
        <f t="shared" si="13"/>
        <v>2.9000000000000001E-2</v>
      </c>
      <c r="V431" s="18" t="e">
        <f>IF(TBL_Employees[[#This Row],[dif]],"true","false")</f>
        <v>#VALUE!</v>
      </c>
    </row>
    <row r="432" spans="1:22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SUM((TBL_Employees[[#This Row],[Bonus %]]*TBL_Employees[[#This Row],[Annual Salary]]))</f>
        <v>17730.239999999998</v>
      </c>
      <c r="P432">
        <f t="shared" si="12"/>
        <v>184</v>
      </c>
      <c r="Q432">
        <f>(TBL_Employees[[#This Row],[COUNT]]/1000)*100</f>
        <v>18.399999999999999</v>
      </c>
      <c r="R432" s="18" t="str">
        <f>TEXT(TBL_Employees[[#This Row],[Hire Date]],"yyyy")</f>
        <v>2001</v>
      </c>
      <c r="S432" s="18" t="str">
        <f>TEXT(TBL_Employees[[#This Row],[Exit Date]],"yyyy")</f>
        <v>2011</v>
      </c>
      <c r="T432" s="18">
        <f>TBL_Employees[[#This Row],[exit year]]-TBL_Employees[[#This Row],[year hires]]</f>
        <v>10</v>
      </c>
      <c r="U432" s="18">
        <f t="shared" si="13"/>
        <v>2.9000000000000001E-2</v>
      </c>
      <c r="V432" s="18" t="str">
        <f>IF(TBL_Employees[[#This Row],[dif]],"true","false")</f>
        <v>true</v>
      </c>
    </row>
    <row r="433" spans="1:22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SUM((TBL_Employees[[#This Row],[Bonus %]]*TBL_Employees[[#This Row],[Annual Salary]]))</f>
        <v>19153.400000000001</v>
      </c>
      <c r="P433">
        <f t="shared" si="12"/>
        <v>184</v>
      </c>
      <c r="Q433">
        <f>(TBL_Employees[[#This Row],[COUNT]]/1000)*100</f>
        <v>18.399999999999999</v>
      </c>
      <c r="R433" s="18" t="str">
        <f>TEXT(TBL_Employees[[#This Row],[Hire Date]],"yyyy")</f>
        <v>2021</v>
      </c>
      <c r="S433" s="18" t="str">
        <f>TEXT(TBL_Employees[[#This Row],[Exit Date]],"yyyy")</f>
        <v/>
      </c>
      <c r="T433" s="18" t="e">
        <f>TBL_Employees[[#This Row],[exit year]]-TBL_Employees[[#This Row],[year hires]]</f>
        <v>#VALUE!</v>
      </c>
      <c r="U433" s="18">
        <f t="shared" si="13"/>
        <v>2.9000000000000001E-2</v>
      </c>
      <c r="V433" s="18" t="e">
        <f>IF(TBL_Employees[[#This Row],[dif]],"true","false")</f>
        <v>#VALUE!</v>
      </c>
    </row>
    <row r="434" spans="1:22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SUM((TBL_Employees[[#This Row],[Bonus %]]*TBL_Employees[[#This Row],[Annual Salary]]))</f>
        <v>0</v>
      </c>
      <c r="P434">
        <f t="shared" si="12"/>
        <v>184</v>
      </c>
      <c r="Q434">
        <f>(TBL_Employees[[#This Row],[COUNT]]/1000)*100</f>
        <v>18.399999999999999</v>
      </c>
      <c r="R434" s="18" t="str">
        <f>TEXT(TBL_Employees[[#This Row],[Hire Date]],"yyyy")</f>
        <v>2013</v>
      </c>
      <c r="S434" s="18" t="str">
        <f>TEXT(TBL_Employees[[#This Row],[Exit Date]],"yyyy")</f>
        <v/>
      </c>
      <c r="T434" s="18" t="e">
        <f>TBL_Employees[[#This Row],[exit year]]-TBL_Employees[[#This Row],[year hires]]</f>
        <v>#VALUE!</v>
      </c>
      <c r="U434" s="18">
        <f t="shared" si="13"/>
        <v>2.9000000000000001E-2</v>
      </c>
      <c r="V434" s="18" t="e">
        <f>IF(TBL_Employees[[#This Row],[dif]],"true","false")</f>
        <v>#VALUE!</v>
      </c>
    </row>
    <row r="435" spans="1:22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SUM((TBL_Employees[[#This Row],[Bonus %]]*TBL_Employees[[#This Row],[Annual Salary]]))</f>
        <v>0</v>
      </c>
      <c r="P435">
        <f t="shared" si="12"/>
        <v>184</v>
      </c>
      <c r="Q435">
        <f>(TBL_Employees[[#This Row],[COUNT]]/1000)*100</f>
        <v>18.399999999999999</v>
      </c>
      <c r="R435" s="18" t="str">
        <f>TEXT(TBL_Employees[[#This Row],[Hire Date]],"yyyy")</f>
        <v>2020</v>
      </c>
      <c r="S435" s="18" t="str">
        <f>TEXT(TBL_Employees[[#This Row],[Exit Date]],"yyyy")</f>
        <v/>
      </c>
      <c r="T435" s="18" t="e">
        <f>TBL_Employees[[#This Row],[exit year]]-TBL_Employees[[#This Row],[year hires]]</f>
        <v>#VALUE!</v>
      </c>
      <c r="U435" s="18">
        <f t="shared" si="13"/>
        <v>2.9000000000000001E-2</v>
      </c>
      <c r="V435" s="18" t="e">
        <f>IF(TBL_Employees[[#This Row],[dif]],"true","false")</f>
        <v>#VALUE!</v>
      </c>
    </row>
    <row r="436" spans="1:22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SUM((TBL_Employees[[#This Row],[Bonus %]]*TBL_Employees[[#This Row],[Annual Salary]]))</f>
        <v>0</v>
      </c>
      <c r="P436">
        <f t="shared" si="12"/>
        <v>184</v>
      </c>
      <c r="Q436">
        <f>(TBL_Employees[[#This Row],[COUNT]]/1000)*100</f>
        <v>18.399999999999999</v>
      </c>
      <c r="R436" s="18" t="str">
        <f>TEXT(TBL_Employees[[#This Row],[Hire Date]],"yyyy")</f>
        <v>2014</v>
      </c>
      <c r="S436" s="18" t="str">
        <f>TEXT(TBL_Employees[[#This Row],[Exit Date]],"yyyy")</f>
        <v/>
      </c>
      <c r="T436" s="18" t="e">
        <f>TBL_Employees[[#This Row],[exit year]]-TBL_Employees[[#This Row],[year hires]]</f>
        <v>#VALUE!</v>
      </c>
      <c r="U436" s="18">
        <f t="shared" si="13"/>
        <v>2.9000000000000001E-2</v>
      </c>
      <c r="V436" s="18" t="e">
        <f>IF(TBL_Employees[[#This Row],[dif]],"true","false")</f>
        <v>#VALUE!</v>
      </c>
    </row>
    <row r="437" spans="1:22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SUM((TBL_Employees[[#This Row],[Bonus %]]*TBL_Employees[[#This Row],[Annual Salary]]))</f>
        <v>0</v>
      </c>
      <c r="P437">
        <f t="shared" si="12"/>
        <v>184</v>
      </c>
      <c r="Q437">
        <f>(TBL_Employees[[#This Row],[COUNT]]/1000)*100</f>
        <v>18.399999999999999</v>
      </c>
      <c r="R437" s="18" t="str">
        <f>TEXT(TBL_Employees[[#This Row],[Hire Date]],"yyyy")</f>
        <v>2000</v>
      </c>
      <c r="S437" s="18" t="str">
        <f>TEXT(TBL_Employees[[#This Row],[Exit Date]],"yyyy")</f>
        <v/>
      </c>
      <c r="T437" s="18" t="e">
        <f>TBL_Employees[[#This Row],[exit year]]-TBL_Employees[[#This Row],[year hires]]</f>
        <v>#VALUE!</v>
      </c>
      <c r="U437" s="18">
        <f t="shared" si="13"/>
        <v>2.9000000000000001E-2</v>
      </c>
      <c r="V437" s="18" t="e">
        <f>IF(TBL_Employees[[#This Row],[dif]],"true","false")</f>
        <v>#VALUE!</v>
      </c>
    </row>
    <row r="438" spans="1:22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SUM((TBL_Employees[[#This Row],[Bonus %]]*TBL_Employees[[#This Row],[Annual Salary]]))</f>
        <v>36736.520000000004</v>
      </c>
      <c r="P438">
        <f t="shared" si="12"/>
        <v>184</v>
      </c>
      <c r="Q438">
        <f>(TBL_Employees[[#This Row],[COUNT]]/1000)*100</f>
        <v>18.399999999999999</v>
      </c>
      <c r="R438" s="18" t="str">
        <f>TEXT(TBL_Employees[[#This Row],[Hire Date]],"yyyy")</f>
        <v>1996</v>
      </c>
      <c r="S438" s="18" t="str">
        <f>TEXT(TBL_Employees[[#This Row],[Exit Date]],"yyyy")</f>
        <v/>
      </c>
      <c r="T438" s="18" t="e">
        <f>TBL_Employees[[#This Row],[exit year]]-TBL_Employees[[#This Row],[year hires]]</f>
        <v>#VALUE!</v>
      </c>
      <c r="U438" s="18">
        <f t="shared" si="13"/>
        <v>2.9000000000000001E-2</v>
      </c>
      <c r="V438" s="18" t="e">
        <f>IF(TBL_Employees[[#This Row],[dif]],"true","false")</f>
        <v>#VALUE!</v>
      </c>
    </row>
    <row r="439" spans="1:22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SUM((TBL_Employees[[#This Row],[Bonus %]]*TBL_Employees[[#This Row],[Annual Salary]]))</f>
        <v>65948.399999999994</v>
      </c>
      <c r="P439">
        <f t="shared" si="12"/>
        <v>184</v>
      </c>
      <c r="Q439">
        <f>(TBL_Employees[[#This Row],[COUNT]]/1000)*100</f>
        <v>18.399999999999999</v>
      </c>
      <c r="R439" s="18" t="str">
        <f>TEXT(TBL_Employees[[#This Row],[Hire Date]],"yyyy")</f>
        <v>2017</v>
      </c>
      <c r="S439" s="18" t="str">
        <f>TEXT(TBL_Employees[[#This Row],[Exit Date]],"yyyy")</f>
        <v/>
      </c>
      <c r="T439" s="18" t="e">
        <f>TBL_Employees[[#This Row],[exit year]]-TBL_Employees[[#This Row],[year hires]]</f>
        <v>#VALUE!</v>
      </c>
      <c r="U439" s="18">
        <f t="shared" si="13"/>
        <v>2.9000000000000001E-2</v>
      </c>
      <c r="V439" s="18" t="e">
        <f>IF(TBL_Employees[[#This Row],[dif]],"true","false")</f>
        <v>#VALUE!</v>
      </c>
    </row>
    <row r="440" spans="1:22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SUM((TBL_Employees[[#This Row],[Bonus %]]*TBL_Employees[[#This Row],[Annual Salary]]))</f>
        <v>0</v>
      </c>
      <c r="P440">
        <f t="shared" si="12"/>
        <v>184</v>
      </c>
      <c r="Q440">
        <f>(TBL_Employees[[#This Row],[COUNT]]/1000)*100</f>
        <v>18.399999999999999</v>
      </c>
      <c r="R440" s="18" t="str">
        <f>TEXT(TBL_Employees[[#This Row],[Hire Date]],"yyyy")</f>
        <v>2019</v>
      </c>
      <c r="S440" s="18" t="str">
        <f>TEXT(TBL_Employees[[#This Row],[Exit Date]],"yyyy")</f>
        <v/>
      </c>
      <c r="T440" s="18" t="e">
        <f>TBL_Employees[[#This Row],[exit year]]-TBL_Employees[[#This Row],[year hires]]</f>
        <v>#VALUE!</v>
      </c>
      <c r="U440" s="18">
        <f t="shared" si="13"/>
        <v>2.9000000000000001E-2</v>
      </c>
      <c r="V440" s="18" t="e">
        <f>IF(TBL_Employees[[#This Row],[dif]],"true","false")</f>
        <v>#VALUE!</v>
      </c>
    </row>
    <row r="441" spans="1:22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SUM((TBL_Employees[[#This Row],[Bonus %]]*TBL_Employees[[#This Row],[Annual Salary]]))</f>
        <v>0</v>
      </c>
      <c r="P441">
        <f t="shared" si="12"/>
        <v>184</v>
      </c>
      <c r="Q441">
        <f>(TBL_Employees[[#This Row],[COUNT]]/1000)*100</f>
        <v>18.399999999999999</v>
      </c>
      <c r="R441" s="18" t="str">
        <f>TEXT(TBL_Employees[[#This Row],[Hire Date]],"yyyy")</f>
        <v>2005</v>
      </c>
      <c r="S441" s="18" t="str">
        <f>TEXT(TBL_Employees[[#This Row],[Exit Date]],"yyyy")</f>
        <v/>
      </c>
      <c r="T441" s="18" t="e">
        <f>TBL_Employees[[#This Row],[exit year]]-TBL_Employees[[#This Row],[year hires]]</f>
        <v>#VALUE!</v>
      </c>
      <c r="U441" s="18">
        <f t="shared" si="13"/>
        <v>2.9000000000000001E-2</v>
      </c>
      <c r="V441" s="18" t="e">
        <f>IF(TBL_Employees[[#This Row],[dif]],"true","false")</f>
        <v>#VALUE!</v>
      </c>
    </row>
    <row r="442" spans="1:22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SUM((TBL_Employees[[#This Row],[Bonus %]]*TBL_Employees[[#This Row],[Annual Salary]]))</f>
        <v>10555.02</v>
      </c>
      <c r="P442">
        <f t="shared" si="12"/>
        <v>184</v>
      </c>
      <c r="Q442">
        <f>(TBL_Employees[[#This Row],[COUNT]]/1000)*100</f>
        <v>18.399999999999999</v>
      </c>
      <c r="R442" s="18" t="str">
        <f>TEXT(TBL_Employees[[#This Row],[Hire Date]],"yyyy")</f>
        <v>2006</v>
      </c>
      <c r="S442" s="18" t="str">
        <f>TEXT(TBL_Employees[[#This Row],[Exit Date]],"yyyy")</f>
        <v/>
      </c>
      <c r="T442" s="18" t="e">
        <f>TBL_Employees[[#This Row],[exit year]]-TBL_Employees[[#This Row],[year hires]]</f>
        <v>#VALUE!</v>
      </c>
      <c r="U442" s="18">
        <f t="shared" si="13"/>
        <v>2.9000000000000001E-2</v>
      </c>
      <c r="V442" s="18" t="e">
        <f>IF(TBL_Employees[[#This Row],[dif]],"true","false")</f>
        <v>#VALUE!</v>
      </c>
    </row>
    <row r="443" spans="1:22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SUM((TBL_Employees[[#This Row],[Bonus %]]*TBL_Employees[[#This Row],[Annual Salary]]))</f>
        <v>7577.37</v>
      </c>
      <c r="P443">
        <f t="shared" si="12"/>
        <v>184</v>
      </c>
      <c r="Q443">
        <f>(TBL_Employees[[#This Row],[COUNT]]/1000)*100</f>
        <v>18.399999999999999</v>
      </c>
      <c r="R443" s="18" t="str">
        <f>TEXT(TBL_Employees[[#This Row],[Hire Date]],"yyyy")</f>
        <v>2008</v>
      </c>
      <c r="S443" s="18" t="str">
        <f>TEXT(TBL_Employees[[#This Row],[Exit Date]],"yyyy")</f>
        <v/>
      </c>
      <c r="T443" s="18" t="e">
        <f>TBL_Employees[[#This Row],[exit year]]-TBL_Employees[[#This Row],[year hires]]</f>
        <v>#VALUE!</v>
      </c>
      <c r="U443" s="18">
        <f t="shared" si="13"/>
        <v>2.9000000000000001E-2</v>
      </c>
      <c r="V443" s="18" t="e">
        <f>IF(TBL_Employees[[#This Row],[dif]],"true","false")</f>
        <v>#VALUE!</v>
      </c>
    </row>
    <row r="444" spans="1:22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SUM((TBL_Employees[[#This Row],[Bonus %]]*TBL_Employees[[#This Row],[Annual Salary]]))</f>
        <v>0</v>
      </c>
      <c r="P444">
        <f t="shared" si="12"/>
        <v>184</v>
      </c>
      <c r="Q444">
        <f>(TBL_Employees[[#This Row],[COUNT]]/1000)*100</f>
        <v>18.399999999999999</v>
      </c>
      <c r="R444" s="18" t="str">
        <f>TEXT(TBL_Employees[[#This Row],[Hire Date]],"yyyy")</f>
        <v>2018</v>
      </c>
      <c r="S444" s="18" t="str">
        <f>TEXT(TBL_Employees[[#This Row],[Exit Date]],"yyyy")</f>
        <v/>
      </c>
      <c r="T444" s="18" t="e">
        <f>TBL_Employees[[#This Row],[exit year]]-TBL_Employees[[#This Row],[year hires]]</f>
        <v>#VALUE!</v>
      </c>
      <c r="U444" s="18">
        <f t="shared" si="13"/>
        <v>2.9000000000000001E-2</v>
      </c>
      <c r="V444" s="18" t="e">
        <f>IF(TBL_Employees[[#This Row],[dif]],"true","false")</f>
        <v>#VALUE!</v>
      </c>
    </row>
    <row r="445" spans="1:22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SUM((TBL_Employees[[#This Row],[Bonus %]]*TBL_Employees[[#This Row],[Annual Salary]]))</f>
        <v>0</v>
      </c>
      <c r="P445">
        <f t="shared" si="12"/>
        <v>184</v>
      </c>
      <c r="Q445">
        <f>(TBL_Employees[[#This Row],[COUNT]]/1000)*100</f>
        <v>18.399999999999999</v>
      </c>
      <c r="R445" s="18" t="str">
        <f>TEXT(TBL_Employees[[#This Row],[Hire Date]],"yyyy")</f>
        <v>2011</v>
      </c>
      <c r="S445" s="18" t="str">
        <f>TEXT(TBL_Employees[[#This Row],[Exit Date]],"yyyy")</f>
        <v/>
      </c>
      <c r="T445" s="18" t="e">
        <f>TBL_Employees[[#This Row],[exit year]]-TBL_Employees[[#This Row],[year hires]]</f>
        <v>#VALUE!</v>
      </c>
      <c r="U445" s="18">
        <f t="shared" si="13"/>
        <v>2.9000000000000001E-2</v>
      </c>
      <c r="V445" s="18" t="e">
        <f>IF(TBL_Employees[[#This Row],[dif]],"true","false")</f>
        <v>#VALUE!</v>
      </c>
    </row>
    <row r="446" spans="1:22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SUM((TBL_Employees[[#This Row],[Bonus %]]*TBL_Employees[[#This Row],[Annual Salary]]))</f>
        <v>84500.28</v>
      </c>
      <c r="P446">
        <f t="shared" si="12"/>
        <v>184</v>
      </c>
      <c r="Q446">
        <f>(TBL_Employees[[#This Row],[COUNT]]/1000)*100</f>
        <v>18.399999999999999</v>
      </c>
      <c r="R446" s="18" t="str">
        <f>TEXT(TBL_Employees[[#This Row],[Hire Date]],"yyyy")</f>
        <v>2015</v>
      </c>
      <c r="S446" s="18" t="str">
        <f>TEXT(TBL_Employees[[#This Row],[Exit Date]],"yyyy")</f>
        <v/>
      </c>
      <c r="T446" s="18" t="e">
        <f>TBL_Employees[[#This Row],[exit year]]-TBL_Employees[[#This Row],[year hires]]</f>
        <v>#VALUE!</v>
      </c>
      <c r="U446" s="18">
        <f t="shared" si="13"/>
        <v>2.9000000000000001E-2</v>
      </c>
      <c r="V446" s="18" t="e">
        <f>IF(TBL_Employees[[#This Row],[dif]],"true","false")</f>
        <v>#VALUE!</v>
      </c>
    </row>
    <row r="447" spans="1:22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SUM((TBL_Employees[[#This Row],[Bonus %]]*TBL_Employees[[#This Row],[Annual Salary]]))</f>
        <v>0</v>
      </c>
      <c r="P447">
        <f t="shared" si="12"/>
        <v>184</v>
      </c>
      <c r="Q447">
        <f>(TBL_Employees[[#This Row],[COUNT]]/1000)*100</f>
        <v>18.399999999999999</v>
      </c>
      <c r="R447" s="18" t="str">
        <f>TEXT(TBL_Employees[[#This Row],[Hire Date]],"yyyy")</f>
        <v>2019</v>
      </c>
      <c r="S447" s="18" t="str">
        <f>TEXT(TBL_Employees[[#This Row],[Exit Date]],"yyyy")</f>
        <v/>
      </c>
      <c r="T447" s="18" t="e">
        <f>TBL_Employees[[#This Row],[exit year]]-TBL_Employees[[#This Row],[year hires]]</f>
        <v>#VALUE!</v>
      </c>
      <c r="U447" s="18">
        <f t="shared" si="13"/>
        <v>2.9000000000000001E-2</v>
      </c>
      <c r="V447" s="18" t="e">
        <f>IF(TBL_Employees[[#This Row],[dif]],"true","false")</f>
        <v>#VALUE!</v>
      </c>
    </row>
    <row r="448" spans="1:22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SUM((TBL_Employees[[#This Row],[Bonus %]]*TBL_Employees[[#This Row],[Annual Salary]]))</f>
        <v>0</v>
      </c>
      <c r="P448">
        <f t="shared" si="12"/>
        <v>184</v>
      </c>
      <c r="Q448">
        <f>(TBL_Employees[[#This Row],[COUNT]]/1000)*100</f>
        <v>18.399999999999999</v>
      </c>
      <c r="R448" s="18" t="str">
        <f>TEXT(TBL_Employees[[#This Row],[Hire Date]],"yyyy")</f>
        <v>2002</v>
      </c>
      <c r="S448" s="18" t="str">
        <f>TEXT(TBL_Employees[[#This Row],[Exit Date]],"yyyy")</f>
        <v/>
      </c>
      <c r="T448" s="18" t="e">
        <f>TBL_Employees[[#This Row],[exit year]]-TBL_Employees[[#This Row],[year hires]]</f>
        <v>#VALUE!</v>
      </c>
      <c r="U448" s="18">
        <f t="shared" si="13"/>
        <v>2.9000000000000001E-2</v>
      </c>
      <c r="V448" s="18" t="e">
        <f>IF(TBL_Employees[[#This Row],[dif]],"true","false")</f>
        <v>#VALUE!</v>
      </c>
    </row>
    <row r="449" spans="1:22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SUM((TBL_Employees[[#This Row],[Bonus %]]*TBL_Employees[[#This Row],[Annual Salary]]))</f>
        <v>0</v>
      </c>
      <c r="P449">
        <f t="shared" si="12"/>
        <v>184</v>
      </c>
      <c r="Q449">
        <f>(TBL_Employees[[#This Row],[COUNT]]/1000)*100</f>
        <v>18.399999999999999</v>
      </c>
      <c r="R449" s="18" t="str">
        <f>TEXT(TBL_Employees[[#This Row],[Hire Date]],"yyyy")</f>
        <v>1999</v>
      </c>
      <c r="S449" s="18" t="str">
        <f>TEXT(TBL_Employees[[#This Row],[Exit Date]],"yyyy")</f>
        <v/>
      </c>
      <c r="T449" s="18" t="e">
        <f>TBL_Employees[[#This Row],[exit year]]-TBL_Employees[[#This Row],[year hires]]</f>
        <v>#VALUE!</v>
      </c>
      <c r="U449" s="18">
        <f t="shared" si="13"/>
        <v>2.9000000000000001E-2</v>
      </c>
      <c r="V449" s="18" t="e">
        <f>IF(TBL_Employees[[#This Row],[dif]],"true","false")</f>
        <v>#VALUE!</v>
      </c>
    </row>
    <row r="450" spans="1:22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SUM((TBL_Employees[[#This Row],[Bonus %]]*TBL_Employees[[#This Row],[Annual Salary]]))</f>
        <v>0</v>
      </c>
      <c r="P450">
        <f t="shared" ref="P450:P513" si="14">COUNTIF(K:K,"&gt;20%")</f>
        <v>184</v>
      </c>
      <c r="Q450">
        <f>(TBL_Employees[[#This Row],[COUNT]]/1000)*100</f>
        <v>18.399999999999999</v>
      </c>
      <c r="R450" s="18" t="str">
        <f>TEXT(TBL_Employees[[#This Row],[Hire Date]],"yyyy")</f>
        <v>2011</v>
      </c>
      <c r="S450" s="18" t="str">
        <f>TEXT(TBL_Employees[[#This Row],[Exit Date]],"yyyy")</f>
        <v/>
      </c>
      <c r="T450" s="18" t="e">
        <f>TBL_Employees[[#This Row],[exit year]]-TBL_Employees[[#This Row],[year hires]]</f>
        <v>#VALUE!</v>
      </c>
      <c r="U450" s="18">
        <f t="shared" ref="U450:U513" si="15">29/1000</f>
        <v>2.9000000000000001E-2</v>
      </c>
      <c r="V450" s="18" t="e">
        <f>IF(TBL_Employees[[#This Row],[dif]],"true","false")</f>
        <v>#VALUE!</v>
      </c>
    </row>
    <row r="451" spans="1:22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SUM((TBL_Employees[[#This Row],[Bonus %]]*TBL_Employees[[#This Row],[Annual Salary]]))</f>
        <v>84445.119999999995</v>
      </c>
      <c r="P451">
        <f t="shared" si="14"/>
        <v>184</v>
      </c>
      <c r="Q451">
        <f>(TBL_Employees[[#This Row],[COUNT]]/1000)*100</f>
        <v>18.399999999999999</v>
      </c>
      <c r="R451" s="18" t="str">
        <f>TEXT(TBL_Employees[[#This Row],[Hire Date]],"yyyy")</f>
        <v>2000</v>
      </c>
      <c r="S451" s="18" t="str">
        <f>TEXT(TBL_Employees[[#This Row],[Exit Date]],"yyyy")</f>
        <v/>
      </c>
      <c r="T451" s="18" t="e">
        <f>TBL_Employees[[#This Row],[exit year]]-TBL_Employees[[#This Row],[year hires]]</f>
        <v>#VALUE!</v>
      </c>
      <c r="U451" s="18">
        <f t="shared" si="15"/>
        <v>2.9000000000000001E-2</v>
      </c>
      <c r="V451" s="18" t="e">
        <f>IF(TBL_Employees[[#This Row],[dif]],"true","false")</f>
        <v>#VALUE!</v>
      </c>
    </row>
    <row r="452" spans="1:22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SUM((TBL_Employees[[#This Row],[Bonus %]]*TBL_Employees[[#This Row],[Annual Salary]]))</f>
        <v>21921</v>
      </c>
      <c r="P452">
        <f t="shared" si="14"/>
        <v>184</v>
      </c>
      <c r="Q452">
        <f>(TBL_Employees[[#This Row],[COUNT]]/1000)*100</f>
        <v>18.399999999999999</v>
      </c>
      <c r="R452" s="18" t="str">
        <f>TEXT(TBL_Employees[[#This Row],[Hire Date]],"yyyy")</f>
        <v>2021</v>
      </c>
      <c r="S452" s="18" t="str">
        <f>TEXT(TBL_Employees[[#This Row],[Exit Date]],"yyyy")</f>
        <v/>
      </c>
      <c r="T452" s="18" t="e">
        <f>TBL_Employees[[#This Row],[exit year]]-TBL_Employees[[#This Row],[year hires]]</f>
        <v>#VALUE!</v>
      </c>
      <c r="U452" s="18">
        <f t="shared" si="15"/>
        <v>2.9000000000000001E-2</v>
      </c>
      <c r="V452" s="18" t="e">
        <f>IF(TBL_Employees[[#This Row],[dif]],"true","false")</f>
        <v>#VALUE!</v>
      </c>
    </row>
    <row r="453" spans="1:22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SUM((TBL_Employees[[#This Row],[Bonus %]]*TBL_Employees[[#This Row],[Annual Salary]]))</f>
        <v>10945.6</v>
      </c>
      <c r="P453">
        <f t="shared" si="14"/>
        <v>184</v>
      </c>
      <c r="Q453">
        <f>(TBL_Employees[[#This Row],[COUNT]]/1000)*100</f>
        <v>18.399999999999999</v>
      </c>
      <c r="R453" s="18" t="str">
        <f>TEXT(TBL_Employees[[#This Row],[Hire Date]],"yyyy")</f>
        <v>1994</v>
      </c>
      <c r="S453" s="18" t="str">
        <f>TEXT(TBL_Employees[[#This Row],[Exit Date]],"yyyy")</f>
        <v/>
      </c>
      <c r="T453" s="18" t="e">
        <f>TBL_Employees[[#This Row],[exit year]]-TBL_Employees[[#This Row],[year hires]]</f>
        <v>#VALUE!</v>
      </c>
      <c r="U453" s="18">
        <f t="shared" si="15"/>
        <v>2.9000000000000001E-2</v>
      </c>
      <c r="V453" s="18" t="e">
        <f>IF(TBL_Employees[[#This Row],[dif]],"true","false")</f>
        <v>#VALUE!</v>
      </c>
    </row>
    <row r="454" spans="1:22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SUM((TBL_Employees[[#This Row],[Bonus %]]*TBL_Employees[[#This Row],[Annual Salary]]))</f>
        <v>25533.149999999998</v>
      </c>
      <c r="P454">
        <f t="shared" si="14"/>
        <v>184</v>
      </c>
      <c r="Q454">
        <f>(TBL_Employees[[#This Row],[COUNT]]/1000)*100</f>
        <v>18.399999999999999</v>
      </c>
      <c r="R454" s="18" t="str">
        <f>TEXT(TBL_Employees[[#This Row],[Hire Date]],"yyyy")</f>
        <v>2008</v>
      </c>
      <c r="S454" s="18" t="str">
        <f>TEXT(TBL_Employees[[#This Row],[Exit Date]],"yyyy")</f>
        <v/>
      </c>
      <c r="T454" s="18" t="e">
        <f>TBL_Employees[[#This Row],[exit year]]-TBL_Employees[[#This Row],[year hires]]</f>
        <v>#VALUE!</v>
      </c>
      <c r="U454" s="18">
        <f t="shared" si="15"/>
        <v>2.9000000000000001E-2</v>
      </c>
      <c r="V454" s="18" t="e">
        <f>IF(TBL_Employees[[#This Row],[dif]],"true","false")</f>
        <v>#VALUE!</v>
      </c>
    </row>
    <row r="455" spans="1:22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SUM((TBL_Employees[[#This Row],[Bonus %]]*TBL_Employees[[#This Row],[Annual Salary]]))</f>
        <v>4871.6500000000005</v>
      </c>
      <c r="P455">
        <f t="shared" si="14"/>
        <v>184</v>
      </c>
      <c r="Q455">
        <f>(TBL_Employees[[#This Row],[COUNT]]/1000)*100</f>
        <v>18.399999999999999</v>
      </c>
      <c r="R455" s="18" t="str">
        <f>TEXT(TBL_Employees[[#This Row],[Hire Date]],"yyyy")</f>
        <v>2006</v>
      </c>
      <c r="S455" s="18" t="str">
        <f>TEXT(TBL_Employees[[#This Row],[Exit Date]],"yyyy")</f>
        <v>2015</v>
      </c>
      <c r="T455" s="18">
        <f>TBL_Employees[[#This Row],[exit year]]-TBL_Employees[[#This Row],[year hires]]</f>
        <v>9</v>
      </c>
      <c r="U455" s="18">
        <f t="shared" si="15"/>
        <v>2.9000000000000001E-2</v>
      </c>
      <c r="V455" s="18" t="str">
        <f>IF(TBL_Employees[[#This Row],[dif]],"true","false")</f>
        <v>true</v>
      </c>
    </row>
    <row r="456" spans="1:22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SUM((TBL_Employees[[#This Row],[Bonus %]]*TBL_Employees[[#This Row],[Annual Salary]]))</f>
        <v>0</v>
      </c>
      <c r="P456">
        <f t="shared" si="14"/>
        <v>184</v>
      </c>
      <c r="Q456">
        <f>(TBL_Employees[[#This Row],[COUNT]]/1000)*100</f>
        <v>18.399999999999999</v>
      </c>
      <c r="R456" s="18" t="str">
        <f>TEXT(TBL_Employees[[#This Row],[Hire Date]],"yyyy")</f>
        <v>2013</v>
      </c>
      <c r="S456" s="18" t="str">
        <f>TEXT(TBL_Employees[[#This Row],[Exit Date]],"yyyy")</f>
        <v/>
      </c>
      <c r="T456" s="18" t="e">
        <f>TBL_Employees[[#This Row],[exit year]]-TBL_Employees[[#This Row],[year hires]]</f>
        <v>#VALUE!</v>
      </c>
      <c r="U456" s="18">
        <f t="shared" si="15"/>
        <v>2.9000000000000001E-2</v>
      </c>
      <c r="V456" s="18" t="e">
        <f>IF(TBL_Employees[[#This Row],[dif]],"true","false")</f>
        <v>#VALUE!</v>
      </c>
    </row>
    <row r="457" spans="1:22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SUM((TBL_Employees[[#This Row],[Bonus %]]*TBL_Employees[[#This Row],[Annual Salary]]))</f>
        <v>28581.66</v>
      </c>
      <c r="P457">
        <f t="shared" si="14"/>
        <v>184</v>
      </c>
      <c r="Q457">
        <f>(TBL_Employees[[#This Row],[COUNT]]/1000)*100</f>
        <v>18.399999999999999</v>
      </c>
      <c r="R457" s="18" t="str">
        <f>TEXT(TBL_Employees[[#This Row],[Hire Date]],"yyyy")</f>
        <v>1995</v>
      </c>
      <c r="S457" s="18" t="str">
        <f>TEXT(TBL_Employees[[#This Row],[Exit Date]],"yyyy")</f>
        <v/>
      </c>
      <c r="T457" s="18" t="e">
        <f>TBL_Employees[[#This Row],[exit year]]-TBL_Employees[[#This Row],[year hires]]</f>
        <v>#VALUE!</v>
      </c>
      <c r="U457" s="18">
        <f t="shared" si="15"/>
        <v>2.9000000000000001E-2</v>
      </c>
      <c r="V457" s="18" t="e">
        <f>IF(TBL_Employees[[#This Row],[dif]],"true","false")</f>
        <v>#VALUE!</v>
      </c>
    </row>
    <row r="458" spans="1:22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SUM((TBL_Employees[[#This Row],[Bonus %]]*TBL_Employees[[#This Row],[Annual Salary]]))</f>
        <v>0</v>
      </c>
      <c r="P458">
        <f t="shared" si="14"/>
        <v>184</v>
      </c>
      <c r="Q458">
        <f>(TBL_Employees[[#This Row],[COUNT]]/1000)*100</f>
        <v>18.399999999999999</v>
      </c>
      <c r="R458" s="18" t="str">
        <f>TEXT(TBL_Employees[[#This Row],[Hire Date]],"yyyy")</f>
        <v>2018</v>
      </c>
      <c r="S458" s="18" t="str">
        <f>TEXT(TBL_Employees[[#This Row],[Exit Date]],"yyyy")</f>
        <v/>
      </c>
      <c r="T458" s="18" t="e">
        <f>TBL_Employees[[#This Row],[exit year]]-TBL_Employees[[#This Row],[year hires]]</f>
        <v>#VALUE!</v>
      </c>
      <c r="U458" s="18">
        <f t="shared" si="15"/>
        <v>2.9000000000000001E-2</v>
      </c>
      <c r="V458" s="18" t="e">
        <f>IF(TBL_Employees[[#This Row],[dif]],"true","false")</f>
        <v>#VALUE!</v>
      </c>
    </row>
    <row r="459" spans="1:22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SUM((TBL_Employees[[#This Row],[Bonus %]]*TBL_Employees[[#This Row],[Annual Salary]]))</f>
        <v>0</v>
      </c>
      <c r="P459">
        <f t="shared" si="14"/>
        <v>184</v>
      </c>
      <c r="Q459">
        <f>(TBL_Employees[[#This Row],[COUNT]]/1000)*100</f>
        <v>18.399999999999999</v>
      </c>
      <c r="R459" s="18" t="str">
        <f>TEXT(TBL_Employees[[#This Row],[Hire Date]],"yyyy")</f>
        <v>2013</v>
      </c>
      <c r="S459" s="18" t="str">
        <f>TEXT(TBL_Employees[[#This Row],[Exit Date]],"yyyy")</f>
        <v/>
      </c>
      <c r="T459" s="18" t="e">
        <f>TBL_Employees[[#This Row],[exit year]]-TBL_Employees[[#This Row],[year hires]]</f>
        <v>#VALUE!</v>
      </c>
      <c r="U459" s="18">
        <f t="shared" si="15"/>
        <v>2.9000000000000001E-2</v>
      </c>
      <c r="V459" s="18" t="e">
        <f>IF(TBL_Employees[[#This Row],[dif]],"true","false")</f>
        <v>#VALUE!</v>
      </c>
    </row>
    <row r="460" spans="1:22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SUM((TBL_Employees[[#This Row],[Bonus %]]*TBL_Employees[[#This Row],[Annual Salary]]))</f>
        <v>40523.040000000001</v>
      </c>
      <c r="P460">
        <f t="shared" si="14"/>
        <v>184</v>
      </c>
      <c r="Q460">
        <f>(TBL_Employees[[#This Row],[COUNT]]/1000)*100</f>
        <v>18.399999999999999</v>
      </c>
      <c r="R460" s="18" t="str">
        <f>TEXT(TBL_Employees[[#This Row],[Hire Date]],"yyyy")</f>
        <v>2004</v>
      </c>
      <c r="S460" s="18" t="str">
        <f>TEXT(TBL_Employees[[#This Row],[Exit Date]],"yyyy")</f>
        <v/>
      </c>
      <c r="T460" s="18" t="e">
        <f>TBL_Employees[[#This Row],[exit year]]-TBL_Employees[[#This Row],[year hires]]</f>
        <v>#VALUE!</v>
      </c>
      <c r="U460" s="18">
        <f t="shared" si="15"/>
        <v>2.9000000000000001E-2</v>
      </c>
      <c r="V460" s="18" t="e">
        <f>IF(TBL_Employees[[#This Row],[dif]],"true","false")</f>
        <v>#VALUE!</v>
      </c>
    </row>
    <row r="461" spans="1:22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SUM((TBL_Employees[[#This Row],[Bonus %]]*TBL_Employees[[#This Row],[Annual Salary]]))</f>
        <v>0</v>
      </c>
      <c r="P461">
        <f t="shared" si="14"/>
        <v>184</v>
      </c>
      <c r="Q461">
        <f>(TBL_Employees[[#This Row],[COUNT]]/1000)*100</f>
        <v>18.399999999999999</v>
      </c>
      <c r="R461" s="18" t="str">
        <f>TEXT(TBL_Employees[[#This Row],[Hire Date]],"yyyy")</f>
        <v>2011</v>
      </c>
      <c r="S461" s="18" t="str">
        <f>TEXT(TBL_Employees[[#This Row],[Exit Date]],"yyyy")</f>
        <v>2020</v>
      </c>
      <c r="T461" s="18">
        <f>TBL_Employees[[#This Row],[exit year]]-TBL_Employees[[#This Row],[year hires]]</f>
        <v>9</v>
      </c>
      <c r="U461" s="18">
        <f t="shared" si="15"/>
        <v>2.9000000000000001E-2</v>
      </c>
      <c r="V461" s="18" t="str">
        <f>IF(TBL_Employees[[#This Row],[dif]],"true","false")</f>
        <v>true</v>
      </c>
    </row>
    <row r="462" spans="1:22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SUM((TBL_Employees[[#This Row],[Bonus %]]*TBL_Employees[[#This Row],[Annual Salary]]))</f>
        <v>19170.149999999998</v>
      </c>
      <c r="P462">
        <f t="shared" si="14"/>
        <v>184</v>
      </c>
      <c r="Q462">
        <f>(TBL_Employees[[#This Row],[COUNT]]/1000)*100</f>
        <v>18.399999999999999</v>
      </c>
      <c r="R462" s="18" t="str">
        <f>TEXT(TBL_Employees[[#This Row],[Hire Date]],"yyyy")</f>
        <v>2009</v>
      </c>
      <c r="S462" s="18" t="str">
        <f>TEXT(TBL_Employees[[#This Row],[Exit Date]],"yyyy")</f>
        <v/>
      </c>
      <c r="T462" s="18" t="e">
        <f>TBL_Employees[[#This Row],[exit year]]-TBL_Employees[[#This Row],[year hires]]</f>
        <v>#VALUE!</v>
      </c>
      <c r="U462" s="18">
        <f t="shared" si="15"/>
        <v>2.9000000000000001E-2</v>
      </c>
      <c r="V462" s="18" t="e">
        <f>IF(TBL_Employees[[#This Row],[dif]],"true","false")</f>
        <v>#VALUE!</v>
      </c>
    </row>
    <row r="463" spans="1:22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SUM((TBL_Employees[[#This Row],[Bonus %]]*TBL_Employees[[#This Row],[Annual Salary]]))</f>
        <v>0</v>
      </c>
      <c r="P463">
        <f t="shared" si="14"/>
        <v>184</v>
      </c>
      <c r="Q463">
        <f>(TBL_Employees[[#This Row],[COUNT]]/1000)*100</f>
        <v>18.399999999999999</v>
      </c>
      <c r="R463" s="18" t="str">
        <f>TEXT(TBL_Employees[[#This Row],[Hire Date]],"yyyy")</f>
        <v>2000</v>
      </c>
      <c r="S463" s="18" t="str">
        <f>TEXT(TBL_Employees[[#This Row],[Exit Date]],"yyyy")</f>
        <v/>
      </c>
      <c r="T463" s="18" t="e">
        <f>TBL_Employees[[#This Row],[exit year]]-TBL_Employees[[#This Row],[year hires]]</f>
        <v>#VALUE!</v>
      </c>
      <c r="U463" s="18">
        <f t="shared" si="15"/>
        <v>2.9000000000000001E-2</v>
      </c>
      <c r="V463" s="18" t="e">
        <f>IF(TBL_Employees[[#This Row],[dif]],"true","false")</f>
        <v>#VALUE!</v>
      </c>
    </row>
    <row r="464" spans="1:22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SUM((TBL_Employees[[#This Row],[Bonus %]]*TBL_Employees[[#This Row],[Annual Salary]]))</f>
        <v>95291.46</v>
      </c>
      <c r="P464">
        <f t="shared" si="14"/>
        <v>184</v>
      </c>
      <c r="Q464">
        <f>(TBL_Employees[[#This Row],[COUNT]]/1000)*100</f>
        <v>18.399999999999999</v>
      </c>
      <c r="R464" s="18" t="str">
        <f>TEXT(TBL_Employees[[#This Row],[Hire Date]],"yyyy")</f>
        <v>2019</v>
      </c>
      <c r="S464" s="18" t="str">
        <f>TEXT(TBL_Employees[[#This Row],[Exit Date]],"yyyy")</f>
        <v/>
      </c>
      <c r="T464" s="18" t="e">
        <f>TBL_Employees[[#This Row],[exit year]]-TBL_Employees[[#This Row],[year hires]]</f>
        <v>#VALUE!</v>
      </c>
      <c r="U464" s="18">
        <f t="shared" si="15"/>
        <v>2.9000000000000001E-2</v>
      </c>
      <c r="V464" s="18" t="e">
        <f>IF(TBL_Employees[[#This Row],[dif]],"true","false")</f>
        <v>#VALUE!</v>
      </c>
    </row>
    <row r="465" spans="1:22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SUM((TBL_Employees[[#This Row],[Bonus %]]*TBL_Employees[[#This Row],[Annual Salary]]))</f>
        <v>66916.5</v>
      </c>
      <c r="P465">
        <f t="shared" si="14"/>
        <v>184</v>
      </c>
      <c r="Q465">
        <f>(TBL_Employees[[#This Row],[COUNT]]/1000)*100</f>
        <v>18.399999999999999</v>
      </c>
      <c r="R465" s="18" t="str">
        <f>TEXT(TBL_Employees[[#This Row],[Hire Date]],"yyyy")</f>
        <v>2020</v>
      </c>
      <c r="S465" s="18" t="str">
        <f>TEXT(TBL_Employees[[#This Row],[Exit Date]],"yyyy")</f>
        <v/>
      </c>
      <c r="T465" s="18" t="e">
        <f>TBL_Employees[[#This Row],[exit year]]-TBL_Employees[[#This Row],[year hires]]</f>
        <v>#VALUE!</v>
      </c>
      <c r="U465" s="18">
        <f t="shared" si="15"/>
        <v>2.9000000000000001E-2</v>
      </c>
      <c r="V465" s="18" t="e">
        <f>IF(TBL_Employees[[#This Row],[dif]],"true","false")</f>
        <v>#VALUE!</v>
      </c>
    </row>
    <row r="466" spans="1:22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SUM((TBL_Employees[[#This Row],[Bonus %]]*TBL_Employees[[#This Row],[Annual Salary]]))</f>
        <v>43626.400000000001</v>
      </c>
      <c r="P466">
        <f t="shared" si="14"/>
        <v>184</v>
      </c>
      <c r="Q466">
        <f>(TBL_Employees[[#This Row],[COUNT]]/1000)*100</f>
        <v>18.399999999999999</v>
      </c>
      <c r="R466" s="18" t="str">
        <f>TEXT(TBL_Employees[[#This Row],[Hire Date]],"yyyy")</f>
        <v>2007</v>
      </c>
      <c r="S466" s="18" t="str">
        <f>TEXT(TBL_Employees[[#This Row],[Exit Date]],"yyyy")</f>
        <v/>
      </c>
      <c r="T466" s="18" t="e">
        <f>TBL_Employees[[#This Row],[exit year]]-TBL_Employees[[#This Row],[year hires]]</f>
        <v>#VALUE!</v>
      </c>
      <c r="U466" s="18">
        <f t="shared" si="15"/>
        <v>2.9000000000000001E-2</v>
      </c>
      <c r="V466" s="18" t="e">
        <f>IF(TBL_Employees[[#This Row],[dif]],"true","false")</f>
        <v>#VALUE!</v>
      </c>
    </row>
    <row r="467" spans="1:22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SUM((TBL_Employees[[#This Row],[Bonus %]]*TBL_Employees[[#This Row],[Annual Salary]]))</f>
        <v>0</v>
      </c>
      <c r="P467">
        <f t="shared" si="14"/>
        <v>184</v>
      </c>
      <c r="Q467">
        <f>(TBL_Employees[[#This Row],[COUNT]]/1000)*100</f>
        <v>18.399999999999999</v>
      </c>
      <c r="R467" s="18" t="str">
        <f>TEXT(TBL_Employees[[#This Row],[Hire Date]],"yyyy")</f>
        <v>2018</v>
      </c>
      <c r="S467" s="18" t="str">
        <f>TEXT(TBL_Employees[[#This Row],[Exit Date]],"yyyy")</f>
        <v/>
      </c>
      <c r="T467" s="18" t="e">
        <f>TBL_Employees[[#This Row],[exit year]]-TBL_Employees[[#This Row],[year hires]]</f>
        <v>#VALUE!</v>
      </c>
      <c r="U467" s="18">
        <f t="shared" si="15"/>
        <v>2.9000000000000001E-2</v>
      </c>
      <c r="V467" s="18" t="e">
        <f>IF(TBL_Employees[[#This Row],[dif]],"true","false")</f>
        <v>#VALUE!</v>
      </c>
    </row>
    <row r="468" spans="1:22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SUM((TBL_Employees[[#This Row],[Bonus %]]*TBL_Employees[[#This Row],[Annual Salary]]))</f>
        <v>0</v>
      </c>
      <c r="P468">
        <f t="shared" si="14"/>
        <v>184</v>
      </c>
      <c r="Q468">
        <f>(TBL_Employees[[#This Row],[COUNT]]/1000)*100</f>
        <v>18.399999999999999</v>
      </c>
      <c r="R468" s="18" t="str">
        <f>TEXT(TBL_Employees[[#This Row],[Hire Date]],"yyyy")</f>
        <v>2010</v>
      </c>
      <c r="S468" s="18" t="str">
        <f>TEXT(TBL_Employees[[#This Row],[Exit Date]],"yyyy")</f>
        <v/>
      </c>
      <c r="T468" s="18" t="e">
        <f>TBL_Employees[[#This Row],[exit year]]-TBL_Employees[[#This Row],[year hires]]</f>
        <v>#VALUE!</v>
      </c>
      <c r="U468" s="18">
        <f t="shared" si="15"/>
        <v>2.9000000000000001E-2</v>
      </c>
      <c r="V468" s="18" t="e">
        <f>IF(TBL_Employees[[#This Row],[dif]],"true","false")</f>
        <v>#VALUE!</v>
      </c>
    </row>
    <row r="469" spans="1:22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SUM((TBL_Employees[[#This Row],[Bonus %]]*TBL_Employees[[#This Row],[Annual Salary]]))</f>
        <v>43947.119999999995</v>
      </c>
      <c r="P469">
        <f t="shared" si="14"/>
        <v>184</v>
      </c>
      <c r="Q469">
        <f>(TBL_Employees[[#This Row],[COUNT]]/1000)*100</f>
        <v>18.399999999999999</v>
      </c>
      <c r="R469" s="18" t="str">
        <f>TEXT(TBL_Employees[[#This Row],[Hire Date]],"yyyy")</f>
        <v>2019</v>
      </c>
      <c r="S469" s="18" t="str">
        <f>TEXT(TBL_Employees[[#This Row],[Exit Date]],"yyyy")</f>
        <v/>
      </c>
      <c r="T469" s="18" t="e">
        <f>TBL_Employees[[#This Row],[exit year]]-TBL_Employees[[#This Row],[year hires]]</f>
        <v>#VALUE!</v>
      </c>
      <c r="U469" s="18">
        <f t="shared" si="15"/>
        <v>2.9000000000000001E-2</v>
      </c>
      <c r="V469" s="18" t="e">
        <f>IF(TBL_Employees[[#This Row],[dif]],"true","false")</f>
        <v>#VALUE!</v>
      </c>
    </row>
    <row r="470" spans="1:22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SUM((TBL_Employees[[#This Row],[Bonus %]]*TBL_Employees[[#This Row],[Annual Salary]]))</f>
        <v>0</v>
      </c>
      <c r="P470">
        <f t="shared" si="14"/>
        <v>184</v>
      </c>
      <c r="Q470">
        <f>(TBL_Employees[[#This Row],[COUNT]]/1000)*100</f>
        <v>18.399999999999999</v>
      </c>
      <c r="R470" s="18" t="str">
        <f>TEXT(TBL_Employees[[#This Row],[Hire Date]],"yyyy")</f>
        <v>2020</v>
      </c>
      <c r="S470" s="18" t="str">
        <f>TEXT(TBL_Employees[[#This Row],[Exit Date]],"yyyy")</f>
        <v/>
      </c>
      <c r="T470" s="18" t="e">
        <f>TBL_Employees[[#This Row],[exit year]]-TBL_Employees[[#This Row],[year hires]]</f>
        <v>#VALUE!</v>
      </c>
      <c r="U470" s="18">
        <f t="shared" si="15"/>
        <v>2.9000000000000001E-2</v>
      </c>
      <c r="V470" s="18" t="e">
        <f>IF(TBL_Employees[[#This Row],[dif]],"true","false")</f>
        <v>#VALUE!</v>
      </c>
    </row>
    <row r="471" spans="1:22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SUM((TBL_Employees[[#This Row],[Bonus %]]*TBL_Employees[[#This Row],[Annual Salary]]))</f>
        <v>5099.5200000000004</v>
      </c>
      <c r="P471">
        <f t="shared" si="14"/>
        <v>184</v>
      </c>
      <c r="Q471">
        <f>(TBL_Employees[[#This Row],[COUNT]]/1000)*100</f>
        <v>18.399999999999999</v>
      </c>
      <c r="R471" s="18" t="str">
        <f>TEXT(TBL_Employees[[#This Row],[Hire Date]],"yyyy")</f>
        <v>2016</v>
      </c>
      <c r="S471" s="18" t="str">
        <f>TEXT(TBL_Employees[[#This Row],[Exit Date]],"yyyy")</f>
        <v/>
      </c>
      <c r="T471" s="18" t="e">
        <f>TBL_Employees[[#This Row],[exit year]]-TBL_Employees[[#This Row],[year hires]]</f>
        <v>#VALUE!</v>
      </c>
      <c r="U471" s="18">
        <f t="shared" si="15"/>
        <v>2.9000000000000001E-2</v>
      </c>
      <c r="V471" s="18" t="e">
        <f>IF(TBL_Employees[[#This Row],[dif]],"true","false")</f>
        <v>#VALUE!</v>
      </c>
    </row>
    <row r="472" spans="1:22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SUM((TBL_Employees[[#This Row],[Bonus %]]*TBL_Employees[[#This Row],[Annual Salary]]))</f>
        <v>0</v>
      </c>
      <c r="P472">
        <f t="shared" si="14"/>
        <v>184</v>
      </c>
      <c r="Q472">
        <f>(TBL_Employees[[#This Row],[COUNT]]/1000)*100</f>
        <v>18.399999999999999</v>
      </c>
      <c r="R472" s="18" t="str">
        <f>TEXT(TBL_Employees[[#This Row],[Hire Date]],"yyyy")</f>
        <v>2002</v>
      </c>
      <c r="S472" s="18" t="str">
        <f>TEXT(TBL_Employees[[#This Row],[Exit Date]],"yyyy")</f>
        <v/>
      </c>
      <c r="T472" s="18" t="e">
        <f>TBL_Employees[[#This Row],[exit year]]-TBL_Employees[[#This Row],[year hires]]</f>
        <v>#VALUE!</v>
      </c>
      <c r="U472" s="18">
        <f t="shared" si="15"/>
        <v>2.9000000000000001E-2</v>
      </c>
      <c r="V472" s="18" t="e">
        <f>IF(TBL_Employees[[#This Row],[dif]],"true","false")</f>
        <v>#VALUE!</v>
      </c>
    </row>
    <row r="473" spans="1:22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SUM((TBL_Employees[[#This Row],[Bonus %]]*TBL_Employees[[#This Row],[Annual Salary]]))</f>
        <v>18898.439999999999</v>
      </c>
      <c r="P473">
        <f t="shared" si="14"/>
        <v>184</v>
      </c>
      <c r="Q473">
        <f>(TBL_Employees[[#This Row],[COUNT]]/1000)*100</f>
        <v>18.399999999999999</v>
      </c>
      <c r="R473" s="18" t="str">
        <f>TEXT(TBL_Employees[[#This Row],[Hire Date]],"yyyy")</f>
        <v>2000</v>
      </c>
      <c r="S473" s="18" t="str">
        <f>TEXT(TBL_Employees[[#This Row],[Exit Date]],"yyyy")</f>
        <v/>
      </c>
      <c r="T473" s="18" t="e">
        <f>TBL_Employees[[#This Row],[exit year]]-TBL_Employees[[#This Row],[year hires]]</f>
        <v>#VALUE!</v>
      </c>
      <c r="U473" s="18">
        <f t="shared" si="15"/>
        <v>2.9000000000000001E-2</v>
      </c>
      <c r="V473" s="18" t="e">
        <f>IF(TBL_Employees[[#This Row],[dif]],"true","false")</f>
        <v>#VALUE!</v>
      </c>
    </row>
    <row r="474" spans="1:22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SUM((TBL_Employees[[#This Row],[Bonus %]]*TBL_Employees[[#This Row],[Annual Salary]]))</f>
        <v>0</v>
      </c>
      <c r="P474">
        <f t="shared" si="14"/>
        <v>184</v>
      </c>
      <c r="Q474">
        <f>(TBL_Employees[[#This Row],[COUNT]]/1000)*100</f>
        <v>18.399999999999999</v>
      </c>
      <c r="R474" s="18" t="str">
        <f>TEXT(TBL_Employees[[#This Row],[Hire Date]],"yyyy")</f>
        <v>2015</v>
      </c>
      <c r="S474" s="18" t="str">
        <f>TEXT(TBL_Employees[[#This Row],[Exit Date]],"yyyy")</f>
        <v/>
      </c>
      <c r="T474" s="18" t="e">
        <f>TBL_Employees[[#This Row],[exit year]]-TBL_Employees[[#This Row],[year hires]]</f>
        <v>#VALUE!</v>
      </c>
      <c r="U474" s="18">
        <f t="shared" si="15"/>
        <v>2.9000000000000001E-2</v>
      </c>
      <c r="V474" s="18" t="e">
        <f>IF(TBL_Employees[[#This Row],[dif]],"true","false")</f>
        <v>#VALUE!</v>
      </c>
    </row>
    <row r="475" spans="1:22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SUM((TBL_Employees[[#This Row],[Bonus %]]*TBL_Employees[[#This Row],[Annual Salary]]))</f>
        <v>0</v>
      </c>
      <c r="P475">
        <f t="shared" si="14"/>
        <v>184</v>
      </c>
      <c r="Q475">
        <f>(TBL_Employees[[#This Row],[COUNT]]/1000)*100</f>
        <v>18.399999999999999</v>
      </c>
      <c r="R475" s="18" t="str">
        <f>TEXT(TBL_Employees[[#This Row],[Hire Date]],"yyyy")</f>
        <v>2010</v>
      </c>
      <c r="S475" s="18" t="str">
        <f>TEXT(TBL_Employees[[#This Row],[Exit Date]],"yyyy")</f>
        <v/>
      </c>
      <c r="T475" s="18" t="e">
        <f>TBL_Employees[[#This Row],[exit year]]-TBL_Employees[[#This Row],[year hires]]</f>
        <v>#VALUE!</v>
      </c>
      <c r="U475" s="18">
        <f t="shared" si="15"/>
        <v>2.9000000000000001E-2</v>
      </c>
      <c r="V475" s="18" t="e">
        <f>IF(TBL_Employees[[#This Row],[dif]],"true","false")</f>
        <v>#VALUE!</v>
      </c>
    </row>
    <row r="476" spans="1:22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SUM((TBL_Employees[[#This Row],[Bonus %]]*TBL_Employees[[#This Row],[Annual Salary]]))</f>
        <v>0</v>
      </c>
      <c r="P476">
        <f t="shared" si="14"/>
        <v>184</v>
      </c>
      <c r="Q476">
        <f>(TBL_Employees[[#This Row],[COUNT]]/1000)*100</f>
        <v>18.399999999999999</v>
      </c>
      <c r="R476" s="18" t="str">
        <f>TEXT(TBL_Employees[[#This Row],[Hire Date]],"yyyy")</f>
        <v>2005</v>
      </c>
      <c r="S476" s="18" t="str">
        <f>TEXT(TBL_Employees[[#This Row],[Exit Date]],"yyyy")</f>
        <v/>
      </c>
      <c r="T476" s="18" t="e">
        <f>TBL_Employees[[#This Row],[exit year]]-TBL_Employees[[#This Row],[year hires]]</f>
        <v>#VALUE!</v>
      </c>
      <c r="U476" s="18">
        <f t="shared" si="15"/>
        <v>2.9000000000000001E-2</v>
      </c>
      <c r="V476" s="18" t="e">
        <f>IF(TBL_Employees[[#This Row],[dif]],"true","false")</f>
        <v>#VALUE!</v>
      </c>
    </row>
    <row r="477" spans="1:22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SUM((TBL_Employees[[#This Row],[Bonus %]]*TBL_Employees[[#This Row],[Annual Salary]]))</f>
        <v>0</v>
      </c>
      <c r="P477">
        <f t="shared" si="14"/>
        <v>184</v>
      </c>
      <c r="Q477">
        <f>(TBL_Employees[[#This Row],[COUNT]]/1000)*100</f>
        <v>18.399999999999999</v>
      </c>
      <c r="R477" s="18" t="str">
        <f>TEXT(TBL_Employees[[#This Row],[Hire Date]],"yyyy")</f>
        <v>2014</v>
      </c>
      <c r="S477" s="18" t="str">
        <f>TEXT(TBL_Employees[[#This Row],[Exit Date]],"yyyy")</f>
        <v/>
      </c>
      <c r="T477" s="18" t="e">
        <f>TBL_Employees[[#This Row],[exit year]]-TBL_Employees[[#This Row],[year hires]]</f>
        <v>#VALUE!</v>
      </c>
      <c r="U477" s="18">
        <f t="shared" si="15"/>
        <v>2.9000000000000001E-2</v>
      </c>
      <c r="V477" s="18" t="e">
        <f>IF(TBL_Employees[[#This Row],[dif]],"true","false")</f>
        <v>#VALUE!</v>
      </c>
    </row>
    <row r="478" spans="1:22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SUM((TBL_Employees[[#This Row],[Bonus %]]*TBL_Employees[[#This Row],[Annual Salary]]))</f>
        <v>43556.76</v>
      </c>
      <c r="P478">
        <f t="shared" si="14"/>
        <v>184</v>
      </c>
      <c r="Q478">
        <f>(TBL_Employees[[#This Row],[COUNT]]/1000)*100</f>
        <v>18.399999999999999</v>
      </c>
      <c r="R478" s="18" t="str">
        <f>TEXT(TBL_Employees[[#This Row],[Hire Date]],"yyyy")</f>
        <v>2013</v>
      </c>
      <c r="S478" s="18" t="str">
        <f>TEXT(TBL_Employees[[#This Row],[Exit Date]],"yyyy")</f>
        <v/>
      </c>
      <c r="T478" s="18" t="e">
        <f>TBL_Employees[[#This Row],[exit year]]-TBL_Employees[[#This Row],[year hires]]</f>
        <v>#VALUE!</v>
      </c>
      <c r="U478" s="18">
        <f t="shared" si="15"/>
        <v>2.9000000000000001E-2</v>
      </c>
      <c r="V478" s="18" t="e">
        <f>IF(TBL_Employees[[#This Row],[dif]],"true","false")</f>
        <v>#VALUE!</v>
      </c>
    </row>
    <row r="479" spans="1:22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SUM((TBL_Employees[[#This Row],[Bonus %]]*TBL_Employees[[#This Row],[Annual Salary]]))</f>
        <v>0</v>
      </c>
      <c r="P479">
        <f t="shared" si="14"/>
        <v>184</v>
      </c>
      <c r="Q479">
        <f>(TBL_Employees[[#This Row],[COUNT]]/1000)*100</f>
        <v>18.399999999999999</v>
      </c>
      <c r="R479" s="18" t="str">
        <f>TEXT(TBL_Employees[[#This Row],[Hire Date]],"yyyy")</f>
        <v>2021</v>
      </c>
      <c r="S479" s="18" t="str">
        <f>TEXT(TBL_Employees[[#This Row],[Exit Date]],"yyyy")</f>
        <v/>
      </c>
      <c r="T479" s="18" t="e">
        <f>TBL_Employees[[#This Row],[exit year]]-TBL_Employees[[#This Row],[year hires]]</f>
        <v>#VALUE!</v>
      </c>
      <c r="U479" s="18">
        <f t="shared" si="15"/>
        <v>2.9000000000000001E-2</v>
      </c>
      <c r="V479" s="18" t="e">
        <f>IF(TBL_Employees[[#This Row],[dif]],"true","false")</f>
        <v>#VALUE!</v>
      </c>
    </row>
    <row r="480" spans="1:22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SUM((TBL_Employees[[#This Row],[Bonus %]]*TBL_Employees[[#This Row],[Annual Salary]]))</f>
        <v>9744.119999999999</v>
      </c>
      <c r="P480">
        <f t="shared" si="14"/>
        <v>184</v>
      </c>
      <c r="Q480">
        <f>(TBL_Employees[[#This Row],[COUNT]]/1000)*100</f>
        <v>18.399999999999999</v>
      </c>
      <c r="R480" s="18" t="str">
        <f>TEXT(TBL_Employees[[#This Row],[Hire Date]],"yyyy")</f>
        <v>1998</v>
      </c>
      <c r="S480" s="18" t="str">
        <f>TEXT(TBL_Employees[[#This Row],[Exit Date]],"yyyy")</f>
        <v>2004</v>
      </c>
      <c r="T480" s="18">
        <f>TBL_Employees[[#This Row],[exit year]]-TBL_Employees[[#This Row],[year hires]]</f>
        <v>6</v>
      </c>
      <c r="U480" s="18">
        <f t="shared" si="15"/>
        <v>2.9000000000000001E-2</v>
      </c>
      <c r="V480" s="18" t="str">
        <f>IF(TBL_Employees[[#This Row],[dif]],"true","false")</f>
        <v>true</v>
      </c>
    </row>
    <row r="481" spans="1:22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SUM((TBL_Employees[[#This Row],[Bonus %]]*TBL_Employees[[#This Row],[Annual Salary]]))</f>
        <v>0</v>
      </c>
      <c r="P481">
        <f t="shared" si="14"/>
        <v>184</v>
      </c>
      <c r="Q481">
        <f>(TBL_Employees[[#This Row],[COUNT]]/1000)*100</f>
        <v>18.399999999999999</v>
      </c>
      <c r="R481" s="18" t="str">
        <f>TEXT(TBL_Employees[[#This Row],[Hire Date]],"yyyy")</f>
        <v>2016</v>
      </c>
      <c r="S481" s="18" t="str">
        <f>TEXT(TBL_Employees[[#This Row],[Exit Date]],"yyyy")</f>
        <v/>
      </c>
      <c r="T481" s="18" t="e">
        <f>TBL_Employees[[#This Row],[exit year]]-TBL_Employees[[#This Row],[year hires]]</f>
        <v>#VALUE!</v>
      </c>
      <c r="U481" s="18">
        <f t="shared" si="15"/>
        <v>2.9000000000000001E-2</v>
      </c>
      <c r="V481" s="18" t="e">
        <f>IF(TBL_Employees[[#This Row],[dif]],"true","false")</f>
        <v>#VALUE!</v>
      </c>
    </row>
    <row r="482" spans="1:22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SUM((TBL_Employees[[#This Row],[Bonus %]]*TBL_Employees[[#This Row],[Annual Salary]]))</f>
        <v>0</v>
      </c>
      <c r="P482">
        <f t="shared" si="14"/>
        <v>184</v>
      </c>
      <c r="Q482">
        <f>(TBL_Employees[[#This Row],[COUNT]]/1000)*100</f>
        <v>18.399999999999999</v>
      </c>
      <c r="R482" s="18" t="str">
        <f>TEXT(TBL_Employees[[#This Row],[Hire Date]],"yyyy")</f>
        <v>2009</v>
      </c>
      <c r="S482" s="18" t="str">
        <f>TEXT(TBL_Employees[[#This Row],[Exit Date]],"yyyy")</f>
        <v/>
      </c>
      <c r="T482" s="18" t="e">
        <f>TBL_Employees[[#This Row],[exit year]]-TBL_Employees[[#This Row],[year hires]]</f>
        <v>#VALUE!</v>
      </c>
      <c r="U482" s="18">
        <f t="shared" si="15"/>
        <v>2.9000000000000001E-2</v>
      </c>
      <c r="V482" s="18" t="e">
        <f>IF(TBL_Employees[[#This Row],[dif]],"true","false")</f>
        <v>#VALUE!</v>
      </c>
    </row>
    <row r="483" spans="1:22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SUM((TBL_Employees[[#This Row],[Bonus %]]*TBL_Employees[[#This Row],[Annual Salary]]))</f>
        <v>78507.19</v>
      </c>
      <c r="P483">
        <f t="shared" si="14"/>
        <v>184</v>
      </c>
      <c r="Q483">
        <f>(TBL_Employees[[#This Row],[COUNT]]/1000)*100</f>
        <v>18.399999999999999</v>
      </c>
      <c r="R483" s="18" t="str">
        <f>TEXT(TBL_Employees[[#This Row],[Hire Date]],"yyyy")</f>
        <v>2016</v>
      </c>
      <c r="S483" s="18" t="str">
        <f>TEXT(TBL_Employees[[#This Row],[Exit Date]],"yyyy")</f>
        <v/>
      </c>
      <c r="T483" s="18" t="e">
        <f>TBL_Employees[[#This Row],[exit year]]-TBL_Employees[[#This Row],[year hires]]</f>
        <v>#VALUE!</v>
      </c>
      <c r="U483" s="18">
        <f t="shared" si="15"/>
        <v>2.9000000000000001E-2</v>
      </c>
      <c r="V483" s="18" t="e">
        <f>IF(TBL_Employees[[#This Row],[dif]],"true","false")</f>
        <v>#VALUE!</v>
      </c>
    </row>
    <row r="484" spans="1:22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SUM((TBL_Employees[[#This Row],[Bonus %]]*TBL_Employees[[#This Row],[Annual Salary]]))</f>
        <v>0</v>
      </c>
      <c r="P484">
        <f t="shared" si="14"/>
        <v>184</v>
      </c>
      <c r="Q484">
        <f>(TBL_Employees[[#This Row],[COUNT]]/1000)*100</f>
        <v>18.399999999999999</v>
      </c>
      <c r="R484" s="18" t="str">
        <f>TEXT(TBL_Employees[[#This Row],[Hire Date]],"yyyy")</f>
        <v>2005</v>
      </c>
      <c r="S484" s="18" t="str">
        <f>TEXT(TBL_Employees[[#This Row],[Exit Date]],"yyyy")</f>
        <v/>
      </c>
      <c r="T484" s="18" t="e">
        <f>TBL_Employees[[#This Row],[exit year]]-TBL_Employees[[#This Row],[year hires]]</f>
        <v>#VALUE!</v>
      </c>
      <c r="U484" s="18">
        <f t="shared" si="15"/>
        <v>2.9000000000000001E-2</v>
      </c>
      <c r="V484" s="18" t="e">
        <f>IF(TBL_Employees[[#This Row],[dif]],"true","false")</f>
        <v>#VALUE!</v>
      </c>
    </row>
    <row r="485" spans="1:22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SUM((TBL_Employees[[#This Row],[Bonus %]]*TBL_Employees[[#This Row],[Annual Salary]]))</f>
        <v>84955.8</v>
      </c>
      <c r="P485">
        <f t="shared" si="14"/>
        <v>184</v>
      </c>
      <c r="Q485">
        <f>(TBL_Employees[[#This Row],[COUNT]]/1000)*100</f>
        <v>18.399999999999999</v>
      </c>
      <c r="R485" s="18" t="str">
        <f>TEXT(TBL_Employees[[#This Row],[Hire Date]],"yyyy")</f>
        <v>2016</v>
      </c>
      <c r="S485" s="18" t="str">
        <f>TEXT(TBL_Employees[[#This Row],[Exit Date]],"yyyy")</f>
        <v/>
      </c>
      <c r="T485" s="18" t="e">
        <f>TBL_Employees[[#This Row],[exit year]]-TBL_Employees[[#This Row],[year hires]]</f>
        <v>#VALUE!</v>
      </c>
      <c r="U485" s="18">
        <f t="shared" si="15"/>
        <v>2.9000000000000001E-2</v>
      </c>
      <c r="V485" s="18" t="e">
        <f>IF(TBL_Employees[[#This Row],[dif]],"true","false")</f>
        <v>#VALUE!</v>
      </c>
    </row>
    <row r="486" spans="1:22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SUM((TBL_Employees[[#This Row],[Bonus %]]*TBL_Employees[[#This Row],[Annual Salary]]))</f>
        <v>22248.149999999998</v>
      </c>
      <c r="P486">
        <f t="shared" si="14"/>
        <v>184</v>
      </c>
      <c r="Q486">
        <f>(TBL_Employees[[#This Row],[COUNT]]/1000)*100</f>
        <v>18.399999999999999</v>
      </c>
      <c r="R486" s="18" t="str">
        <f>TEXT(TBL_Employees[[#This Row],[Hire Date]],"yyyy")</f>
        <v>2015</v>
      </c>
      <c r="S486" s="18" t="str">
        <f>TEXT(TBL_Employees[[#This Row],[Exit Date]],"yyyy")</f>
        <v/>
      </c>
      <c r="T486" s="18" t="e">
        <f>TBL_Employees[[#This Row],[exit year]]-TBL_Employees[[#This Row],[year hires]]</f>
        <v>#VALUE!</v>
      </c>
      <c r="U486" s="18">
        <f t="shared" si="15"/>
        <v>2.9000000000000001E-2</v>
      </c>
      <c r="V486" s="18" t="e">
        <f>IF(TBL_Employees[[#This Row],[dif]],"true","false")</f>
        <v>#VALUE!</v>
      </c>
    </row>
    <row r="487" spans="1:22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SUM((TBL_Employees[[#This Row],[Bonus %]]*TBL_Employees[[#This Row],[Annual Salary]]))</f>
        <v>0</v>
      </c>
      <c r="P487">
        <f t="shared" si="14"/>
        <v>184</v>
      </c>
      <c r="Q487">
        <f>(TBL_Employees[[#This Row],[COUNT]]/1000)*100</f>
        <v>18.399999999999999</v>
      </c>
      <c r="R487" s="18" t="str">
        <f>TEXT(TBL_Employees[[#This Row],[Hire Date]],"yyyy")</f>
        <v>2004</v>
      </c>
      <c r="S487" s="18" t="str">
        <f>TEXT(TBL_Employees[[#This Row],[Exit Date]],"yyyy")</f>
        <v/>
      </c>
      <c r="T487" s="18" t="e">
        <f>TBL_Employees[[#This Row],[exit year]]-TBL_Employees[[#This Row],[year hires]]</f>
        <v>#VALUE!</v>
      </c>
      <c r="U487" s="18">
        <f t="shared" si="15"/>
        <v>2.9000000000000001E-2</v>
      </c>
      <c r="V487" s="18" t="e">
        <f>IF(TBL_Employees[[#This Row],[dif]],"true","false")</f>
        <v>#VALUE!</v>
      </c>
    </row>
    <row r="488" spans="1:22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SUM((TBL_Employees[[#This Row],[Bonus %]]*TBL_Employees[[#This Row],[Annual Salary]]))</f>
        <v>0</v>
      </c>
      <c r="P488">
        <f t="shared" si="14"/>
        <v>184</v>
      </c>
      <c r="Q488">
        <f>(TBL_Employees[[#This Row],[COUNT]]/1000)*100</f>
        <v>18.399999999999999</v>
      </c>
      <c r="R488" s="18" t="str">
        <f>TEXT(TBL_Employees[[#This Row],[Hire Date]],"yyyy")</f>
        <v>2011</v>
      </c>
      <c r="S488" s="18" t="str">
        <f>TEXT(TBL_Employees[[#This Row],[Exit Date]],"yyyy")</f>
        <v/>
      </c>
      <c r="T488" s="18" t="e">
        <f>TBL_Employees[[#This Row],[exit year]]-TBL_Employees[[#This Row],[year hires]]</f>
        <v>#VALUE!</v>
      </c>
      <c r="U488" s="18">
        <f t="shared" si="15"/>
        <v>2.9000000000000001E-2</v>
      </c>
      <c r="V488" s="18" t="e">
        <f>IF(TBL_Employees[[#This Row],[dif]],"true","false")</f>
        <v>#VALUE!</v>
      </c>
    </row>
    <row r="489" spans="1:22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SUM((TBL_Employees[[#This Row],[Bonus %]]*TBL_Employees[[#This Row],[Annual Salary]]))</f>
        <v>0</v>
      </c>
      <c r="P489">
        <f t="shared" si="14"/>
        <v>184</v>
      </c>
      <c r="Q489">
        <f>(TBL_Employees[[#This Row],[COUNT]]/1000)*100</f>
        <v>18.399999999999999</v>
      </c>
      <c r="R489" s="18" t="str">
        <f>TEXT(TBL_Employees[[#This Row],[Hire Date]],"yyyy")</f>
        <v>2014</v>
      </c>
      <c r="S489" s="18" t="str">
        <f>TEXT(TBL_Employees[[#This Row],[Exit Date]],"yyyy")</f>
        <v>2017</v>
      </c>
      <c r="T489" s="18">
        <f>TBL_Employees[[#This Row],[exit year]]-TBL_Employees[[#This Row],[year hires]]</f>
        <v>3</v>
      </c>
      <c r="U489" s="18">
        <f t="shared" si="15"/>
        <v>2.9000000000000001E-2</v>
      </c>
      <c r="V489" s="18" t="str">
        <f>IF(TBL_Employees[[#This Row],[dif]],"true","false")</f>
        <v>true</v>
      </c>
    </row>
    <row r="490" spans="1:22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SUM((TBL_Employees[[#This Row],[Bonus %]]*TBL_Employees[[#This Row],[Annual Salary]]))</f>
        <v>0</v>
      </c>
      <c r="P490">
        <f t="shared" si="14"/>
        <v>184</v>
      </c>
      <c r="Q490">
        <f>(TBL_Employees[[#This Row],[COUNT]]/1000)*100</f>
        <v>18.399999999999999</v>
      </c>
      <c r="R490" s="18" t="str">
        <f>TEXT(TBL_Employees[[#This Row],[Hire Date]],"yyyy")</f>
        <v>2004</v>
      </c>
      <c r="S490" s="18" t="str">
        <f>TEXT(TBL_Employees[[#This Row],[Exit Date]],"yyyy")</f>
        <v/>
      </c>
      <c r="T490" s="18" t="e">
        <f>TBL_Employees[[#This Row],[exit year]]-TBL_Employees[[#This Row],[year hires]]</f>
        <v>#VALUE!</v>
      </c>
      <c r="U490" s="18">
        <f t="shared" si="15"/>
        <v>2.9000000000000001E-2</v>
      </c>
      <c r="V490" s="18" t="e">
        <f>IF(TBL_Employees[[#This Row],[dif]],"true","false")</f>
        <v>#VALUE!</v>
      </c>
    </row>
    <row r="491" spans="1:22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SUM((TBL_Employees[[#This Row],[Bonus %]]*TBL_Employees[[#This Row],[Annual Salary]]))</f>
        <v>99082.23000000001</v>
      </c>
      <c r="P491">
        <f t="shared" si="14"/>
        <v>184</v>
      </c>
      <c r="Q491">
        <f>(TBL_Employees[[#This Row],[COUNT]]/1000)*100</f>
        <v>18.399999999999999</v>
      </c>
      <c r="R491" s="18" t="str">
        <f>TEXT(TBL_Employees[[#This Row],[Hire Date]],"yyyy")</f>
        <v>2019</v>
      </c>
      <c r="S491" s="18" t="str">
        <f>TEXT(TBL_Employees[[#This Row],[Exit Date]],"yyyy")</f>
        <v/>
      </c>
      <c r="T491" s="18" t="e">
        <f>TBL_Employees[[#This Row],[exit year]]-TBL_Employees[[#This Row],[year hires]]</f>
        <v>#VALUE!</v>
      </c>
      <c r="U491" s="18">
        <f t="shared" si="15"/>
        <v>2.9000000000000001E-2</v>
      </c>
      <c r="V491" s="18" t="e">
        <f>IF(TBL_Employees[[#This Row],[dif]],"true","false")</f>
        <v>#VALUE!</v>
      </c>
    </row>
    <row r="492" spans="1:22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SUM((TBL_Employees[[#This Row],[Bonus %]]*TBL_Employees[[#This Row],[Annual Salary]]))</f>
        <v>0</v>
      </c>
      <c r="P492">
        <f t="shared" si="14"/>
        <v>184</v>
      </c>
      <c r="Q492">
        <f>(TBL_Employees[[#This Row],[COUNT]]/1000)*100</f>
        <v>18.399999999999999</v>
      </c>
      <c r="R492" s="18" t="str">
        <f>TEXT(TBL_Employees[[#This Row],[Hire Date]],"yyyy")</f>
        <v>2010</v>
      </c>
      <c r="S492" s="18" t="str">
        <f>TEXT(TBL_Employees[[#This Row],[Exit Date]],"yyyy")</f>
        <v/>
      </c>
      <c r="T492" s="18" t="e">
        <f>TBL_Employees[[#This Row],[exit year]]-TBL_Employees[[#This Row],[year hires]]</f>
        <v>#VALUE!</v>
      </c>
      <c r="U492" s="18">
        <f t="shared" si="15"/>
        <v>2.9000000000000001E-2</v>
      </c>
      <c r="V492" s="18" t="e">
        <f>IF(TBL_Employees[[#This Row],[dif]],"true","false")</f>
        <v>#VALUE!</v>
      </c>
    </row>
    <row r="493" spans="1:22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SUM((TBL_Employees[[#This Row],[Bonus %]]*TBL_Employees[[#This Row],[Annual Salary]]))</f>
        <v>7660.7999999999993</v>
      </c>
      <c r="P493">
        <f t="shared" si="14"/>
        <v>184</v>
      </c>
      <c r="Q493">
        <f>(TBL_Employees[[#This Row],[COUNT]]/1000)*100</f>
        <v>18.399999999999999</v>
      </c>
      <c r="R493" s="18" t="str">
        <f>TEXT(TBL_Employees[[#This Row],[Hire Date]],"yyyy")</f>
        <v>1998</v>
      </c>
      <c r="S493" s="18" t="str">
        <f>TEXT(TBL_Employees[[#This Row],[Exit Date]],"yyyy")</f>
        <v/>
      </c>
      <c r="T493" s="18" t="e">
        <f>TBL_Employees[[#This Row],[exit year]]-TBL_Employees[[#This Row],[year hires]]</f>
        <v>#VALUE!</v>
      </c>
      <c r="U493" s="18">
        <f t="shared" si="15"/>
        <v>2.9000000000000001E-2</v>
      </c>
      <c r="V493" s="18" t="e">
        <f>IF(TBL_Employees[[#This Row],[dif]],"true","false")</f>
        <v>#VALUE!</v>
      </c>
    </row>
    <row r="494" spans="1:22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SUM((TBL_Employees[[#This Row],[Bonus %]]*TBL_Employees[[#This Row],[Annual Salary]]))</f>
        <v>0</v>
      </c>
      <c r="P494">
        <f t="shared" si="14"/>
        <v>184</v>
      </c>
      <c r="Q494">
        <f>(TBL_Employees[[#This Row],[COUNT]]/1000)*100</f>
        <v>18.399999999999999</v>
      </c>
      <c r="R494" s="18" t="str">
        <f>TEXT(TBL_Employees[[#This Row],[Hire Date]],"yyyy")</f>
        <v>2015</v>
      </c>
      <c r="S494" s="18" t="str">
        <f>TEXT(TBL_Employees[[#This Row],[Exit Date]],"yyyy")</f>
        <v/>
      </c>
      <c r="T494" s="18" t="e">
        <f>TBL_Employees[[#This Row],[exit year]]-TBL_Employees[[#This Row],[year hires]]</f>
        <v>#VALUE!</v>
      </c>
      <c r="U494" s="18">
        <f t="shared" si="15"/>
        <v>2.9000000000000001E-2</v>
      </c>
      <c r="V494" s="18" t="e">
        <f>IF(TBL_Employees[[#This Row],[dif]],"true","false")</f>
        <v>#VALUE!</v>
      </c>
    </row>
    <row r="495" spans="1:22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SUM((TBL_Employees[[#This Row],[Bonus %]]*TBL_Employees[[#This Row],[Annual Salary]]))</f>
        <v>16594.05</v>
      </c>
      <c r="P495">
        <f t="shared" si="14"/>
        <v>184</v>
      </c>
      <c r="Q495">
        <f>(TBL_Employees[[#This Row],[COUNT]]/1000)*100</f>
        <v>18.399999999999999</v>
      </c>
      <c r="R495" s="18" t="str">
        <f>TEXT(TBL_Employees[[#This Row],[Hire Date]],"yyyy")</f>
        <v>2008</v>
      </c>
      <c r="S495" s="18" t="str">
        <f>TEXT(TBL_Employees[[#This Row],[Exit Date]],"yyyy")</f>
        <v/>
      </c>
      <c r="T495" s="18" t="e">
        <f>TBL_Employees[[#This Row],[exit year]]-TBL_Employees[[#This Row],[year hires]]</f>
        <v>#VALUE!</v>
      </c>
      <c r="U495" s="18">
        <f t="shared" si="15"/>
        <v>2.9000000000000001E-2</v>
      </c>
      <c r="V495" s="18" t="e">
        <f>IF(TBL_Employees[[#This Row],[dif]],"true","false")</f>
        <v>#VALUE!</v>
      </c>
    </row>
    <row r="496" spans="1:22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SUM((TBL_Employees[[#This Row],[Bonus %]]*TBL_Employees[[#This Row],[Annual Salary]]))</f>
        <v>0</v>
      </c>
      <c r="P496">
        <f t="shared" si="14"/>
        <v>184</v>
      </c>
      <c r="Q496">
        <f>(TBL_Employees[[#This Row],[COUNT]]/1000)*100</f>
        <v>18.399999999999999</v>
      </c>
      <c r="R496" s="18" t="str">
        <f>TEXT(TBL_Employees[[#This Row],[Hire Date]],"yyyy")</f>
        <v>2004</v>
      </c>
      <c r="S496" s="18" t="str">
        <f>TEXT(TBL_Employees[[#This Row],[Exit Date]],"yyyy")</f>
        <v/>
      </c>
      <c r="T496" s="18" t="e">
        <f>TBL_Employees[[#This Row],[exit year]]-TBL_Employees[[#This Row],[year hires]]</f>
        <v>#VALUE!</v>
      </c>
      <c r="U496" s="18">
        <f t="shared" si="15"/>
        <v>2.9000000000000001E-2</v>
      </c>
      <c r="V496" s="18" t="e">
        <f>IF(TBL_Employees[[#This Row],[dif]],"true","false")</f>
        <v>#VALUE!</v>
      </c>
    </row>
    <row r="497" spans="1:22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SUM((TBL_Employees[[#This Row],[Bonus %]]*TBL_Employees[[#This Row],[Annual Salary]]))</f>
        <v>38889.119999999995</v>
      </c>
      <c r="P497">
        <f t="shared" si="14"/>
        <v>184</v>
      </c>
      <c r="Q497">
        <f>(TBL_Employees[[#This Row],[COUNT]]/1000)*100</f>
        <v>18.399999999999999</v>
      </c>
      <c r="R497" s="18" t="str">
        <f>TEXT(TBL_Employees[[#This Row],[Hire Date]],"yyyy")</f>
        <v>2007</v>
      </c>
      <c r="S497" s="18" t="str">
        <f>TEXT(TBL_Employees[[#This Row],[Exit Date]],"yyyy")</f>
        <v/>
      </c>
      <c r="T497" s="18" t="e">
        <f>TBL_Employees[[#This Row],[exit year]]-TBL_Employees[[#This Row],[year hires]]</f>
        <v>#VALUE!</v>
      </c>
      <c r="U497" s="18">
        <f t="shared" si="15"/>
        <v>2.9000000000000001E-2</v>
      </c>
      <c r="V497" s="18" t="e">
        <f>IF(TBL_Employees[[#This Row],[dif]],"true","false")</f>
        <v>#VALUE!</v>
      </c>
    </row>
    <row r="498" spans="1:22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SUM((TBL_Employees[[#This Row],[Bonus %]]*TBL_Employees[[#This Row],[Annual Salary]]))</f>
        <v>15705.7</v>
      </c>
      <c r="P498">
        <f t="shared" si="14"/>
        <v>184</v>
      </c>
      <c r="Q498">
        <f>(TBL_Employees[[#This Row],[COUNT]]/1000)*100</f>
        <v>18.399999999999999</v>
      </c>
      <c r="R498" s="18" t="str">
        <f>TEXT(TBL_Employees[[#This Row],[Hire Date]],"yyyy")</f>
        <v>2020</v>
      </c>
      <c r="S498" s="18" t="str">
        <f>TEXT(TBL_Employees[[#This Row],[Exit Date]],"yyyy")</f>
        <v/>
      </c>
      <c r="T498" s="18" t="e">
        <f>TBL_Employees[[#This Row],[exit year]]-TBL_Employees[[#This Row],[year hires]]</f>
        <v>#VALUE!</v>
      </c>
      <c r="U498" s="18">
        <f t="shared" si="15"/>
        <v>2.9000000000000001E-2</v>
      </c>
      <c r="V498" s="18" t="e">
        <f>IF(TBL_Employees[[#This Row],[dif]],"true","false")</f>
        <v>#VALUE!</v>
      </c>
    </row>
    <row r="499" spans="1:22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SUM((TBL_Employees[[#This Row],[Bonus %]]*TBL_Employees[[#This Row],[Annual Salary]]))</f>
        <v>12755.900000000001</v>
      </c>
      <c r="P499">
        <f t="shared" si="14"/>
        <v>184</v>
      </c>
      <c r="Q499">
        <f>(TBL_Employees[[#This Row],[COUNT]]/1000)*100</f>
        <v>18.399999999999999</v>
      </c>
      <c r="R499" s="18" t="str">
        <f>TEXT(TBL_Employees[[#This Row],[Hire Date]],"yyyy")</f>
        <v>2021</v>
      </c>
      <c r="S499" s="18" t="str">
        <f>TEXT(TBL_Employees[[#This Row],[Exit Date]],"yyyy")</f>
        <v/>
      </c>
      <c r="T499" s="18" t="e">
        <f>TBL_Employees[[#This Row],[exit year]]-TBL_Employees[[#This Row],[year hires]]</f>
        <v>#VALUE!</v>
      </c>
      <c r="U499" s="18">
        <f t="shared" si="15"/>
        <v>2.9000000000000001E-2</v>
      </c>
      <c r="V499" s="18" t="e">
        <f>IF(TBL_Employees[[#This Row],[dif]],"true","false")</f>
        <v>#VALUE!</v>
      </c>
    </row>
    <row r="500" spans="1:22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SUM((TBL_Employees[[#This Row],[Bonus %]]*TBL_Employees[[#This Row],[Annual Salary]]))</f>
        <v>0</v>
      </c>
      <c r="P500">
        <f t="shared" si="14"/>
        <v>184</v>
      </c>
      <c r="Q500">
        <f>(TBL_Employees[[#This Row],[COUNT]]/1000)*100</f>
        <v>18.399999999999999</v>
      </c>
      <c r="R500" s="18" t="str">
        <f>TEXT(TBL_Employees[[#This Row],[Hire Date]],"yyyy")</f>
        <v>2019</v>
      </c>
      <c r="S500" s="18" t="str">
        <f>TEXT(TBL_Employees[[#This Row],[Exit Date]],"yyyy")</f>
        <v/>
      </c>
      <c r="T500" s="18" t="e">
        <f>TBL_Employees[[#This Row],[exit year]]-TBL_Employees[[#This Row],[year hires]]</f>
        <v>#VALUE!</v>
      </c>
      <c r="U500" s="18">
        <f t="shared" si="15"/>
        <v>2.9000000000000001E-2</v>
      </c>
      <c r="V500" s="18" t="e">
        <f>IF(TBL_Employees[[#This Row],[dif]],"true","false")</f>
        <v>#VALUE!</v>
      </c>
    </row>
    <row r="501" spans="1:22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SUM((TBL_Employees[[#This Row],[Bonus %]]*TBL_Employees[[#This Row],[Annual Salary]]))</f>
        <v>0</v>
      </c>
      <c r="P501">
        <f t="shared" si="14"/>
        <v>184</v>
      </c>
      <c r="Q501">
        <f>(TBL_Employees[[#This Row],[COUNT]]/1000)*100</f>
        <v>18.399999999999999</v>
      </c>
      <c r="R501" s="18" t="str">
        <f>TEXT(TBL_Employees[[#This Row],[Hire Date]],"yyyy")</f>
        <v>2001</v>
      </c>
      <c r="S501" s="18" t="str">
        <f>TEXT(TBL_Employees[[#This Row],[Exit Date]],"yyyy")</f>
        <v/>
      </c>
      <c r="T501" s="18" t="e">
        <f>TBL_Employees[[#This Row],[exit year]]-TBL_Employees[[#This Row],[year hires]]</f>
        <v>#VALUE!</v>
      </c>
      <c r="U501" s="18">
        <f t="shared" si="15"/>
        <v>2.9000000000000001E-2</v>
      </c>
      <c r="V501" s="18" t="e">
        <f>IF(TBL_Employees[[#This Row],[dif]],"true","false")</f>
        <v>#VALUE!</v>
      </c>
    </row>
    <row r="502" spans="1:22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SUM((TBL_Employees[[#This Row],[Bonus %]]*TBL_Employees[[#This Row],[Annual Salary]]))</f>
        <v>0</v>
      </c>
      <c r="P502">
        <f t="shared" si="14"/>
        <v>184</v>
      </c>
      <c r="Q502">
        <f>(TBL_Employees[[#This Row],[COUNT]]/1000)*100</f>
        <v>18.399999999999999</v>
      </c>
      <c r="R502" s="18" t="str">
        <f>TEXT(TBL_Employees[[#This Row],[Hire Date]],"yyyy")</f>
        <v>2018</v>
      </c>
      <c r="S502" s="18" t="str">
        <f>TEXT(TBL_Employees[[#This Row],[Exit Date]],"yyyy")</f>
        <v/>
      </c>
      <c r="T502" s="18" t="e">
        <f>TBL_Employees[[#This Row],[exit year]]-TBL_Employees[[#This Row],[year hires]]</f>
        <v>#VALUE!</v>
      </c>
      <c r="U502" s="18">
        <f t="shared" si="15"/>
        <v>2.9000000000000001E-2</v>
      </c>
      <c r="V502" s="18" t="e">
        <f>IF(TBL_Employees[[#This Row],[dif]],"true","false")</f>
        <v>#VALUE!</v>
      </c>
    </row>
    <row r="503" spans="1:22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SUM((TBL_Employees[[#This Row],[Bonus %]]*TBL_Employees[[#This Row],[Annual Salary]]))</f>
        <v>0</v>
      </c>
      <c r="P503">
        <f t="shared" si="14"/>
        <v>184</v>
      </c>
      <c r="Q503">
        <f>(TBL_Employees[[#This Row],[COUNT]]/1000)*100</f>
        <v>18.399999999999999</v>
      </c>
      <c r="R503" s="18" t="str">
        <f>TEXT(TBL_Employees[[#This Row],[Hire Date]],"yyyy")</f>
        <v>2016</v>
      </c>
      <c r="S503" s="18" t="str">
        <f>TEXT(TBL_Employees[[#This Row],[Exit Date]],"yyyy")</f>
        <v/>
      </c>
      <c r="T503" s="18" t="e">
        <f>TBL_Employees[[#This Row],[exit year]]-TBL_Employees[[#This Row],[year hires]]</f>
        <v>#VALUE!</v>
      </c>
      <c r="U503" s="18">
        <f t="shared" si="15"/>
        <v>2.9000000000000001E-2</v>
      </c>
      <c r="V503" s="18" t="e">
        <f>IF(TBL_Employees[[#This Row],[dif]],"true","false")</f>
        <v>#VALUE!</v>
      </c>
    </row>
    <row r="504" spans="1:22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SUM((TBL_Employees[[#This Row],[Bonus %]]*TBL_Employees[[#This Row],[Annual Salary]]))</f>
        <v>64446.720000000001</v>
      </c>
      <c r="P504">
        <f t="shared" si="14"/>
        <v>184</v>
      </c>
      <c r="Q504">
        <f>(TBL_Employees[[#This Row],[COUNT]]/1000)*100</f>
        <v>18.399999999999999</v>
      </c>
      <c r="R504" s="18" t="str">
        <f>TEXT(TBL_Employees[[#This Row],[Hire Date]],"yyyy")</f>
        <v>2021</v>
      </c>
      <c r="S504" s="18" t="str">
        <f>TEXT(TBL_Employees[[#This Row],[Exit Date]],"yyyy")</f>
        <v/>
      </c>
      <c r="T504" s="18" t="e">
        <f>TBL_Employees[[#This Row],[exit year]]-TBL_Employees[[#This Row],[year hires]]</f>
        <v>#VALUE!</v>
      </c>
      <c r="U504" s="18">
        <f t="shared" si="15"/>
        <v>2.9000000000000001E-2</v>
      </c>
      <c r="V504" s="18" t="e">
        <f>IF(TBL_Employees[[#This Row],[dif]],"true","false")</f>
        <v>#VALUE!</v>
      </c>
    </row>
    <row r="505" spans="1:22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SUM((TBL_Employees[[#This Row],[Bonus %]]*TBL_Employees[[#This Row],[Annual Salary]]))</f>
        <v>0</v>
      </c>
      <c r="P505">
        <f t="shared" si="14"/>
        <v>184</v>
      </c>
      <c r="Q505">
        <f>(TBL_Employees[[#This Row],[COUNT]]/1000)*100</f>
        <v>18.399999999999999</v>
      </c>
      <c r="R505" s="18" t="str">
        <f>TEXT(TBL_Employees[[#This Row],[Hire Date]],"yyyy")</f>
        <v>2011</v>
      </c>
      <c r="S505" s="18" t="str">
        <f>TEXT(TBL_Employees[[#This Row],[Exit Date]],"yyyy")</f>
        <v/>
      </c>
      <c r="T505" s="18" t="e">
        <f>TBL_Employees[[#This Row],[exit year]]-TBL_Employees[[#This Row],[year hires]]</f>
        <v>#VALUE!</v>
      </c>
      <c r="U505" s="18">
        <f t="shared" si="15"/>
        <v>2.9000000000000001E-2</v>
      </c>
      <c r="V505" s="18" t="e">
        <f>IF(TBL_Employees[[#This Row],[dif]],"true","false")</f>
        <v>#VALUE!</v>
      </c>
    </row>
    <row r="506" spans="1:22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SUM((TBL_Employees[[#This Row],[Bonus %]]*TBL_Employees[[#This Row],[Annual Salary]]))</f>
        <v>0</v>
      </c>
      <c r="P506">
        <f t="shared" si="14"/>
        <v>184</v>
      </c>
      <c r="Q506">
        <f>(TBL_Employees[[#This Row],[COUNT]]/1000)*100</f>
        <v>18.399999999999999</v>
      </c>
      <c r="R506" s="18" t="str">
        <f>TEXT(TBL_Employees[[#This Row],[Hire Date]],"yyyy")</f>
        <v>2019</v>
      </c>
      <c r="S506" s="18" t="str">
        <f>TEXT(TBL_Employees[[#This Row],[Exit Date]],"yyyy")</f>
        <v>2022</v>
      </c>
      <c r="T506" s="18">
        <f>TBL_Employees[[#This Row],[exit year]]-TBL_Employees[[#This Row],[year hires]]</f>
        <v>3</v>
      </c>
      <c r="U506" s="18">
        <f t="shared" si="15"/>
        <v>2.9000000000000001E-2</v>
      </c>
      <c r="V506" s="18" t="str">
        <f>IF(TBL_Employees[[#This Row],[dif]],"true","false")</f>
        <v>true</v>
      </c>
    </row>
    <row r="507" spans="1:22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SUM((TBL_Employees[[#This Row],[Bonus %]]*TBL_Employees[[#This Row],[Annual Salary]]))</f>
        <v>15312.88</v>
      </c>
      <c r="P507">
        <f t="shared" si="14"/>
        <v>184</v>
      </c>
      <c r="Q507">
        <f>(TBL_Employees[[#This Row],[COUNT]]/1000)*100</f>
        <v>18.399999999999999</v>
      </c>
      <c r="R507" s="18" t="str">
        <f>TEXT(TBL_Employees[[#This Row],[Hire Date]],"yyyy")</f>
        <v>2018</v>
      </c>
      <c r="S507" s="18" t="str">
        <f>TEXT(TBL_Employees[[#This Row],[Exit Date]],"yyyy")</f>
        <v/>
      </c>
      <c r="T507" s="18" t="e">
        <f>TBL_Employees[[#This Row],[exit year]]-TBL_Employees[[#This Row],[year hires]]</f>
        <v>#VALUE!</v>
      </c>
      <c r="U507" s="18">
        <f t="shared" si="15"/>
        <v>2.9000000000000001E-2</v>
      </c>
      <c r="V507" s="18" t="e">
        <f>IF(TBL_Employees[[#This Row],[dif]],"true","false")</f>
        <v>#VALUE!</v>
      </c>
    </row>
    <row r="508" spans="1:22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SUM((TBL_Employees[[#This Row],[Bonus %]]*TBL_Employees[[#This Row],[Annual Salary]]))</f>
        <v>0</v>
      </c>
      <c r="P508">
        <f t="shared" si="14"/>
        <v>184</v>
      </c>
      <c r="Q508">
        <f>(TBL_Employees[[#This Row],[COUNT]]/1000)*100</f>
        <v>18.399999999999999</v>
      </c>
      <c r="R508" s="18" t="str">
        <f>TEXT(TBL_Employees[[#This Row],[Hire Date]],"yyyy")</f>
        <v>2018</v>
      </c>
      <c r="S508" s="18" t="str">
        <f>TEXT(TBL_Employees[[#This Row],[Exit Date]],"yyyy")</f>
        <v/>
      </c>
      <c r="T508" s="18" t="e">
        <f>TBL_Employees[[#This Row],[exit year]]-TBL_Employees[[#This Row],[year hires]]</f>
        <v>#VALUE!</v>
      </c>
      <c r="U508" s="18">
        <f t="shared" si="15"/>
        <v>2.9000000000000001E-2</v>
      </c>
      <c r="V508" s="18" t="e">
        <f>IF(TBL_Employees[[#This Row],[dif]],"true","false")</f>
        <v>#VALUE!</v>
      </c>
    </row>
    <row r="509" spans="1:22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SUM((TBL_Employees[[#This Row],[Bonus %]]*TBL_Employees[[#This Row],[Annual Salary]]))</f>
        <v>6158.16</v>
      </c>
      <c r="P509">
        <f t="shared" si="14"/>
        <v>184</v>
      </c>
      <c r="Q509">
        <f>(TBL_Employees[[#This Row],[COUNT]]/1000)*100</f>
        <v>18.399999999999999</v>
      </c>
      <c r="R509" s="18" t="str">
        <f>TEXT(TBL_Employees[[#This Row],[Hire Date]],"yyyy")</f>
        <v>2010</v>
      </c>
      <c r="S509" s="18" t="str">
        <f>TEXT(TBL_Employees[[#This Row],[Exit Date]],"yyyy")</f>
        <v/>
      </c>
      <c r="T509" s="18" t="e">
        <f>TBL_Employees[[#This Row],[exit year]]-TBL_Employees[[#This Row],[year hires]]</f>
        <v>#VALUE!</v>
      </c>
      <c r="U509" s="18">
        <f t="shared" si="15"/>
        <v>2.9000000000000001E-2</v>
      </c>
      <c r="V509" s="18" t="e">
        <f>IF(TBL_Employees[[#This Row],[dif]],"true","false")</f>
        <v>#VALUE!</v>
      </c>
    </row>
    <row r="510" spans="1:22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SUM((TBL_Employees[[#This Row],[Bonus %]]*TBL_Employees[[#This Row],[Annual Salary]]))</f>
        <v>0</v>
      </c>
      <c r="P510">
        <f t="shared" si="14"/>
        <v>184</v>
      </c>
      <c r="Q510">
        <f>(TBL_Employees[[#This Row],[COUNT]]/1000)*100</f>
        <v>18.399999999999999</v>
      </c>
      <c r="R510" s="18" t="str">
        <f>TEXT(TBL_Employees[[#This Row],[Hire Date]],"yyyy")</f>
        <v>2021</v>
      </c>
      <c r="S510" s="18" t="str">
        <f>TEXT(TBL_Employees[[#This Row],[Exit Date]],"yyyy")</f>
        <v/>
      </c>
      <c r="T510" s="18" t="e">
        <f>TBL_Employees[[#This Row],[exit year]]-TBL_Employees[[#This Row],[year hires]]</f>
        <v>#VALUE!</v>
      </c>
      <c r="U510" s="18">
        <f t="shared" si="15"/>
        <v>2.9000000000000001E-2</v>
      </c>
      <c r="V510" s="18" t="e">
        <f>IF(TBL_Employees[[#This Row],[dif]],"true","false")</f>
        <v>#VALUE!</v>
      </c>
    </row>
    <row r="511" spans="1:22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SUM((TBL_Employees[[#This Row],[Bonus %]]*TBL_Employees[[#This Row],[Annual Salary]]))</f>
        <v>0</v>
      </c>
      <c r="P511">
        <f t="shared" si="14"/>
        <v>184</v>
      </c>
      <c r="Q511">
        <f>(TBL_Employees[[#This Row],[COUNT]]/1000)*100</f>
        <v>18.399999999999999</v>
      </c>
      <c r="R511" s="18" t="str">
        <f>TEXT(TBL_Employees[[#This Row],[Hire Date]],"yyyy")</f>
        <v>2018</v>
      </c>
      <c r="S511" s="18" t="str">
        <f>TEXT(TBL_Employees[[#This Row],[Exit Date]],"yyyy")</f>
        <v/>
      </c>
      <c r="T511" s="18" t="e">
        <f>TBL_Employees[[#This Row],[exit year]]-TBL_Employees[[#This Row],[year hires]]</f>
        <v>#VALUE!</v>
      </c>
      <c r="U511" s="18">
        <f t="shared" si="15"/>
        <v>2.9000000000000001E-2</v>
      </c>
      <c r="V511" s="18" t="e">
        <f>IF(TBL_Employees[[#This Row],[dif]],"true","false")</f>
        <v>#VALUE!</v>
      </c>
    </row>
    <row r="512" spans="1:22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SUM((TBL_Employees[[#This Row],[Bonus %]]*TBL_Employees[[#This Row],[Annual Salary]]))</f>
        <v>7450.5900000000011</v>
      </c>
      <c r="P512">
        <f t="shared" si="14"/>
        <v>184</v>
      </c>
      <c r="Q512">
        <f>(TBL_Employees[[#This Row],[COUNT]]/1000)*100</f>
        <v>18.399999999999999</v>
      </c>
      <c r="R512" s="18" t="str">
        <f>TEXT(TBL_Employees[[#This Row],[Hire Date]],"yyyy")</f>
        <v>2018</v>
      </c>
      <c r="S512" s="18" t="str">
        <f>TEXT(TBL_Employees[[#This Row],[Exit Date]],"yyyy")</f>
        <v/>
      </c>
      <c r="T512" s="18" t="e">
        <f>TBL_Employees[[#This Row],[exit year]]-TBL_Employees[[#This Row],[year hires]]</f>
        <v>#VALUE!</v>
      </c>
      <c r="U512" s="18">
        <f t="shared" si="15"/>
        <v>2.9000000000000001E-2</v>
      </c>
      <c r="V512" s="18" t="e">
        <f>IF(TBL_Employees[[#This Row],[dif]],"true","false")</f>
        <v>#VALUE!</v>
      </c>
    </row>
    <row r="513" spans="1:22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SUM((TBL_Employees[[#This Row],[Bonus %]]*TBL_Employees[[#This Row],[Annual Salary]]))</f>
        <v>0</v>
      </c>
      <c r="P513">
        <f t="shared" si="14"/>
        <v>184</v>
      </c>
      <c r="Q513">
        <f>(TBL_Employees[[#This Row],[COUNT]]/1000)*100</f>
        <v>18.399999999999999</v>
      </c>
      <c r="R513" s="18" t="str">
        <f>TEXT(TBL_Employees[[#This Row],[Hire Date]],"yyyy")</f>
        <v>2015</v>
      </c>
      <c r="S513" s="18" t="str">
        <f>TEXT(TBL_Employees[[#This Row],[Exit Date]],"yyyy")</f>
        <v/>
      </c>
      <c r="T513" s="18" t="e">
        <f>TBL_Employees[[#This Row],[exit year]]-TBL_Employees[[#This Row],[year hires]]</f>
        <v>#VALUE!</v>
      </c>
      <c r="U513" s="18">
        <f t="shared" si="15"/>
        <v>2.9000000000000001E-2</v>
      </c>
      <c r="V513" s="18" t="e">
        <f>IF(TBL_Employees[[#This Row],[dif]],"true","false")</f>
        <v>#VALUE!</v>
      </c>
    </row>
    <row r="514" spans="1:22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SUM((TBL_Employees[[#This Row],[Bonus %]]*TBL_Employees[[#This Row],[Annual Salary]]))</f>
        <v>51654</v>
      </c>
      <c r="P514">
        <f t="shared" ref="P514:P577" si="16">COUNTIF(K:K,"&gt;20%")</f>
        <v>184</v>
      </c>
      <c r="Q514">
        <f>(TBL_Employees[[#This Row],[COUNT]]/1000)*100</f>
        <v>18.399999999999999</v>
      </c>
      <c r="R514" s="18" t="str">
        <f>TEXT(TBL_Employees[[#This Row],[Hire Date]],"yyyy")</f>
        <v>2021</v>
      </c>
      <c r="S514" s="18" t="str">
        <f>TEXT(TBL_Employees[[#This Row],[Exit Date]],"yyyy")</f>
        <v/>
      </c>
      <c r="T514" s="18" t="e">
        <f>TBL_Employees[[#This Row],[exit year]]-TBL_Employees[[#This Row],[year hires]]</f>
        <v>#VALUE!</v>
      </c>
      <c r="U514" s="18">
        <f t="shared" ref="U514:U577" si="17">29/1000</f>
        <v>2.9000000000000001E-2</v>
      </c>
      <c r="V514" s="18" t="e">
        <f>IF(TBL_Employees[[#This Row],[dif]],"true","false")</f>
        <v>#VALUE!</v>
      </c>
    </row>
    <row r="515" spans="1:22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SUM((TBL_Employees[[#This Row],[Bonus %]]*TBL_Employees[[#This Row],[Annual Salary]]))</f>
        <v>0</v>
      </c>
      <c r="P515">
        <f t="shared" si="16"/>
        <v>184</v>
      </c>
      <c r="Q515">
        <f>(TBL_Employees[[#This Row],[COUNT]]/1000)*100</f>
        <v>18.399999999999999</v>
      </c>
      <c r="R515" s="18" t="str">
        <f>TEXT(TBL_Employees[[#This Row],[Hire Date]],"yyyy")</f>
        <v>2012</v>
      </c>
      <c r="S515" s="18" t="str">
        <f>TEXT(TBL_Employees[[#This Row],[Exit Date]],"yyyy")</f>
        <v/>
      </c>
      <c r="T515" s="18" t="e">
        <f>TBL_Employees[[#This Row],[exit year]]-TBL_Employees[[#This Row],[year hires]]</f>
        <v>#VALUE!</v>
      </c>
      <c r="U515" s="18">
        <f t="shared" si="17"/>
        <v>2.9000000000000001E-2</v>
      </c>
      <c r="V515" s="18" t="e">
        <f>IF(TBL_Employees[[#This Row],[dif]],"true","false")</f>
        <v>#VALUE!</v>
      </c>
    </row>
    <row r="516" spans="1:22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SUM((TBL_Employees[[#This Row],[Bonus %]]*TBL_Employees[[#This Row],[Annual Salary]]))</f>
        <v>0</v>
      </c>
      <c r="P516">
        <f t="shared" si="16"/>
        <v>184</v>
      </c>
      <c r="Q516">
        <f>(TBL_Employees[[#This Row],[COUNT]]/1000)*100</f>
        <v>18.399999999999999</v>
      </c>
      <c r="R516" s="18" t="str">
        <f>TEXT(TBL_Employees[[#This Row],[Hire Date]],"yyyy")</f>
        <v>2014</v>
      </c>
      <c r="S516" s="18" t="str">
        <f>TEXT(TBL_Employees[[#This Row],[Exit Date]],"yyyy")</f>
        <v/>
      </c>
      <c r="T516" s="18" t="e">
        <f>TBL_Employees[[#This Row],[exit year]]-TBL_Employees[[#This Row],[year hires]]</f>
        <v>#VALUE!</v>
      </c>
      <c r="U516" s="18">
        <f t="shared" si="17"/>
        <v>2.9000000000000001E-2</v>
      </c>
      <c r="V516" s="18" t="e">
        <f>IF(TBL_Employees[[#This Row],[dif]],"true","false")</f>
        <v>#VALUE!</v>
      </c>
    </row>
    <row r="517" spans="1:22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SUM((TBL_Employees[[#This Row],[Bonus %]]*TBL_Employees[[#This Row],[Annual Salary]]))</f>
        <v>5142.3500000000004</v>
      </c>
      <c r="P517">
        <f t="shared" si="16"/>
        <v>184</v>
      </c>
      <c r="Q517">
        <f>(TBL_Employees[[#This Row],[COUNT]]/1000)*100</f>
        <v>18.399999999999999</v>
      </c>
      <c r="R517" s="18" t="str">
        <f>TEXT(TBL_Employees[[#This Row],[Hire Date]],"yyyy")</f>
        <v>1999</v>
      </c>
      <c r="S517" s="18" t="str">
        <f>TEXT(TBL_Employees[[#This Row],[Exit Date]],"yyyy")</f>
        <v/>
      </c>
      <c r="T517" s="18" t="e">
        <f>TBL_Employees[[#This Row],[exit year]]-TBL_Employees[[#This Row],[year hires]]</f>
        <v>#VALUE!</v>
      </c>
      <c r="U517" s="18">
        <f t="shared" si="17"/>
        <v>2.9000000000000001E-2</v>
      </c>
      <c r="V517" s="18" t="e">
        <f>IF(TBL_Employees[[#This Row],[dif]],"true","false")</f>
        <v>#VALUE!</v>
      </c>
    </row>
    <row r="518" spans="1:22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SUM((TBL_Employees[[#This Row],[Bonus %]]*TBL_Employees[[#This Row],[Annual Salary]]))</f>
        <v>20232.149999999998</v>
      </c>
      <c r="P518">
        <f t="shared" si="16"/>
        <v>184</v>
      </c>
      <c r="Q518">
        <f>(TBL_Employees[[#This Row],[COUNT]]/1000)*100</f>
        <v>18.399999999999999</v>
      </c>
      <c r="R518" s="18" t="str">
        <f>TEXT(TBL_Employees[[#This Row],[Hire Date]],"yyyy")</f>
        <v>2010</v>
      </c>
      <c r="S518" s="18" t="str">
        <f>TEXT(TBL_Employees[[#This Row],[Exit Date]],"yyyy")</f>
        <v/>
      </c>
      <c r="T518" s="18" t="e">
        <f>TBL_Employees[[#This Row],[exit year]]-TBL_Employees[[#This Row],[year hires]]</f>
        <v>#VALUE!</v>
      </c>
      <c r="U518" s="18">
        <f t="shared" si="17"/>
        <v>2.9000000000000001E-2</v>
      </c>
      <c r="V518" s="18" t="e">
        <f>IF(TBL_Employees[[#This Row],[dif]],"true","false")</f>
        <v>#VALUE!</v>
      </c>
    </row>
    <row r="519" spans="1:22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SUM((TBL_Employees[[#This Row],[Bonus %]]*TBL_Employees[[#This Row],[Annual Salary]]))</f>
        <v>0</v>
      </c>
      <c r="P519">
        <f t="shared" si="16"/>
        <v>184</v>
      </c>
      <c r="Q519">
        <f>(TBL_Employees[[#This Row],[COUNT]]/1000)*100</f>
        <v>18.399999999999999</v>
      </c>
      <c r="R519" s="18" t="str">
        <f>TEXT(TBL_Employees[[#This Row],[Hire Date]],"yyyy")</f>
        <v>1999</v>
      </c>
      <c r="S519" s="18" t="str">
        <f>TEXT(TBL_Employees[[#This Row],[Exit Date]],"yyyy")</f>
        <v>2015</v>
      </c>
      <c r="T519" s="18">
        <f>TBL_Employees[[#This Row],[exit year]]-TBL_Employees[[#This Row],[year hires]]</f>
        <v>16</v>
      </c>
      <c r="U519" s="18">
        <f t="shared" si="17"/>
        <v>2.9000000000000001E-2</v>
      </c>
      <c r="V519" s="18" t="str">
        <f>IF(TBL_Employees[[#This Row],[dif]],"true","false")</f>
        <v>true</v>
      </c>
    </row>
    <row r="520" spans="1:22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SUM((TBL_Employees[[#This Row],[Bonus %]]*TBL_Employees[[#This Row],[Annual Salary]]))</f>
        <v>82375.92</v>
      </c>
      <c r="P520">
        <f t="shared" si="16"/>
        <v>184</v>
      </c>
      <c r="Q520">
        <f>(TBL_Employees[[#This Row],[COUNT]]/1000)*100</f>
        <v>18.399999999999999</v>
      </c>
      <c r="R520" s="18" t="str">
        <f>TEXT(TBL_Employees[[#This Row],[Hire Date]],"yyyy")</f>
        <v>2006</v>
      </c>
      <c r="S520" s="18" t="str">
        <f>TEXT(TBL_Employees[[#This Row],[Exit Date]],"yyyy")</f>
        <v/>
      </c>
      <c r="T520" s="18" t="e">
        <f>TBL_Employees[[#This Row],[exit year]]-TBL_Employees[[#This Row],[year hires]]</f>
        <v>#VALUE!</v>
      </c>
      <c r="U520" s="18">
        <f t="shared" si="17"/>
        <v>2.9000000000000001E-2</v>
      </c>
      <c r="V520" s="18" t="e">
        <f>IF(TBL_Employees[[#This Row],[dif]],"true","false")</f>
        <v>#VALUE!</v>
      </c>
    </row>
    <row r="521" spans="1:22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SUM((TBL_Employees[[#This Row],[Bonus %]]*TBL_Employees[[#This Row],[Annual Salary]]))</f>
        <v>0</v>
      </c>
      <c r="P521">
        <f t="shared" si="16"/>
        <v>184</v>
      </c>
      <c r="Q521">
        <f>(TBL_Employees[[#This Row],[COUNT]]/1000)*100</f>
        <v>18.399999999999999</v>
      </c>
      <c r="R521" s="18" t="str">
        <f>TEXT(TBL_Employees[[#This Row],[Hire Date]],"yyyy")</f>
        <v>2021</v>
      </c>
      <c r="S521" s="18" t="str">
        <f>TEXT(TBL_Employees[[#This Row],[Exit Date]],"yyyy")</f>
        <v/>
      </c>
      <c r="T521" s="18" t="e">
        <f>TBL_Employees[[#This Row],[exit year]]-TBL_Employees[[#This Row],[year hires]]</f>
        <v>#VALUE!</v>
      </c>
      <c r="U521" s="18">
        <f t="shared" si="17"/>
        <v>2.9000000000000001E-2</v>
      </c>
      <c r="V521" s="18" t="e">
        <f>IF(TBL_Employees[[#This Row],[dif]],"true","false")</f>
        <v>#VALUE!</v>
      </c>
    </row>
    <row r="522" spans="1:22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SUM((TBL_Employees[[#This Row],[Bonus %]]*TBL_Employees[[#This Row],[Annual Salary]]))</f>
        <v>0</v>
      </c>
      <c r="P522">
        <f t="shared" si="16"/>
        <v>184</v>
      </c>
      <c r="Q522">
        <f>(TBL_Employees[[#This Row],[COUNT]]/1000)*100</f>
        <v>18.399999999999999</v>
      </c>
      <c r="R522" s="18" t="str">
        <f>TEXT(TBL_Employees[[#This Row],[Hire Date]],"yyyy")</f>
        <v>2021</v>
      </c>
      <c r="S522" s="18" t="str">
        <f>TEXT(TBL_Employees[[#This Row],[Exit Date]],"yyyy")</f>
        <v/>
      </c>
      <c r="T522" s="18" t="e">
        <f>TBL_Employees[[#This Row],[exit year]]-TBL_Employees[[#This Row],[year hires]]</f>
        <v>#VALUE!</v>
      </c>
      <c r="U522" s="18">
        <f t="shared" si="17"/>
        <v>2.9000000000000001E-2</v>
      </c>
      <c r="V522" s="18" t="e">
        <f>IF(TBL_Employees[[#This Row],[dif]],"true","false")</f>
        <v>#VALUE!</v>
      </c>
    </row>
    <row r="523" spans="1:22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SUM((TBL_Employees[[#This Row],[Bonus %]]*TBL_Employees[[#This Row],[Annual Salary]]))</f>
        <v>65607.47</v>
      </c>
      <c r="P523">
        <f t="shared" si="16"/>
        <v>184</v>
      </c>
      <c r="Q523">
        <f>(TBL_Employees[[#This Row],[COUNT]]/1000)*100</f>
        <v>18.399999999999999</v>
      </c>
      <c r="R523" s="18" t="str">
        <f>TEXT(TBL_Employees[[#This Row],[Hire Date]],"yyyy")</f>
        <v>2016</v>
      </c>
      <c r="S523" s="18" t="str">
        <f>TEXT(TBL_Employees[[#This Row],[Exit Date]],"yyyy")</f>
        <v/>
      </c>
      <c r="T523" s="18" t="e">
        <f>TBL_Employees[[#This Row],[exit year]]-TBL_Employees[[#This Row],[year hires]]</f>
        <v>#VALUE!</v>
      </c>
      <c r="U523" s="18">
        <f t="shared" si="17"/>
        <v>2.9000000000000001E-2</v>
      </c>
      <c r="V523" s="18" t="e">
        <f>IF(TBL_Employees[[#This Row],[dif]],"true","false")</f>
        <v>#VALUE!</v>
      </c>
    </row>
    <row r="524" spans="1:22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SUM((TBL_Employees[[#This Row],[Bonus %]]*TBL_Employees[[#This Row],[Annual Salary]]))</f>
        <v>6592.95</v>
      </c>
      <c r="P524">
        <f t="shared" si="16"/>
        <v>184</v>
      </c>
      <c r="Q524">
        <f>(TBL_Employees[[#This Row],[COUNT]]/1000)*100</f>
        <v>18.399999999999999</v>
      </c>
      <c r="R524" s="18" t="str">
        <f>TEXT(TBL_Employees[[#This Row],[Hire Date]],"yyyy")</f>
        <v>2020</v>
      </c>
      <c r="S524" s="18" t="str">
        <f>TEXT(TBL_Employees[[#This Row],[Exit Date]],"yyyy")</f>
        <v/>
      </c>
      <c r="T524" s="18" t="e">
        <f>TBL_Employees[[#This Row],[exit year]]-TBL_Employees[[#This Row],[year hires]]</f>
        <v>#VALUE!</v>
      </c>
      <c r="U524" s="18">
        <f t="shared" si="17"/>
        <v>2.9000000000000001E-2</v>
      </c>
      <c r="V524" s="18" t="e">
        <f>IF(TBL_Employees[[#This Row],[dif]],"true","false")</f>
        <v>#VALUE!</v>
      </c>
    </row>
    <row r="525" spans="1:22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SUM((TBL_Employees[[#This Row],[Bonus %]]*TBL_Employees[[#This Row],[Annual Salary]]))</f>
        <v>10882.6</v>
      </c>
      <c r="P525">
        <f t="shared" si="16"/>
        <v>184</v>
      </c>
      <c r="Q525">
        <f>(TBL_Employees[[#This Row],[COUNT]]/1000)*100</f>
        <v>18.399999999999999</v>
      </c>
      <c r="R525" s="18" t="str">
        <f>TEXT(TBL_Employees[[#This Row],[Hire Date]],"yyyy")</f>
        <v>2021</v>
      </c>
      <c r="S525" s="18" t="str">
        <f>TEXT(TBL_Employees[[#This Row],[Exit Date]],"yyyy")</f>
        <v/>
      </c>
      <c r="T525" s="18" t="e">
        <f>TBL_Employees[[#This Row],[exit year]]-TBL_Employees[[#This Row],[year hires]]</f>
        <v>#VALUE!</v>
      </c>
      <c r="U525" s="18">
        <f t="shared" si="17"/>
        <v>2.9000000000000001E-2</v>
      </c>
      <c r="V525" s="18" t="e">
        <f>IF(TBL_Employees[[#This Row],[dif]],"true","false")</f>
        <v>#VALUE!</v>
      </c>
    </row>
    <row r="526" spans="1:22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SUM((TBL_Employees[[#This Row],[Bonus %]]*TBL_Employees[[#This Row],[Annual Salary]]))</f>
        <v>0</v>
      </c>
      <c r="P526">
        <f t="shared" si="16"/>
        <v>184</v>
      </c>
      <c r="Q526">
        <f>(TBL_Employees[[#This Row],[COUNT]]/1000)*100</f>
        <v>18.399999999999999</v>
      </c>
      <c r="R526" s="18" t="str">
        <f>TEXT(TBL_Employees[[#This Row],[Hire Date]],"yyyy")</f>
        <v>2016</v>
      </c>
      <c r="S526" s="18" t="str">
        <f>TEXT(TBL_Employees[[#This Row],[Exit Date]],"yyyy")</f>
        <v/>
      </c>
      <c r="T526" s="18" t="e">
        <f>TBL_Employees[[#This Row],[exit year]]-TBL_Employees[[#This Row],[year hires]]</f>
        <v>#VALUE!</v>
      </c>
      <c r="U526" s="18">
        <f t="shared" si="17"/>
        <v>2.9000000000000001E-2</v>
      </c>
      <c r="V526" s="18" t="e">
        <f>IF(TBL_Employees[[#This Row],[dif]],"true","false")</f>
        <v>#VALUE!</v>
      </c>
    </row>
    <row r="527" spans="1:22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SUM((TBL_Employees[[#This Row],[Bonus %]]*TBL_Employees[[#This Row],[Annual Salary]]))</f>
        <v>0</v>
      </c>
      <c r="P527">
        <f t="shared" si="16"/>
        <v>184</v>
      </c>
      <c r="Q527">
        <f>(TBL_Employees[[#This Row],[COUNT]]/1000)*100</f>
        <v>18.399999999999999</v>
      </c>
      <c r="R527" s="18" t="str">
        <f>TEXT(TBL_Employees[[#This Row],[Hire Date]],"yyyy")</f>
        <v>1994</v>
      </c>
      <c r="S527" s="18" t="str">
        <f>TEXT(TBL_Employees[[#This Row],[Exit Date]],"yyyy")</f>
        <v/>
      </c>
      <c r="T527" s="18" t="e">
        <f>TBL_Employees[[#This Row],[exit year]]-TBL_Employees[[#This Row],[year hires]]</f>
        <v>#VALUE!</v>
      </c>
      <c r="U527" s="18">
        <f t="shared" si="17"/>
        <v>2.9000000000000001E-2</v>
      </c>
      <c r="V527" s="18" t="e">
        <f>IF(TBL_Employees[[#This Row],[dif]],"true","false")</f>
        <v>#VALUE!</v>
      </c>
    </row>
    <row r="528" spans="1:22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SUM((TBL_Employees[[#This Row],[Bonus %]]*TBL_Employees[[#This Row],[Annual Salary]]))</f>
        <v>6834.54</v>
      </c>
      <c r="P528">
        <f t="shared" si="16"/>
        <v>184</v>
      </c>
      <c r="Q528">
        <f>(TBL_Employees[[#This Row],[COUNT]]/1000)*100</f>
        <v>18.399999999999999</v>
      </c>
      <c r="R528" s="18" t="str">
        <f>TEXT(TBL_Employees[[#This Row],[Hire Date]],"yyyy")</f>
        <v>2013</v>
      </c>
      <c r="S528" s="18" t="str">
        <f>TEXT(TBL_Employees[[#This Row],[Exit Date]],"yyyy")</f>
        <v/>
      </c>
      <c r="T528" s="18" t="e">
        <f>TBL_Employees[[#This Row],[exit year]]-TBL_Employees[[#This Row],[year hires]]</f>
        <v>#VALUE!</v>
      </c>
      <c r="U528" s="18">
        <f t="shared" si="17"/>
        <v>2.9000000000000001E-2</v>
      </c>
      <c r="V528" s="18" t="e">
        <f>IF(TBL_Employees[[#This Row],[dif]],"true","false")</f>
        <v>#VALUE!</v>
      </c>
    </row>
    <row r="529" spans="1:22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SUM((TBL_Employees[[#This Row],[Bonus %]]*TBL_Employees[[#This Row],[Annual Salary]]))</f>
        <v>0</v>
      </c>
      <c r="P529">
        <f t="shared" si="16"/>
        <v>184</v>
      </c>
      <c r="Q529">
        <f>(TBL_Employees[[#This Row],[COUNT]]/1000)*100</f>
        <v>18.399999999999999</v>
      </c>
      <c r="R529" s="18" t="str">
        <f>TEXT(TBL_Employees[[#This Row],[Hire Date]],"yyyy")</f>
        <v>2020</v>
      </c>
      <c r="S529" s="18" t="str">
        <f>TEXT(TBL_Employees[[#This Row],[Exit Date]],"yyyy")</f>
        <v/>
      </c>
      <c r="T529" s="18" t="e">
        <f>TBL_Employees[[#This Row],[exit year]]-TBL_Employees[[#This Row],[year hires]]</f>
        <v>#VALUE!</v>
      </c>
      <c r="U529" s="18">
        <f t="shared" si="17"/>
        <v>2.9000000000000001E-2</v>
      </c>
      <c r="V529" s="18" t="e">
        <f>IF(TBL_Employees[[#This Row],[dif]],"true","false")</f>
        <v>#VALUE!</v>
      </c>
    </row>
    <row r="530" spans="1:22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SUM((TBL_Employees[[#This Row],[Bonus %]]*TBL_Employees[[#This Row],[Annual Salary]]))</f>
        <v>8960.1299999999992</v>
      </c>
      <c r="P530">
        <f t="shared" si="16"/>
        <v>184</v>
      </c>
      <c r="Q530">
        <f>(TBL_Employees[[#This Row],[COUNT]]/1000)*100</f>
        <v>18.399999999999999</v>
      </c>
      <c r="R530" s="18" t="str">
        <f>TEXT(TBL_Employees[[#This Row],[Hire Date]],"yyyy")</f>
        <v>2013</v>
      </c>
      <c r="S530" s="18" t="str">
        <f>TEXT(TBL_Employees[[#This Row],[Exit Date]],"yyyy")</f>
        <v/>
      </c>
      <c r="T530" s="18" t="e">
        <f>TBL_Employees[[#This Row],[exit year]]-TBL_Employees[[#This Row],[year hires]]</f>
        <v>#VALUE!</v>
      </c>
      <c r="U530" s="18">
        <f t="shared" si="17"/>
        <v>2.9000000000000001E-2</v>
      </c>
      <c r="V530" s="18" t="e">
        <f>IF(TBL_Employees[[#This Row],[dif]],"true","false")</f>
        <v>#VALUE!</v>
      </c>
    </row>
    <row r="531" spans="1:22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SUM((TBL_Employees[[#This Row],[Bonus %]]*TBL_Employees[[#This Row],[Annual Salary]]))</f>
        <v>0</v>
      </c>
      <c r="P531">
        <f t="shared" si="16"/>
        <v>184</v>
      </c>
      <c r="Q531">
        <f>(TBL_Employees[[#This Row],[COUNT]]/1000)*100</f>
        <v>18.399999999999999</v>
      </c>
      <c r="R531" s="18" t="str">
        <f>TEXT(TBL_Employees[[#This Row],[Hire Date]],"yyyy")</f>
        <v>2018</v>
      </c>
      <c r="S531" s="18" t="str">
        <f>TEXT(TBL_Employees[[#This Row],[Exit Date]],"yyyy")</f>
        <v/>
      </c>
      <c r="T531" s="18" t="e">
        <f>TBL_Employees[[#This Row],[exit year]]-TBL_Employees[[#This Row],[year hires]]</f>
        <v>#VALUE!</v>
      </c>
      <c r="U531" s="18">
        <f t="shared" si="17"/>
        <v>2.9000000000000001E-2</v>
      </c>
      <c r="V531" s="18" t="e">
        <f>IF(TBL_Employees[[#This Row],[dif]],"true","false")</f>
        <v>#VALUE!</v>
      </c>
    </row>
    <row r="532" spans="1:22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SUM((TBL_Employees[[#This Row],[Bonus %]]*TBL_Employees[[#This Row],[Annual Salary]]))</f>
        <v>0</v>
      </c>
      <c r="P532">
        <f t="shared" si="16"/>
        <v>184</v>
      </c>
      <c r="Q532">
        <f>(TBL_Employees[[#This Row],[COUNT]]/1000)*100</f>
        <v>18.399999999999999</v>
      </c>
      <c r="R532" s="18" t="str">
        <f>TEXT(TBL_Employees[[#This Row],[Hire Date]],"yyyy")</f>
        <v>2011</v>
      </c>
      <c r="S532" s="18" t="str">
        <f>TEXT(TBL_Employees[[#This Row],[Exit Date]],"yyyy")</f>
        <v/>
      </c>
      <c r="T532" s="18" t="e">
        <f>TBL_Employees[[#This Row],[exit year]]-TBL_Employees[[#This Row],[year hires]]</f>
        <v>#VALUE!</v>
      </c>
      <c r="U532" s="18">
        <f t="shared" si="17"/>
        <v>2.9000000000000001E-2</v>
      </c>
      <c r="V532" s="18" t="e">
        <f>IF(TBL_Employees[[#This Row],[dif]],"true","false")</f>
        <v>#VALUE!</v>
      </c>
    </row>
    <row r="533" spans="1:22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SUM((TBL_Employees[[#This Row],[Bonus %]]*TBL_Employees[[#This Row],[Annual Salary]]))</f>
        <v>63511.360000000001</v>
      </c>
      <c r="P533">
        <f t="shared" si="16"/>
        <v>184</v>
      </c>
      <c r="Q533">
        <f>(TBL_Employees[[#This Row],[COUNT]]/1000)*100</f>
        <v>18.399999999999999</v>
      </c>
      <c r="R533" s="18" t="str">
        <f>TEXT(TBL_Employees[[#This Row],[Hire Date]],"yyyy")</f>
        <v>2011</v>
      </c>
      <c r="S533" s="18" t="str">
        <f>TEXT(TBL_Employees[[#This Row],[Exit Date]],"yyyy")</f>
        <v/>
      </c>
      <c r="T533" s="18" t="e">
        <f>TBL_Employees[[#This Row],[exit year]]-TBL_Employees[[#This Row],[year hires]]</f>
        <v>#VALUE!</v>
      </c>
      <c r="U533" s="18">
        <f t="shared" si="17"/>
        <v>2.9000000000000001E-2</v>
      </c>
      <c r="V533" s="18" t="e">
        <f>IF(TBL_Employees[[#This Row],[dif]],"true","false")</f>
        <v>#VALUE!</v>
      </c>
    </row>
    <row r="534" spans="1:22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SUM((TBL_Employees[[#This Row],[Bonus %]]*TBL_Employees[[#This Row],[Annual Salary]]))</f>
        <v>16884.12</v>
      </c>
      <c r="P534">
        <f t="shared" si="16"/>
        <v>184</v>
      </c>
      <c r="Q534">
        <f>(TBL_Employees[[#This Row],[COUNT]]/1000)*100</f>
        <v>18.399999999999999</v>
      </c>
      <c r="R534" s="18" t="str">
        <f>TEXT(TBL_Employees[[#This Row],[Hire Date]],"yyyy")</f>
        <v>2006</v>
      </c>
      <c r="S534" s="18" t="str">
        <f>TEXT(TBL_Employees[[#This Row],[Exit Date]],"yyyy")</f>
        <v/>
      </c>
      <c r="T534" s="18" t="e">
        <f>TBL_Employees[[#This Row],[exit year]]-TBL_Employees[[#This Row],[year hires]]</f>
        <v>#VALUE!</v>
      </c>
      <c r="U534" s="18">
        <f t="shared" si="17"/>
        <v>2.9000000000000001E-2</v>
      </c>
      <c r="V534" s="18" t="e">
        <f>IF(TBL_Employees[[#This Row],[dif]],"true","false")</f>
        <v>#VALUE!</v>
      </c>
    </row>
    <row r="535" spans="1:22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SUM((TBL_Employees[[#This Row],[Bonus %]]*TBL_Employees[[#This Row],[Annual Salary]]))</f>
        <v>62463</v>
      </c>
      <c r="P535">
        <f t="shared" si="16"/>
        <v>184</v>
      </c>
      <c r="Q535">
        <f>(TBL_Employees[[#This Row],[COUNT]]/1000)*100</f>
        <v>18.399999999999999</v>
      </c>
      <c r="R535" s="18" t="str">
        <f>TEXT(TBL_Employees[[#This Row],[Hire Date]],"yyyy")</f>
        <v>2018</v>
      </c>
      <c r="S535" s="18" t="str">
        <f>TEXT(TBL_Employees[[#This Row],[Exit Date]],"yyyy")</f>
        <v/>
      </c>
      <c r="T535" s="18" t="e">
        <f>TBL_Employees[[#This Row],[exit year]]-TBL_Employees[[#This Row],[year hires]]</f>
        <v>#VALUE!</v>
      </c>
      <c r="U535" s="18">
        <f t="shared" si="17"/>
        <v>2.9000000000000001E-2</v>
      </c>
      <c r="V535" s="18" t="e">
        <f>IF(TBL_Employees[[#This Row],[dif]],"true","false")</f>
        <v>#VALUE!</v>
      </c>
    </row>
    <row r="536" spans="1:22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SUM((TBL_Employees[[#This Row],[Bonus %]]*TBL_Employees[[#This Row],[Annual Salary]]))</f>
        <v>0</v>
      </c>
      <c r="P536">
        <f t="shared" si="16"/>
        <v>184</v>
      </c>
      <c r="Q536">
        <f>(TBL_Employees[[#This Row],[COUNT]]/1000)*100</f>
        <v>18.399999999999999</v>
      </c>
      <c r="R536" s="18" t="str">
        <f>TEXT(TBL_Employees[[#This Row],[Hire Date]],"yyyy")</f>
        <v>2015</v>
      </c>
      <c r="S536" s="18" t="str">
        <f>TEXT(TBL_Employees[[#This Row],[Exit Date]],"yyyy")</f>
        <v/>
      </c>
      <c r="T536" s="18" t="e">
        <f>TBL_Employees[[#This Row],[exit year]]-TBL_Employees[[#This Row],[year hires]]</f>
        <v>#VALUE!</v>
      </c>
      <c r="U536" s="18">
        <f t="shared" si="17"/>
        <v>2.9000000000000001E-2</v>
      </c>
      <c r="V536" s="18" t="e">
        <f>IF(TBL_Employees[[#This Row],[dif]],"true","false")</f>
        <v>#VALUE!</v>
      </c>
    </row>
    <row r="537" spans="1:22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SUM((TBL_Employees[[#This Row],[Bonus %]]*TBL_Employees[[#This Row],[Annual Salary]]))</f>
        <v>0</v>
      </c>
      <c r="P537">
        <f t="shared" si="16"/>
        <v>184</v>
      </c>
      <c r="Q537">
        <f>(TBL_Employees[[#This Row],[COUNT]]/1000)*100</f>
        <v>18.399999999999999</v>
      </c>
      <c r="R537" s="18" t="str">
        <f>TEXT(TBL_Employees[[#This Row],[Hire Date]],"yyyy")</f>
        <v>2017</v>
      </c>
      <c r="S537" s="18" t="str">
        <f>TEXT(TBL_Employees[[#This Row],[Exit Date]],"yyyy")</f>
        <v/>
      </c>
      <c r="T537" s="18" t="e">
        <f>TBL_Employees[[#This Row],[exit year]]-TBL_Employees[[#This Row],[year hires]]</f>
        <v>#VALUE!</v>
      </c>
      <c r="U537" s="18">
        <f t="shared" si="17"/>
        <v>2.9000000000000001E-2</v>
      </c>
      <c r="V537" s="18" t="e">
        <f>IF(TBL_Employees[[#This Row],[dif]],"true","false")</f>
        <v>#VALUE!</v>
      </c>
    </row>
    <row r="538" spans="1:22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SUM((TBL_Employees[[#This Row],[Bonus %]]*TBL_Employees[[#This Row],[Annual Salary]]))</f>
        <v>8880.48</v>
      </c>
      <c r="P538">
        <f t="shared" si="16"/>
        <v>184</v>
      </c>
      <c r="Q538">
        <f>(TBL_Employees[[#This Row],[COUNT]]/1000)*100</f>
        <v>18.399999999999999</v>
      </c>
      <c r="R538" s="18" t="str">
        <f>TEXT(TBL_Employees[[#This Row],[Hire Date]],"yyyy")</f>
        <v>2021</v>
      </c>
      <c r="S538" s="18" t="str">
        <f>TEXT(TBL_Employees[[#This Row],[Exit Date]],"yyyy")</f>
        <v/>
      </c>
      <c r="T538" s="18" t="e">
        <f>TBL_Employees[[#This Row],[exit year]]-TBL_Employees[[#This Row],[year hires]]</f>
        <v>#VALUE!</v>
      </c>
      <c r="U538" s="18">
        <f t="shared" si="17"/>
        <v>2.9000000000000001E-2</v>
      </c>
      <c r="V538" s="18" t="e">
        <f>IF(TBL_Employees[[#This Row],[dif]],"true","false")</f>
        <v>#VALUE!</v>
      </c>
    </row>
    <row r="539" spans="1:22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SUM((TBL_Employees[[#This Row],[Bonus %]]*TBL_Employees[[#This Row],[Annual Salary]]))</f>
        <v>0</v>
      </c>
      <c r="P539">
        <f t="shared" si="16"/>
        <v>184</v>
      </c>
      <c r="Q539">
        <f>(TBL_Employees[[#This Row],[COUNT]]/1000)*100</f>
        <v>18.399999999999999</v>
      </c>
      <c r="R539" s="18" t="str">
        <f>TEXT(TBL_Employees[[#This Row],[Hire Date]],"yyyy")</f>
        <v>1994</v>
      </c>
      <c r="S539" s="18" t="str">
        <f>TEXT(TBL_Employees[[#This Row],[Exit Date]],"yyyy")</f>
        <v/>
      </c>
      <c r="T539" s="18" t="e">
        <f>TBL_Employees[[#This Row],[exit year]]-TBL_Employees[[#This Row],[year hires]]</f>
        <v>#VALUE!</v>
      </c>
      <c r="U539" s="18">
        <f t="shared" si="17"/>
        <v>2.9000000000000001E-2</v>
      </c>
      <c r="V539" s="18" t="e">
        <f>IF(TBL_Employees[[#This Row],[dif]],"true","false")</f>
        <v>#VALUE!</v>
      </c>
    </row>
    <row r="540" spans="1:22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SUM((TBL_Employees[[#This Row],[Bonus %]]*TBL_Employees[[#This Row],[Annual Salary]]))</f>
        <v>44315.519999999997</v>
      </c>
      <c r="P540">
        <f t="shared" si="16"/>
        <v>184</v>
      </c>
      <c r="Q540">
        <f>(TBL_Employees[[#This Row],[COUNT]]/1000)*100</f>
        <v>18.399999999999999</v>
      </c>
      <c r="R540" s="18" t="str">
        <f>TEXT(TBL_Employees[[#This Row],[Hire Date]],"yyyy")</f>
        <v>2007</v>
      </c>
      <c r="S540" s="18" t="str">
        <f>TEXT(TBL_Employees[[#This Row],[Exit Date]],"yyyy")</f>
        <v/>
      </c>
      <c r="T540" s="18" t="e">
        <f>TBL_Employees[[#This Row],[exit year]]-TBL_Employees[[#This Row],[year hires]]</f>
        <v>#VALUE!</v>
      </c>
      <c r="U540" s="18">
        <f t="shared" si="17"/>
        <v>2.9000000000000001E-2</v>
      </c>
      <c r="V540" s="18" t="e">
        <f>IF(TBL_Employees[[#This Row],[dif]],"true","false")</f>
        <v>#VALUE!</v>
      </c>
    </row>
    <row r="541" spans="1:22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SUM((TBL_Employees[[#This Row],[Bonus %]]*TBL_Employees[[#This Row],[Annual Salary]]))</f>
        <v>81798.42</v>
      </c>
      <c r="P541">
        <f t="shared" si="16"/>
        <v>184</v>
      </c>
      <c r="Q541">
        <f>(TBL_Employees[[#This Row],[COUNT]]/1000)*100</f>
        <v>18.399999999999999</v>
      </c>
      <c r="R541" s="18" t="str">
        <f>TEXT(TBL_Employees[[#This Row],[Hire Date]],"yyyy")</f>
        <v>2001</v>
      </c>
      <c r="S541" s="18" t="str">
        <f>TEXT(TBL_Employees[[#This Row],[Exit Date]],"yyyy")</f>
        <v/>
      </c>
      <c r="T541" s="18" t="e">
        <f>TBL_Employees[[#This Row],[exit year]]-TBL_Employees[[#This Row],[year hires]]</f>
        <v>#VALUE!</v>
      </c>
      <c r="U541" s="18">
        <f t="shared" si="17"/>
        <v>2.9000000000000001E-2</v>
      </c>
      <c r="V541" s="18" t="e">
        <f>IF(TBL_Employees[[#This Row],[dif]],"true","false")</f>
        <v>#VALUE!</v>
      </c>
    </row>
    <row r="542" spans="1:22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SUM((TBL_Employees[[#This Row],[Bonus %]]*TBL_Employees[[#This Row],[Annual Salary]]))</f>
        <v>0</v>
      </c>
      <c r="P542">
        <f t="shared" si="16"/>
        <v>184</v>
      </c>
      <c r="Q542">
        <f>(TBL_Employees[[#This Row],[COUNT]]/1000)*100</f>
        <v>18.399999999999999</v>
      </c>
      <c r="R542" s="18" t="str">
        <f>TEXT(TBL_Employees[[#This Row],[Hire Date]],"yyyy")</f>
        <v>2009</v>
      </c>
      <c r="S542" s="18" t="str">
        <f>TEXT(TBL_Employees[[#This Row],[Exit Date]],"yyyy")</f>
        <v/>
      </c>
      <c r="T542" s="18" t="e">
        <f>TBL_Employees[[#This Row],[exit year]]-TBL_Employees[[#This Row],[year hires]]</f>
        <v>#VALUE!</v>
      </c>
      <c r="U542" s="18">
        <f t="shared" si="17"/>
        <v>2.9000000000000001E-2</v>
      </c>
      <c r="V542" s="18" t="e">
        <f>IF(TBL_Employees[[#This Row],[dif]],"true","false")</f>
        <v>#VALUE!</v>
      </c>
    </row>
    <row r="543" spans="1:22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SUM((TBL_Employees[[#This Row],[Bonus %]]*TBL_Employees[[#This Row],[Annual Salary]]))</f>
        <v>8043.77</v>
      </c>
      <c r="P543">
        <f t="shared" si="16"/>
        <v>184</v>
      </c>
      <c r="Q543">
        <f>(TBL_Employees[[#This Row],[COUNT]]/1000)*100</f>
        <v>18.399999999999999</v>
      </c>
      <c r="R543" s="18" t="str">
        <f>TEXT(TBL_Employees[[#This Row],[Hire Date]],"yyyy")</f>
        <v>2014</v>
      </c>
      <c r="S543" s="18" t="str">
        <f>TEXT(TBL_Employees[[#This Row],[Exit Date]],"yyyy")</f>
        <v/>
      </c>
      <c r="T543" s="18" t="e">
        <f>TBL_Employees[[#This Row],[exit year]]-TBL_Employees[[#This Row],[year hires]]</f>
        <v>#VALUE!</v>
      </c>
      <c r="U543" s="18">
        <f t="shared" si="17"/>
        <v>2.9000000000000001E-2</v>
      </c>
      <c r="V543" s="18" t="e">
        <f>IF(TBL_Employees[[#This Row],[dif]],"true","false")</f>
        <v>#VALUE!</v>
      </c>
    </row>
    <row r="544" spans="1:22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SUM((TBL_Employees[[#This Row],[Bonus %]]*TBL_Employees[[#This Row],[Annual Salary]]))</f>
        <v>13858.8</v>
      </c>
      <c r="P544">
        <f t="shared" si="16"/>
        <v>184</v>
      </c>
      <c r="Q544">
        <f>(TBL_Employees[[#This Row],[COUNT]]/1000)*100</f>
        <v>18.399999999999999</v>
      </c>
      <c r="R544" s="18" t="str">
        <f>TEXT(TBL_Employees[[#This Row],[Hire Date]],"yyyy")</f>
        <v>2018</v>
      </c>
      <c r="S544" s="18" t="str">
        <f>TEXT(TBL_Employees[[#This Row],[Exit Date]],"yyyy")</f>
        <v/>
      </c>
      <c r="T544" s="18" t="e">
        <f>TBL_Employees[[#This Row],[exit year]]-TBL_Employees[[#This Row],[year hires]]</f>
        <v>#VALUE!</v>
      </c>
      <c r="U544" s="18">
        <f t="shared" si="17"/>
        <v>2.9000000000000001E-2</v>
      </c>
      <c r="V544" s="18" t="e">
        <f>IF(TBL_Employees[[#This Row],[dif]],"true","false")</f>
        <v>#VALUE!</v>
      </c>
    </row>
    <row r="545" spans="1:22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SUM((TBL_Employees[[#This Row],[Bonus %]]*TBL_Employees[[#This Row],[Annual Salary]]))</f>
        <v>8309.5600000000013</v>
      </c>
      <c r="P545">
        <f t="shared" si="16"/>
        <v>184</v>
      </c>
      <c r="Q545">
        <f>(TBL_Employees[[#This Row],[COUNT]]/1000)*100</f>
        <v>18.399999999999999</v>
      </c>
      <c r="R545" s="18" t="str">
        <f>TEXT(TBL_Employees[[#This Row],[Hire Date]],"yyyy")</f>
        <v>2012</v>
      </c>
      <c r="S545" s="18" t="str">
        <f>TEXT(TBL_Employees[[#This Row],[Exit Date]],"yyyy")</f>
        <v/>
      </c>
      <c r="T545" s="18" t="e">
        <f>TBL_Employees[[#This Row],[exit year]]-TBL_Employees[[#This Row],[year hires]]</f>
        <v>#VALUE!</v>
      </c>
      <c r="U545" s="18">
        <f t="shared" si="17"/>
        <v>2.9000000000000001E-2</v>
      </c>
      <c r="V545" s="18" t="e">
        <f>IF(TBL_Employees[[#This Row],[dif]],"true","false")</f>
        <v>#VALUE!</v>
      </c>
    </row>
    <row r="546" spans="1:22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SUM((TBL_Employees[[#This Row],[Bonus %]]*TBL_Employees[[#This Row],[Annual Salary]]))</f>
        <v>39529.800000000003</v>
      </c>
      <c r="P546">
        <f t="shared" si="16"/>
        <v>184</v>
      </c>
      <c r="Q546">
        <f>(TBL_Employees[[#This Row],[COUNT]]/1000)*100</f>
        <v>18.399999999999999</v>
      </c>
      <c r="R546" s="18" t="str">
        <f>TEXT(TBL_Employees[[#This Row],[Hire Date]],"yyyy")</f>
        <v>2017</v>
      </c>
      <c r="S546" s="18" t="str">
        <f>TEXT(TBL_Employees[[#This Row],[Exit Date]],"yyyy")</f>
        <v/>
      </c>
      <c r="T546" s="18" t="e">
        <f>TBL_Employees[[#This Row],[exit year]]-TBL_Employees[[#This Row],[year hires]]</f>
        <v>#VALUE!</v>
      </c>
      <c r="U546" s="18">
        <f t="shared" si="17"/>
        <v>2.9000000000000001E-2</v>
      </c>
      <c r="V546" s="18" t="e">
        <f>IF(TBL_Employees[[#This Row],[dif]],"true","false")</f>
        <v>#VALUE!</v>
      </c>
    </row>
    <row r="547" spans="1:22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SUM((TBL_Employees[[#This Row],[Bonus %]]*TBL_Employees[[#This Row],[Annual Salary]]))</f>
        <v>0</v>
      </c>
      <c r="P547">
        <f t="shared" si="16"/>
        <v>184</v>
      </c>
      <c r="Q547">
        <f>(TBL_Employees[[#This Row],[COUNT]]/1000)*100</f>
        <v>18.399999999999999</v>
      </c>
      <c r="R547" s="18" t="str">
        <f>TEXT(TBL_Employees[[#This Row],[Hire Date]],"yyyy")</f>
        <v>2020</v>
      </c>
      <c r="S547" s="18" t="str">
        <f>TEXT(TBL_Employees[[#This Row],[Exit Date]],"yyyy")</f>
        <v/>
      </c>
      <c r="T547" s="18" t="e">
        <f>TBL_Employees[[#This Row],[exit year]]-TBL_Employees[[#This Row],[year hires]]</f>
        <v>#VALUE!</v>
      </c>
      <c r="U547" s="18">
        <f t="shared" si="17"/>
        <v>2.9000000000000001E-2</v>
      </c>
      <c r="V547" s="18" t="e">
        <f>IF(TBL_Employees[[#This Row],[dif]],"true","false")</f>
        <v>#VALUE!</v>
      </c>
    </row>
    <row r="548" spans="1:22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SUM((TBL_Employees[[#This Row],[Bonus %]]*TBL_Employees[[#This Row],[Annual Salary]]))</f>
        <v>0</v>
      </c>
      <c r="P548">
        <f t="shared" si="16"/>
        <v>184</v>
      </c>
      <c r="Q548">
        <f>(TBL_Employees[[#This Row],[COUNT]]/1000)*100</f>
        <v>18.399999999999999</v>
      </c>
      <c r="R548" s="18" t="str">
        <f>TEXT(TBL_Employees[[#This Row],[Hire Date]],"yyyy")</f>
        <v>2019</v>
      </c>
      <c r="S548" s="18" t="str">
        <f>TEXT(TBL_Employees[[#This Row],[Exit Date]],"yyyy")</f>
        <v/>
      </c>
      <c r="T548" s="18" t="e">
        <f>TBL_Employees[[#This Row],[exit year]]-TBL_Employees[[#This Row],[year hires]]</f>
        <v>#VALUE!</v>
      </c>
      <c r="U548" s="18">
        <f t="shared" si="17"/>
        <v>2.9000000000000001E-2</v>
      </c>
      <c r="V548" s="18" t="e">
        <f>IF(TBL_Employees[[#This Row],[dif]],"true","false")</f>
        <v>#VALUE!</v>
      </c>
    </row>
    <row r="549" spans="1:22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SUM((TBL_Employees[[#This Row],[Bonus %]]*TBL_Employees[[#This Row],[Annual Salary]]))</f>
        <v>0</v>
      </c>
      <c r="P549">
        <f t="shared" si="16"/>
        <v>184</v>
      </c>
      <c r="Q549">
        <f>(TBL_Employees[[#This Row],[COUNT]]/1000)*100</f>
        <v>18.399999999999999</v>
      </c>
      <c r="R549" s="18" t="str">
        <f>TEXT(TBL_Employees[[#This Row],[Hire Date]],"yyyy")</f>
        <v>2014</v>
      </c>
      <c r="S549" s="18" t="str">
        <f>TEXT(TBL_Employees[[#This Row],[Exit Date]],"yyyy")</f>
        <v/>
      </c>
      <c r="T549" s="18" t="e">
        <f>TBL_Employees[[#This Row],[exit year]]-TBL_Employees[[#This Row],[year hires]]</f>
        <v>#VALUE!</v>
      </c>
      <c r="U549" s="18">
        <f t="shared" si="17"/>
        <v>2.9000000000000001E-2</v>
      </c>
      <c r="V549" s="18" t="e">
        <f>IF(TBL_Employees[[#This Row],[dif]],"true","false")</f>
        <v>#VALUE!</v>
      </c>
    </row>
    <row r="550" spans="1:22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SUM((TBL_Employees[[#This Row],[Bonus %]]*TBL_Employees[[#This Row],[Annual Salary]]))</f>
        <v>0</v>
      </c>
      <c r="P550">
        <f t="shared" si="16"/>
        <v>184</v>
      </c>
      <c r="Q550">
        <f>(TBL_Employees[[#This Row],[COUNT]]/1000)*100</f>
        <v>18.399999999999999</v>
      </c>
      <c r="R550" s="18" t="str">
        <f>TEXT(TBL_Employees[[#This Row],[Hire Date]],"yyyy")</f>
        <v>2009</v>
      </c>
      <c r="S550" s="18" t="str">
        <f>TEXT(TBL_Employees[[#This Row],[Exit Date]],"yyyy")</f>
        <v/>
      </c>
      <c r="T550" s="18" t="e">
        <f>TBL_Employees[[#This Row],[exit year]]-TBL_Employees[[#This Row],[year hires]]</f>
        <v>#VALUE!</v>
      </c>
      <c r="U550" s="18">
        <f t="shared" si="17"/>
        <v>2.9000000000000001E-2</v>
      </c>
      <c r="V550" s="18" t="e">
        <f>IF(TBL_Employees[[#This Row],[dif]],"true","false")</f>
        <v>#VALUE!</v>
      </c>
    </row>
    <row r="551" spans="1:22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SUM((TBL_Employees[[#This Row],[Bonus %]]*TBL_Employees[[#This Row],[Annual Salary]]))</f>
        <v>90017.9</v>
      </c>
      <c r="P551">
        <f t="shared" si="16"/>
        <v>184</v>
      </c>
      <c r="Q551">
        <f>(TBL_Employees[[#This Row],[COUNT]]/1000)*100</f>
        <v>18.399999999999999</v>
      </c>
      <c r="R551" s="18" t="str">
        <f>TEXT(TBL_Employees[[#This Row],[Hire Date]],"yyyy")</f>
        <v>2014</v>
      </c>
      <c r="S551" s="18" t="str">
        <f>TEXT(TBL_Employees[[#This Row],[Exit Date]],"yyyy")</f>
        <v/>
      </c>
      <c r="T551" s="18" t="e">
        <f>TBL_Employees[[#This Row],[exit year]]-TBL_Employees[[#This Row],[year hires]]</f>
        <v>#VALUE!</v>
      </c>
      <c r="U551" s="18">
        <f t="shared" si="17"/>
        <v>2.9000000000000001E-2</v>
      </c>
      <c r="V551" s="18" t="e">
        <f>IF(TBL_Employees[[#This Row],[dif]],"true","false")</f>
        <v>#VALUE!</v>
      </c>
    </row>
    <row r="552" spans="1:22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SUM((TBL_Employees[[#This Row],[Bonus %]]*TBL_Employees[[#This Row],[Annual Salary]]))</f>
        <v>0</v>
      </c>
      <c r="P552">
        <f t="shared" si="16"/>
        <v>184</v>
      </c>
      <c r="Q552">
        <f>(TBL_Employees[[#This Row],[COUNT]]/1000)*100</f>
        <v>18.399999999999999</v>
      </c>
      <c r="R552" s="18" t="str">
        <f>TEXT(TBL_Employees[[#This Row],[Hire Date]],"yyyy")</f>
        <v>2012</v>
      </c>
      <c r="S552" s="18" t="str">
        <f>TEXT(TBL_Employees[[#This Row],[Exit Date]],"yyyy")</f>
        <v/>
      </c>
      <c r="T552" s="18" t="e">
        <f>TBL_Employees[[#This Row],[exit year]]-TBL_Employees[[#This Row],[year hires]]</f>
        <v>#VALUE!</v>
      </c>
      <c r="U552" s="18">
        <f t="shared" si="17"/>
        <v>2.9000000000000001E-2</v>
      </c>
      <c r="V552" s="18" t="e">
        <f>IF(TBL_Employees[[#This Row],[dif]],"true","false")</f>
        <v>#VALUE!</v>
      </c>
    </row>
    <row r="553" spans="1:22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SUM((TBL_Employees[[#This Row],[Bonus %]]*TBL_Employees[[#This Row],[Annual Salary]]))</f>
        <v>0</v>
      </c>
      <c r="P553">
        <f t="shared" si="16"/>
        <v>184</v>
      </c>
      <c r="Q553">
        <f>(TBL_Employees[[#This Row],[COUNT]]/1000)*100</f>
        <v>18.399999999999999</v>
      </c>
      <c r="R553" s="18" t="str">
        <f>TEXT(TBL_Employees[[#This Row],[Hire Date]],"yyyy")</f>
        <v>2011</v>
      </c>
      <c r="S553" s="18" t="str">
        <f>TEXT(TBL_Employees[[#This Row],[Exit Date]],"yyyy")</f>
        <v/>
      </c>
      <c r="T553" s="18" t="e">
        <f>TBL_Employees[[#This Row],[exit year]]-TBL_Employees[[#This Row],[year hires]]</f>
        <v>#VALUE!</v>
      </c>
      <c r="U553" s="18">
        <f t="shared" si="17"/>
        <v>2.9000000000000001E-2</v>
      </c>
      <c r="V553" s="18" t="e">
        <f>IF(TBL_Employees[[#This Row],[dif]],"true","false")</f>
        <v>#VALUE!</v>
      </c>
    </row>
    <row r="554" spans="1:22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SUM((TBL_Employees[[#This Row],[Bonus %]]*TBL_Employees[[#This Row],[Annual Salary]]))</f>
        <v>0</v>
      </c>
      <c r="P554">
        <f t="shared" si="16"/>
        <v>184</v>
      </c>
      <c r="Q554">
        <f>(TBL_Employees[[#This Row],[COUNT]]/1000)*100</f>
        <v>18.399999999999999</v>
      </c>
      <c r="R554" s="18" t="str">
        <f>TEXT(TBL_Employees[[#This Row],[Hire Date]],"yyyy")</f>
        <v>2015</v>
      </c>
      <c r="S554" s="18" t="str">
        <f>TEXT(TBL_Employees[[#This Row],[Exit Date]],"yyyy")</f>
        <v/>
      </c>
      <c r="T554" s="18" t="e">
        <f>TBL_Employees[[#This Row],[exit year]]-TBL_Employees[[#This Row],[year hires]]</f>
        <v>#VALUE!</v>
      </c>
      <c r="U554" s="18">
        <f t="shared" si="17"/>
        <v>2.9000000000000001E-2</v>
      </c>
      <c r="V554" s="18" t="e">
        <f>IF(TBL_Employees[[#This Row],[dif]],"true","false")</f>
        <v>#VALUE!</v>
      </c>
    </row>
    <row r="555" spans="1:22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SUM((TBL_Employees[[#This Row],[Bonus %]]*TBL_Employees[[#This Row],[Annual Salary]]))</f>
        <v>35898.800000000003</v>
      </c>
      <c r="P555">
        <f t="shared" si="16"/>
        <v>184</v>
      </c>
      <c r="Q555">
        <f>(TBL_Employees[[#This Row],[COUNT]]/1000)*100</f>
        <v>18.399999999999999</v>
      </c>
      <c r="R555" s="18" t="str">
        <f>TEXT(TBL_Employees[[#This Row],[Hire Date]],"yyyy")</f>
        <v>2002</v>
      </c>
      <c r="S555" s="18" t="str">
        <f>TEXT(TBL_Employees[[#This Row],[Exit Date]],"yyyy")</f>
        <v/>
      </c>
      <c r="T555" s="18" t="e">
        <f>TBL_Employees[[#This Row],[exit year]]-TBL_Employees[[#This Row],[year hires]]</f>
        <v>#VALUE!</v>
      </c>
      <c r="U555" s="18">
        <f t="shared" si="17"/>
        <v>2.9000000000000001E-2</v>
      </c>
      <c r="V555" s="18" t="e">
        <f>IF(TBL_Employees[[#This Row],[dif]],"true","false")</f>
        <v>#VALUE!</v>
      </c>
    </row>
    <row r="556" spans="1:22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SUM((TBL_Employees[[#This Row],[Bonus %]]*TBL_Employees[[#This Row],[Annual Salary]]))</f>
        <v>0</v>
      </c>
      <c r="P556">
        <f t="shared" si="16"/>
        <v>184</v>
      </c>
      <c r="Q556">
        <f>(TBL_Employees[[#This Row],[COUNT]]/1000)*100</f>
        <v>18.399999999999999</v>
      </c>
      <c r="R556" s="18" t="str">
        <f>TEXT(TBL_Employees[[#This Row],[Hire Date]],"yyyy")</f>
        <v>2016</v>
      </c>
      <c r="S556" s="18" t="str">
        <f>TEXT(TBL_Employees[[#This Row],[Exit Date]],"yyyy")</f>
        <v/>
      </c>
      <c r="T556" s="18" t="e">
        <f>TBL_Employees[[#This Row],[exit year]]-TBL_Employees[[#This Row],[year hires]]</f>
        <v>#VALUE!</v>
      </c>
      <c r="U556" s="18">
        <f t="shared" si="17"/>
        <v>2.9000000000000001E-2</v>
      </c>
      <c r="V556" s="18" t="e">
        <f>IF(TBL_Employees[[#This Row],[dif]],"true","false")</f>
        <v>#VALUE!</v>
      </c>
    </row>
    <row r="557" spans="1:22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SUM((TBL_Employees[[#This Row],[Bonus %]]*TBL_Employees[[#This Row],[Annual Salary]]))</f>
        <v>17398.32</v>
      </c>
      <c r="P557">
        <f t="shared" si="16"/>
        <v>184</v>
      </c>
      <c r="Q557">
        <f>(TBL_Employees[[#This Row],[COUNT]]/1000)*100</f>
        <v>18.399999999999999</v>
      </c>
      <c r="R557" s="18" t="str">
        <f>TEXT(TBL_Employees[[#This Row],[Hire Date]],"yyyy")</f>
        <v>2017</v>
      </c>
      <c r="S557" s="18" t="str">
        <f>TEXT(TBL_Employees[[#This Row],[Exit Date]],"yyyy")</f>
        <v/>
      </c>
      <c r="T557" s="18" t="e">
        <f>TBL_Employees[[#This Row],[exit year]]-TBL_Employees[[#This Row],[year hires]]</f>
        <v>#VALUE!</v>
      </c>
      <c r="U557" s="18">
        <f t="shared" si="17"/>
        <v>2.9000000000000001E-2</v>
      </c>
      <c r="V557" s="18" t="e">
        <f>IF(TBL_Employees[[#This Row],[dif]],"true","false")</f>
        <v>#VALUE!</v>
      </c>
    </row>
    <row r="558" spans="1:22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SUM((TBL_Employees[[#This Row],[Bonus %]]*TBL_Employees[[#This Row],[Annual Salary]]))</f>
        <v>0</v>
      </c>
      <c r="P558">
        <f t="shared" si="16"/>
        <v>184</v>
      </c>
      <c r="Q558">
        <f>(TBL_Employees[[#This Row],[COUNT]]/1000)*100</f>
        <v>18.399999999999999</v>
      </c>
      <c r="R558" s="18" t="str">
        <f>TEXT(TBL_Employees[[#This Row],[Hire Date]],"yyyy")</f>
        <v>2000</v>
      </c>
      <c r="S558" s="18" t="str">
        <f>TEXT(TBL_Employees[[#This Row],[Exit Date]],"yyyy")</f>
        <v/>
      </c>
      <c r="T558" s="18" t="e">
        <f>TBL_Employees[[#This Row],[exit year]]-TBL_Employees[[#This Row],[year hires]]</f>
        <v>#VALUE!</v>
      </c>
      <c r="U558" s="18">
        <f t="shared" si="17"/>
        <v>2.9000000000000001E-2</v>
      </c>
      <c r="V558" s="18" t="e">
        <f>IF(TBL_Employees[[#This Row],[dif]],"true","false")</f>
        <v>#VALUE!</v>
      </c>
    </row>
    <row r="559" spans="1:22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SUM((TBL_Employees[[#This Row],[Bonus %]]*TBL_Employees[[#This Row],[Annual Salary]]))</f>
        <v>0</v>
      </c>
      <c r="P559">
        <f t="shared" si="16"/>
        <v>184</v>
      </c>
      <c r="Q559">
        <f>(TBL_Employees[[#This Row],[COUNT]]/1000)*100</f>
        <v>18.399999999999999</v>
      </c>
      <c r="R559" s="18" t="str">
        <f>TEXT(TBL_Employees[[#This Row],[Hire Date]],"yyyy")</f>
        <v>2021</v>
      </c>
      <c r="S559" s="18" t="str">
        <f>TEXT(TBL_Employees[[#This Row],[Exit Date]],"yyyy")</f>
        <v/>
      </c>
      <c r="T559" s="18" t="e">
        <f>TBL_Employees[[#This Row],[exit year]]-TBL_Employees[[#This Row],[year hires]]</f>
        <v>#VALUE!</v>
      </c>
      <c r="U559" s="18">
        <f t="shared" si="17"/>
        <v>2.9000000000000001E-2</v>
      </c>
      <c r="V559" s="18" t="e">
        <f>IF(TBL_Employees[[#This Row],[dif]],"true","false")</f>
        <v>#VALUE!</v>
      </c>
    </row>
    <row r="560" spans="1:22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SUM((TBL_Employees[[#This Row],[Bonus %]]*TBL_Employees[[#This Row],[Annual Salary]]))</f>
        <v>0</v>
      </c>
      <c r="P560">
        <f t="shared" si="16"/>
        <v>184</v>
      </c>
      <c r="Q560">
        <f>(TBL_Employees[[#This Row],[COUNT]]/1000)*100</f>
        <v>18.399999999999999</v>
      </c>
      <c r="R560" s="18" t="str">
        <f>TEXT(TBL_Employees[[#This Row],[Hire Date]],"yyyy")</f>
        <v>2020</v>
      </c>
      <c r="S560" s="18" t="str">
        <f>TEXT(TBL_Employees[[#This Row],[Exit Date]],"yyyy")</f>
        <v/>
      </c>
      <c r="T560" s="18" t="e">
        <f>TBL_Employees[[#This Row],[exit year]]-TBL_Employees[[#This Row],[year hires]]</f>
        <v>#VALUE!</v>
      </c>
      <c r="U560" s="18">
        <f t="shared" si="17"/>
        <v>2.9000000000000001E-2</v>
      </c>
      <c r="V560" s="18" t="e">
        <f>IF(TBL_Employees[[#This Row],[dif]],"true","false")</f>
        <v>#VALUE!</v>
      </c>
    </row>
    <row r="561" spans="1:22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SUM((TBL_Employees[[#This Row],[Bonus %]]*TBL_Employees[[#This Row],[Annual Salary]]))</f>
        <v>0</v>
      </c>
      <c r="P561">
        <f t="shared" si="16"/>
        <v>184</v>
      </c>
      <c r="Q561">
        <f>(TBL_Employees[[#This Row],[COUNT]]/1000)*100</f>
        <v>18.399999999999999</v>
      </c>
      <c r="R561" s="18" t="str">
        <f>TEXT(TBL_Employees[[#This Row],[Hire Date]],"yyyy")</f>
        <v>2014</v>
      </c>
      <c r="S561" s="18" t="str">
        <f>TEXT(TBL_Employees[[#This Row],[Exit Date]],"yyyy")</f>
        <v/>
      </c>
      <c r="T561" s="18" t="e">
        <f>TBL_Employees[[#This Row],[exit year]]-TBL_Employees[[#This Row],[year hires]]</f>
        <v>#VALUE!</v>
      </c>
      <c r="U561" s="18">
        <f t="shared" si="17"/>
        <v>2.9000000000000001E-2</v>
      </c>
      <c r="V561" s="18" t="e">
        <f>IF(TBL_Employees[[#This Row],[dif]],"true","false")</f>
        <v>#VALUE!</v>
      </c>
    </row>
    <row r="562" spans="1:22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SUM((TBL_Employees[[#This Row],[Bonus %]]*TBL_Employees[[#This Row],[Annual Salary]]))</f>
        <v>8162.64</v>
      </c>
      <c r="P562">
        <f t="shared" si="16"/>
        <v>184</v>
      </c>
      <c r="Q562">
        <f>(TBL_Employees[[#This Row],[COUNT]]/1000)*100</f>
        <v>18.399999999999999</v>
      </c>
      <c r="R562" s="18" t="str">
        <f>TEXT(TBL_Employees[[#This Row],[Hire Date]],"yyyy")</f>
        <v>2012</v>
      </c>
      <c r="S562" s="18" t="str">
        <f>TEXT(TBL_Employees[[#This Row],[Exit Date]],"yyyy")</f>
        <v/>
      </c>
      <c r="T562" s="18" t="e">
        <f>TBL_Employees[[#This Row],[exit year]]-TBL_Employees[[#This Row],[year hires]]</f>
        <v>#VALUE!</v>
      </c>
      <c r="U562" s="18">
        <f t="shared" si="17"/>
        <v>2.9000000000000001E-2</v>
      </c>
      <c r="V562" s="18" t="e">
        <f>IF(TBL_Employees[[#This Row],[dif]],"true","false")</f>
        <v>#VALUE!</v>
      </c>
    </row>
    <row r="563" spans="1:22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SUM((TBL_Employees[[#This Row],[Bonus %]]*TBL_Employees[[#This Row],[Annual Salary]]))</f>
        <v>39463.58</v>
      </c>
      <c r="P563">
        <f t="shared" si="16"/>
        <v>184</v>
      </c>
      <c r="Q563">
        <f>(TBL_Employees[[#This Row],[COUNT]]/1000)*100</f>
        <v>18.399999999999999</v>
      </c>
      <c r="R563" s="18" t="str">
        <f>TEXT(TBL_Employees[[#This Row],[Hire Date]],"yyyy")</f>
        <v>2021</v>
      </c>
      <c r="S563" s="18" t="str">
        <f>TEXT(TBL_Employees[[#This Row],[Exit Date]],"yyyy")</f>
        <v/>
      </c>
      <c r="T563" s="18" t="e">
        <f>TBL_Employees[[#This Row],[exit year]]-TBL_Employees[[#This Row],[year hires]]</f>
        <v>#VALUE!</v>
      </c>
      <c r="U563" s="18">
        <f t="shared" si="17"/>
        <v>2.9000000000000001E-2</v>
      </c>
      <c r="V563" s="18" t="e">
        <f>IF(TBL_Employees[[#This Row],[dif]],"true","false")</f>
        <v>#VALUE!</v>
      </c>
    </row>
    <row r="564" spans="1:22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SUM((TBL_Employees[[#This Row],[Bonus %]]*TBL_Employees[[#This Row],[Annual Salary]]))</f>
        <v>28927.88</v>
      </c>
      <c r="P564">
        <f t="shared" si="16"/>
        <v>184</v>
      </c>
      <c r="Q564">
        <f>(TBL_Employees[[#This Row],[COUNT]]/1000)*100</f>
        <v>18.399999999999999</v>
      </c>
      <c r="R564" s="18" t="str">
        <f>TEXT(TBL_Employees[[#This Row],[Hire Date]],"yyyy")</f>
        <v>2018</v>
      </c>
      <c r="S564" s="18" t="str">
        <f>TEXT(TBL_Employees[[#This Row],[Exit Date]],"yyyy")</f>
        <v/>
      </c>
      <c r="T564" s="18" t="e">
        <f>TBL_Employees[[#This Row],[exit year]]-TBL_Employees[[#This Row],[year hires]]</f>
        <v>#VALUE!</v>
      </c>
      <c r="U564" s="18">
        <f t="shared" si="17"/>
        <v>2.9000000000000001E-2</v>
      </c>
      <c r="V564" s="18" t="e">
        <f>IF(TBL_Employees[[#This Row],[dif]],"true","false")</f>
        <v>#VALUE!</v>
      </c>
    </row>
    <row r="565" spans="1:22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SUM((TBL_Employees[[#This Row],[Bonus %]]*TBL_Employees[[#This Row],[Annual Salary]]))</f>
        <v>21826.7</v>
      </c>
      <c r="P565">
        <f t="shared" si="16"/>
        <v>184</v>
      </c>
      <c r="Q565">
        <f>(TBL_Employees[[#This Row],[COUNT]]/1000)*100</f>
        <v>18.399999999999999</v>
      </c>
      <c r="R565" s="18" t="str">
        <f>TEXT(TBL_Employees[[#This Row],[Hire Date]],"yyyy")</f>
        <v>2014</v>
      </c>
      <c r="S565" s="18" t="str">
        <f>TEXT(TBL_Employees[[#This Row],[Exit Date]],"yyyy")</f>
        <v/>
      </c>
      <c r="T565" s="18" t="e">
        <f>TBL_Employees[[#This Row],[exit year]]-TBL_Employees[[#This Row],[year hires]]</f>
        <v>#VALUE!</v>
      </c>
      <c r="U565" s="18">
        <f t="shared" si="17"/>
        <v>2.9000000000000001E-2</v>
      </c>
      <c r="V565" s="18" t="e">
        <f>IF(TBL_Employees[[#This Row],[dif]],"true","false")</f>
        <v>#VALUE!</v>
      </c>
    </row>
    <row r="566" spans="1:22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SUM((TBL_Employees[[#This Row],[Bonus %]]*TBL_Employees[[#This Row],[Annual Salary]]))</f>
        <v>0</v>
      </c>
      <c r="P566">
        <f t="shared" si="16"/>
        <v>184</v>
      </c>
      <c r="Q566">
        <f>(TBL_Employees[[#This Row],[COUNT]]/1000)*100</f>
        <v>18.399999999999999</v>
      </c>
      <c r="R566" s="18" t="str">
        <f>TEXT(TBL_Employees[[#This Row],[Hire Date]],"yyyy")</f>
        <v>2016</v>
      </c>
      <c r="S566" s="18" t="str">
        <f>TEXT(TBL_Employees[[#This Row],[Exit Date]],"yyyy")</f>
        <v/>
      </c>
      <c r="T566" s="18" t="e">
        <f>TBL_Employees[[#This Row],[exit year]]-TBL_Employees[[#This Row],[year hires]]</f>
        <v>#VALUE!</v>
      </c>
      <c r="U566" s="18">
        <f t="shared" si="17"/>
        <v>2.9000000000000001E-2</v>
      </c>
      <c r="V566" s="18" t="e">
        <f>IF(TBL_Employees[[#This Row],[dif]],"true","false")</f>
        <v>#VALUE!</v>
      </c>
    </row>
    <row r="567" spans="1:22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SUM((TBL_Employees[[#This Row],[Bonus %]]*TBL_Employees[[#This Row],[Annual Salary]]))</f>
        <v>0</v>
      </c>
      <c r="P567">
        <f t="shared" si="16"/>
        <v>184</v>
      </c>
      <c r="Q567">
        <f>(TBL_Employees[[#This Row],[COUNT]]/1000)*100</f>
        <v>18.399999999999999</v>
      </c>
      <c r="R567" s="18" t="str">
        <f>TEXT(TBL_Employees[[#This Row],[Hire Date]],"yyyy")</f>
        <v>2017</v>
      </c>
      <c r="S567" s="18" t="str">
        <f>TEXT(TBL_Employees[[#This Row],[Exit Date]],"yyyy")</f>
        <v/>
      </c>
      <c r="T567" s="18" t="e">
        <f>TBL_Employees[[#This Row],[exit year]]-TBL_Employees[[#This Row],[year hires]]</f>
        <v>#VALUE!</v>
      </c>
      <c r="U567" s="18">
        <f t="shared" si="17"/>
        <v>2.9000000000000001E-2</v>
      </c>
      <c r="V567" s="18" t="e">
        <f>IF(TBL_Employees[[#This Row],[dif]],"true","false")</f>
        <v>#VALUE!</v>
      </c>
    </row>
    <row r="568" spans="1:22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SUM((TBL_Employees[[#This Row],[Bonus %]]*TBL_Employees[[#This Row],[Annual Salary]]))</f>
        <v>0</v>
      </c>
      <c r="P568">
        <f t="shared" si="16"/>
        <v>184</v>
      </c>
      <c r="Q568">
        <f>(TBL_Employees[[#This Row],[COUNT]]/1000)*100</f>
        <v>18.399999999999999</v>
      </c>
      <c r="R568" s="18" t="str">
        <f>TEXT(TBL_Employees[[#This Row],[Hire Date]],"yyyy")</f>
        <v>1992</v>
      </c>
      <c r="S568" s="18" t="str">
        <f>TEXT(TBL_Employees[[#This Row],[Exit Date]],"yyyy")</f>
        <v/>
      </c>
      <c r="T568" s="18" t="e">
        <f>TBL_Employees[[#This Row],[exit year]]-TBL_Employees[[#This Row],[year hires]]</f>
        <v>#VALUE!</v>
      </c>
      <c r="U568" s="18">
        <f t="shared" si="17"/>
        <v>2.9000000000000001E-2</v>
      </c>
      <c r="V568" s="18" t="e">
        <f>IF(TBL_Employees[[#This Row],[dif]],"true","false")</f>
        <v>#VALUE!</v>
      </c>
    </row>
    <row r="569" spans="1:22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SUM((TBL_Employees[[#This Row],[Bonus %]]*TBL_Employees[[#This Row],[Annual Salary]]))</f>
        <v>0</v>
      </c>
      <c r="P569">
        <f t="shared" si="16"/>
        <v>184</v>
      </c>
      <c r="Q569">
        <f>(TBL_Employees[[#This Row],[COUNT]]/1000)*100</f>
        <v>18.399999999999999</v>
      </c>
      <c r="R569" s="18" t="str">
        <f>TEXT(TBL_Employees[[#This Row],[Hire Date]],"yyyy")</f>
        <v>2021</v>
      </c>
      <c r="S569" s="18" t="str">
        <f>TEXT(TBL_Employees[[#This Row],[Exit Date]],"yyyy")</f>
        <v/>
      </c>
      <c r="T569" s="18" t="e">
        <f>TBL_Employees[[#This Row],[exit year]]-TBL_Employees[[#This Row],[year hires]]</f>
        <v>#VALUE!</v>
      </c>
      <c r="U569" s="18">
        <f t="shared" si="17"/>
        <v>2.9000000000000001E-2</v>
      </c>
      <c r="V569" s="18" t="e">
        <f>IF(TBL_Employees[[#This Row],[dif]],"true","false")</f>
        <v>#VALUE!</v>
      </c>
    </row>
    <row r="570" spans="1:22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SUM((TBL_Employees[[#This Row],[Bonus %]]*TBL_Employees[[#This Row],[Annual Salary]]))</f>
        <v>0</v>
      </c>
      <c r="P570">
        <f t="shared" si="16"/>
        <v>184</v>
      </c>
      <c r="Q570">
        <f>(TBL_Employees[[#This Row],[COUNT]]/1000)*100</f>
        <v>18.399999999999999</v>
      </c>
      <c r="R570" s="18" t="str">
        <f>TEXT(TBL_Employees[[#This Row],[Hire Date]],"yyyy")</f>
        <v>2015</v>
      </c>
      <c r="S570" s="18" t="str">
        <f>TEXT(TBL_Employees[[#This Row],[Exit Date]],"yyyy")</f>
        <v/>
      </c>
      <c r="T570" s="18" t="e">
        <f>TBL_Employees[[#This Row],[exit year]]-TBL_Employees[[#This Row],[year hires]]</f>
        <v>#VALUE!</v>
      </c>
      <c r="U570" s="18">
        <f t="shared" si="17"/>
        <v>2.9000000000000001E-2</v>
      </c>
      <c r="V570" s="18" t="e">
        <f>IF(TBL_Employees[[#This Row],[dif]],"true","false")</f>
        <v>#VALUE!</v>
      </c>
    </row>
    <row r="571" spans="1:22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SUM((TBL_Employees[[#This Row],[Bonus %]]*TBL_Employees[[#This Row],[Annual Salary]]))</f>
        <v>0</v>
      </c>
      <c r="P571">
        <f t="shared" si="16"/>
        <v>184</v>
      </c>
      <c r="Q571">
        <f>(TBL_Employees[[#This Row],[COUNT]]/1000)*100</f>
        <v>18.399999999999999</v>
      </c>
      <c r="R571" s="18" t="str">
        <f>TEXT(TBL_Employees[[#This Row],[Hire Date]],"yyyy")</f>
        <v>1994</v>
      </c>
      <c r="S571" s="18" t="str">
        <f>TEXT(TBL_Employees[[#This Row],[Exit Date]],"yyyy")</f>
        <v/>
      </c>
      <c r="T571" s="18" t="e">
        <f>TBL_Employees[[#This Row],[exit year]]-TBL_Employees[[#This Row],[year hires]]</f>
        <v>#VALUE!</v>
      </c>
      <c r="U571" s="18">
        <f t="shared" si="17"/>
        <v>2.9000000000000001E-2</v>
      </c>
      <c r="V571" s="18" t="e">
        <f>IF(TBL_Employees[[#This Row],[dif]],"true","false")</f>
        <v>#VALUE!</v>
      </c>
    </row>
    <row r="572" spans="1:22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SUM((TBL_Employees[[#This Row],[Bonus %]]*TBL_Employees[[#This Row],[Annual Salary]]))</f>
        <v>0</v>
      </c>
      <c r="P572">
        <f t="shared" si="16"/>
        <v>184</v>
      </c>
      <c r="Q572">
        <f>(TBL_Employees[[#This Row],[COUNT]]/1000)*100</f>
        <v>18.399999999999999</v>
      </c>
      <c r="R572" s="18" t="str">
        <f>TEXT(TBL_Employees[[#This Row],[Hire Date]],"yyyy")</f>
        <v>2018</v>
      </c>
      <c r="S572" s="18" t="str">
        <f>TEXT(TBL_Employees[[#This Row],[Exit Date]],"yyyy")</f>
        <v/>
      </c>
      <c r="T572" s="18" t="e">
        <f>TBL_Employees[[#This Row],[exit year]]-TBL_Employees[[#This Row],[year hires]]</f>
        <v>#VALUE!</v>
      </c>
      <c r="U572" s="18">
        <f t="shared" si="17"/>
        <v>2.9000000000000001E-2</v>
      </c>
      <c r="V572" s="18" t="e">
        <f>IF(TBL_Employees[[#This Row],[dif]],"true","false")</f>
        <v>#VALUE!</v>
      </c>
    </row>
    <row r="573" spans="1:22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SUM((TBL_Employees[[#This Row],[Bonus %]]*TBL_Employees[[#This Row],[Annual Salary]]))</f>
        <v>0</v>
      </c>
      <c r="P573">
        <f t="shared" si="16"/>
        <v>184</v>
      </c>
      <c r="Q573">
        <f>(TBL_Employees[[#This Row],[COUNT]]/1000)*100</f>
        <v>18.399999999999999</v>
      </c>
      <c r="R573" s="18" t="str">
        <f>TEXT(TBL_Employees[[#This Row],[Hire Date]],"yyyy")</f>
        <v>2020</v>
      </c>
      <c r="S573" s="18" t="str">
        <f>TEXT(TBL_Employees[[#This Row],[Exit Date]],"yyyy")</f>
        <v/>
      </c>
      <c r="T573" s="18" t="e">
        <f>TBL_Employees[[#This Row],[exit year]]-TBL_Employees[[#This Row],[year hires]]</f>
        <v>#VALUE!</v>
      </c>
      <c r="U573" s="18">
        <f t="shared" si="17"/>
        <v>2.9000000000000001E-2</v>
      </c>
      <c r="V573" s="18" t="e">
        <f>IF(TBL_Employees[[#This Row],[dif]],"true","false")</f>
        <v>#VALUE!</v>
      </c>
    </row>
    <row r="574" spans="1:22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SUM((TBL_Employees[[#This Row],[Bonus %]]*TBL_Employees[[#This Row],[Annual Salary]]))</f>
        <v>86695.069999999992</v>
      </c>
      <c r="P574">
        <f t="shared" si="16"/>
        <v>184</v>
      </c>
      <c r="Q574">
        <f>(TBL_Employees[[#This Row],[COUNT]]/1000)*100</f>
        <v>18.399999999999999</v>
      </c>
      <c r="R574" s="18" t="str">
        <f>TEXT(TBL_Employees[[#This Row],[Hire Date]],"yyyy")</f>
        <v>2007</v>
      </c>
      <c r="S574" s="18" t="str">
        <f>TEXT(TBL_Employees[[#This Row],[Exit Date]],"yyyy")</f>
        <v/>
      </c>
      <c r="T574" s="18" t="e">
        <f>TBL_Employees[[#This Row],[exit year]]-TBL_Employees[[#This Row],[year hires]]</f>
        <v>#VALUE!</v>
      </c>
      <c r="U574" s="18">
        <f t="shared" si="17"/>
        <v>2.9000000000000001E-2</v>
      </c>
      <c r="V574" s="18" t="e">
        <f>IF(TBL_Employees[[#This Row],[dif]],"true","false")</f>
        <v>#VALUE!</v>
      </c>
    </row>
    <row r="575" spans="1:22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SUM((TBL_Employees[[#This Row],[Bonus %]]*TBL_Employees[[#This Row],[Annual Salary]]))</f>
        <v>21329.420000000002</v>
      </c>
      <c r="P575">
        <f t="shared" si="16"/>
        <v>184</v>
      </c>
      <c r="Q575">
        <f>(TBL_Employees[[#This Row],[COUNT]]/1000)*100</f>
        <v>18.399999999999999</v>
      </c>
      <c r="R575" s="18" t="str">
        <f>TEXT(TBL_Employees[[#This Row],[Hire Date]],"yyyy")</f>
        <v>2011</v>
      </c>
      <c r="S575" s="18" t="str">
        <f>TEXT(TBL_Employees[[#This Row],[Exit Date]],"yyyy")</f>
        <v/>
      </c>
      <c r="T575" s="18" t="e">
        <f>TBL_Employees[[#This Row],[exit year]]-TBL_Employees[[#This Row],[year hires]]</f>
        <v>#VALUE!</v>
      </c>
      <c r="U575" s="18">
        <f t="shared" si="17"/>
        <v>2.9000000000000001E-2</v>
      </c>
      <c r="V575" s="18" t="e">
        <f>IF(TBL_Employees[[#This Row],[dif]],"true","false")</f>
        <v>#VALUE!</v>
      </c>
    </row>
    <row r="576" spans="1:22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SUM((TBL_Employees[[#This Row],[Bonus %]]*TBL_Employees[[#This Row],[Annual Salary]]))</f>
        <v>14972.88</v>
      </c>
      <c r="P576">
        <f t="shared" si="16"/>
        <v>184</v>
      </c>
      <c r="Q576">
        <f>(TBL_Employees[[#This Row],[COUNT]]/1000)*100</f>
        <v>18.399999999999999</v>
      </c>
      <c r="R576" s="18" t="str">
        <f>TEXT(TBL_Employees[[#This Row],[Hire Date]],"yyyy")</f>
        <v>2010</v>
      </c>
      <c r="S576" s="18" t="str">
        <f>TEXT(TBL_Employees[[#This Row],[Exit Date]],"yyyy")</f>
        <v/>
      </c>
      <c r="T576" s="18" t="e">
        <f>TBL_Employees[[#This Row],[exit year]]-TBL_Employees[[#This Row],[year hires]]</f>
        <v>#VALUE!</v>
      </c>
      <c r="U576" s="18">
        <f t="shared" si="17"/>
        <v>2.9000000000000001E-2</v>
      </c>
      <c r="V576" s="18" t="e">
        <f>IF(TBL_Employees[[#This Row],[dif]],"true","false")</f>
        <v>#VALUE!</v>
      </c>
    </row>
    <row r="577" spans="1:22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SUM((TBL_Employees[[#This Row],[Bonus %]]*TBL_Employees[[#This Row],[Annual Salary]]))</f>
        <v>43979.600000000006</v>
      </c>
      <c r="P577">
        <f t="shared" si="16"/>
        <v>184</v>
      </c>
      <c r="Q577">
        <f>(TBL_Employees[[#This Row],[COUNT]]/1000)*100</f>
        <v>18.399999999999999</v>
      </c>
      <c r="R577" s="18" t="str">
        <f>TEXT(TBL_Employees[[#This Row],[Hire Date]],"yyyy")</f>
        <v>2010</v>
      </c>
      <c r="S577" s="18" t="str">
        <f>TEXT(TBL_Employees[[#This Row],[Exit Date]],"yyyy")</f>
        <v/>
      </c>
      <c r="T577" s="18" t="e">
        <f>TBL_Employees[[#This Row],[exit year]]-TBL_Employees[[#This Row],[year hires]]</f>
        <v>#VALUE!</v>
      </c>
      <c r="U577" s="18">
        <f t="shared" si="17"/>
        <v>2.9000000000000001E-2</v>
      </c>
      <c r="V577" s="18" t="e">
        <f>IF(TBL_Employees[[#This Row],[dif]],"true","false")</f>
        <v>#VALUE!</v>
      </c>
    </row>
    <row r="578" spans="1:22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SUM((TBL_Employees[[#This Row],[Bonus %]]*TBL_Employees[[#This Row],[Annual Salary]]))</f>
        <v>19519.95</v>
      </c>
      <c r="P578">
        <f t="shared" ref="P578:P641" si="18">COUNTIF(K:K,"&gt;20%")</f>
        <v>184</v>
      </c>
      <c r="Q578">
        <f>(TBL_Employees[[#This Row],[COUNT]]/1000)*100</f>
        <v>18.399999999999999</v>
      </c>
      <c r="R578" s="18" t="str">
        <f>TEXT(TBL_Employees[[#This Row],[Hire Date]],"yyyy")</f>
        <v>2019</v>
      </c>
      <c r="S578" s="18" t="str">
        <f>TEXT(TBL_Employees[[#This Row],[Exit Date]],"yyyy")</f>
        <v>2022</v>
      </c>
      <c r="T578" s="18">
        <f>TBL_Employees[[#This Row],[exit year]]-TBL_Employees[[#This Row],[year hires]]</f>
        <v>3</v>
      </c>
      <c r="U578" s="18">
        <f t="shared" ref="U578:U641" si="19">29/1000</f>
        <v>2.9000000000000001E-2</v>
      </c>
      <c r="V578" s="18" t="str">
        <f>IF(TBL_Employees[[#This Row],[dif]],"true","false")</f>
        <v>true</v>
      </c>
    </row>
    <row r="579" spans="1:22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SUM((TBL_Employees[[#This Row],[Bonus %]]*TBL_Employees[[#This Row],[Annual Salary]]))</f>
        <v>6526.8</v>
      </c>
      <c r="P579">
        <f t="shared" si="18"/>
        <v>184</v>
      </c>
      <c r="Q579">
        <f>(TBL_Employees[[#This Row],[COUNT]]/1000)*100</f>
        <v>18.399999999999999</v>
      </c>
      <c r="R579" s="18" t="str">
        <f>TEXT(TBL_Employees[[#This Row],[Hire Date]],"yyyy")</f>
        <v>2019</v>
      </c>
      <c r="S579" s="18" t="str">
        <f>TEXT(TBL_Employees[[#This Row],[Exit Date]],"yyyy")</f>
        <v/>
      </c>
      <c r="T579" s="18" t="e">
        <f>TBL_Employees[[#This Row],[exit year]]-TBL_Employees[[#This Row],[year hires]]</f>
        <v>#VALUE!</v>
      </c>
      <c r="U579" s="18">
        <f t="shared" si="19"/>
        <v>2.9000000000000001E-2</v>
      </c>
      <c r="V579" s="18" t="e">
        <f>IF(TBL_Employees[[#This Row],[dif]],"true","false")</f>
        <v>#VALUE!</v>
      </c>
    </row>
    <row r="580" spans="1:22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SUM((TBL_Employees[[#This Row],[Bonus %]]*TBL_Employees[[#This Row],[Annual Salary]]))</f>
        <v>24296.48</v>
      </c>
      <c r="P580">
        <f t="shared" si="18"/>
        <v>184</v>
      </c>
      <c r="Q580">
        <f>(TBL_Employees[[#This Row],[COUNT]]/1000)*100</f>
        <v>18.399999999999999</v>
      </c>
      <c r="R580" s="18" t="str">
        <f>TEXT(TBL_Employees[[#This Row],[Hire Date]],"yyyy")</f>
        <v>2020</v>
      </c>
      <c r="S580" s="18" t="str">
        <f>TEXT(TBL_Employees[[#This Row],[Exit Date]],"yyyy")</f>
        <v/>
      </c>
      <c r="T580" s="18" t="e">
        <f>TBL_Employees[[#This Row],[exit year]]-TBL_Employees[[#This Row],[year hires]]</f>
        <v>#VALUE!</v>
      </c>
      <c r="U580" s="18">
        <f t="shared" si="19"/>
        <v>2.9000000000000001E-2</v>
      </c>
      <c r="V580" s="18" t="e">
        <f>IF(TBL_Employees[[#This Row],[dif]],"true","false")</f>
        <v>#VALUE!</v>
      </c>
    </row>
    <row r="581" spans="1:22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SUM((TBL_Employees[[#This Row],[Bonus %]]*TBL_Employees[[#This Row],[Annual Salary]]))</f>
        <v>0</v>
      </c>
      <c r="P581">
        <f t="shared" si="18"/>
        <v>184</v>
      </c>
      <c r="Q581">
        <f>(TBL_Employees[[#This Row],[COUNT]]/1000)*100</f>
        <v>18.399999999999999</v>
      </c>
      <c r="R581" s="18" t="str">
        <f>TEXT(TBL_Employees[[#This Row],[Hire Date]],"yyyy")</f>
        <v>2006</v>
      </c>
      <c r="S581" s="18" t="str">
        <f>TEXT(TBL_Employees[[#This Row],[Exit Date]],"yyyy")</f>
        <v/>
      </c>
      <c r="T581" s="18" t="e">
        <f>TBL_Employees[[#This Row],[exit year]]-TBL_Employees[[#This Row],[year hires]]</f>
        <v>#VALUE!</v>
      </c>
      <c r="U581" s="18">
        <f t="shared" si="19"/>
        <v>2.9000000000000001E-2</v>
      </c>
      <c r="V581" s="18" t="e">
        <f>IF(TBL_Employees[[#This Row],[dif]],"true","false")</f>
        <v>#VALUE!</v>
      </c>
    </row>
    <row r="582" spans="1:22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SUM((TBL_Employees[[#This Row],[Bonus %]]*TBL_Employees[[#This Row],[Annual Salary]]))</f>
        <v>0</v>
      </c>
      <c r="P582">
        <f t="shared" si="18"/>
        <v>184</v>
      </c>
      <c r="Q582">
        <f>(TBL_Employees[[#This Row],[COUNT]]/1000)*100</f>
        <v>18.399999999999999</v>
      </c>
      <c r="R582" s="18" t="str">
        <f>TEXT(TBL_Employees[[#This Row],[Hire Date]],"yyyy")</f>
        <v>2008</v>
      </c>
      <c r="S582" s="18" t="str">
        <f>TEXT(TBL_Employees[[#This Row],[Exit Date]],"yyyy")</f>
        <v/>
      </c>
      <c r="T582" s="18" t="e">
        <f>TBL_Employees[[#This Row],[exit year]]-TBL_Employees[[#This Row],[year hires]]</f>
        <v>#VALUE!</v>
      </c>
      <c r="U582" s="18">
        <f t="shared" si="19"/>
        <v>2.9000000000000001E-2</v>
      </c>
      <c r="V582" s="18" t="e">
        <f>IF(TBL_Employees[[#This Row],[dif]],"true","false")</f>
        <v>#VALUE!</v>
      </c>
    </row>
    <row r="583" spans="1:22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SUM((TBL_Employees[[#This Row],[Bonus %]]*TBL_Employees[[#This Row],[Annual Salary]]))</f>
        <v>0</v>
      </c>
      <c r="P583">
        <f t="shared" si="18"/>
        <v>184</v>
      </c>
      <c r="Q583">
        <f>(TBL_Employees[[#This Row],[COUNT]]/1000)*100</f>
        <v>18.399999999999999</v>
      </c>
      <c r="R583" s="18" t="str">
        <f>TEXT(TBL_Employees[[#This Row],[Hire Date]],"yyyy")</f>
        <v>2001</v>
      </c>
      <c r="S583" s="18" t="str">
        <f>TEXT(TBL_Employees[[#This Row],[Exit Date]],"yyyy")</f>
        <v/>
      </c>
      <c r="T583" s="18" t="e">
        <f>TBL_Employees[[#This Row],[exit year]]-TBL_Employees[[#This Row],[year hires]]</f>
        <v>#VALUE!</v>
      </c>
      <c r="U583" s="18">
        <f t="shared" si="19"/>
        <v>2.9000000000000001E-2</v>
      </c>
      <c r="V583" s="18" t="e">
        <f>IF(TBL_Employees[[#This Row],[dif]],"true","false")</f>
        <v>#VALUE!</v>
      </c>
    </row>
    <row r="584" spans="1:22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SUM((TBL_Employees[[#This Row],[Bonus %]]*TBL_Employees[[#This Row],[Annual Salary]]))</f>
        <v>0</v>
      </c>
      <c r="P584">
        <f t="shared" si="18"/>
        <v>184</v>
      </c>
      <c r="Q584">
        <f>(TBL_Employees[[#This Row],[COUNT]]/1000)*100</f>
        <v>18.399999999999999</v>
      </c>
      <c r="R584" s="18" t="str">
        <f>TEXT(TBL_Employees[[#This Row],[Hire Date]],"yyyy")</f>
        <v>2012</v>
      </c>
      <c r="S584" s="18" t="str">
        <f>TEXT(TBL_Employees[[#This Row],[Exit Date]],"yyyy")</f>
        <v/>
      </c>
      <c r="T584" s="18" t="e">
        <f>TBL_Employees[[#This Row],[exit year]]-TBL_Employees[[#This Row],[year hires]]</f>
        <v>#VALUE!</v>
      </c>
      <c r="U584" s="18">
        <f t="shared" si="19"/>
        <v>2.9000000000000001E-2</v>
      </c>
      <c r="V584" s="18" t="e">
        <f>IF(TBL_Employees[[#This Row],[dif]],"true","false")</f>
        <v>#VALUE!</v>
      </c>
    </row>
    <row r="585" spans="1:22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SUM((TBL_Employees[[#This Row],[Bonus %]]*TBL_Employees[[#This Row],[Annual Salary]]))</f>
        <v>15995.000000000002</v>
      </c>
      <c r="P585">
        <f t="shared" si="18"/>
        <v>184</v>
      </c>
      <c r="Q585">
        <f>(TBL_Employees[[#This Row],[COUNT]]/1000)*100</f>
        <v>18.399999999999999</v>
      </c>
      <c r="R585" s="18" t="str">
        <f>TEXT(TBL_Employees[[#This Row],[Hire Date]],"yyyy")</f>
        <v>2011</v>
      </c>
      <c r="S585" s="18" t="str">
        <f>TEXT(TBL_Employees[[#This Row],[Exit Date]],"yyyy")</f>
        <v/>
      </c>
      <c r="T585" s="18" t="e">
        <f>TBL_Employees[[#This Row],[exit year]]-TBL_Employees[[#This Row],[year hires]]</f>
        <v>#VALUE!</v>
      </c>
      <c r="U585" s="18">
        <f t="shared" si="19"/>
        <v>2.9000000000000001E-2</v>
      </c>
      <c r="V585" s="18" t="e">
        <f>IF(TBL_Employees[[#This Row],[dif]],"true","false")</f>
        <v>#VALUE!</v>
      </c>
    </row>
    <row r="586" spans="1:22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SUM((TBL_Employees[[#This Row],[Bonus %]]*TBL_Employees[[#This Row],[Annual Salary]]))</f>
        <v>4911.55</v>
      </c>
      <c r="P586">
        <f t="shared" si="18"/>
        <v>184</v>
      </c>
      <c r="Q586">
        <f>(TBL_Employees[[#This Row],[COUNT]]/1000)*100</f>
        <v>18.399999999999999</v>
      </c>
      <c r="R586" s="18" t="str">
        <f>TEXT(TBL_Employees[[#This Row],[Hire Date]],"yyyy")</f>
        <v>2020</v>
      </c>
      <c r="S586" s="18" t="str">
        <f>TEXT(TBL_Employees[[#This Row],[Exit Date]],"yyyy")</f>
        <v/>
      </c>
      <c r="T586" s="18" t="e">
        <f>TBL_Employees[[#This Row],[exit year]]-TBL_Employees[[#This Row],[year hires]]</f>
        <v>#VALUE!</v>
      </c>
      <c r="U586" s="18">
        <f t="shared" si="19"/>
        <v>2.9000000000000001E-2</v>
      </c>
      <c r="V586" s="18" t="e">
        <f>IF(TBL_Employees[[#This Row],[dif]],"true","false")</f>
        <v>#VALUE!</v>
      </c>
    </row>
    <row r="587" spans="1:22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SUM((TBL_Employees[[#This Row],[Bonus %]]*TBL_Employees[[#This Row],[Annual Salary]]))</f>
        <v>7634.130000000001</v>
      </c>
      <c r="P587">
        <f t="shared" si="18"/>
        <v>184</v>
      </c>
      <c r="Q587">
        <f>(TBL_Employees[[#This Row],[COUNT]]/1000)*100</f>
        <v>18.399999999999999</v>
      </c>
      <c r="R587" s="18" t="str">
        <f>TEXT(TBL_Employees[[#This Row],[Hire Date]],"yyyy")</f>
        <v>2000</v>
      </c>
      <c r="S587" s="18" t="str">
        <f>TEXT(TBL_Employees[[#This Row],[Exit Date]],"yyyy")</f>
        <v/>
      </c>
      <c r="T587" s="18" t="e">
        <f>TBL_Employees[[#This Row],[exit year]]-TBL_Employees[[#This Row],[year hires]]</f>
        <v>#VALUE!</v>
      </c>
      <c r="U587" s="18">
        <f t="shared" si="19"/>
        <v>2.9000000000000001E-2</v>
      </c>
      <c r="V587" s="18" t="e">
        <f>IF(TBL_Employees[[#This Row],[dif]],"true","false")</f>
        <v>#VALUE!</v>
      </c>
    </row>
    <row r="588" spans="1:22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SUM((TBL_Employees[[#This Row],[Bonus %]]*TBL_Employees[[#This Row],[Annual Salary]]))</f>
        <v>0</v>
      </c>
      <c r="P588">
        <f t="shared" si="18"/>
        <v>184</v>
      </c>
      <c r="Q588">
        <f>(TBL_Employees[[#This Row],[COUNT]]/1000)*100</f>
        <v>18.399999999999999</v>
      </c>
      <c r="R588" s="18" t="str">
        <f>TEXT(TBL_Employees[[#This Row],[Hire Date]],"yyyy")</f>
        <v>2015</v>
      </c>
      <c r="S588" s="18" t="str">
        <f>TEXT(TBL_Employees[[#This Row],[Exit Date]],"yyyy")</f>
        <v/>
      </c>
      <c r="T588" s="18" t="e">
        <f>TBL_Employees[[#This Row],[exit year]]-TBL_Employees[[#This Row],[year hires]]</f>
        <v>#VALUE!</v>
      </c>
      <c r="U588" s="18">
        <f t="shared" si="19"/>
        <v>2.9000000000000001E-2</v>
      </c>
      <c r="V588" s="18" t="e">
        <f>IF(TBL_Employees[[#This Row],[dif]],"true","false")</f>
        <v>#VALUE!</v>
      </c>
    </row>
    <row r="589" spans="1:22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SUM((TBL_Employees[[#This Row],[Bonus %]]*TBL_Employees[[#This Row],[Annual Salary]]))</f>
        <v>0</v>
      </c>
      <c r="P589">
        <f t="shared" si="18"/>
        <v>184</v>
      </c>
      <c r="Q589">
        <f>(TBL_Employees[[#This Row],[COUNT]]/1000)*100</f>
        <v>18.399999999999999</v>
      </c>
      <c r="R589" s="18" t="str">
        <f>TEXT(TBL_Employees[[#This Row],[Hire Date]],"yyyy")</f>
        <v>2012</v>
      </c>
      <c r="S589" s="18" t="str">
        <f>TEXT(TBL_Employees[[#This Row],[Exit Date]],"yyyy")</f>
        <v/>
      </c>
      <c r="T589" s="18" t="e">
        <f>TBL_Employees[[#This Row],[exit year]]-TBL_Employees[[#This Row],[year hires]]</f>
        <v>#VALUE!</v>
      </c>
      <c r="U589" s="18">
        <f t="shared" si="19"/>
        <v>2.9000000000000001E-2</v>
      </c>
      <c r="V589" s="18" t="e">
        <f>IF(TBL_Employees[[#This Row],[dif]],"true","false")</f>
        <v>#VALUE!</v>
      </c>
    </row>
    <row r="590" spans="1:22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SUM((TBL_Employees[[#This Row],[Bonus %]]*TBL_Employees[[#This Row],[Annual Salary]]))</f>
        <v>0</v>
      </c>
      <c r="P590">
        <f t="shared" si="18"/>
        <v>184</v>
      </c>
      <c r="Q590">
        <f>(TBL_Employees[[#This Row],[COUNT]]/1000)*100</f>
        <v>18.399999999999999</v>
      </c>
      <c r="R590" s="18" t="str">
        <f>TEXT(TBL_Employees[[#This Row],[Hire Date]],"yyyy")</f>
        <v>2013</v>
      </c>
      <c r="S590" s="18" t="str">
        <f>TEXT(TBL_Employees[[#This Row],[Exit Date]],"yyyy")</f>
        <v/>
      </c>
      <c r="T590" s="18" t="e">
        <f>TBL_Employees[[#This Row],[exit year]]-TBL_Employees[[#This Row],[year hires]]</f>
        <v>#VALUE!</v>
      </c>
      <c r="U590" s="18">
        <f t="shared" si="19"/>
        <v>2.9000000000000001E-2</v>
      </c>
      <c r="V590" s="18" t="e">
        <f>IF(TBL_Employees[[#This Row],[dif]],"true","false")</f>
        <v>#VALUE!</v>
      </c>
    </row>
    <row r="591" spans="1:22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SUM((TBL_Employees[[#This Row],[Bonus %]]*TBL_Employees[[#This Row],[Annual Salary]]))</f>
        <v>0</v>
      </c>
      <c r="P591">
        <f t="shared" si="18"/>
        <v>184</v>
      </c>
      <c r="Q591">
        <f>(TBL_Employees[[#This Row],[COUNT]]/1000)*100</f>
        <v>18.399999999999999</v>
      </c>
      <c r="R591" s="18" t="str">
        <f>TEXT(TBL_Employees[[#This Row],[Hire Date]],"yyyy")</f>
        <v>2009</v>
      </c>
      <c r="S591" s="18" t="str">
        <f>TEXT(TBL_Employees[[#This Row],[Exit Date]],"yyyy")</f>
        <v/>
      </c>
      <c r="T591" s="18" t="e">
        <f>TBL_Employees[[#This Row],[exit year]]-TBL_Employees[[#This Row],[year hires]]</f>
        <v>#VALUE!</v>
      </c>
      <c r="U591" s="18">
        <f t="shared" si="19"/>
        <v>2.9000000000000001E-2</v>
      </c>
      <c r="V591" s="18" t="e">
        <f>IF(TBL_Employees[[#This Row],[dif]],"true","false")</f>
        <v>#VALUE!</v>
      </c>
    </row>
    <row r="592" spans="1:22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SUM((TBL_Employees[[#This Row],[Bonus %]]*TBL_Employees[[#This Row],[Annual Salary]]))</f>
        <v>36888.550000000003</v>
      </c>
      <c r="P592">
        <f t="shared" si="18"/>
        <v>184</v>
      </c>
      <c r="Q592">
        <f>(TBL_Employees[[#This Row],[COUNT]]/1000)*100</f>
        <v>18.399999999999999</v>
      </c>
      <c r="R592" s="18" t="str">
        <f>TEXT(TBL_Employees[[#This Row],[Hire Date]],"yyyy")</f>
        <v>2021</v>
      </c>
      <c r="S592" s="18" t="str">
        <f>TEXT(TBL_Employees[[#This Row],[Exit Date]],"yyyy")</f>
        <v>2021</v>
      </c>
      <c r="T592" s="18">
        <f>TBL_Employees[[#This Row],[exit year]]-TBL_Employees[[#This Row],[year hires]]</f>
        <v>0</v>
      </c>
      <c r="U592" s="18">
        <f t="shared" si="19"/>
        <v>2.9000000000000001E-2</v>
      </c>
      <c r="V592" s="18" t="str">
        <f>IF(TBL_Employees[[#This Row],[dif]],"true","false")</f>
        <v>false</v>
      </c>
    </row>
    <row r="593" spans="1:22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SUM((TBL_Employees[[#This Row],[Bonus %]]*TBL_Employees[[#This Row],[Annual Salary]]))</f>
        <v>78905.97</v>
      </c>
      <c r="P593">
        <f t="shared" si="18"/>
        <v>184</v>
      </c>
      <c r="Q593">
        <f>(TBL_Employees[[#This Row],[COUNT]]/1000)*100</f>
        <v>18.399999999999999</v>
      </c>
      <c r="R593" s="18" t="str">
        <f>TEXT(TBL_Employees[[#This Row],[Hire Date]],"yyyy")</f>
        <v>2014</v>
      </c>
      <c r="S593" s="18" t="str">
        <f>TEXT(TBL_Employees[[#This Row],[Exit Date]],"yyyy")</f>
        <v/>
      </c>
      <c r="T593" s="18" t="e">
        <f>TBL_Employees[[#This Row],[exit year]]-TBL_Employees[[#This Row],[year hires]]</f>
        <v>#VALUE!</v>
      </c>
      <c r="U593" s="18">
        <f t="shared" si="19"/>
        <v>2.9000000000000001E-2</v>
      </c>
      <c r="V593" s="18" t="e">
        <f>IF(TBL_Employees[[#This Row],[dif]],"true","false")</f>
        <v>#VALUE!</v>
      </c>
    </row>
    <row r="594" spans="1:22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SUM((TBL_Employees[[#This Row],[Bonus %]]*TBL_Employees[[#This Row],[Annual Salary]]))</f>
        <v>15571.05</v>
      </c>
      <c r="P594">
        <f t="shared" si="18"/>
        <v>184</v>
      </c>
      <c r="Q594">
        <f>(TBL_Employees[[#This Row],[COUNT]]/1000)*100</f>
        <v>18.399999999999999</v>
      </c>
      <c r="R594" s="18" t="str">
        <f>TEXT(TBL_Employees[[#This Row],[Hire Date]],"yyyy")</f>
        <v>2020</v>
      </c>
      <c r="S594" s="18" t="str">
        <f>TEXT(TBL_Employees[[#This Row],[Exit Date]],"yyyy")</f>
        <v/>
      </c>
      <c r="T594" s="18" t="e">
        <f>TBL_Employees[[#This Row],[exit year]]-TBL_Employees[[#This Row],[year hires]]</f>
        <v>#VALUE!</v>
      </c>
      <c r="U594" s="18">
        <f t="shared" si="19"/>
        <v>2.9000000000000001E-2</v>
      </c>
      <c r="V594" s="18" t="e">
        <f>IF(TBL_Employees[[#This Row],[dif]],"true","false")</f>
        <v>#VALUE!</v>
      </c>
    </row>
    <row r="595" spans="1:22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SUM((TBL_Employees[[#This Row],[Bonus %]]*TBL_Employees[[#This Row],[Annual Salary]]))</f>
        <v>33292.799999999996</v>
      </c>
      <c r="P595">
        <f t="shared" si="18"/>
        <v>184</v>
      </c>
      <c r="Q595">
        <f>(TBL_Employees[[#This Row],[COUNT]]/1000)*100</f>
        <v>18.399999999999999</v>
      </c>
      <c r="R595" s="18" t="str">
        <f>TEXT(TBL_Employees[[#This Row],[Hire Date]],"yyyy")</f>
        <v>2020</v>
      </c>
      <c r="S595" s="18" t="str">
        <f>TEXT(TBL_Employees[[#This Row],[Exit Date]],"yyyy")</f>
        <v/>
      </c>
      <c r="T595" s="18" t="e">
        <f>TBL_Employees[[#This Row],[exit year]]-TBL_Employees[[#This Row],[year hires]]</f>
        <v>#VALUE!</v>
      </c>
      <c r="U595" s="18">
        <f t="shared" si="19"/>
        <v>2.9000000000000001E-2</v>
      </c>
      <c r="V595" s="18" t="e">
        <f>IF(TBL_Employees[[#This Row],[dif]],"true","false")</f>
        <v>#VALUE!</v>
      </c>
    </row>
    <row r="596" spans="1:22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SUM((TBL_Employees[[#This Row],[Bonus %]]*TBL_Employees[[#This Row],[Annual Salary]]))</f>
        <v>68693.52</v>
      </c>
      <c r="P596">
        <f t="shared" si="18"/>
        <v>184</v>
      </c>
      <c r="Q596">
        <f>(TBL_Employees[[#This Row],[COUNT]]/1000)*100</f>
        <v>18.399999999999999</v>
      </c>
      <c r="R596" s="18" t="str">
        <f>TEXT(TBL_Employees[[#This Row],[Hire Date]],"yyyy")</f>
        <v>2011</v>
      </c>
      <c r="S596" s="18" t="str">
        <f>TEXT(TBL_Employees[[#This Row],[Exit Date]],"yyyy")</f>
        <v/>
      </c>
      <c r="T596" s="18" t="e">
        <f>TBL_Employees[[#This Row],[exit year]]-TBL_Employees[[#This Row],[year hires]]</f>
        <v>#VALUE!</v>
      </c>
      <c r="U596" s="18">
        <f t="shared" si="19"/>
        <v>2.9000000000000001E-2</v>
      </c>
      <c r="V596" s="18" t="e">
        <f>IF(TBL_Employees[[#This Row],[dif]],"true","false")</f>
        <v>#VALUE!</v>
      </c>
    </row>
    <row r="597" spans="1:22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SUM((TBL_Employees[[#This Row],[Bonus %]]*TBL_Employees[[#This Row],[Annual Salary]]))</f>
        <v>0</v>
      </c>
      <c r="P597">
        <f t="shared" si="18"/>
        <v>184</v>
      </c>
      <c r="Q597">
        <f>(TBL_Employees[[#This Row],[COUNT]]/1000)*100</f>
        <v>18.399999999999999</v>
      </c>
      <c r="R597" s="18" t="str">
        <f>TEXT(TBL_Employees[[#This Row],[Hire Date]],"yyyy")</f>
        <v>2009</v>
      </c>
      <c r="S597" s="18" t="str">
        <f>TEXT(TBL_Employees[[#This Row],[Exit Date]],"yyyy")</f>
        <v/>
      </c>
      <c r="T597" s="18" t="e">
        <f>TBL_Employees[[#This Row],[exit year]]-TBL_Employees[[#This Row],[year hires]]</f>
        <v>#VALUE!</v>
      </c>
      <c r="U597" s="18">
        <f t="shared" si="19"/>
        <v>2.9000000000000001E-2</v>
      </c>
      <c r="V597" s="18" t="e">
        <f>IF(TBL_Employees[[#This Row],[dif]],"true","false")</f>
        <v>#VALUE!</v>
      </c>
    </row>
    <row r="598" spans="1:22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SUM((TBL_Employees[[#This Row],[Bonus %]]*TBL_Employees[[#This Row],[Annual Salary]]))</f>
        <v>0</v>
      </c>
      <c r="P598">
        <f t="shared" si="18"/>
        <v>184</v>
      </c>
      <c r="Q598">
        <f>(TBL_Employees[[#This Row],[COUNT]]/1000)*100</f>
        <v>18.399999999999999</v>
      </c>
      <c r="R598" s="18" t="str">
        <f>TEXT(TBL_Employees[[#This Row],[Hire Date]],"yyyy")</f>
        <v>2000</v>
      </c>
      <c r="S598" s="18" t="str">
        <f>TEXT(TBL_Employees[[#This Row],[Exit Date]],"yyyy")</f>
        <v/>
      </c>
      <c r="T598" s="18" t="e">
        <f>TBL_Employees[[#This Row],[exit year]]-TBL_Employees[[#This Row],[year hires]]</f>
        <v>#VALUE!</v>
      </c>
      <c r="U598" s="18">
        <f t="shared" si="19"/>
        <v>2.9000000000000001E-2</v>
      </c>
      <c r="V598" s="18" t="e">
        <f>IF(TBL_Employees[[#This Row],[dif]],"true","false")</f>
        <v>#VALUE!</v>
      </c>
    </row>
    <row r="599" spans="1:22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SUM((TBL_Employees[[#This Row],[Bonus %]]*TBL_Employees[[#This Row],[Annual Salary]]))</f>
        <v>18205.46</v>
      </c>
      <c r="P599">
        <f t="shared" si="18"/>
        <v>184</v>
      </c>
      <c r="Q599">
        <f>(TBL_Employees[[#This Row],[COUNT]]/1000)*100</f>
        <v>18.399999999999999</v>
      </c>
      <c r="R599" s="18" t="str">
        <f>TEXT(TBL_Employees[[#This Row],[Hire Date]],"yyyy")</f>
        <v>2017</v>
      </c>
      <c r="S599" s="18" t="str">
        <f>TEXT(TBL_Employees[[#This Row],[Exit Date]],"yyyy")</f>
        <v/>
      </c>
      <c r="T599" s="18" t="e">
        <f>TBL_Employees[[#This Row],[exit year]]-TBL_Employees[[#This Row],[year hires]]</f>
        <v>#VALUE!</v>
      </c>
      <c r="U599" s="18">
        <f t="shared" si="19"/>
        <v>2.9000000000000001E-2</v>
      </c>
      <c r="V599" s="18" t="e">
        <f>IF(TBL_Employees[[#This Row],[dif]],"true","false")</f>
        <v>#VALUE!</v>
      </c>
    </row>
    <row r="600" spans="1:22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SUM((TBL_Employees[[#This Row],[Bonus %]]*TBL_Employees[[#This Row],[Annual Salary]]))</f>
        <v>0</v>
      </c>
      <c r="P600">
        <f t="shared" si="18"/>
        <v>184</v>
      </c>
      <c r="Q600">
        <f>(TBL_Employees[[#This Row],[COUNT]]/1000)*100</f>
        <v>18.399999999999999</v>
      </c>
      <c r="R600" s="18" t="str">
        <f>TEXT(TBL_Employees[[#This Row],[Hire Date]],"yyyy")</f>
        <v>2018</v>
      </c>
      <c r="S600" s="18" t="str">
        <f>TEXT(TBL_Employees[[#This Row],[Exit Date]],"yyyy")</f>
        <v/>
      </c>
      <c r="T600" s="18" t="e">
        <f>TBL_Employees[[#This Row],[exit year]]-TBL_Employees[[#This Row],[year hires]]</f>
        <v>#VALUE!</v>
      </c>
      <c r="U600" s="18">
        <f t="shared" si="19"/>
        <v>2.9000000000000001E-2</v>
      </c>
      <c r="V600" s="18" t="e">
        <f>IF(TBL_Employees[[#This Row],[dif]],"true","false")</f>
        <v>#VALUE!</v>
      </c>
    </row>
    <row r="601" spans="1:22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SUM((TBL_Employees[[#This Row],[Bonus %]]*TBL_Employees[[#This Row],[Annual Salary]]))</f>
        <v>5141.9500000000007</v>
      </c>
      <c r="P601">
        <f t="shared" si="18"/>
        <v>184</v>
      </c>
      <c r="Q601">
        <f>(TBL_Employees[[#This Row],[COUNT]]/1000)*100</f>
        <v>18.399999999999999</v>
      </c>
      <c r="R601" s="18" t="str">
        <f>TEXT(TBL_Employees[[#This Row],[Hire Date]],"yyyy")</f>
        <v>2010</v>
      </c>
      <c r="S601" s="18" t="str">
        <f>TEXT(TBL_Employees[[#This Row],[Exit Date]],"yyyy")</f>
        <v/>
      </c>
      <c r="T601" s="18" t="e">
        <f>TBL_Employees[[#This Row],[exit year]]-TBL_Employees[[#This Row],[year hires]]</f>
        <v>#VALUE!</v>
      </c>
      <c r="U601" s="18">
        <f t="shared" si="19"/>
        <v>2.9000000000000001E-2</v>
      </c>
      <c r="V601" s="18" t="e">
        <f>IF(TBL_Employees[[#This Row],[dif]],"true","false")</f>
        <v>#VALUE!</v>
      </c>
    </row>
    <row r="602" spans="1:22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SUM((TBL_Employees[[#This Row],[Bonus %]]*TBL_Employees[[#This Row],[Annual Salary]]))</f>
        <v>41954.43</v>
      </c>
      <c r="P602">
        <f t="shared" si="18"/>
        <v>184</v>
      </c>
      <c r="Q602">
        <f>(TBL_Employees[[#This Row],[COUNT]]/1000)*100</f>
        <v>18.399999999999999</v>
      </c>
      <c r="R602" s="18" t="str">
        <f>TEXT(TBL_Employees[[#This Row],[Hire Date]],"yyyy")</f>
        <v>2021</v>
      </c>
      <c r="S602" s="18" t="str">
        <f>TEXT(TBL_Employees[[#This Row],[Exit Date]],"yyyy")</f>
        <v>2022</v>
      </c>
      <c r="T602" s="18">
        <f>TBL_Employees[[#This Row],[exit year]]-TBL_Employees[[#This Row],[year hires]]</f>
        <v>1</v>
      </c>
      <c r="U602" s="18">
        <f t="shared" si="19"/>
        <v>2.9000000000000001E-2</v>
      </c>
      <c r="V602" s="18" t="str">
        <f>IF(TBL_Employees[[#This Row],[dif]],"true","false")</f>
        <v>true</v>
      </c>
    </row>
    <row r="603" spans="1:22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SUM((TBL_Employees[[#This Row],[Bonus %]]*TBL_Employees[[#This Row],[Annual Salary]]))</f>
        <v>0</v>
      </c>
      <c r="P603">
        <f t="shared" si="18"/>
        <v>184</v>
      </c>
      <c r="Q603">
        <f>(TBL_Employees[[#This Row],[COUNT]]/1000)*100</f>
        <v>18.399999999999999</v>
      </c>
      <c r="R603" s="18" t="str">
        <f>TEXT(TBL_Employees[[#This Row],[Hire Date]],"yyyy")</f>
        <v>2021</v>
      </c>
      <c r="S603" s="18" t="str">
        <f>TEXT(TBL_Employees[[#This Row],[Exit Date]],"yyyy")</f>
        <v/>
      </c>
      <c r="T603" s="18" t="e">
        <f>TBL_Employees[[#This Row],[exit year]]-TBL_Employees[[#This Row],[year hires]]</f>
        <v>#VALUE!</v>
      </c>
      <c r="U603" s="18">
        <f t="shared" si="19"/>
        <v>2.9000000000000001E-2</v>
      </c>
      <c r="V603" s="18" t="e">
        <f>IF(TBL_Employees[[#This Row],[dif]],"true","false")</f>
        <v>#VALUE!</v>
      </c>
    </row>
    <row r="604" spans="1:22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SUM((TBL_Employees[[#This Row],[Bonus %]]*TBL_Employees[[#This Row],[Annual Salary]]))</f>
        <v>7310.170000000001</v>
      </c>
      <c r="P604">
        <f t="shared" si="18"/>
        <v>184</v>
      </c>
      <c r="Q604">
        <f>(TBL_Employees[[#This Row],[COUNT]]/1000)*100</f>
        <v>18.399999999999999</v>
      </c>
      <c r="R604" s="18" t="str">
        <f>TEXT(TBL_Employees[[#This Row],[Hire Date]],"yyyy")</f>
        <v>1997</v>
      </c>
      <c r="S604" s="18" t="str">
        <f>TEXT(TBL_Employees[[#This Row],[Exit Date]],"yyyy")</f>
        <v/>
      </c>
      <c r="T604" s="18" t="e">
        <f>TBL_Employees[[#This Row],[exit year]]-TBL_Employees[[#This Row],[year hires]]</f>
        <v>#VALUE!</v>
      </c>
      <c r="U604" s="18">
        <f t="shared" si="19"/>
        <v>2.9000000000000001E-2</v>
      </c>
      <c r="V604" s="18" t="e">
        <f>IF(TBL_Employees[[#This Row],[dif]],"true","false")</f>
        <v>#VALUE!</v>
      </c>
    </row>
    <row r="605" spans="1:22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SUM((TBL_Employees[[#This Row],[Bonus %]]*TBL_Employees[[#This Row],[Annual Salary]]))</f>
        <v>0</v>
      </c>
      <c r="P605">
        <f t="shared" si="18"/>
        <v>184</v>
      </c>
      <c r="Q605">
        <f>(TBL_Employees[[#This Row],[COUNT]]/1000)*100</f>
        <v>18.399999999999999</v>
      </c>
      <c r="R605" s="18" t="str">
        <f>TEXT(TBL_Employees[[#This Row],[Hire Date]],"yyyy")</f>
        <v>2021</v>
      </c>
      <c r="S605" s="18" t="str">
        <f>TEXT(TBL_Employees[[#This Row],[Exit Date]],"yyyy")</f>
        <v/>
      </c>
      <c r="T605" s="18" t="e">
        <f>TBL_Employees[[#This Row],[exit year]]-TBL_Employees[[#This Row],[year hires]]</f>
        <v>#VALUE!</v>
      </c>
      <c r="U605" s="18">
        <f t="shared" si="19"/>
        <v>2.9000000000000001E-2</v>
      </c>
      <c r="V605" s="18" t="e">
        <f>IF(TBL_Employees[[#This Row],[dif]],"true","false")</f>
        <v>#VALUE!</v>
      </c>
    </row>
    <row r="606" spans="1:22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SUM((TBL_Employees[[#This Row],[Bonus %]]*TBL_Employees[[#This Row],[Annual Salary]]))</f>
        <v>0</v>
      </c>
      <c r="P606">
        <f t="shared" si="18"/>
        <v>184</v>
      </c>
      <c r="Q606">
        <f>(TBL_Employees[[#This Row],[COUNT]]/1000)*100</f>
        <v>18.399999999999999</v>
      </c>
      <c r="R606" s="18" t="str">
        <f>TEXT(TBL_Employees[[#This Row],[Hire Date]],"yyyy")</f>
        <v>2019</v>
      </c>
      <c r="S606" s="18" t="str">
        <f>TEXT(TBL_Employees[[#This Row],[Exit Date]],"yyyy")</f>
        <v>2021</v>
      </c>
      <c r="T606" s="18">
        <f>TBL_Employees[[#This Row],[exit year]]-TBL_Employees[[#This Row],[year hires]]</f>
        <v>2</v>
      </c>
      <c r="U606" s="18">
        <f t="shared" si="19"/>
        <v>2.9000000000000001E-2</v>
      </c>
      <c r="V606" s="18" t="str">
        <f>IF(TBL_Employees[[#This Row],[dif]],"true","false")</f>
        <v>true</v>
      </c>
    </row>
    <row r="607" spans="1:22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SUM((TBL_Employees[[#This Row],[Bonus %]]*TBL_Employees[[#This Row],[Annual Salary]]))</f>
        <v>52118.640000000007</v>
      </c>
      <c r="P607">
        <f t="shared" si="18"/>
        <v>184</v>
      </c>
      <c r="Q607">
        <f>(TBL_Employees[[#This Row],[COUNT]]/1000)*100</f>
        <v>18.399999999999999</v>
      </c>
      <c r="R607" s="18" t="str">
        <f>TEXT(TBL_Employees[[#This Row],[Hire Date]],"yyyy")</f>
        <v>2008</v>
      </c>
      <c r="S607" s="18" t="str">
        <f>TEXT(TBL_Employees[[#This Row],[Exit Date]],"yyyy")</f>
        <v/>
      </c>
      <c r="T607" s="18" t="e">
        <f>TBL_Employees[[#This Row],[exit year]]-TBL_Employees[[#This Row],[year hires]]</f>
        <v>#VALUE!</v>
      </c>
      <c r="U607" s="18">
        <f t="shared" si="19"/>
        <v>2.9000000000000001E-2</v>
      </c>
      <c r="V607" s="18" t="e">
        <f>IF(TBL_Employees[[#This Row],[dif]],"true","false")</f>
        <v>#VALUE!</v>
      </c>
    </row>
    <row r="608" spans="1:22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SUM((TBL_Employees[[#This Row],[Bonus %]]*TBL_Employees[[#This Row],[Annual Salary]]))</f>
        <v>0</v>
      </c>
      <c r="P608">
        <f t="shared" si="18"/>
        <v>184</v>
      </c>
      <c r="Q608">
        <f>(TBL_Employees[[#This Row],[COUNT]]/1000)*100</f>
        <v>18.399999999999999</v>
      </c>
      <c r="R608" s="18" t="str">
        <f>TEXT(TBL_Employees[[#This Row],[Hire Date]],"yyyy")</f>
        <v>2010</v>
      </c>
      <c r="S608" s="18" t="str">
        <f>TEXT(TBL_Employees[[#This Row],[Exit Date]],"yyyy")</f>
        <v/>
      </c>
      <c r="T608" s="18" t="e">
        <f>TBL_Employees[[#This Row],[exit year]]-TBL_Employees[[#This Row],[year hires]]</f>
        <v>#VALUE!</v>
      </c>
      <c r="U608" s="18">
        <f t="shared" si="19"/>
        <v>2.9000000000000001E-2</v>
      </c>
      <c r="V608" s="18" t="e">
        <f>IF(TBL_Employees[[#This Row],[dif]],"true","false")</f>
        <v>#VALUE!</v>
      </c>
    </row>
    <row r="609" spans="1:22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SUM((TBL_Employees[[#This Row],[Bonus %]]*TBL_Employees[[#This Row],[Annual Salary]]))</f>
        <v>17971.32</v>
      </c>
      <c r="P609">
        <f t="shared" si="18"/>
        <v>184</v>
      </c>
      <c r="Q609">
        <f>(TBL_Employees[[#This Row],[COUNT]]/1000)*100</f>
        <v>18.399999999999999</v>
      </c>
      <c r="R609" s="18" t="str">
        <f>TEXT(TBL_Employees[[#This Row],[Hire Date]],"yyyy")</f>
        <v>2016</v>
      </c>
      <c r="S609" s="18" t="str">
        <f>TEXT(TBL_Employees[[#This Row],[Exit Date]],"yyyy")</f>
        <v/>
      </c>
      <c r="T609" s="18" t="e">
        <f>TBL_Employees[[#This Row],[exit year]]-TBL_Employees[[#This Row],[year hires]]</f>
        <v>#VALUE!</v>
      </c>
      <c r="U609" s="18">
        <f t="shared" si="19"/>
        <v>2.9000000000000001E-2</v>
      </c>
      <c r="V609" s="18" t="e">
        <f>IF(TBL_Employees[[#This Row],[dif]],"true","false")</f>
        <v>#VALUE!</v>
      </c>
    </row>
    <row r="610" spans="1:22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SUM((TBL_Employees[[#This Row],[Bonus %]]*TBL_Employees[[#This Row],[Annual Salary]]))</f>
        <v>16416.010000000002</v>
      </c>
      <c r="P610">
        <f t="shared" si="18"/>
        <v>184</v>
      </c>
      <c r="Q610">
        <f>(TBL_Employees[[#This Row],[COUNT]]/1000)*100</f>
        <v>18.399999999999999</v>
      </c>
      <c r="R610" s="18" t="str">
        <f>TEXT(TBL_Employees[[#This Row],[Hire Date]],"yyyy")</f>
        <v>2007</v>
      </c>
      <c r="S610" s="18" t="str">
        <f>TEXT(TBL_Employees[[#This Row],[Exit Date]],"yyyy")</f>
        <v/>
      </c>
      <c r="T610" s="18" t="e">
        <f>TBL_Employees[[#This Row],[exit year]]-TBL_Employees[[#This Row],[year hires]]</f>
        <v>#VALUE!</v>
      </c>
      <c r="U610" s="18">
        <f t="shared" si="19"/>
        <v>2.9000000000000001E-2</v>
      </c>
      <c r="V610" s="18" t="e">
        <f>IF(TBL_Employees[[#This Row],[dif]],"true","false")</f>
        <v>#VALUE!</v>
      </c>
    </row>
    <row r="611" spans="1:22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SUM((TBL_Employees[[#This Row],[Bonus %]]*TBL_Employees[[#This Row],[Annual Salary]]))</f>
        <v>7177.86</v>
      </c>
      <c r="P611">
        <f t="shared" si="18"/>
        <v>184</v>
      </c>
      <c r="Q611">
        <f>(TBL_Employees[[#This Row],[COUNT]]/1000)*100</f>
        <v>18.399999999999999</v>
      </c>
      <c r="R611" s="18" t="str">
        <f>TEXT(TBL_Employees[[#This Row],[Hire Date]],"yyyy")</f>
        <v>2013</v>
      </c>
      <c r="S611" s="18" t="str">
        <f>TEXT(TBL_Employees[[#This Row],[Exit Date]],"yyyy")</f>
        <v/>
      </c>
      <c r="T611" s="18" t="e">
        <f>TBL_Employees[[#This Row],[exit year]]-TBL_Employees[[#This Row],[year hires]]</f>
        <v>#VALUE!</v>
      </c>
      <c r="U611" s="18">
        <f t="shared" si="19"/>
        <v>2.9000000000000001E-2</v>
      </c>
      <c r="V611" s="18" t="e">
        <f>IF(TBL_Employees[[#This Row],[dif]],"true","false")</f>
        <v>#VALUE!</v>
      </c>
    </row>
    <row r="612" spans="1:22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SUM((TBL_Employees[[#This Row],[Bonus %]]*TBL_Employees[[#This Row],[Annual Salary]]))</f>
        <v>100058.79000000001</v>
      </c>
      <c r="P612">
        <f t="shared" si="18"/>
        <v>184</v>
      </c>
      <c r="Q612">
        <f>(TBL_Employees[[#This Row],[COUNT]]/1000)*100</f>
        <v>18.399999999999999</v>
      </c>
      <c r="R612" s="18" t="str">
        <f>TEXT(TBL_Employees[[#This Row],[Hire Date]],"yyyy")</f>
        <v>2020</v>
      </c>
      <c r="S612" s="18" t="str">
        <f>TEXT(TBL_Employees[[#This Row],[Exit Date]],"yyyy")</f>
        <v/>
      </c>
      <c r="T612" s="18" t="e">
        <f>TBL_Employees[[#This Row],[exit year]]-TBL_Employees[[#This Row],[year hires]]</f>
        <v>#VALUE!</v>
      </c>
      <c r="U612" s="18">
        <f t="shared" si="19"/>
        <v>2.9000000000000001E-2</v>
      </c>
      <c r="V612" s="18" t="e">
        <f>IF(TBL_Employees[[#This Row],[dif]],"true","false")</f>
        <v>#VALUE!</v>
      </c>
    </row>
    <row r="613" spans="1:22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SUM((TBL_Employees[[#This Row],[Bonus %]]*TBL_Employees[[#This Row],[Annual Salary]]))</f>
        <v>0</v>
      </c>
      <c r="P613">
        <f t="shared" si="18"/>
        <v>184</v>
      </c>
      <c r="Q613">
        <f>(TBL_Employees[[#This Row],[COUNT]]/1000)*100</f>
        <v>18.399999999999999</v>
      </c>
      <c r="R613" s="18" t="str">
        <f>TEXT(TBL_Employees[[#This Row],[Hire Date]],"yyyy")</f>
        <v>2020</v>
      </c>
      <c r="S613" s="18" t="str">
        <f>TEXT(TBL_Employees[[#This Row],[Exit Date]],"yyyy")</f>
        <v/>
      </c>
      <c r="T613" s="18" t="e">
        <f>TBL_Employees[[#This Row],[exit year]]-TBL_Employees[[#This Row],[year hires]]</f>
        <v>#VALUE!</v>
      </c>
      <c r="U613" s="18">
        <f t="shared" si="19"/>
        <v>2.9000000000000001E-2</v>
      </c>
      <c r="V613" s="18" t="e">
        <f>IF(TBL_Employees[[#This Row],[dif]],"true","false")</f>
        <v>#VALUE!</v>
      </c>
    </row>
    <row r="614" spans="1:22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SUM((TBL_Employees[[#This Row],[Bonus %]]*TBL_Employees[[#This Row],[Annual Salary]]))</f>
        <v>15889.7</v>
      </c>
      <c r="P614">
        <f t="shared" si="18"/>
        <v>184</v>
      </c>
      <c r="Q614">
        <f>(TBL_Employees[[#This Row],[COUNT]]/1000)*100</f>
        <v>18.399999999999999</v>
      </c>
      <c r="R614" s="18" t="str">
        <f>TEXT(TBL_Employees[[#This Row],[Hire Date]],"yyyy")</f>
        <v>2004</v>
      </c>
      <c r="S614" s="18" t="str">
        <f>TEXT(TBL_Employees[[#This Row],[Exit Date]],"yyyy")</f>
        <v/>
      </c>
      <c r="T614" s="18" t="e">
        <f>TBL_Employees[[#This Row],[exit year]]-TBL_Employees[[#This Row],[year hires]]</f>
        <v>#VALUE!</v>
      </c>
      <c r="U614" s="18">
        <f t="shared" si="19"/>
        <v>2.9000000000000001E-2</v>
      </c>
      <c r="V614" s="18" t="e">
        <f>IF(TBL_Employees[[#This Row],[dif]],"true","false")</f>
        <v>#VALUE!</v>
      </c>
    </row>
    <row r="615" spans="1:22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SUM((TBL_Employees[[#This Row],[Bonus %]]*TBL_Employees[[#This Row],[Annual Salary]]))</f>
        <v>0</v>
      </c>
      <c r="P615">
        <f t="shared" si="18"/>
        <v>184</v>
      </c>
      <c r="Q615">
        <f>(TBL_Employees[[#This Row],[COUNT]]/1000)*100</f>
        <v>18.399999999999999</v>
      </c>
      <c r="R615" s="18" t="str">
        <f>TEXT(TBL_Employees[[#This Row],[Hire Date]],"yyyy")</f>
        <v>2008</v>
      </c>
      <c r="S615" s="18" t="str">
        <f>TEXT(TBL_Employees[[#This Row],[Exit Date]],"yyyy")</f>
        <v/>
      </c>
      <c r="T615" s="18" t="e">
        <f>TBL_Employees[[#This Row],[exit year]]-TBL_Employees[[#This Row],[year hires]]</f>
        <v>#VALUE!</v>
      </c>
      <c r="U615" s="18">
        <f t="shared" si="19"/>
        <v>2.9000000000000001E-2</v>
      </c>
      <c r="V615" s="18" t="e">
        <f>IF(TBL_Employees[[#This Row],[dif]],"true","false")</f>
        <v>#VALUE!</v>
      </c>
    </row>
    <row r="616" spans="1:22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SUM((TBL_Employees[[#This Row],[Bonus %]]*TBL_Employees[[#This Row],[Annual Salary]]))</f>
        <v>0</v>
      </c>
      <c r="P616">
        <f t="shared" si="18"/>
        <v>184</v>
      </c>
      <c r="Q616">
        <f>(TBL_Employees[[#This Row],[COUNT]]/1000)*100</f>
        <v>18.399999999999999</v>
      </c>
      <c r="R616" s="18" t="str">
        <f>TEXT(TBL_Employees[[#This Row],[Hire Date]],"yyyy")</f>
        <v>2014</v>
      </c>
      <c r="S616" s="18" t="str">
        <f>TEXT(TBL_Employees[[#This Row],[Exit Date]],"yyyy")</f>
        <v>2019</v>
      </c>
      <c r="T616" s="18">
        <f>TBL_Employees[[#This Row],[exit year]]-TBL_Employees[[#This Row],[year hires]]</f>
        <v>5</v>
      </c>
      <c r="U616" s="18">
        <f t="shared" si="19"/>
        <v>2.9000000000000001E-2</v>
      </c>
      <c r="V616" s="18" t="str">
        <f>IF(TBL_Employees[[#This Row],[dif]],"true","false")</f>
        <v>true</v>
      </c>
    </row>
    <row r="617" spans="1:22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SUM((TBL_Employees[[#This Row],[Bonus %]]*TBL_Employees[[#This Row],[Annual Salary]]))</f>
        <v>8654.8000000000011</v>
      </c>
      <c r="P617">
        <f t="shared" si="18"/>
        <v>184</v>
      </c>
      <c r="Q617">
        <f>(TBL_Employees[[#This Row],[COUNT]]/1000)*100</f>
        <v>18.399999999999999</v>
      </c>
      <c r="R617" s="18" t="str">
        <f>TEXT(TBL_Employees[[#This Row],[Hire Date]],"yyyy")</f>
        <v>2011</v>
      </c>
      <c r="S617" s="18" t="str">
        <f>TEXT(TBL_Employees[[#This Row],[Exit Date]],"yyyy")</f>
        <v/>
      </c>
      <c r="T617" s="18" t="e">
        <f>TBL_Employees[[#This Row],[exit year]]-TBL_Employees[[#This Row],[year hires]]</f>
        <v>#VALUE!</v>
      </c>
      <c r="U617" s="18">
        <f t="shared" si="19"/>
        <v>2.9000000000000001E-2</v>
      </c>
      <c r="V617" s="18" t="e">
        <f>IF(TBL_Employees[[#This Row],[dif]],"true","false")</f>
        <v>#VALUE!</v>
      </c>
    </row>
    <row r="618" spans="1:22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SUM((TBL_Employees[[#This Row],[Bonus %]]*TBL_Employees[[#This Row],[Annual Salary]]))</f>
        <v>0</v>
      </c>
      <c r="P618">
        <f t="shared" si="18"/>
        <v>184</v>
      </c>
      <c r="Q618">
        <f>(TBL_Employees[[#This Row],[COUNT]]/1000)*100</f>
        <v>18.399999999999999</v>
      </c>
      <c r="R618" s="18" t="str">
        <f>TEXT(TBL_Employees[[#This Row],[Hire Date]],"yyyy")</f>
        <v>2014</v>
      </c>
      <c r="S618" s="18" t="str">
        <f>TEXT(TBL_Employees[[#This Row],[Exit Date]],"yyyy")</f>
        <v/>
      </c>
      <c r="T618" s="18" t="e">
        <f>TBL_Employees[[#This Row],[exit year]]-TBL_Employees[[#This Row],[year hires]]</f>
        <v>#VALUE!</v>
      </c>
      <c r="U618" s="18">
        <f t="shared" si="19"/>
        <v>2.9000000000000001E-2</v>
      </c>
      <c r="V618" s="18" t="e">
        <f>IF(TBL_Employees[[#This Row],[dif]],"true","false")</f>
        <v>#VALUE!</v>
      </c>
    </row>
    <row r="619" spans="1:22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SUM((TBL_Employees[[#This Row],[Bonus %]]*TBL_Employees[[#This Row],[Annual Salary]]))</f>
        <v>0</v>
      </c>
      <c r="P619">
        <f t="shared" si="18"/>
        <v>184</v>
      </c>
      <c r="Q619">
        <f>(TBL_Employees[[#This Row],[COUNT]]/1000)*100</f>
        <v>18.399999999999999</v>
      </c>
      <c r="R619" s="18" t="str">
        <f>TEXT(TBL_Employees[[#This Row],[Hire Date]],"yyyy")</f>
        <v>2003</v>
      </c>
      <c r="S619" s="18" t="str">
        <f>TEXT(TBL_Employees[[#This Row],[Exit Date]],"yyyy")</f>
        <v/>
      </c>
      <c r="T619" s="18" t="e">
        <f>TBL_Employees[[#This Row],[exit year]]-TBL_Employees[[#This Row],[year hires]]</f>
        <v>#VALUE!</v>
      </c>
      <c r="U619" s="18">
        <f t="shared" si="19"/>
        <v>2.9000000000000001E-2</v>
      </c>
      <c r="V619" s="18" t="e">
        <f>IF(TBL_Employees[[#This Row],[dif]],"true","false")</f>
        <v>#VALUE!</v>
      </c>
    </row>
    <row r="620" spans="1:22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SUM((TBL_Employees[[#This Row],[Bonus %]]*TBL_Employees[[#This Row],[Annual Salary]]))</f>
        <v>0</v>
      </c>
      <c r="P620">
        <f t="shared" si="18"/>
        <v>184</v>
      </c>
      <c r="Q620">
        <f>(TBL_Employees[[#This Row],[COUNT]]/1000)*100</f>
        <v>18.399999999999999</v>
      </c>
      <c r="R620" s="18" t="str">
        <f>TEXT(TBL_Employees[[#This Row],[Hire Date]],"yyyy")</f>
        <v>2007</v>
      </c>
      <c r="S620" s="18" t="str">
        <f>TEXT(TBL_Employees[[#This Row],[Exit Date]],"yyyy")</f>
        <v/>
      </c>
      <c r="T620" s="18" t="e">
        <f>TBL_Employees[[#This Row],[exit year]]-TBL_Employees[[#This Row],[year hires]]</f>
        <v>#VALUE!</v>
      </c>
      <c r="U620" s="18">
        <f t="shared" si="19"/>
        <v>2.9000000000000001E-2</v>
      </c>
      <c r="V620" s="18" t="e">
        <f>IF(TBL_Employees[[#This Row],[dif]],"true","false")</f>
        <v>#VALUE!</v>
      </c>
    </row>
    <row r="621" spans="1:22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SUM((TBL_Employees[[#This Row],[Bonus %]]*TBL_Employees[[#This Row],[Annual Salary]]))</f>
        <v>25713.899999999998</v>
      </c>
      <c r="P621">
        <f t="shared" si="18"/>
        <v>184</v>
      </c>
      <c r="Q621">
        <f>(TBL_Employees[[#This Row],[COUNT]]/1000)*100</f>
        <v>18.399999999999999</v>
      </c>
      <c r="R621" s="18" t="str">
        <f>TEXT(TBL_Employees[[#This Row],[Hire Date]],"yyyy")</f>
        <v>2017</v>
      </c>
      <c r="S621" s="18" t="str">
        <f>TEXT(TBL_Employees[[#This Row],[Exit Date]],"yyyy")</f>
        <v>2017</v>
      </c>
      <c r="T621" s="18">
        <f>TBL_Employees[[#This Row],[exit year]]-TBL_Employees[[#This Row],[year hires]]</f>
        <v>0</v>
      </c>
      <c r="U621" s="18">
        <f t="shared" si="19"/>
        <v>2.9000000000000001E-2</v>
      </c>
      <c r="V621" s="18" t="str">
        <f>IF(TBL_Employees[[#This Row],[dif]],"true","false")</f>
        <v>false</v>
      </c>
    </row>
    <row r="622" spans="1:22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SUM((TBL_Employees[[#This Row],[Bonus %]]*TBL_Employees[[#This Row],[Annual Salary]]))</f>
        <v>0</v>
      </c>
      <c r="P622">
        <f t="shared" si="18"/>
        <v>184</v>
      </c>
      <c r="Q622">
        <f>(TBL_Employees[[#This Row],[COUNT]]/1000)*100</f>
        <v>18.399999999999999</v>
      </c>
      <c r="R622" s="18" t="str">
        <f>TEXT(TBL_Employees[[#This Row],[Hire Date]],"yyyy")</f>
        <v>2021</v>
      </c>
      <c r="S622" s="18" t="str">
        <f>TEXT(TBL_Employees[[#This Row],[Exit Date]],"yyyy")</f>
        <v/>
      </c>
      <c r="T622" s="18" t="e">
        <f>TBL_Employees[[#This Row],[exit year]]-TBL_Employees[[#This Row],[year hires]]</f>
        <v>#VALUE!</v>
      </c>
      <c r="U622" s="18">
        <f t="shared" si="19"/>
        <v>2.9000000000000001E-2</v>
      </c>
      <c r="V622" s="18" t="e">
        <f>IF(TBL_Employees[[#This Row],[dif]],"true","false")</f>
        <v>#VALUE!</v>
      </c>
    </row>
    <row r="623" spans="1:22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SUM((TBL_Employees[[#This Row],[Bonus %]]*TBL_Employees[[#This Row],[Annual Salary]]))</f>
        <v>71489.279999999999</v>
      </c>
      <c r="P623">
        <f t="shared" si="18"/>
        <v>184</v>
      </c>
      <c r="Q623">
        <f>(TBL_Employees[[#This Row],[COUNT]]/1000)*100</f>
        <v>18.399999999999999</v>
      </c>
      <c r="R623" s="18" t="str">
        <f>TEXT(TBL_Employees[[#This Row],[Hire Date]],"yyyy")</f>
        <v>2018</v>
      </c>
      <c r="S623" s="18" t="str">
        <f>TEXT(TBL_Employees[[#This Row],[Exit Date]],"yyyy")</f>
        <v/>
      </c>
      <c r="T623" s="18" t="e">
        <f>TBL_Employees[[#This Row],[exit year]]-TBL_Employees[[#This Row],[year hires]]</f>
        <v>#VALUE!</v>
      </c>
      <c r="U623" s="18">
        <f t="shared" si="19"/>
        <v>2.9000000000000001E-2</v>
      </c>
      <c r="V623" s="18" t="e">
        <f>IF(TBL_Employees[[#This Row],[dif]],"true","false")</f>
        <v>#VALUE!</v>
      </c>
    </row>
    <row r="624" spans="1:22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SUM((TBL_Employees[[#This Row],[Bonus %]]*TBL_Employees[[#This Row],[Annual Salary]]))</f>
        <v>0</v>
      </c>
      <c r="P624">
        <f t="shared" si="18"/>
        <v>184</v>
      </c>
      <c r="Q624">
        <f>(TBL_Employees[[#This Row],[COUNT]]/1000)*100</f>
        <v>18.399999999999999</v>
      </c>
      <c r="R624" s="18" t="str">
        <f>TEXT(TBL_Employees[[#This Row],[Hire Date]],"yyyy")</f>
        <v>2014</v>
      </c>
      <c r="S624" s="18" t="str">
        <f>TEXT(TBL_Employees[[#This Row],[Exit Date]],"yyyy")</f>
        <v/>
      </c>
      <c r="T624" s="18" t="e">
        <f>TBL_Employees[[#This Row],[exit year]]-TBL_Employees[[#This Row],[year hires]]</f>
        <v>#VALUE!</v>
      </c>
      <c r="U624" s="18">
        <f t="shared" si="19"/>
        <v>2.9000000000000001E-2</v>
      </c>
      <c r="V624" s="18" t="e">
        <f>IF(TBL_Employees[[#This Row],[dif]],"true","false")</f>
        <v>#VALUE!</v>
      </c>
    </row>
    <row r="625" spans="1:22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SUM((TBL_Employees[[#This Row],[Bonus %]]*TBL_Employees[[#This Row],[Annual Salary]]))</f>
        <v>78401.87999999999</v>
      </c>
      <c r="P625">
        <f t="shared" si="18"/>
        <v>184</v>
      </c>
      <c r="Q625">
        <f>(TBL_Employees[[#This Row],[COUNT]]/1000)*100</f>
        <v>18.399999999999999</v>
      </c>
      <c r="R625" s="18" t="str">
        <f>TEXT(TBL_Employees[[#This Row],[Hire Date]],"yyyy")</f>
        <v>2007</v>
      </c>
      <c r="S625" s="18" t="str">
        <f>TEXT(TBL_Employees[[#This Row],[Exit Date]],"yyyy")</f>
        <v/>
      </c>
      <c r="T625" s="18" t="e">
        <f>TBL_Employees[[#This Row],[exit year]]-TBL_Employees[[#This Row],[year hires]]</f>
        <v>#VALUE!</v>
      </c>
      <c r="U625" s="18">
        <f t="shared" si="19"/>
        <v>2.9000000000000001E-2</v>
      </c>
      <c r="V625" s="18" t="e">
        <f>IF(TBL_Employees[[#This Row],[dif]],"true","false")</f>
        <v>#VALUE!</v>
      </c>
    </row>
    <row r="626" spans="1:22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SUM((TBL_Employees[[#This Row],[Bonus %]]*TBL_Employees[[#This Row],[Annual Salary]]))</f>
        <v>0</v>
      </c>
      <c r="P626">
        <f t="shared" si="18"/>
        <v>184</v>
      </c>
      <c r="Q626">
        <f>(TBL_Employees[[#This Row],[COUNT]]/1000)*100</f>
        <v>18.399999999999999</v>
      </c>
      <c r="R626" s="18" t="str">
        <f>TEXT(TBL_Employees[[#This Row],[Hire Date]],"yyyy")</f>
        <v>2004</v>
      </c>
      <c r="S626" s="18" t="str">
        <f>TEXT(TBL_Employees[[#This Row],[Exit Date]],"yyyy")</f>
        <v/>
      </c>
      <c r="T626" s="18" t="e">
        <f>TBL_Employees[[#This Row],[exit year]]-TBL_Employees[[#This Row],[year hires]]</f>
        <v>#VALUE!</v>
      </c>
      <c r="U626" s="18">
        <f t="shared" si="19"/>
        <v>2.9000000000000001E-2</v>
      </c>
      <c r="V626" s="18" t="e">
        <f>IF(TBL_Employees[[#This Row],[dif]],"true","false")</f>
        <v>#VALUE!</v>
      </c>
    </row>
    <row r="627" spans="1:22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SUM((TBL_Employees[[#This Row],[Bonus %]]*TBL_Employees[[#This Row],[Annual Salary]]))</f>
        <v>0</v>
      </c>
      <c r="P627">
        <f t="shared" si="18"/>
        <v>184</v>
      </c>
      <c r="Q627">
        <f>(TBL_Employees[[#This Row],[COUNT]]/1000)*100</f>
        <v>18.399999999999999</v>
      </c>
      <c r="R627" s="18" t="str">
        <f>TEXT(TBL_Employees[[#This Row],[Hire Date]],"yyyy")</f>
        <v>2007</v>
      </c>
      <c r="S627" s="18" t="str">
        <f>TEXT(TBL_Employees[[#This Row],[Exit Date]],"yyyy")</f>
        <v/>
      </c>
      <c r="T627" s="18" t="e">
        <f>TBL_Employees[[#This Row],[exit year]]-TBL_Employees[[#This Row],[year hires]]</f>
        <v>#VALUE!</v>
      </c>
      <c r="U627" s="18">
        <f t="shared" si="19"/>
        <v>2.9000000000000001E-2</v>
      </c>
      <c r="V627" s="18" t="e">
        <f>IF(TBL_Employees[[#This Row],[dif]],"true","false")</f>
        <v>#VALUE!</v>
      </c>
    </row>
    <row r="628" spans="1:22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SUM((TBL_Employees[[#This Row],[Bonus %]]*TBL_Employees[[#This Row],[Annual Salary]]))</f>
        <v>0</v>
      </c>
      <c r="P628">
        <f t="shared" si="18"/>
        <v>184</v>
      </c>
      <c r="Q628">
        <f>(TBL_Employees[[#This Row],[COUNT]]/1000)*100</f>
        <v>18.399999999999999</v>
      </c>
      <c r="R628" s="18" t="str">
        <f>TEXT(TBL_Employees[[#This Row],[Hire Date]],"yyyy")</f>
        <v>2018</v>
      </c>
      <c r="S628" s="18" t="str">
        <f>TEXT(TBL_Employees[[#This Row],[Exit Date]],"yyyy")</f>
        <v/>
      </c>
      <c r="T628" s="18" t="e">
        <f>TBL_Employees[[#This Row],[exit year]]-TBL_Employees[[#This Row],[year hires]]</f>
        <v>#VALUE!</v>
      </c>
      <c r="U628" s="18">
        <f t="shared" si="19"/>
        <v>2.9000000000000001E-2</v>
      </c>
      <c r="V628" s="18" t="e">
        <f>IF(TBL_Employees[[#This Row],[dif]],"true","false")</f>
        <v>#VALUE!</v>
      </c>
    </row>
    <row r="629" spans="1:22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SUM((TBL_Employees[[#This Row],[Bonus %]]*TBL_Employees[[#This Row],[Annual Salary]]))</f>
        <v>0</v>
      </c>
      <c r="P629">
        <f t="shared" si="18"/>
        <v>184</v>
      </c>
      <c r="Q629">
        <f>(TBL_Employees[[#This Row],[COUNT]]/1000)*100</f>
        <v>18.399999999999999</v>
      </c>
      <c r="R629" s="18" t="str">
        <f>TEXT(TBL_Employees[[#This Row],[Hire Date]],"yyyy")</f>
        <v>2020</v>
      </c>
      <c r="S629" s="18" t="str">
        <f>TEXT(TBL_Employees[[#This Row],[Exit Date]],"yyyy")</f>
        <v>2021</v>
      </c>
      <c r="T629" s="18">
        <f>TBL_Employees[[#This Row],[exit year]]-TBL_Employees[[#This Row],[year hires]]</f>
        <v>1</v>
      </c>
      <c r="U629" s="18">
        <f t="shared" si="19"/>
        <v>2.9000000000000001E-2</v>
      </c>
      <c r="V629" s="18" t="str">
        <f>IF(TBL_Employees[[#This Row],[dif]],"true","false")</f>
        <v>true</v>
      </c>
    </row>
    <row r="630" spans="1:22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SUM((TBL_Employees[[#This Row],[Bonus %]]*TBL_Employees[[#This Row],[Annual Salary]]))</f>
        <v>28956.6</v>
      </c>
      <c r="P630">
        <f t="shared" si="18"/>
        <v>184</v>
      </c>
      <c r="Q630">
        <f>(TBL_Employees[[#This Row],[COUNT]]/1000)*100</f>
        <v>18.399999999999999</v>
      </c>
      <c r="R630" s="18" t="str">
        <f>TEXT(TBL_Employees[[#This Row],[Hire Date]],"yyyy")</f>
        <v>2007</v>
      </c>
      <c r="S630" s="18" t="str">
        <f>TEXT(TBL_Employees[[#This Row],[Exit Date]],"yyyy")</f>
        <v/>
      </c>
      <c r="T630" s="18" t="e">
        <f>TBL_Employees[[#This Row],[exit year]]-TBL_Employees[[#This Row],[year hires]]</f>
        <v>#VALUE!</v>
      </c>
      <c r="U630" s="18">
        <f t="shared" si="19"/>
        <v>2.9000000000000001E-2</v>
      </c>
      <c r="V630" s="18" t="e">
        <f>IF(TBL_Employees[[#This Row],[dif]],"true","false")</f>
        <v>#VALUE!</v>
      </c>
    </row>
    <row r="631" spans="1:22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SUM((TBL_Employees[[#This Row],[Bonus %]]*TBL_Employees[[#This Row],[Annual Salary]]))</f>
        <v>0</v>
      </c>
      <c r="P631">
        <f t="shared" si="18"/>
        <v>184</v>
      </c>
      <c r="Q631">
        <f>(TBL_Employees[[#This Row],[COUNT]]/1000)*100</f>
        <v>18.399999999999999</v>
      </c>
      <c r="R631" s="18" t="str">
        <f>TEXT(TBL_Employees[[#This Row],[Hire Date]],"yyyy")</f>
        <v>2011</v>
      </c>
      <c r="S631" s="18" t="str">
        <f>TEXT(TBL_Employees[[#This Row],[Exit Date]],"yyyy")</f>
        <v>2015</v>
      </c>
      <c r="T631" s="18">
        <f>TBL_Employees[[#This Row],[exit year]]-TBL_Employees[[#This Row],[year hires]]</f>
        <v>4</v>
      </c>
      <c r="U631" s="18">
        <f t="shared" si="19"/>
        <v>2.9000000000000001E-2</v>
      </c>
      <c r="V631" s="18" t="str">
        <f>IF(TBL_Employees[[#This Row],[dif]],"true","false")</f>
        <v>true</v>
      </c>
    </row>
    <row r="632" spans="1:22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SUM((TBL_Employees[[#This Row],[Bonus %]]*TBL_Employees[[#This Row],[Annual Salary]]))</f>
        <v>14481.72</v>
      </c>
      <c r="P632">
        <f t="shared" si="18"/>
        <v>184</v>
      </c>
      <c r="Q632">
        <f>(TBL_Employees[[#This Row],[COUNT]]/1000)*100</f>
        <v>18.399999999999999</v>
      </c>
      <c r="R632" s="18" t="str">
        <f>TEXT(TBL_Employees[[#This Row],[Hire Date]],"yyyy")</f>
        <v>2019</v>
      </c>
      <c r="S632" s="18" t="str">
        <f>TEXT(TBL_Employees[[#This Row],[Exit Date]],"yyyy")</f>
        <v/>
      </c>
      <c r="T632" s="18" t="e">
        <f>TBL_Employees[[#This Row],[exit year]]-TBL_Employees[[#This Row],[year hires]]</f>
        <v>#VALUE!</v>
      </c>
      <c r="U632" s="18">
        <f t="shared" si="19"/>
        <v>2.9000000000000001E-2</v>
      </c>
      <c r="V632" s="18" t="e">
        <f>IF(TBL_Employees[[#This Row],[dif]],"true","false")</f>
        <v>#VALUE!</v>
      </c>
    </row>
    <row r="633" spans="1:22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SUM((TBL_Employees[[#This Row],[Bonus %]]*TBL_Employees[[#This Row],[Annual Salary]]))</f>
        <v>37644.25</v>
      </c>
      <c r="P633">
        <f t="shared" si="18"/>
        <v>184</v>
      </c>
      <c r="Q633">
        <f>(TBL_Employees[[#This Row],[COUNT]]/1000)*100</f>
        <v>18.399999999999999</v>
      </c>
      <c r="R633" s="18" t="str">
        <f>TEXT(TBL_Employees[[#This Row],[Hire Date]],"yyyy")</f>
        <v>2008</v>
      </c>
      <c r="S633" s="18" t="str">
        <f>TEXT(TBL_Employees[[#This Row],[Exit Date]],"yyyy")</f>
        <v/>
      </c>
      <c r="T633" s="18" t="e">
        <f>TBL_Employees[[#This Row],[exit year]]-TBL_Employees[[#This Row],[year hires]]</f>
        <v>#VALUE!</v>
      </c>
      <c r="U633" s="18">
        <f t="shared" si="19"/>
        <v>2.9000000000000001E-2</v>
      </c>
      <c r="V633" s="18" t="e">
        <f>IF(TBL_Employees[[#This Row],[dif]],"true","false")</f>
        <v>#VALUE!</v>
      </c>
    </row>
    <row r="634" spans="1:22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SUM((TBL_Employees[[#This Row],[Bonus %]]*TBL_Employees[[#This Row],[Annual Salary]]))</f>
        <v>9609.49</v>
      </c>
      <c r="P634">
        <f t="shared" si="18"/>
        <v>184</v>
      </c>
      <c r="Q634">
        <f>(TBL_Employees[[#This Row],[COUNT]]/1000)*100</f>
        <v>18.399999999999999</v>
      </c>
      <c r="R634" s="18" t="str">
        <f>TEXT(TBL_Employees[[#This Row],[Hire Date]],"yyyy")</f>
        <v>2018</v>
      </c>
      <c r="S634" s="18" t="str">
        <f>TEXT(TBL_Employees[[#This Row],[Exit Date]],"yyyy")</f>
        <v/>
      </c>
      <c r="T634" s="18" t="e">
        <f>TBL_Employees[[#This Row],[exit year]]-TBL_Employees[[#This Row],[year hires]]</f>
        <v>#VALUE!</v>
      </c>
      <c r="U634" s="18">
        <f t="shared" si="19"/>
        <v>2.9000000000000001E-2</v>
      </c>
      <c r="V634" s="18" t="e">
        <f>IF(TBL_Employees[[#This Row],[dif]],"true","false")</f>
        <v>#VALUE!</v>
      </c>
    </row>
    <row r="635" spans="1:22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SUM((TBL_Employees[[#This Row],[Bonus %]]*TBL_Employees[[#This Row],[Annual Salary]]))</f>
        <v>0</v>
      </c>
      <c r="P635">
        <f t="shared" si="18"/>
        <v>184</v>
      </c>
      <c r="Q635">
        <f>(TBL_Employees[[#This Row],[COUNT]]/1000)*100</f>
        <v>18.399999999999999</v>
      </c>
      <c r="R635" s="18" t="str">
        <f>TEXT(TBL_Employees[[#This Row],[Hire Date]],"yyyy")</f>
        <v>2014</v>
      </c>
      <c r="S635" s="18" t="str">
        <f>TEXT(TBL_Employees[[#This Row],[Exit Date]],"yyyy")</f>
        <v/>
      </c>
      <c r="T635" s="18" t="e">
        <f>TBL_Employees[[#This Row],[exit year]]-TBL_Employees[[#This Row],[year hires]]</f>
        <v>#VALUE!</v>
      </c>
      <c r="U635" s="18">
        <f t="shared" si="19"/>
        <v>2.9000000000000001E-2</v>
      </c>
      <c r="V635" s="18" t="e">
        <f>IF(TBL_Employees[[#This Row],[dif]],"true","false")</f>
        <v>#VALUE!</v>
      </c>
    </row>
    <row r="636" spans="1:22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SUM((TBL_Employees[[#This Row],[Bonus %]]*TBL_Employees[[#This Row],[Annual Salary]]))</f>
        <v>0</v>
      </c>
      <c r="P636">
        <f t="shared" si="18"/>
        <v>184</v>
      </c>
      <c r="Q636">
        <f>(TBL_Employees[[#This Row],[COUNT]]/1000)*100</f>
        <v>18.399999999999999</v>
      </c>
      <c r="R636" s="18" t="str">
        <f>TEXT(TBL_Employees[[#This Row],[Hire Date]],"yyyy")</f>
        <v>2017</v>
      </c>
      <c r="S636" s="18" t="str">
        <f>TEXT(TBL_Employees[[#This Row],[Exit Date]],"yyyy")</f>
        <v/>
      </c>
      <c r="T636" s="18" t="e">
        <f>TBL_Employees[[#This Row],[exit year]]-TBL_Employees[[#This Row],[year hires]]</f>
        <v>#VALUE!</v>
      </c>
      <c r="U636" s="18">
        <f t="shared" si="19"/>
        <v>2.9000000000000001E-2</v>
      </c>
      <c r="V636" s="18" t="e">
        <f>IF(TBL_Employees[[#This Row],[dif]],"true","false")</f>
        <v>#VALUE!</v>
      </c>
    </row>
    <row r="637" spans="1:22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SUM((TBL_Employees[[#This Row],[Bonus %]]*TBL_Employees[[#This Row],[Annual Salary]]))</f>
        <v>0</v>
      </c>
      <c r="P637">
        <f t="shared" si="18"/>
        <v>184</v>
      </c>
      <c r="Q637">
        <f>(TBL_Employees[[#This Row],[COUNT]]/1000)*100</f>
        <v>18.399999999999999</v>
      </c>
      <c r="R637" s="18" t="str">
        <f>TEXT(TBL_Employees[[#This Row],[Hire Date]],"yyyy")</f>
        <v>2003</v>
      </c>
      <c r="S637" s="18" t="str">
        <f>TEXT(TBL_Employees[[#This Row],[Exit Date]],"yyyy")</f>
        <v/>
      </c>
      <c r="T637" s="18" t="e">
        <f>TBL_Employees[[#This Row],[exit year]]-TBL_Employees[[#This Row],[year hires]]</f>
        <v>#VALUE!</v>
      </c>
      <c r="U637" s="18">
        <f t="shared" si="19"/>
        <v>2.9000000000000001E-2</v>
      </c>
      <c r="V637" s="18" t="e">
        <f>IF(TBL_Employees[[#This Row],[dif]],"true","false")</f>
        <v>#VALUE!</v>
      </c>
    </row>
    <row r="638" spans="1:22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SUM((TBL_Employees[[#This Row],[Bonus %]]*TBL_Employees[[#This Row],[Annual Salary]]))</f>
        <v>0</v>
      </c>
      <c r="P638">
        <f t="shared" si="18"/>
        <v>184</v>
      </c>
      <c r="Q638">
        <f>(TBL_Employees[[#This Row],[COUNT]]/1000)*100</f>
        <v>18.399999999999999</v>
      </c>
      <c r="R638" s="18" t="str">
        <f>TEXT(TBL_Employees[[#This Row],[Hire Date]],"yyyy")</f>
        <v>2014</v>
      </c>
      <c r="S638" s="18" t="str">
        <f>TEXT(TBL_Employees[[#This Row],[Exit Date]],"yyyy")</f>
        <v/>
      </c>
      <c r="T638" s="18" t="e">
        <f>TBL_Employees[[#This Row],[exit year]]-TBL_Employees[[#This Row],[year hires]]</f>
        <v>#VALUE!</v>
      </c>
      <c r="U638" s="18">
        <f t="shared" si="19"/>
        <v>2.9000000000000001E-2</v>
      </c>
      <c r="V638" s="18" t="e">
        <f>IF(TBL_Employees[[#This Row],[dif]],"true","false")</f>
        <v>#VALUE!</v>
      </c>
    </row>
    <row r="639" spans="1:22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SUM((TBL_Employees[[#This Row],[Bonus %]]*TBL_Employees[[#This Row],[Annual Salary]]))</f>
        <v>0</v>
      </c>
      <c r="P639">
        <f t="shared" si="18"/>
        <v>184</v>
      </c>
      <c r="Q639">
        <f>(TBL_Employees[[#This Row],[COUNT]]/1000)*100</f>
        <v>18.399999999999999</v>
      </c>
      <c r="R639" s="18" t="str">
        <f>TEXT(TBL_Employees[[#This Row],[Hire Date]],"yyyy")</f>
        <v>2018</v>
      </c>
      <c r="S639" s="18" t="str">
        <f>TEXT(TBL_Employees[[#This Row],[Exit Date]],"yyyy")</f>
        <v/>
      </c>
      <c r="T639" s="18" t="e">
        <f>TBL_Employees[[#This Row],[exit year]]-TBL_Employees[[#This Row],[year hires]]</f>
        <v>#VALUE!</v>
      </c>
      <c r="U639" s="18">
        <f t="shared" si="19"/>
        <v>2.9000000000000001E-2</v>
      </c>
      <c r="V639" s="18" t="e">
        <f>IF(TBL_Employees[[#This Row],[dif]],"true","false")</f>
        <v>#VALUE!</v>
      </c>
    </row>
    <row r="640" spans="1:22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SUM((TBL_Employees[[#This Row],[Bonus %]]*TBL_Employees[[#This Row],[Annual Salary]]))</f>
        <v>6618.12</v>
      </c>
      <c r="P640">
        <f t="shared" si="18"/>
        <v>184</v>
      </c>
      <c r="Q640">
        <f>(TBL_Employees[[#This Row],[COUNT]]/1000)*100</f>
        <v>18.399999999999999</v>
      </c>
      <c r="R640" s="18" t="str">
        <f>TEXT(TBL_Employees[[#This Row],[Hire Date]],"yyyy")</f>
        <v>2010</v>
      </c>
      <c r="S640" s="18" t="str">
        <f>TEXT(TBL_Employees[[#This Row],[Exit Date]],"yyyy")</f>
        <v/>
      </c>
      <c r="T640" s="18" t="e">
        <f>TBL_Employees[[#This Row],[exit year]]-TBL_Employees[[#This Row],[year hires]]</f>
        <v>#VALUE!</v>
      </c>
      <c r="U640" s="18">
        <f t="shared" si="19"/>
        <v>2.9000000000000001E-2</v>
      </c>
      <c r="V640" s="18" t="e">
        <f>IF(TBL_Employees[[#This Row],[dif]],"true","false")</f>
        <v>#VALUE!</v>
      </c>
    </row>
    <row r="641" spans="1:22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SUM((TBL_Employees[[#This Row],[Bonus %]]*TBL_Employees[[#This Row],[Annual Salary]]))</f>
        <v>44929.2</v>
      </c>
      <c r="P641">
        <f t="shared" si="18"/>
        <v>184</v>
      </c>
      <c r="Q641">
        <f>(TBL_Employees[[#This Row],[COUNT]]/1000)*100</f>
        <v>18.399999999999999</v>
      </c>
      <c r="R641" s="18" t="str">
        <f>TEXT(TBL_Employees[[#This Row],[Hire Date]],"yyyy")</f>
        <v>2018</v>
      </c>
      <c r="S641" s="18" t="str">
        <f>TEXT(TBL_Employees[[#This Row],[Exit Date]],"yyyy")</f>
        <v>2022</v>
      </c>
      <c r="T641" s="18">
        <f>TBL_Employees[[#This Row],[exit year]]-TBL_Employees[[#This Row],[year hires]]</f>
        <v>4</v>
      </c>
      <c r="U641" s="18">
        <f t="shared" si="19"/>
        <v>2.9000000000000001E-2</v>
      </c>
      <c r="V641" s="18" t="str">
        <f>IF(TBL_Employees[[#This Row],[dif]],"true","false")</f>
        <v>true</v>
      </c>
    </row>
    <row r="642" spans="1:22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SUM((TBL_Employees[[#This Row],[Bonus %]]*TBL_Employees[[#This Row],[Annual Salary]]))</f>
        <v>0</v>
      </c>
      <c r="P642">
        <f t="shared" ref="P642:P705" si="20">COUNTIF(K:K,"&gt;20%")</f>
        <v>184</v>
      </c>
      <c r="Q642">
        <f>(TBL_Employees[[#This Row],[COUNT]]/1000)*100</f>
        <v>18.399999999999999</v>
      </c>
      <c r="R642" s="18" t="str">
        <f>TEXT(TBL_Employees[[#This Row],[Hire Date]],"yyyy")</f>
        <v>2011</v>
      </c>
      <c r="S642" s="18" t="str">
        <f>TEXT(TBL_Employees[[#This Row],[Exit Date]],"yyyy")</f>
        <v/>
      </c>
      <c r="T642" s="18" t="e">
        <f>TBL_Employees[[#This Row],[exit year]]-TBL_Employees[[#This Row],[year hires]]</f>
        <v>#VALUE!</v>
      </c>
      <c r="U642" s="18">
        <f t="shared" ref="U642:U705" si="21">29/1000</f>
        <v>2.9000000000000001E-2</v>
      </c>
      <c r="V642" s="18" t="e">
        <f>IF(TBL_Employees[[#This Row],[dif]],"true","false")</f>
        <v>#VALUE!</v>
      </c>
    </row>
    <row r="643" spans="1:22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SUM((TBL_Employees[[#This Row],[Bonus %]]*TBL_Employees[[#This Row],[Annual Salary]]))</f>
        <v>94022.37000000001</v>
      </c>
      <c r="P643">
        <f t="shared" si="20"/>
        <v>184</v>
      </c>
      <c r="Q643">
        <f>(TBL_Employees[[#This Row],[COUNT]]/1000)*100</f>
        <v>18.399999999999999</v>
      </c>
      <c r="R643" s="18" t="str">
        <f>TEXT(TBL_Employees[[#This Row],[Hire Date]],"yyyy")</f>
        <v>2009</v>
      </c>
      <c r="S643" s="18" t="str">
        <f>TEXT(TBL_Employees[[#This Row],[Exit Date]],"yyyy")</f>
        <v/>
      </c>
      <c r="T643" s="18" t="e">
        <f>TBL_Employees[[#This Row],[exit year]]-TBL_Employees[[#This Row],[year hires]]</f>
        <v>#VALUE!</v>
      </c>
      <c r="U643" s="18">
        <f t="shared" si="21"/>
        <v>2.9000000000000001E-2</v>
      </c>
      <c r="V643" s="18" t="e">
        <f>IF(TBL_Employees[[#This Row],[dif]],"true","false")</f>
        <v>#VALUE!</v>
      </c>
    </row>
    <row r="644" spans="1:22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SUM((TBL_Employees[[#This Row],[Bonus %]]*TBL_Employees[[#This Row],[Annual Salary]]))</f>
        <v>80569.8</v>
      </c>
      <c r="P644">
        <f t="shared" si="20"/>
        <v>184</v>
      </c>
      <c r="Q644">
        <f>(TBL_Employees[[#This Row],[COUNT]]/1000)*100</f>
        <v>18.399999999999999</v>
      </c>
      <c r="R644" s="18" t="str">
        <f>TEXT(TBL_Employees[[#This Row],[Hire Date]],"yyyy")</f>
        <v>2018</v>
      </c>
      <c r="S644" s="18" t="str">
        <f>TEXT(TBL_Employees[[#This Row],[Exit Date]],"yyyy")</f>
        <v/>
      </c>
      <c r="T644" s="18" t="e">
        <f>TBL_Employees[[#This Row],[exit year]]-TBL_Employees[[#This Row],[year hires]]</f>
        <v>#VALUE!</v>
      </c>
      <c r="U644" s="18">
        <f t="shared" si="21"/>
        <v>2.9000000000000001E-2</v>
      </c>
      <c r="V644" s="18" t="e">
        <f>IF(TBL_Employees[[#This Row],[dif]],"true","false")</f>
        <v>#VALUE!</v>
      </c>
    </row>
    <row r="645" spans="1:22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SUM((TBL_Employees[[#This Row],[Bonus %]]*TBL_Employees[[#This Row],[Annual Salary]]))</f>
        <v>25881.440000000002</v>
      </c>
      <c r="P645">
        <f t="shared" si="20"/>
        <v>184</v>
      </c>
      <c r="Q645">
        <f>(TBL_Employees[[#This Row],[COUNT]]/1000)*100</f>
        <v>18.399999999999999</v>
      </c>
      <c r="R645" s="18" t="str">
        <f>TEXT(TBL_Employees[[#This Row],[Hire Date]],"yyyy")</f>
        <v>2021</v>
      </c>
      <c r="S645" s="18" t="str">
        <f>TEXT(TBL_Employees[[#This Row],[Exit Date]],"yyyy")</f>
        <v/>
      </c>
      <c r="T645" s="18" t="e">
        <f>TBL_Employees[[#This Row],[exit year]]-TBL_Employees[[#This Row],[year hires]]</f>
        <v>#VALUE!</v>
      </c>
      <c r="U645" s="18">
        <f t="shared" si="21"/>
        <v>2.9000000000000001E-2</v>
      </c>
      <c r="V645" s="18" t="e">
        <f>IF(TBL_Employees[[#This Row],[dif]],"true","false")</f>
        <v>#VALUE!</v>
      </c>
    </row>
    <row r="646" spans="1:22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SUM((TBL_Employees[[#This Row],[Bonus %]]*TBL_Employees[[#This Row],[Annual Salary]]))</f>
        <v>9589.9</v>
      </c>
      <c r="P646">
        <f t="shared" si="20"/>
        <v>184</v>
      </c>
      <c r="Q646">
        <f>(TBL_Employees[[#This Row],[COUNT]]/1000)*100</f>
        <v>18.399999999999999</v>
      </c>
      <c r="R646" s="18" t="str">
        <f>TEXT(TBL_Employees[[#This Row],[Hire Date]],"yyyy")</f>
        <v>2019</v>
      </c>
      <c r="S646" s="18" t="str">
        <f>TEXT(TBL_Employees[[#This Row],[Exit Date]],"yyyy")</f>
        <v>2021</v>
      </c>
      <c r="T646" s="18">
        <f>TBL_Employees[[#This Row],[exit year]]-TBL_Employees[[#This Row],[year hires]]</f>
        <v>2</v>
      </c>
      <c r="U646" s="18">
        <f t="shared" si="21"/>
        <v>2.9000000000000001E-2</v>
      </c>
      <c r="V646" s="18" t="str">
        <f>IF(TBL_Employees[[#This Row],[dif]],"true","false")</f>
        <v>true</v>
      </c>
    </row>
    <row r="647" spans="1:22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SUM((TBL_Employees[[#This Row],[Bonus %]]*TBL_Employees[[#This Row],[Annual Salary]]))</f>
        <v>0</v>
      </c>
      <c r="P647">
        <f t="shared" si="20"/>
        <v>184</v>
      </c>
      <c r="Q647">
        <f>(TBL_Employees[[#This Row],[COUNT]]/1000)*100</f>
        <v>18.399999999999999</v>
      </c>
      <c r="R647" s="18" t="str">
        <f>TEXT(TBL_Employees[[#This Row],[Hire Date]],"yyyy")</f>
        <v>2019</v>
      </c>
      <c r="S647" s="18" t="str">
        <f>TEXT(TBL_Employees[[#This Row],[Exit Date]],"yyyy")</f>
        <v/>
      </c>
      <c r="T647" s="18" t="e">
        <f>TBL_Employees[[#This Row],[exit year]]-TBL_Employees[[#This Row],[year hires]]</f>
        <v>#VALUE!</v>
      </c>
      <c r="U647" s="18">
        <f t="shared" si="21"/>
        <v>2.9000000000000001E-2</v>
      </c>
      <c r="V647" s="18" t="e">
        <f>IF(TBL_Employees[[#This Row],[dif]],"true","false")</f>
        <v>#VALUE!</v>
      </c>
    </row>
    <row r="648" spans="1:22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SUM((TBL_Employees[[#This Row],[Bonus %]]*TBL_Employees[[#This Row],[Annual Salary]]))</f>
        <v>6406.8</v>
      </c>
      <c r="P648">
        <f t="shared" si="20"/>
        <v>184</v>
      </c>
      <c r="Q648">
        <f>(TBL_Employees[[#This Row],[COUNT]]/1000)*100</f>
        <v>18.399999999999999</v>
      </c>
      <c r="R648" s="18" t="str">
        <f>TEXT(TBL_Employees[[#This Row],[Hire Date]],"yyyy")</f>
        <v>1997</v>
      </c>
      <c r="S648" s="18" t="str">
        <f>TEXT(TBL_Employees[[#This Row],[Exit Date]],"yyyy")</f>
        <v/>
      </c>
      <c r="T648" s="18" t="e">
        <f>TBL_Employees[[#This Row],[exit year]]-TBL_Employees[[#This Row],[year hires]]</f>
        <v>#VALUE!</v>
      </c>
      <c r="U648" s="18">
        <f t="shared" si="21"/>
        <v>2.9000000000000001E-2</v>
      </c>
      <c r="V648" s="18" t="e">
        <f>IF(TBL_Employees[[#This Row],[dif]],"true","false")</f>
        <v>#VALUE!</v>
      </c>
    </row>
    <row r="649" spans="1:22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SUM((TBL_Employees[[#This Row],[Bonus %]]*TBL_Employees[[#This Row],[Annual Salary]]))</f>
        <v>0</v>
      </c>
      <c r="P649">
        <f t="shared" si="20"/>
        <v>184</v>
      </c>
      <c r="Q649">
        <f>(TBL_Employees[[#This Row],[COUNT]]/1000)*100</f>
        <v>18.399999999999999</v>
      </c>
      <c r="R649" s="18" t="str">
        <f>TEXT(TBL_Employees[[#This Row],[Hire Date]],"yyyy")</f>
        <v>2017</v>
      </c>
      <c r="S649" s="18" t="str">
        <f>TEXT(TBL_Employees[[#This Row],[Exit Date]],"yyyy")</f>
        <v/>
      </c>
      <c r="T649" s="18" t="e">
        <f>TBL_Employees[[#This Row],[exit year]]-TBL_Employees[[#This Row],[year hires]]</f>
        <v>#VALUE!</v>
      </c>
      <c r="U649" s="18">
        <f t="shared" si="21"/>
        <v>2.9000000000000001E-2</v>
      </c>
      <c r="V649" s="18" t="e">
        <f>IF(TBL_Employees[[#This Row],[dif]],"true","false")</f>
        <v>#VALUE!</v>
      </c>
    </row>
    <row r="650" spans="1:22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SUM((TBL_Employees[[#This Row],[Bonus %]]*TBL_Employees[[#This Row],[Annual Salary]]))</f>
        <v>0</v>
      </c>
      <c r="P650">
        <f t="shared" si="20"/>
        <v>184</v>
      </c>
      <c r="Q650">
        <f>(TBL_Employees[[#This Row],[COUNT]]/1000)*100</f>
        <v>18.399999999999999</v>
      </c>
      <c r="R650" s="18" t="str">
        <f>TEXT(TBL_Employees[[#This Row],[Hire Date]],"yyyy")</f>
        <v>1992</v>
      </c>
      <c r="S650" s="18" t="str">
        <f>TEXT(TBL_Employees[[#This Row],[Exit Date]],"yyyy")</f>
        <v>1994</v>
      </c>
      <c r="T650" s="18">
        <f>TBL_Employees[[#This Row],[exit year]]-TBL_Employees[[#This Row],[year hires]]</f>
        <v>2</v>
      </c>
      <c r="U650" s="18">
        <f t="shared" si="21"/>
        <v>2.9000000000000001E-2</v>
      </c>
      <c r="V650" s="18" t="str">
        <f>IF(TBL_Employees[[#This Row],[dif]],"true","false")</f>
        <v>true</v>
      </c>
    </row>
    <row r="651" spans="1:22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SUM((TBL_Employees[[#This Row],[Bonus %]]*TBL_Employees[[#This Row],[Annual Salary]]))</f>
        <v>70272</v>
      </c>
      <c r="P651">
        <f t="shared" si="20"/>
        <v>184</v>
      </c>
      <c r="Q651">
        <f>(TBL_Employees[[#This Row],[COUNT]]/1000)*100</f>
        <v>18.399999999999999</v>
      </c>
      <c r="R651" s="18" t="str">
        <f>TEXT(TBL_Employees[[#This Row],[Hire Date]],"yyyy")</f>
        <v>2018</v>
      </c>
      <c r="S651" s="18" t="str">
        <f>TEXT(TBL_Employees[[#This Row],[Exit Date]],"yyyy")</f>
        <v/>
      </c>
      <c r="T651" s="18" t="e">
        <f>TBL_Employees[[#This Row],[exit year]]-TBL_Employees[[#This Row],[year hires]]</f>
        <v>#VALUE!</v>
      </c>
      <c r="U651" s="18">
        <f t="shared" si="21"/>
        <v>2.9000000000000001E-2</v>
      </c>
      <c r="V651" s="18" t="e">
        <f>IF(TBL_Employees[[#This Row],[dif]],"true","false")</f>
        <v>#VALUE!</v>
      </c>
    </row>
    <row r="652" spans="1:22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SUM((TBL_Employees[[#This Row],[Bonus %]]*TBL_Employees[[#This Row],[Annual Salary]]))</f>
        <v>0</v>
      </c>
      <c r="P652">
        <f t="shared" si="20"/>
        <v>184</v>
      </c>
      <c r="Q652">
        <f>(TBL_Employees[[#This Row],[COUNT]]/1000)*100</f>
        <v>18.399999999999999</v>
      </c>
      <c r="R652" s="18" t="str">
        <f>TEXT(TBL_Employees[[#This Row],[Hire Date]],"yyyy")</f>
        <v>2016</v>
      </c>
      <c r="S652" s="18" t="str">
        <f>TEXT(TBL_Employees[[#This Row],[Exit Date]],"yyyy")</f>
        <v/>
      </c>
      <c r="T652" s="18" t="e">
        <f>TBL_Employees[[#This Row],[exit year]]-TBL_Employees[[#This Row],[year hires]]</f>
        <v>#VALUE!</v>
      </c>
      <c r="U652" s="18">
        <f t="shared" si="21"/>
        <v>2.9000000000000001E-2</v>
      </c>
      <c r="V652" s="18" t="e">
        <f>IF(TBL_Employees[[#This Row],[dif]],"true","false")</f>
        <v>#VALUE!</v>
      </c>
    </row>
    <row r="653" spans="1:22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SUM((TBL_Employees[[#This Row],[Bonus %]]*TBL_Employees[[#This Row],[Annual Salary]]))</f>
        <v>0</v>
      </c>
      <c r="P653">
        <f t="shared" si="20"/>
        <v>184</v>
      </c>
      <c r="Q653">
        <f>(TBL_Employees[[#This Row],[COUNT]]/1000)*100</f>
        <v>18.399999999999999</v>
      </c>
      <c r="R653" s="18" t="str">
        <f>TEXT(TBL_Employees[[#This Row],[Hire Date]],"yyyy")</f>
        <v>2020</v>
      </c>
      <c r="S653" s="18" t="str">
        <f>TEXT(TBL_Employees[[#This Row],[Exit Date]],"yyyy")</f>
        <v/>
      </c>
      <c r="T653" s="18" t="e">
        <f>TBL_Employees[[#This Row],[exit year]]-TBL_Employees[[#This Row],[year hires]]</f>
        <v>#VALUE!</v>
      </c>
      <c r="U653" s="18">
        <f t="shared" si="21"/>
        <v>2.9000000000000001E-2</v>
      </c>
      <c r="V653" s="18" t="e">
        <f>IF(TBL_Employees[[#This Row],[dif]],"true","false")</f>
        <v>#VALUE!</v>
      </c>
    </row>
    <row r="654" spans="1:22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SUM((TBL_Employees[[#This Row],[Bonus %]]*TBL_Employees[[#This Row],[Annual Salary]]))</f>
        <v>0</v>
      </c>
      <c r="P654">
        <f t="shared" si="20"/>
        <v>184</v>
      </c>
      <c r="Q654">
        <f>(TBL_Employees[[#This Row],[COUNT]]/1000)*100</f>
        <v>18.399999999999999</v>
      </c>
      <c r="R654" s="18" t="str">
        <f>TEXT(TBL_Employees[[#This Row],[Hire Date]],"yyyy")</f>
        <v>2016</v>
      </c>
      <c r="S654" s="18" t="str">
        <f>TEXT(TBL_Employees[[#This Row],[Exit Date]],"yyyy")</f>
        <v/>
      </c>
      <c r="T654" s="18" t="e">
        <f>TBL_Employees[[#This Row],[exit year]]-TBL_Employees[[#This Row],[year hires]]</f>
        <v>#VALUE!</v>
      </c>
      <c r="U654" s="18">
        <f t="shared" si="21"/>
        <v>2.9000000000000001E-2</v>
      </c>
      <c r="V654" s="18" t="e">
        <f>IF(TBL_Employees[[#This Row],[dif]],"true","false")</f>
        <v>#VALUE!</v>
      </c>
    </row>
    <row r="655" spans="1:22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SUM((TBL_Employees[[#This Row],[Bonus %]]*TBL_Employees[[#This Row],[Annual Salary]]))</f>
        <v>0</v>
      </c>
      <c r="P655">
        <f t="shared" si="20"/>
        <v>184</v>
      </c>
      <c r="Q655">
        <f>(TBL_Employees[[#This Row],[COUNT]]/1000)*100</f>
        <v>18.399999999999999</v>
      </c>
      <c r="R655" s="18" t="str">
        <f>TEXT(TBL_Employees[[#This Row],[Hire Date]],"yyyy")</f>
        <v>2020</v>
      </c>
      <c r="S655" s="18" t="str">
        <f>TEXT(TBL_Employees[[#This Row],[Exit Date]],"yyyy")</f>
        <v>2021</v>
      </c>
      <c r="T655" s="18">
        <f>TBL_Employees[[#This Row],[exit year]]-TBL_Employees[[#This Row],[year hires]]</f>
        <v>1</v>
      </c>
      <c r="U655" s="18">
        <f t="shared" si="21"/>
        <v>2.9000000000000001E-2</v>
      </c>
      <c r="V655" s="18" t="str">
        <f>IF(TBL_Employees[[#This Row],[dif]],"true","false")</f>
        <v>true</v>
      </c>
    </row>
    <row r="656" spans="1:22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SUM((TBL_Employees[[#This Row],[Bonus %]]*TBL_Employees[[#This Row],[Annual Salary]]))</f>
        <v>22805.399999999998</v>
      </c>
      <c r="P656">
        <f t="shared" si="20"/>
        <v>184</v>
      </c>
      <c r="Q656">
        <f>(TBL_Employees[[#This Row],[COUNT]]/1000)*100</f>
        <v>18.399999999999999</v>
      </c>
      <c r="R656" s="18" t="str">
        <f>TEXT(TBL_Employees[[#This Row],[Hire Date]],"yyyy")</f>
        <v>2019</v>
      </c>
      <c r="S656" s="18" t="str">
        <f>TEXT(TBL_Employees[[#This Row],[Exit Date]],"yyyy")</f>
        <v/>
      </c>
      <c r="T656" s="18" t="e">
        <f>TBL_Employees[[#This Row],[exit year]]-TBL_Employees[[#This Row],[year hires]]</f>
        <v>#VALUE!</v>
      </c>
      <c r="U656" s="18">
        <f t="shared" si="21"/>
        <v>2.9000000000000001E-2</v>
      </c>
      <c r="V656" s="18" t="e">
        <f>IF(TBL_Employees[[#This Row],[dif]],"true","false")</f>
        <v>#VALUE!</v>
      </c>
    </row>
    <row r="657" spans="1:22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SUM((TBL_Employees[[#This Row],[Bonus %]]*TBL_Employees[[#This Row],[Annual Salary]]))</f>
        <v>0</v>
      </c>
      <c r="P657">
        <f t="shared" si="20"/>
        <v>184</v>
      </c>
      <c r="Q657">
        <f>(TBL_Employees[[#This Row],[COUNT]]/1000)*100</f>
        <v>18.399999999999999</v>
      </c>
      <c r="R657" s="18" t="str">
        <f>TEXT(TBL_Employees[[#This Row],[Hire Date]],"yyyy")</f>
        <v>2021</v>
      </c>
      <c r="S657" s="18" t="str">
        <f>TEXT(TBL_Employees[[#This Row],[Exit Date]],"yyyy")</f>
        <v/>
      </c>
      <c r="T657" s="18" t="e">
        <f>TBL_Employees[[#This Row],[exit year]]-TBL_Employees[[#This Row],[year hires]]</f>
        <v>#VALUE!</v>
      </c>
      <c r="U657" s="18">
        <f t="shared" si="21"/>
        <v>2.9000000000000001E-2</v>
      </c>
      <c r="V657" s="18" t="e">
        <f>IF(TBL_Employees[[#This Row],[dif]],"true","false")</f>
        <v>#VALUE!</v>
      </c>
    </row>
    <row r="658" spans="1:22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SUM((TBL_Employees[[#This Row],[Bonus %]]*TBL_Employees[[#This Row],[Annual Salary]]))</f>
        <v>0</v>
      </c>
      <c r="P658">
        <f t="shared" si="20"/>
        <v>184</v>
      </c>
      <c r="Q658">
        <f>(TBL_Employees[[#This Row],[COUNT]]/1000)*100</f>
        <v>18.399999999999999</v>
      </c>
      <c r="R658" s="18" t="str">
        <f>TEXT(TBL_Employees[[#This Row],[Hire Date]],"yyyy")</f>
        <v>2019</v>
      </c>
      <c r="S658" s="18" t="str">
        <f>TEXT(TBL_Employees[[#This Row],[Exit Date]],"yyyy")</f>
        <v/>
      </c>
      <c r="T658" s="18" t="e">
        <f>TBL_Employees[[#This Row],[exit year]]-TBL_Employees[[#This Row],[year hires]]</f>
        <v>#VALUE!</v>
      </c>
      <c r="U658" s="18">
        <f t="shared" si="21"/>
        <v>2.9000000000000001E-2</v>
      </c>
      <c r="V658" s="18" t="e">
        <f>IF(TBL_Employees[[#This Row],[dif]],"true","false")</f>
        <v>#VALUE!</v>
      </c>
    </row>
    <row r="659" spans="1:22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SUM((TBL_Employees[[#This Row],[Bonus %]]*TBL_Employees[[#This Row],[Annual Salary]]))</f>
        <v>99172.71</v>
      </c>
      <c r="P659">
        <f t="shared" si="20"/>
        <v>184</v>
      </c>
      <c r="Q659">
        <f>(TBL_Employees[[#This Row],[COUNT]]/1000)*100</f>
        <v>18.399999999999999</v>
      </c>
      <c r="R659" s="18" t="str">
        <f>TEXT(TBL_Employees[[#This Row],[Hire Date]],"yyyy")</f>
        <v>2013</v>
      </c>
      <c r="S659" s="18" t="str">
        <f>TEXT(TBL_Employees[[#This Row],[Exit Date]],"yyyy")</f>
        <v/>
      </c>
      <c r="T659" s="18" t="e">
        <f>TBL_Employees[[#This Row],[exit year]]-TBL_Employees[[#This Row],[year hires]]</f>
        <v>#VALUE!</v>
      </c>
      <c r="U659" s="18">
        <f t="shared" si="21"/>
        <v>2.9000000000000001E-2</v>
      </c>
      <c r="V659" s="18" t="e">
        <f>IF(TBL_Employees[[#This Row],[dif]],"true","false")</f>
        <v>#VALUE!</v>
      </c>
    </row>
    <row r="660" spans="1:22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SUM((TBL_Employees[[#This Row],[Bonus %]]*TBL_Employees[[#This Row],[Annual Salary]]))</f>
        <v>3455.5</v>
      </c>
      <c r="P660">
        <f t="shared" si="20"/>
        <v>184</v>
      </c>
      <c r="Q660">
        <f>(TBL_Employees[[#This Row],[COUNT]]/1000)*100</f>
        <v>18.399999999999999</v>
      </c>
      <c r="R660" s="18" t="str">
        <f>TEXT(TBL_Employees[[#This Row],[Hire Date]],"yyyy")</f>
        <v>2019</v>
      </c>
      <c r="S660" s="18" t="str">
        <f>TEXT(TBL_Employees[[#This Row],[Exit Date]],"yyyy")</f>
        <v/>
      </c>
      <c r="T660" s="18" t="e">
        <f>TBL_Employees[[#This Row],[exit year]]-TBL_Employees[[#This Row],[year hires]]</f>
        <v>#VALUE!</v>
      </c>
      <c r="U660" s="18">
        <f t="shared" si="21"/>
        <v>2.9000000000000001E-2</v>
      </c>
      <c r="V660" s="18" t="e">
        <f>IF(TBL_Employees[[#This Row],[dif]],"true","false")</f>
        <v>#VALUE!</v>
      </c>
    </row>
    <row r="661" spans="1:22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SUM((TBL_Employees[[#This Row],[Bonus %]]*TBL_Employees[[#This Row],[Annual Salary]]))</f>
        <v>80346.760000000009</v>
      </c>
      <c r="P661">
        <f t="shared" si="20"/>
        <v>184</v>
      </c>
      <c r="Q661">
        <f>(TBL_Employees[[#This Row],[COUNT]]/1000)*100</f>
        <v>18.399999999999999</v>
      </c>
      <c r="R661" s="18" t="str">
        <f>TEXT(TBL_Employees[[#This Row],[Hire Date]],"yyyy")</f>
        <v>2002</v>
      </c>
      <c r="S661" s="18" t="str">
        <f>TEXT(TBL_Employees[[#This Row],[Exit Date]],"yyyy")</f>
        <v/>
      </c>
      <c r="T661" s="18" t="e">
        <f>TBL_Employees[[#This Row],[exit year]]-TBL_Employees[[#This Row],[year hires]]</f>
        <v>#VALUE!</v>
      </c>
      <c r="U661" s="18">
        <f t="shared" si="21"/>
        <v>2.9000000000000001E-2</v>
      </c>
      <c r="V661" s="18" t="e">
        <f>IF(TBL_Employees[[#This Row],[dif]],"true","false")</f>
        <v>#VALUE!</v>
      </c>
    </row>
    <row r="662" spans="1:22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SUM((TBL_Employees[[#This Row],[Bonus %]]*TBL_Employees[[#This Row],[Annual Salary]]))</f>
        <v>0</v>
      </c>
      <c r="P662">
        <f t="shared" si="20"/>
        <v>184</v>
      </c>
      <c r="Q662">
        <f>(TBL_Employees[[#This Row],[COUNT]]/1000)*100</f>
        <v>18.399999999999999</v>
      </c>
      <c r="R662" s="18" t="str">
        <f>TEXT(TBL_Employees[[#This Row],[Hire Date]],"yyyy")</f>
        <v>2007</v>
      </c>
      <c r="S662" s="18" t="str">
        <f>TEXT(TBL_Employees[[#This Row],[Exit Date]],"yyyy")</f>
        <v/>
      </c>
      <c r="T662" s="18" t="e">
        <f>TBL_Employees[[#This Row],[exit year]]-TBL_Employees[[#This Row],[year hires]]</f>
        <v>#VALUE!</v>
      </c>
      <c r="U662" s="18">
        <f t="shared" si="21"/>
        <v>2.9000000000000001E-2</v>
      </c>
      <c r="V662" s="18" t="e">
        <f>IF(TBL_Employees[[#This Row],[dif]],"true","false")</f>
        <v>#VALUE!</v>
      </c>
    </row>
    <row r="663" spans="1:22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SUM((TBL_Employees[[#This Row],[Bonus %]]*TBL_Employees[[#This Row],[Annual Salary]]))</f>
        <v>69533.64</v>
      </c>
      <c r="P663">
        <f t="shared" si="20"/>
        <v>184</v>
      </c>
      <c r="Q663">
        <f>(TBL_Employees[[#This Row],[COUNT]]/1000)*100</f>
        <v>18.399999999999999</v>
      </c>
      <c r="R663" s="18" t="str">
        <f>TEXT(TBL_Employees[[#This Row],[Hire Date]],"yyyy")</f>
        <v>2021</v>
      </c>
      <c r="S663" s="18" t="str">
        <f>TEXT(TBL_Employees[[#This Row],[Exit Date]],"yyyy")</f>
        <v/>
      </c>
      <c r="T663" s="18" t="e">
        <f>TBL_Employees[[#This Row],[exit year]]-TBL_Employees[[#This Row],[year hires]]</f>
        <v>#VALUE!</v>
      </c>
      <c r="U663" s="18">
        <f t="shared" si="21"/>
        <v>2.9000000000000001E-2</v>
      </c>
      <c r="V663" s="18" t="e">
        <f>IF(TBL_Employees[[#This Row],[dif]],"true","false")</f>
        <v>#VALUE!</v>
      </c>
    </row>
    <row r="664" spans="1:22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SUM((TBL_Employees[[#This Row],[Bonus %]]*TBL_Employees[[#This Row],[Annual Salary]]))</f>
        <v>0</v>
      </c>
      <c r="P664">
        <f t="shared" si="20"/>
        <v>184</v>
      </c>
      <c r="Q664">
        <f>(TBL_Employees[[#This Row],[COUNT]]/1000)*100</f>
        <v>18.399999999999999</v>
      </c>
      <c r="R664" s="18" t="str">
        <f>TEXT(TBL_Employees[[#This Row],[Hire Date]],"yyyy")</f>
        <v>2021</v>
      </c>
      <c r="S664" s="18" t="str">
        <f>TEXT(TBL_Employees[[#This Row],[Exit Date]],"yyyy")</f>
        <v/>
      </c>
      <c r="T664" s="18" t="e">
        <f>TBL_Employees[[#This Row],[exit year]]-TBL_Employees[[#This Row],[year hires]]</f>
        <v>#VALUE!</v>
      </c>
      <c r="U664" s="18">
        <f t="shared" si="21"/>
        <v>2.9000000000000001E-2</v>
      </c>
      <c r="V664" s="18" t="e">
        <f>IF(TBL_Employees[[#This Row],[dif]],"true","false")</f>
        <v>#VALUE!</v>
      </c>
    </row>
    <row r="665" spans="1:22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SUM((TBL_Employees[[#This Row],[Bonus %]]*TBL_Employees[[#This Row],[Annual Salary]]))</f>
        <v>5342.9000000000005</v>
      </c>
      <c r="P665">
        <f t="shared" si="20"/>
        <v>184</v>
      </c>
      <c r="Q665">
        <f>(TBL_Employees[[#This Row],[COUNT]]/1000)*100</f>
        <v>18.399999999999999</v>
      </c>
      <c r="R665" s="18" t="str">
        <f>TEXT(TBL_Employees[[#This Row],[Hire Date]],"yyyy")</f>
        <v>2015</v>
      </c>
      <c r="S665" s="18" t="str">
        <f>TEXT(TBL_Employees[[#This Row],[Exit Date]],"yyyy")</f>
        <v/>
      </c>
      <c r="T665" s="18" t="e">
        <f>TBL_Employees[[#This Row],[exit year]]-TBL_Employees[[#This Row],[year hires]]</f>
        <v>#VALUE!</v>
      </c>
      <c r="U665" s="18">
        <f t="shared" si="21"/>
        <v>2.9000000000000001E-2</v>
      </c>
      <c r="V665" s="18" t="e">
        <f>IF(TBL_Employees[[#This Row],[dif]],"true","false")</f>
        <v>#VALUE!</v>
      </c>
    </row>
    <row r="666" spans="1:22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SUM((TBL_Employees[[#This Row],[Bonus %]]*TBL_Employees[[#This Row],[Annual Salary]]))</f>
        <v>26483.960000000003</v>
      </c>
      <c r="P666">
        <f t="shared" si="20"/>
        <v>184</v>
      </c>
      <c r="Q666">
        <f>(TBL_Employees[[#This Row],[COUNT]]/1000)*100</f>
        <v>18.399999999999999</v>
      </c>
      <c r="R666" s="18" t="str">
        <f>TEXT(TBL_Employees[[#This Row],[Hire Date]],"yyyy")</f>
        <v>2015</v>
      </c>
      <c r="S666" s="18" t="str">
        <f>TEXT(TBL_Employees[[#This Row],[Exit Date]],"yyyy")</f>
        <v/>
      </c>
      <c r="T666" s="18" t="e">
        <f>TBL_Employees[[#This Row],[exit year]]-TBL_Employees[[#This Row],[year hires]]</f>
        <v>#VALUE!</v>
      </c>
      <c r="U666" s="18">
        <f t="shared" si="21"/>
        <v>2.9000000000000001E-2</v>
      </c>
      <c r="V666" s="18" t="e">
        <f>IF(TBL_Employees[[#This Row],[dif]],"true","false")</f>
        <v>#VALUE!</v>
      </c>
    </row>
    <row r="667" spans="1:22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SUM((TBL_Employees[[#This Row],[Bonus %]]*TBL_Employees[[#This Row],[Annual Salary]]))</f>
        <v>0</v>
      </c>
      <c r="P667">
        <f t="shared" si="20"/>
        <v>184</v>
      </c>
      <c r="Q667">
        <f>(TBL_Employees[[#This Row],[COUNT]]/1000)*100</f>
        <v>18.399999999999999</v>
      </c>
      <c r="R667" s="18" t="str">
        <f>TEXT(TBL_Employees[[#This Row],[Hire Date]],"yyyy")</f>
        <v>2019</v>
      </c>
      <c r="S667" s="18" t="str">
        <f>TEXT(TBL_Employees[[#This Row],[Exit Date]],"yyyy")</f>
        <v/>
      </c>
      <c r="T667" s="18" t="e">
        <f>TBL_Employees[[#This Row],[exit year]]-TBL_Employees[[#This Row],[year hires]]</f>
        <v>#VALUE!</v>
      </c>
      <c r="U667" s="18">
        <f t="shared" si="21"/>
        <v>2.9000000000000001E-2</v>
      </c>
      <c r="V667" s="18" t="e">
        <f>IF(TBL_Employees[[#This Row],[dif]],"true","false")</f>
        <v>#VALUE!</v>
      </c>
    </row>
    <row r="668" spans="1:22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SUM((TBL_Employees[[#This Row],[Bonus %]]*TBL_Employees[[#This Row],[Annual Salary]]))</f>
        <v>0</v>
      </c>
      <c r="P668">
        <f t="shared" si="20"/>
        <v>184</v>
      </c>
      <c r="Q668">
        <f>(TBL_Employees[[#This Row],[COUNT]]/1000)*100</f>
        <v>18.399999999999999</v>
      </c>
      <c r="R668" s="18" t="str">
        <f>TEXT(TBL_Employees[[#This Row],[Hire Date]],"yyyy")</f>
        <v>2021</v>
      </c>
      <c r="S668" s="18" t="str">
        <f>TEXT(TBL_Employees[[#This Row],[Exit Date]],"yyyy")</f>
        <v/>
      </c>
      <c r="T668" s="18" t="e">
        <f>TBL_Employees[[#This Row],[exit year]]-TBL_Employees[[#This Row],[year hires]]</f>
        <v>#VALUE!</v>
      </c>
      <c r="U668" s="18">
        <f t="shared" si="21"/>
        <v>2.9000000000000001E-2</v>
      </c>
      <c r="V668" s="18" t="e">
        <f>IF(TBL_Employees[[#This Row],[dif]],"true","false")</f>
        <v>#VALUE!</v>
      </c>
    </row>
    <row r="669" spans="1:22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SUM((TBL_Employees[[#This Row],[Bonus %]]*TBL_Employees[[#This Row],[Annual Salary]]))</f>
        <v>0</v>
      </c>
      <c r="P669">
        <f t="shared" si="20"/>
        <v>184</v>
      </c>
      <c r="Q669">
        <f>(TBL_Employees[[#This Row],[COUNT]]/1000)*100</f>
        <v>18.399999999999999</v>
      </c>
      <c r="R669" s="18" t="str">
        <f>TEXT(TBL_Employees[[#This Row],[Hire Date]],"yyyy")</f>
        <v>2000</v>
      </c>
      <c r="S669" s="18" t="str">
        <f>TEXT(TBL_Employees[[#This Row],[Exit Date]],"yyyy")</f>
        <v/>
      </c>
      <c r="T669" s="18" t="e">
        <f>TBL_Employees[[#This Row],[exit year]]-TBL_Employees[[#This Row],[year hires]]</f>
        <v>#VALUE!</v>
      </c>
      <c r="U669" s="18">
        <f t="shared" si="21"/>
        <v>2.9000000000000001E-2</v>
      </c>
      <c r="V669" s="18" t="e">
        <f>IF(TBL_Employees[[#This Row],[dif]],"true","false")</f>
        <v>#VALUE!</v>
      </c>
    </row>
    <row r="670" spans="1:22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SUM((TBL_Employees[[#This Row],[Bonus %]]*TBL_Employees[[#This Row],[Annual Salary]]))</f>
        <v>0</v>
      </c>
      <c r="P670">
        <f t="shared" si="20"/>
        <v>184</v>
      </c>
      <c r="Q670">
        <f>(TBL_Employees[[#This Row],[COUNT]]/1000)*100</f>
        <v>18.399999999999999</v>
      </c>
      <c r="R670" s="18" t="str">
        <f>TEXT(TBL_Employees[[#This Row],[Hire Date]],"yyyy")</f>
        <v>2010</v>
      </c>
      <c r="S670" s="18" t="str">
        <f>TEXT(TBL_Employees[[#This Row],[Exit Date]],"yyyy")</f>
        <v/>
      </c>
      <c r="T670" s="18" t="e">
        <f>TBL_Employees[[#This Row],[exit year]]-TBL_Employees[[#This Row],[year hires]]</f>
        <v>#VALUE!</v>
      </c>
      <c r="U670" s="18">
        <f t="shared" si="21"/>
        <v>2.9000000000000001E-2</v>
      </c>
      <c r="V670" s="18" t="e">
        <f>IF(TBL_Employees[[#This Row],[dif]],"true","false")</f>
        <v>#VALUE!</v>
      </c>
    </row>
    <row r="671" spans="1:22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SUM((TBL_Employees[[#This Row],[Bonus %]]*TBL_Employees[[#This Row],[Annual Salary]]))</f>
        <v>0</v>
      </c>
      <c r="P671">
        <f t="shared" si="20"/>
        <v>184</v>
      </c>
      <c r="Q671">
        <f>(TBL_Employees[[#This Row],[COUNT]]/1000)*100</f>
        <v>18.399999999999999</v>
      </c>
      <c r="R671" s="18" t="str">
        <f>TEXT(TBL_Employees[[#This Row],[Hire Date]],"yyyy")</f>
        <v>1994</v>
      </c>
      <c r="S671" s="18" t="str">
        <f>TEXT(TBL_Employees[[#This Row],[Exit Date]],"yyyy")</f>
        <v/>
      </c>
      <c r="T671" s="18" t="e">
        <f>TBL_Employees[[#This Row],[exit year]]-TBL_Employees[[#This Row],[year hires]]</f>
        <v>#VALUE!</v>
      </c>
      <c r="U671" s="18">
        <f t="shared" si="21"/>
        <v>2.9000000000000001E-2</v>
      </c>
      <c r="V671" s="18" t="e">
        <f>IF(TBL_Employees[[#This Row],[dif]],"true","false")</f>
        <v>#VALUE!</v>
      </c>
    </row>
    <row r="672" spans="1:22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SUM((TBL_Employees[[#This Row],[Bonus %]]*TBL_Employees[[#This Row],[Annual Salary]]))</f>
        <v>0</v>
      </c>
      <c r="P672">
        <f t="shared" si="20"/>
        <v>184</v>
      </c>
      <c r="Q672">
        <f>(TBL_Employees[[#This Row],[COUNT]]/1000)*100</f>
        <v>18.399999999999999</v>
      </c>
      <c r="R672" s="18" t="str">
        <f>TEXT(TBL_Employees[[#This Row],[Hire Date]],"yyyy")</f>
        <v>2015</v>
      </c>
      <c r="S672" s="18" t="str">
        <f>TEXT(TBL_Employees[[#This Row],[Exit Date]],"yyyy")</f>
        <v>2021</v>
      </c>
      <c r="T672" s="18">
        <f>TBL_Employees[[#This Row],[exit year]]-TBL_Employees[[#This Row],[year hires]]</f>
        <v>6</v>
      </c>
      <c r="U672" s="18">
        <f t="shared" si="21"/>
        <v>2.9000000000000001E-2</v>
      </c>
      <c r="V672" s="18" t="str">
        <f>IF(TBL_Employees[[#This Row],[dif]],"true","false")</f>
        <v>true</v>
      </c>
    </row>
    <row r="673" spans="1:22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SUM((TBL_Employees[[#This Row],[Bonus %]]*TBL_Employees[[#This Row],[Annual Salary]]))</f>
        <v>0</v>
      </c>
      <c r="P673">
        <f t="shared" si="20"/>
        <v>184</v>
      </c>
      <c r="Q673">
        <f>(TBL_Employees[[#This Row],[COUNT]]/1000)*100</f>
        <v>18.399999999999999</v>
      </c>
      <c r="R673" s="18" t="str">
        <f>TEXT(TBL_Employees[[#This Row],[Hire Date]],"yyyy")</f>
        <v>2003</v>
      </c>
      <c r="S673" s="18" t="str">
        <f>TEXT(TBL_Employees[[#This Row],[Exit Date]],"yyyy")</f>
        <v/>
      </c>
      <c r="T673" s="18" t="e">
        <f>TBL_Employees[[#This Row],[exit year]]-TBL_Employees[[#This Row],[year hires]]</f>
        <v>#VALUE!</v>
      </c>
      <c r="U673" s="18">
        <f t="shared" si="21"/>
        <v>2.9000000000000001E-2</v>
      </c>
      <c r="V673" s="18" t="e">
        <f>IF(TBL_Employees[[#This Row],[dif]],"true","false")</f>
        <v>#VALUE!</v>
      </c>
    </row>
    <row r="674" spans="1:22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SUM((TBL_Employees[[#This Row],[Bonus %]]*TBL_Employees[[#This Row],[Annual Salary]]))</f>
        <v>101317.6</v>
      </c>
      <c r="P674">
        <f t="shared" si="20"/>
        <v>184</v>
      </c>
      <c r="Q674">
        <f>(TBL_Employees[[#This Row],[COUNT]]/1000)*100</f>
        <v>18.399999999999999</v>
      </c>
      <c r="R674" s="18" t="str">
        <f>TEXT(TBL_Employees[[#This Row],[Hire Date]],"yyyy")</f>
        <v>2020</v>
      </c>
      <c r="S674" s="18" t="str">
        <f>TEXT(TBL_Employees[[#This Row],[Exit Date]],"yyyy")</f>
        <v/>
      </c>
      <c r="T674" s="18" t="e">
        <f>TBL_Employees[[#This Row],[exit year]]-TBL_Employees[[#This Row],[year hires]]</f>
        <v>#VALUE!</v>
      </c>
      <c r="U674" s="18">
        <f t="shared" si="21"/>
        <v>2.9000000000000001E-2</v>
      </c>
      <c r="V674" s="18" t="e">
        <f>IF(TBL_Employees[[#This Row],[dif]],"true","false")</f>
        <v>#VALUE!</v>
      </c>
    </row>
    <row r="675" spans="1:22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SUM((TBL_Employees[[#This Row],[Bonus %]]*TBL_Employees[[#This Row],[Annual Salary]]))</f>
        <v>0</v>
      </c>
      <c r="P675">
        <f t="shared" si="20"/>
        <v>184</v>
      </c>
      <c r="Q675">
        <f>(TBL_Employees[[#This Row],[COUNT]]/1000)*100</f>
        <v>18.399999999999999</v>
      </c>
      <c r="R675" s="18" t="str">
        <f>TEXT(TBL_Employees[[#This Row],[Hire Date]],"yyyy")</f>
        <v>2007</v>
      </c>
      <c r="S675" s="18" t="str">
        <f>TEXT(TBL_Employees[[#This Row],[Exit Date]],"yyyy")</f>
        <v/>
      </c>
      <c r="T675" s="18" t="e">
        <f>TBL_Employees[[#This Row],[exit year]]-TBL_Employees[[#This Row],[year hires]]</f>
        <v>#VALUE!</v>
      </c>
      <c r="U675" s="18">
        <f t="shared" si="21"/>
        <v>2.9000000000000001E-2</v>
      </c>
      <c r="V675" s="18" t="e">
        <f>IF(TBL_Employees[[#This Row],[dif]],"true","false")</f>
        <v>#VALUE!</v>
      </c>
    </row>
    <row r="676" spans="1:22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SUM((TBL_Employees[[#This Row],[Bonus %]]*TBL_Employees[[#This Row],[Annual Salary]]))</f>
        <v>0</v>
      </c>
      <c r="P676">
        <f t="shared" si="20"/>
        <v>184</v>
      </c>
      <c r="Q676">
        <f>(TBL_Employees[[#This Row],[COUNT]]/1000)*100</f>
        <v>18.399999999999999</v>
      </c>
      <c r="R676" s="18" t="str">
        <f>TEXT(TBL_Employees[[#This Row],[Hire Date]],"yyyy")</f>
        <v>2018</v>
      </c>
      <c r="S676" s="18" t="str">
        <f>TEXT(TBL_Employees[[#This Row],[Exit Date]],"yyyy")</f>
        <v/>
      </c>
      <c r="T676" s="18" t="e">
        <f>TBL_Employees[[#This Row],[exit year]]-TBL_Employees[[#This Row],[year hires]]</f>
        <v>#VALUE!</v>
      </c>
      <c r="U676" s="18">
        <f t="shared" si="21"/>
        <v>2.9000000000000001E-2</v>
      </c>
      <c r="V676" s="18" t="e">
        <f>IF(TBL_Employees[[#This Row],[dif]],"true","false")</f>
        <v>#VALUE!</v>
      </c>
    </row>
    <row r="677" spans="1:22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SUM((TBL_Employees[[#This Row],[Bonus %]]*TBL_Employees[[#This Row],[Annual Salary]]))</f>
        <v>0</v>
      </c>
      <c r="P677">
        <f t="shared" si="20"/>
        <v>184</v>
      </c>
      <c r="Q677">
        <f>(TBL_Employees[[#This Row],[COUNT]]/1000)*100</f>
        <v>18.399999999999999</v>
      </c>
      <c r="R677" s="18" t="str">
        <f>TEXT(TBL_Employees[[#This Row],[Hire Date]],"yyyy")</f>
        <v>2017</v>
      </c>
      <c r="S677" s="18" t="str">
        <f>TEXT(TBL_Employees[[#This Row],[Exit Date]],"yyyy")</f>
        <v>2019</v>
      </c>
      <c r="T677" s="18">
        <f>TBL_Employees[[#This Row],[exit year]]-TBL_Employees[[#This Row],[year hires]]</f>
        <v>2</v>
      </c>
      <c r="U677" s="18">
        <f t="shared" si="21"/>
        <v>2.9000000000000001E-2</v>
      </c>
      <c r="V677" s="18" t="str">
        <f>IF(TBL_Employees[[#This Row],[dif]],"true","false")</f>
        <v>true</v>
      </c>
    </row>
    <row r="678" spans="1:22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SUM((TBL_Employees[[#This Row],[Bonus %]]*TBL_Employees[[#This Row],[Annual Salary]]))</f>
        <v>7323.24</v>
      </c>
      <c r="P678">
        <f t="shared" si="20"/>
        <v>184</v>
      </c>
      <c r="Q678">
        <f>(TBL_Employees[[#This Row],[COUNT]]/1000)*100</f>
        <v>18.399999999999999</v>
      </c>
      <c r="R678" s="18" t="str">
        <f>TEXT(TBL_Employees[[#This Row],[Hire Date]],"yyyy")</f>
        <v>2016</v>
      </c>
      <c r="S678" s="18" t="str">
        <f>TEXT(TBL_Employees[[#This Row],[Exit Date]],"yyyy")</f>
        <v/>
      </c>
      <c r="T678" s="18" t="e">
        <f>TBL_Employees[[#This Row],[exit year]]-TBL_Employees[[#This Row],[year hires]]</f>
        <v>#VALUE!</v>
      </c>
      <c r="U678" s="18">
        <f t="shared" si="21"/>
        <v>2.9000000000000001E-2</v>
      </c>
      <c r="V678" s="18" t="e">
        <f>IF(TBL_Employees[[#This Row],[dif]],"true","false")</f>
        <v>#VALUE!</v>
      </c>
    </row>
    <row r="679" spans="1:22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SUM((TBL_Employees[[#This Row],[Bonus %]]*TBL_Employees[[#This Row],[Annual Salary]]))</f>
        <v>33420</v>
      </c>
      <c r="P679">
        <f t="shared" si="20"/>
        <v>184</v>
      </c>
      <c r="Q679">
        <f>(TBL_Employees[[#This Row],[COUNT]]/1000)*100</f>
        <v>18.399999999999999</v>
      </c>
      <c r="R679" s="18" t="str">
        <f>TEXT(TBL_Employees[[#This Row],[Hire Date]],"yyyy")</f>
        <v>2018</v>
      </c>
      <c r="S679" s="18" t="str">
        <f>TEXT(TBL_Employees[[#This Row],[Exit Date]],"yyyy")</f>
        <v/>
      </c>
      <c r="T679" s="18" t="e">
        <f>TBL_Employees[[#This Row],[exit year]]-TBL_Employees[[#This Row],[year hires]]</f>
        <v>#VALUE!</v>
      </c>
      <c r="U679" s="18">
        <f t="shared" si="21"/>
        <v>2.9000000000000001E-2</v>
      </c>
      <c r="V679" s="18" t="e">
        <f>IF(TBL_Employees[[#This Row],[dif]],"true","false")</f>
        <v>#VALUE!</v>
      </c>
    </row>
    <row r="680" spans="1:22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SUM((TBL_Employees[[#This Row],[Bonus %]]*TBL_Employees[[#This Row],[Annual Salary]]))</f>
        <v>0</v>
      </c>
      <c r="P680">
        <f t="shared" si="20"/>
        <v>184</v>
      </c>
      <c r="Q680">
        <f>(TBL_Employees[[#This Row],[COUNT]]/1000)*100</f>
        <v>18.399999999999999</v>
      </c>
      <c r="R680" s="18" t="str">
        <f>TEXT(TBL_Employees[[#This Row],[Hire Date]],"yyyy")</f>
        <v>1997</v>
      </c>
      <c r="S680" s="18" t="str">
        <f>TEXT(TBL_Employees[[#This Row],[Exit Date]],"yyyy")</f>
        <v/>
      </c>
      <c r="T680" s="18" t="e">
        <f>TBL_Employees[[#This Row],[exit year]]-TBL_Employees[[#This Row],[year hires]]</f>
        <v>#VALUE!</v>
      </c>
      <c r="U680" s="18">
        <f t="shared" si="21"/>
        <v>2.9000000000000001E-2</v>
      </c>
      <c r="V680" s="18" t="e">
        <f>IF(TBL_Employees[[#This Row],[dif]],"true","false")</f>
        <v>#VALUE!</v>
      </c>
    </row>
    <row r="681" spans="1:22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SUM((TBL_Employees[[#This Row],[Bonus %]]*TBL_Employees[[#This Row],[Annual Salary]]))</f>
        <v>9317.16</v>
      </c>
      <c r="P681">
        <f t="shared" si="20"/>
        <v>184</v>
      </c>
      <c r="Q681">
        <f>(TBL_Employees[[#This Row],[COUNT]]/1000)*100</f>
        <v>18.399999999999999</v>
      </c>
      <c r="R681" s="18" t="str">
        <f>TEXT(TBL_Employees[[#This Row],[Hire Date]],"yyyy")</f>
        <v>2020</v>
      </c>
      <c r="S681" s="18" t="str">
        <f>TEXT(TBL_Employees[[#This Row],[Exit Date]],"yyyy")</f>
        <v/>
      </c>
      <c r="T681" s="18" t="e">
        <f>TBL_Employees[[#This Row],[exit year]]-TBL_Employees[[#This Row],[year hires]]</f>
        <v>#VALUE!</v>
      </c>
      <c r="U681" s="18">
        <f t="shared" si="21"/>
        <v>2.9000000000000001E-2</v>
      </c>
      <c r="V681" s="18" t="e">
        <f>IF(TBL_Employees[[#This Row],[dif]],"true","false")</f>
        <v>#VALUE!</v>
      </c>
    </row>
    <row r="682" spans="1:22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SUM((TBL_Employees[[#This Row],[Bonus %]]*TBL_Employees[[#This Row],[Annual Salary]]))</f>
        <v>5995.3</v>
      </c>
      <c r="P682">
        <f t="shared" si="20"/>
        <v>184</v>
      </c>
      <c r="Q682">
        <f>(TBL_Employees[[#This Row],[COUNT]]/1000)*100</f>
        <v>18.399999999999999</v>
      </c>
      <c r="R682" s="18" t="str">
        <f>TEXT(TBL_Employees[[#This Row],[Hire Date]],"yyyy")</f>
        <v>2017</v>
      </c>
      <c r="S682" s="18" t="str">
        <f>TEXT(TBL_Employees[[#This Row],[Exit Date]],"yyyy")</f>
        <v/>
      </c>
      <c r="T682" s="18" t="e">
        <f>TBL_Employees[[#This Row],[exit year]]-TBL_Employees[[#This Row],[year hires]]</f>
        <v>#VALUE!</v>
      </c>
      <c r="U682" s="18">
        <f t="shared" si="21"/>
        <v>2.9000000000000001E-2</v>
      </c>
      <c r="V682" s="18" t="e">
        <f>IF(TBL_Employees[[#This Row],[dif]],"true","false")</f>
        <v>#VALUE!</v>
      </c>
    </row>
    <row r="683" spans="1:22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SUM((TBL_Employees[[#This Row],[Bonus %]]*TBL_Employees[[#This Row],[Annual Salary]]))</f>
        <v>0</v>
      </c>
      <c r="P683">
        <f t="shared" si="20"/>
        <v>184</v>
      </c>
      <c r="Q683">
        <f>(TBL_Employees[[#This Row],[COUNT]]/1000)*100</f>
        <v>18.399999999999999</v>
      </c>
      <c r="R683" s="18" t="str">
        <f>TEXT(TBL_Employees[[#This Row],[Hire Date]],"yyyy")</f>
        <v>2020</v>
      </c>
      <c r="S683" s="18" t="str">
        <f>TEXT(TBL_Employees[[#This Row],[Exit Date]],"yyyy")</f>
        <v/>
      </c>
      <c r="T683" s="18" t="e">
        <f>TBL_Employees[[#This Row],[exit year]]-TBL_Employees[[#This Row],[year hires]]</f>
        <v>#VALUE!</v>
      </c>
      <c r="U683" s="18">
        <f t="shared" si="21"/>
        <v>2.9000000000000001E-2</v>
      </c>
      <c r="V683" s="18" t="e">
        <f>IF(TBL_Employees[[#This Row],[dif]],"true","false")</f>
        <v>#VALUE!</v>
      </c>
    </row>
    <row r="684" spans="1:22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SUM((TBL_Employees[[#This Row],[Bonus %]]*TBL_Employees[[#This Row],[Annual Salary]]))</f>
        <v>0</v>
      </c>
      <c r="P684">
        <f t="shared" si="20"/>
        <v>184</v>
      </c>
      <c r="Q684">
        <f>(TBL_Employees[[#This Row],[COUNT]]/1000)*100</f>
        <v>18.399999999999999</v>
      </c>
      <c r="R684" s="18" t="str">
        <f>TEXT(TBL_Employees[[#This Row],[Hire Date]],"yyyy")</f>
        <v>2003</v>
      </c>
      <c r="S684" s="18" t="str">
        <f>TEXT(TBL_Employees[[#This Row],[Exit Date]],"yyyy")</f>
        <v/>
      </c>
      <c r="T684" s="18" t="e">
        <f>TBL_Employees[[#This Row],[exit year]]-TBL_Employees[[#This Row],[year hires]]</f>
        <v>#VALUE!</v>
      </c>
      <c r="U684" s="18">
        <f t="shared" si="21"/>
        <v>2.9000000000000001E-2</v>
      </c>
      <c r="V684" s="18" t="e">
        <f>IF(TBL_Employees[[#This Row],[dif]],"true","false")</f>
        <v>#VALUE!</v>
      </c>
    </row>
    <row r="685" spans="1:22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SUM((TBL_Employees[[#This Row],[Bonus %]]*TBL_Employees[[#This Row],[Annual Salary]]))</f>
        <v>0</v>
      </c>
      <c r="P685">
        <f t="shared" si="20"/>
        <v>184</v>
      </c>
      <c r="Q685">
        <f>(TBL_Employees[[#This Row],[COUNT]]/1000)*100</f>
        <v>18.399999999999999</v>
      </c>
      <c r="R685" s="18" t="str">
        <f>TEXT(TBL_Employees[[#This Row],[Hire Date]],"yyyy")</f>
        <v>2017</v>
      </c>
      <c r="S685" s="18" t="str">
        <f>TEXT(TBL_Employees[[#This Row],[Exit Date]],"yyyy")</f>
        <v/>
      </c>
      <c r="T685" s="18" t="e">
        <f>TBL_Employees[[#This Row],[exit year]]-TBL_Employees[[#This Row],[year hires]]</f>
        <v>#VALUE!</v>
      </c>
      <c r="U685" s="18">
        <f t="shared" si="21"/>
        <v>2.9000000000000001E-2</v>
      </c>
      <c r="V685" s="18" t="e">
        <f>IF(TBL_Employees[[#This Row],[dif]],"true","false")</f>
        <v>#VALUE!</v>
      </c>
    </row>
    <row r="686" spans="1:22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SUM((TBL_Employees[[#This Row],[Bonus %]]*TBL_Employees[[#This Row],[Annual Salary]]))</f>
        <v>12462.900000000001</v>
      </c>
      <c r="P686">
        <f t="shared" si="20"/>
        <v>184</v>
      </c>
      <c r="Q686">
        <f>(TBL_Employees[[#This Row],[COUNT]]/1000)*100</f>
        <v>18.399999999999999</v>
      </c>
      <c r="R686" s="18" t="str">
        <f>TEXT(TBL_Employees[[#This Row],[Hire Date]],"yyyy")</f>
        <v>2017</v>
      </c>
      <c r="S686" s="18" t="str">
        <f>TEXT(TBL_Employees[[#This Row],[Exit Date]],"yyyy")</f>
        <v/>
      </c>
      <c r="T686" s="18" t="e">
        <f>TBL_Employees[[#This Row],[exit year]]-TBL_Employees[[#This Row],[year hires]]</f>
        <v>#VALUE!</v>
      </c>
      <c r="U686" s="18">
        <f t="shared" si="21"/>
        <v>2.9000000000000001E-2</v>
      </c>
      <c r="V686" s="18" t="e">
        <f>IF(TBL_Employees[[#This Row],[dif]],"true","false")</f>
        <v>#VALUE!</v>
      </c>
    </row>
    <row r="687" spans="1:22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SUM((TBL_Employees[[#This Row],[Bonus %]]*TBL_Employees[[#This Row],[Annual Salary]]))</f>
        <v>90421.5</v>
      </c>
      <c r="P687">
        <f t="shared" si="20"/>
        <v>184</v>
      </c>
      <c r="Q687">
        <f>(TBL_Employees[[#This Row],[COUNT]]/1000)*100</f>
        <v>18.399999999999999</v>
      </c>
      <c r="R687" s="18" t="str">
        <f>TEXT(TBL_Employees[[#This Row],[Hire Date]],"yyyy")</f>
        <v>2021</v>
      </c>
      <c r="S687" s="18" t="str">
        <f>TEXT(TBL_Employees[[#This Row],[Exit Date]],"yyyy")</f>
        <v/>
      </c>
      <c r="T687" s="18" t="e">
        <f>TBL_Employees[[#This Row],[exit year]]-TBL_Employees[[#This Row],[year hires]]</f>
        <v>#VALUE!</v>
      </c>
      <c r="U687" s="18">
        <f t="shared" si="21"/>
        <v>2.9000000000000001E-2</v>
      </c>
      <c r="V687" s="18" t="e">
        <f>IF(TBL_Employees[[#This Row],[dif]],"true","false")</f>
        <v>#VALUE!</v>
      </c>
    </row>
    <row r="688" spans="1:22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SUM((TBL_Employees[[#This Row],[Bonus %]]*TBL_Employees[[#This Row],[Annual Salary]]))</f>
        <v>10266.32</v>
      </c>
      <c r="P688">
        <f t="shared" si="20"/>
        <v>184</v>
      </c>
      <c r="Q688">
        <f>(TBL_Employees[[#This Row],[COUNT]]/1000)*100</f>
        <v>18.399999999999999</v>
      </c>
      <c r="R688" s="18" t="str">
        <f>TEXT(TBL_Employees[[#This Row],[Hire Date]],"yyyy")</f>
        <v>2018</v>
      </c>
      <c r="S688" s="18" t="str">
        <f>TEXT(TBL_Employees[[#This Row],[Exit Date]],"yyyy")</f>
        <v/>
      </c>
      <c r="T688" s="18" t="e">
        <f>TBL_Employees[[#This Row],[exit year]]-TBL_Employees[[#This Row],[year hires]]</f>
        <v>#VALUE!</v>
      </c>
      <c r="U688" s="18">
        <f t="shared" si="21"/>
        <v>2.9000000000000001E-2</v>
      </c>
      <c r="V688" s="18" t="e">
        <f>IF(TBL_Employees[[#This Row],[dif]],"true","false")</f>
        <v>#VALUE!</v>
      </c>
    </row>
    <row r="689" spans="1:22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SUM((TBL_Employees[[#This Row],[Bonus %]]*TBL_Employees[[#This Row],[Annual Salary]]))</f>
        <v>63251.22</v>
      </c>
      <c r="P689">
        <f t="shared" si="20"/>
        <v>184</v>
      </c>
      <c r="Q689">
        <f>(TBL_Employees[[#This Row],[COUNT]]/1000)*100</f>
        <v>18.399999999999999</v>
      </c>
      <c r="R689" s="18" t="str">
        <f>TEXT(TBL_Employees[[#This Row],[Hire Date]],"yyyy")</f>
        <v>2021</v>
      </c>
      <c r="S689" s="18" t="str">
        <f>TEXT(TBL_Employees[[#This Row],[Exit Date]],"yyyy")</f>
        <v/>
      </c>
      <c r="T689" s="18" t="e">
        <f>TBL_Employees[[#This Row],[exit year]]-TBL_Employees[[#This Row],[year hires]]</f>
        <v>#VALUE!</v>
      </c>
      <c r="U689" s="18">
        <f t="shared" si="21"/>
        <v>2.9000000000000001E-2</v>
      </c>
      <c r="V689" s="18" t="e">
        <f>IF(TBL_Employees[[#This Row],[dif]],"true","false")</f>
        <v>#VALUE!</v>
      </c>
    </row>
    <row r="690" spans="1:22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SUM((TBL_Employees[[#This Row],[Bonus %]]*TBL_Employees[[#This Row],[Annual Salary]]))</f>
        <v>17007.2</v>
      </c>
      <c r="P690">
        <f t="shared" si="20"/>
        <v>184</v>
      </c>
      <c r="Q690">
        <f>(TBL_Employees[[#This Row],[COUNT]]/1000)*100</f>
        <v>18.399999999999999</v>
      </c>
      <c r="R690" s="18" t="str">
        <f>TEXT(TBL_Employees[[#This Row],[Hire Date]],"yyyy")</f>
        <v>2021</v>
      </c>
      <c r="S690" s="18" t="str">
        <f>TEXT(TBL_Employees[[#This Row],[Exit Date]],"yyyy")</f>
        <v/>
      </c>
      <c r="T690" s="18" t="e">
        <f>TBL_Employees[[#This Row],[exit year]]-TBL_Employees[[#This Row],[year hires]]</f>
        <v>#VALUE!</v>
      </c>
      <c r="U690" s="18">
        <f t="shared" si="21"/>
        <v>2.9000000000000001E-2</v>
      </c>
      <c r="V690" s="18" t="e">
        <f>IF(TBL_Employees[[#This Row],[dif]],"true","false")</f>
        <v>#VALUE!</v>
      </c>
    </row>
    <row r="691" spans="1:22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SUM((TBL_Employees[[#This Row],[Bonus %]]*TBL_Employees[[#This Row],[Annual Salary]]))</f>
        <v>36786</v>
      </c>
      <c r="P691">
        <f t="shared" si="20"/>
        <v>184</v>
      </c>
      <c r="Q691">
        <f>(TBL_Employees[[#This Row],[COUNT]]/1000)*100</f>
        <v>18.399999999999999</v>
      </c>
      <c r="R691" s="18" t="str">
        <f>TEXT(TBL_Employees[[#This Row],[Hire Date]],"yyyy")</f>
        <v>2010</v>
      </c>
      <c r="S691" s="18" t="str">
        <f>TEXT(TBL_Employees[[#This Row],[Exit Date]],"yyyy")</f>
        <v/>
      </c>
      <c r="T691" s="18" t="e">
        <f>TBL_Employees[[#This Row],[exit year]]-TBL_Employees[[#This Row],[year hires]]</f>
        <v>#VALUE!</v>
      </c>
      <c r="U691" s="18">
        <f t="shared" si="21"/>
        <v>2.9000000000000001E-2</v>
      </c>
      <c r="V691" s="18" t="e">
        <f>IF(TBL_Employees[[#This Row],[dif]],"true","false")</f>
        <v>#VALUE!</v>
      </c>
    </row>
    <row r="692" spans="1:22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SUM((TBL_Employees[[#This Row],[Bonus %]]*TBL_Employees[[#This Row],[Annual Salary]]))</f>
        <v>0</v>
      </c>
      <c r="P692">
        <f t="shared" si="20"/>
        <v>184</v>
      </c>
      <c r="Q692">
        <f>(TBL_Employees[[#This Row],[COUNT]]/1000)*100</f>
        <v>18.399999999999999</v>
      </c>
      <c r="R692" s="18" t="str">
        <f>TEXT(TBL_Employees[[#This Row],[Hire Date]],"yyyy")</f>
        <v>2020</v>
      </c>
      <c r="S692" s="18" t="str">
        <f>TEXT(TBL_Employees[[#This Row],[Exit Date]],"yyyy")</f>
        <v/>
      </c>
      <c r="T692" s="18" t="e">
        <f>TBL_Employees[[#This Row],[exit year]]-TBL_Employees[[#This Row],[year hires]]</f>
        <v>#VALUE!</v>
      </c>
      <c r="U692" s="18">
        <f t="shared" si="21"/>
        <v>2.9000000000000001E-2</v>
      </c>
      <c r="V692" s="18" t="e">
        <f>IF(TBL_Employees[[#This Row],[dif]],"true","false")</f>
        <v>#VALUE!</v>
      </c>
    </row>
    <row r="693" spans="1:22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SUM((TBL_Employees[[#This Row],[Bonus %]]*TBL_Employees[[#This Row],[Annual Salary]]))</f>
        <v>76606.080000000002</v>
      </c>
      <c r="P693">
        <f t="shared" si="20"/>
        <v>184</v>
      </c>
      <c r="Q693">
        <f>(TBL_Employees[[#This Row],[COUNT]]/1000)*100</f>
        <v>18.399999999999999</v>
      </c>
      <c r="R693" s="18" t="str">
        <f>TEXT(TBL_Employees[[#This Row],[Hire Date]],"yyyy")</f>
        <v>1999</v>
      </c>
      <c r="S693" s="18" t="str">
        <f>TEXT(TBL_Employees[[#This Row],[Exit Date]],"yyyy")</f>
        <v/>
      </c>
      <c r="T693" s="18" t="e">
        <f>TBL_Employees[[#This Row],[exit year]]-TBL_Employees[[#This Row],[year hires]]</f>
        <v>#VALUE!</v>
      </c>
      <c r="U693" s="18">
        <f t="shared" si="21"/>
        <v>2.9000000000000001E-2</v>
      </c>
      <c r="V693" s="18" t="e">
        <f>IF(TBL_Employees[[#This Row],[dif]],"true","false")</f>
        <v>#VALUE!</v>
      </c>
    </row>
    <row r="694" spans="1:22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SUM((TBL_Employees[[#This Row],[Bonus %]]*TBL_Employees[[#This Row],[Annual Salary]]))</f>
        <v>0</v>
      </c>
      <c r="P694">
        <f t="shared" si="20"/>
        <v>184</v>
      </c>
      <c r="Q694">
        <f>(TBL_Employees[[#This Row],[COUNT]]/1000)*100</f>
        <v>18.399999999999999</v>
      </c>
      <c r="R694" s="18" t="str">
        <f>TEXT(TBL_Employees[[#This Row],[Hire Date]],"yyyy")</f>
        <v>2002</v>
      </c>
      <c r="S694" s="18" t="str">
        <f>TEXT(TBL_Employees[[#This Row],[Exit Date]],"yyyy")</f>
        <v/>
      </c>
      <c r="T694" s="18" t="e">
        <f>TBL_Employees[[#This Row],[exit year]]-TBL_Employees[[#This Row],[year hires]]</f>
        <v>#VALUE!</v>
      </c>
      <c r="U694" s="18">
        <f t="shared" si="21"/>
        <v>2.9000000000000001E-2</v>
      </c>
      <c r="V694" s="18" t="e">
        <f>IF(TBL_Employees[[#This Row],[dif]],"true","false")</f>
        <v>#VALUE!</v>
      </c>
    </row>
    <row r="695" spans="1:22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SUM((TBL_Employees[[#This Row],[Bonus %]]*TBL_Employees[[#This Row],[Annual Salary]]))</f>
        <v>0</v>
      </c>
      <c r="P695">
        <f t="shared" si="20"/>
        <v>184</v>
      </c>
      <c r="Q695">
        <f>(TBL_Employees[[#This Row],[COUNT]]/1000)*100</f>
        <v>18.399999999999999</v>
      </c>
      <c r="R695" s="18" t="str">
        <f>TEXT(TBL_Employees[[#This Row],[Hire Date]],"yyyy")</f>
        <v>2018</v>
      </c>
      <c r="S695" s="18" t="str">
        <f>TEXT(TBL_Employees[[#This Row],[Exit Date]],"yyyy")</f>
        <v/>
      </c>
      <c r="T695" s="18" t="e">
        <f>TBL_Employees[[#This Row],[exit year]]-TBL_Employees[[#This Row],[year hires]]</f>
        <v>#VALUE!</v>
      </c>
      <c r="U695" s="18">
        <f t="shared" si="21"/>
        <v>2.9000000000000001E-2</v>
      </c>
      <c r="V695" s="18" t="e">
        <f>IF(TBL_Employees[[#This Row],[dif]],"true","false")</f>
        <v>#VALUE!</v>
      </c>
    </row>
    <row r="696" spans="1:22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SUM((TBL_Employees[[#This Row],[Bonus %]]*TBL_Employees[[#This Row],[Annual Salary]]))</f>
        <v>44552.119999999995</v>
      </c>
      <c r="P696">
        <f t="shared" si="20"/>
        <v>184</v>
      </c>
      <c r="Q696">
        <f>(TBL_Employees[[#This Row],[COUNT]]/1000)*100</f>
        <v>18.399999999999999</v>
      </c>
      <c r="R696" s="18" t="str">
        <f>TEXT(TBL_Employees[[#This Row],[Hire Date]],"yyyy")</f>
        <v>2020</v>
      </c>
      <c r="S696" s="18" t="str">
        <f>TEXT(TBL_Employees[[#This Row],[Exit Date]],"yyyy")</f>
        <v>2020</v>
      </c>
      <c r="T696" s="18">
        <f>TBL_Employees[[#This Row],[exit year]]-TBL_Employees[[#This Row],[year hires]]</f>
        <v>0</v>
      </c>
      <c r="U696" s="18">
        <f t="shared" si="21"/>
        <v>2.9000000000000001E-2</v>
      </c>
      <c r="V696" s="18" t="str">
        <f>IF(TBL_Employees[[#This Row],[dif]],"true","false")</f>
        <v>false</v>
      </c>
    </row>
    <row r="697" spans="1:22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SUM((TBL_Employees[[#This Row],[Bonus %]]*TBL_Employees[[#This Row],[Annual Salary]]))</f>
        <v>15700.41</v>
      </c>
      <c r="P697">
        <f t="shared" si="20"/>
        <v>184</v>
      </c>
      <c r="Q697">
        <f>(TBL_Employees[[#This Row],[COUNT]]/1000)*100</f>
        <v>18.399999999999999</v>
      </c>
      <c r="R697" s="18" t="str">
        <f>TEXT(TBL_Employees[[#This Row],[Hire Date]],"yyyy")</f>
        <v>2021</v>
      </c>
      <c r="S697" s="18" t="str">
        <f>TEXT(TBL_Employees[[#This Row],[Exit Date]],"yyyy")</f>
        <v>2022</v>
      </c>
      <c r="T697" s="18">
        <f>TBL_Employees[[#This Row],[exit year]]-TBL_Employees[[#This Row],[year hires]]</f>
        <v>1</v>
      </c>
      <c r="U697" s="18">
        <f t="shared" si="21"/>
        <v>2.9000000000000001E-2</v>
      </c>
      <c r="V697" s="18" t="str">
        <f>IF(TBL_Employees[[#This Row],[dif]],"true","false")</f>
        <v>true</v>
      </c>
    </row>
    <row r="698" spans="1:22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SUM((TBL_Employees[[#This Row],[Bonus %]]*TBL_Employees[[#This Row],[Annual Salary]]))</f>
        <v>16452.72</v>
      </c>
      <c r="P698">
        <f t="shared" si="20"/>
        <v>184</v>
      </c>
      <c r="Q698">
        <f>(TBL_Employees[[#This Row],[COUNT]]/1000)*100</f>
        <v>18.399999999999999</v>
      </c>
      <c r="R698" s="18" t="str">
        <f>TEXT(TBL_Employees[[#This Row],[Hire Date]],"yyyy")</f>
        <v>2020</v>
      </c>
      <c r="S698" s="18" t="str">
        <f>TEXT(TBL_Employees[[#This Row],[Exit Date]],"yyyy")</f>
        <v/>
      </c>
      <c r="T698" s="18" t="e">
        <f>TBL_Employees[[#This Row],[exit year]]-TBL_Employees[[#This Row],[year hires]]</f>
        <v>#VALUE!</v>
      </c>
      <c r="U698" s="18">
        <f t="shared" si="21"/>
        <v>2.9000000000000001E-2</v>
      </c>
      <c r="V698" s="18" t="e">
        <f>IF(TBL_Employees[[#This Row],[dif]],"true","false")</f>
        <v>#VALUE!</v>
      </c>
    </row>
    <row r="699" spans="1:22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SUM((TBL_Employees[[#This Row],[Bonus %]]*TBL_Employees[[#This Row],[Annual Salary]]))</f>
        <v>58636.480000000003</v>
      </c>
      <c r="P699">
        <f t="shared" si="20"/>
        <v>184</v>
      </c>
      <c r="Q699">
        <f>(TBL_Employees[[#This Row],[COUNT]]/1000)*100</f>
        <v>18.399999999999999</v>
      </c>
      <c r="R699" s="18" t="str">
        <f>TEXT(TBL_Employees[[#This Row],[Hire Date]],"yyyy")</f>
        <v>2007</v>
      </c>
      <c r="S699" s="18" t="str">
        <f>TEXT(TBL_Employees[[#This Row],[Exit Date]],"yyyy")</f>
        <v/>
      </c>
      <c r="T699" s="18" t="e">
        <f>TBL_Employees[[#This Row],[exit year]]-TBL_Employees[[#This Row],[year hires]]</f>
        <v>#VALUE!</v>
      </c>
      <c r="U699" s="18">
        <f t="shared" si="21"/>
        <v>2.9000000000000001E-2</v>
      </c>
      <c r="V699" s="18" t="e">
        <f>IF(TBL_Employees[[#This Row],[dif]],"true","false")</f>
        <v>#VALUE!</v>
      </c>
    </row>
    <row r="700" spans="1:22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SUM((TBL_Employees[[#This Row],[Bonus %]]*TBL_Employees[[#This Row],[Annual Salary]]))</f>
        <v>0</v>
      </c>
      <c r="P700">
        <f t="shared" si="20"/>
        <v>184</v>
      </c>
      <c r="Q700">
        <f>(TBL_Employees[[#This Row],[COUNT]]/1000)*100</f>
        <v>18.399999999999999</v>
      </c>
      <c r="R700" s="18" t="str">
        <f>TEXT(TBL_Employees[[#This Row],[Hire Date]],"yyyy")</f>
        <v>2019</v>
      </c>
      <c r="S700" s="18" t="str">
        <f>TEXT(TBL_Employees[[#This Row],[Exit Date]],"yyyy")</f>
        <v/>
      </c>
      <c r="T700" s="18" t="e">
        <f>TBL_Employees[[#This Row],[exit year]]-TBL_Employees[[#This Row],[year hires]]</f>
        <v>#VALUE!</v>
      </c>
      <c r="U700" s="18">
        <f t="shared" si="21"/>
        <v>2.9000000000000001E-2</v>
      </c>
      <c r="V700" s="18" t="e">
        <f>IF(TBL_Employees[[#This Row],[dif]],"true","false")</f>
        <v>#VALUE!</v>
      </c>
    </row>
    <row r="701" spans="1:22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SUM((TBL_Employees[[#This Row],[Bonus %]]*TBL_Employees[[#This Row],[Annual Salary]]))</f>
        <v>0</v>
      </c>
      <c r="P701">
        <f t="shared" si="20"/>
        <v>184</v>
      </c>
      <c r="Q701">
        <f>(TBL_Employees[[#This Row],[COUNT]]/1000)*100</f>
        <v>18.399999999999999</v>
      </c>
      <c r="R701" s="18" t="str">
        <f>TEXT(TBL_Employees[[#This Row],[Hire Date]],"yyyy")</f>
        <v>2006</v>
      </c>
      <c r="S701" s="18" t="str">
        <f>TEXT(TBL_Employees[[#This Row],[Exit Date]],"yyyy")</f>
        <v/>
      </c>
      <c r="T701" s="18" t="e">
        <f>TBL_Employees[[#This Row],[exit year]]-TBL_Employees[[#This Row],[year hires]]</f>
        <v>#VALUE!</v>
      </c>
      <c r="U701" s="18">
        <f t="shared" si="21"/>
        <v>2.9000000000000001E-2</v>
      </c>
      <c r="V701" s="18" t="e">
        <f>IF(TBL_Employees[[#This Row],[dif]],"true","false")</f>
        <v>#VALUE!</v>
      </c>
    </row>
    <row r="702" spans="1:22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SUM((TBL_Employees[[#This Row],[Bonus %]]*TBL_Employees[[#This Row],[Annual Salary]]))</f>
        <v>10813.400000000001</v>
      </c>
      <c r="P702">
        <f t="shared" si="20"/>
        <v>184</v>
      </c>
      <c r="Q702">
        <f>(TBL_Employees[[#This Row],[COUNT]]/1000)*100</f>
        <v>18.399999999999999</v>
      </c>
      <c r="R702" s="18" t="str">
        <f>TEXT(TBL_Employees[[#This Row],[Hire Date]],"yyyy")</f>
        <v>2012</v>
      </c>
      <c r="S702" s="18" t="str">
        <f>TEXT(TBL_Employees[[#This Row],[Exit Date]],"yyyy")</f>
        <v/>
      </c>
      <c r="T702" s="18" t="e">
        <f>TBL_Employees[[#This Row],[exit year]]-TBL_Employees[[#This Row],[year hires]]</f>
        <v>#VALUE!</v>
      </c>
      <c r="U702" s="18">
        <f t="shared" si="21"/>
        <v>2.9000000000000001E-2</v>
      </c>
      <c r="V702" s="18" t="e">
        <f>IF(TBL_Employees[[#This Row],[dif]],"true","false")</f>
        <v>#VALUE!</v>
      </c>
    </row>
    <row r="703" spans="1:22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SUM((TBL_Employees[[#This Row],[Bonus %]]*TBL_Employees[[#This Row],[Annual Salary]]))</f>
        <v>10255.5</v>
      </c>
      <c r="P703">
        <f t="shared" si="20"/>
        <v>184</v>
      </c>
      <c r="Q703">
        <f>(TBL_Employees[[#This Row],[COUNT]]/1000)*100</f>
        <v>18.399999999999999</v>
      </c>
      <c r="R703" s="18" t="str">
        <f>TEXT(TBL_Employees[[#This Row],[Hire Date]],"yyyy")</f>
        <v>1992</v>
      </c>
      <c r="S703" s="18" t="str">
        <f>TEXT(TBL_Employees[[#This Row],[Exit Date]],"yyyy")</f>
        <v/>
      </c>
      <c r="T703" s="18" t="e">
        <f>TBL_Employees[[#This Row],[exit year]]-TBL_Employees[[#This Row],[year hires]]</f>
        <v>#VALUE!</v>
      </c>
      <c r="U703" s="18">
        <f t="shared" si="21"/>
        <v>2.9000000000000001E-2</v>
      </c>
      <c r="V703" s="18" t="e">
        <f>IF(TBL_Employees[[#This Row],[dif]],"true","false")</f>
        <v>#VALUE!</v>
      </c>
    </row>
    <row r="704" spans="1:22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SUM((TBL_Employees[[#This Row],[Bonus %]]*TBL_Employees[[#This Row],[Annual Salary]]))</f>
        <v>54610.5</v>
      </c>
      <c r="P704">
        <f t="shared" si="20"/>
        <v>184</v>
      </c>
      <c r="Q704">
        <f>(TBL_Employees[[#This Row],[COUNT]]/1000)*100</f>
        <v>18.399999999999999</v>
      </c>
      <c r="R704" s="18" t="str">
        <f>TEXT(TBL_Employees[[#This Row],[Hire Date]],"yyyy")</f>
        <v>1998</v>
      </c>
      <c r="S704" s="18" t="str">
        <f>TEXT(TBL_Employees[[#This Row],[Exit Date]],"yyyy")</f>
        <v/>
      </c>
      <c r="T704" s="18" t="e">
        <f>TBL_Employees[[#This Row],[exit year]]-TBL_Employees[[#This Row],[year hires]]</f>
        <v>#VALUE!</v>
      </c>
      <c r="U704" s="18">
        <f t="shared" si="21"/>
        <v>2.9000000000000001E-2</v>
      </c>
      <c r="V704" s="18" t="e">
        <f>IF(TBL_Employees[[#This Row],[dif]],"true","false")</f>
        <v>#VALUE!</v>
      </c>
    </row>
    <row r="705" spans="1:22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SUM((TBL_Employees[[#This Row],[Bonus %]]*TBL_Employees[[#This Row],[Annual Salary]]))</f>
        <v>41711.880000000005</v>
      </c>
      <c r="P705">
        <f t="shared" si="20"/>
        <v>184</v>
      </c>
      <c r="Q705">
        <f>(TBL_Employees[[#This Row],[COUNT]]/1000)*100</f>
        <v>18.399999999999999</v>
      </c>
      <c r="R705" s="18" t="str">
        <f>TEXT(TBL_Employees[[#This Row],[Hire Date]],"yyyy")</f>
        <v>2017</v>
      </c>
      <c r="S705" s="18" t="str">
        <f>TEXT(TBL_Employees[[#This Row],[Exit Date]],"yyyy")</f>
        <v/>
      </c>
      <c r="T705" s="18" t="e">
        <f>TBL_Employees[[#This Row],[exit year]]-TBL_Employees[[#This Row],[year hires]]</f>
        <v>#VALUE!</v>
      </c>
      <c r="U705" s="18">
        <f t="shared" si="21"/>
        <v>2.9000000000000001E-2</v>
      </c>
      <c r="V705" s="18" t="e">
        <f>IF(TBL_Employees[[#This Row],[dif]],"true","false")</f>
        <v>#VALUE!</v>
      </c>
    </row>
    <row r="706" spans="1:22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SUM((TBL_Employees[[#This Row],[Bonus %]]*TBL_Employees[[#This Row],[Annual Salary]]))</f>
        <v>0</v>
      </c>
      <c r="P706">
        <f t="shared" ref="P706:P769" si="22">COUNTIF(K:K,"&gt;20%")</f>
        <v>184</v>
      </c>
      <c r="Q706">
        <f>(TBL_Employees[[#This Row],[COUNT]]/1000)*100</f>
        <v>18.399999999999999</v>
      </c>
      <c r="R706" s="18" t="str">
        <f>TEXT(TBL_Employees[[#This Row],[Hire Date]],"yyyy")</f>
        <v>2019</v>
      </c>
      <c r="S706" s="18" t="str">
        <f>TEXT(TBL_Employees[[#This Row],[Exit Date]],"yyyy")</f>
        <v/>
      </c>
      <c r="T706" s="18" t="e">
        <f>TBL_Employees[[#This Row],[exit year]]-TBL_Employees[[#This Row],[year hires]]</f>
        <v>#VALUE!</v>
      </c>
      <c r="U706" s="18">
        <f t="shared" ref="U706:U769" si="23">29/1000</f>
        <v>2.9000000000000001E-2</v>
      </c>
      <c r="V706" s="18" t="e">
        <f>IF(TBL_Employees[[#This Row],[dif]],"true","false")</f>
        <v>#VALUE!</v>
      </c>
    </row>
    <row r="707" spans="1:22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SUM((TBL_Employees[[#This Row],[Bonus %]]*TBL_Employees[[#This Row],[Annual Salary]]))</f>
        <v>0</v>
      </c>
      <c r="P707">
        <f t="shared" si="22"/>
        <v>184</v>
      </c>
      <c r="Q707">
        <f>(TBL_Employees[[#This Row],[COUNT]]/1000)*100</f>
        <v>18.399999999999999</v>
      </c>
      <c r="R707" s="18" t="str">
        <f>TEXT(TBL_Employees[[#This Row],[Hire Date]],"yyyy")</f>
        <v>2010</v>
      </c>
      <c r="S707" s="18" t="str">
        <f>TEXT(TBL_Employees[[#This Row],[Exit Date]],"yyyy")</f>
        <v/>
      </c>
      <c r="T707" s="18" t="e">
        <f>TBL_Employees[[#This Row],[exit year]]-TBL_Employees[[#This Row],[year hires]]</f>
        <v>#VALUE!</v>
      </c>
      <c r="U707" s="18">
        <f t="shared" si="23"/>
        <v>2.9000000000000001E-2</v>
      </c>
      <c r="V707" s="18" t="e">
        <f>IF(TBL_Employees[[#This Row],[dif]],"true","false")</f>
        <v>#VALUE!</v>
      </c>
    </row>
    <row r="708" spans="1:22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SUM((TBL_Employees[[#This Row],[Bonus %]]*TBL_Employees[[#This Row],[Annual Salary]]))</f>
        <v>0</v>
      </c>
      <c r="P708">
        <f t="shared" si="22"/>
        <v>184</v>
      </c>
      <c r="Q708">
        <f>(TBL_Employees[[#This Row],[COUNT]]/1000)*100</f>
        <v>18.399999999999999</v>
      </c>
      <c r="R708" s="18" t="str">
        <f>TEXT(TBL_Employees[[#This Row],[Hire Date]],"yyyy")</f>
        <v>2018</v>
      </c>
      <c r="S708" s="18" t="str">
        <f>TEXT(TBL_Employees[[#This Row],[Exit Date]],"yyyy")</f>
        <v/>
      </c>
      <c r="T708" s="18" t="e">
        <f>TBL_Employees[[#This Row],[exit year]]-TBL_Employees[[#This Row],[year hires]]</f>
        <v>#VALUE!</v>
      </c>
      <c r="U708" s="18">
        <f t="shared" si="23"/>
        <v>2.9000000000000001E-2</v>
      </c>
      <c r="V708" s="18" t="e">
        <f>IF(TBL_Employees[[#This Row],[dif]],"true","false")</f>
        <v>#VALUE!</v>
      </c>
    </row>
    <row r="709" spans="1:22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SUM((TBL_Employees[[#This Row],[Bonus %]]*TBL_Employees[[#This Row],[Annual Salary]]))</f>
        <v>0</v>
      </c>
      <c r="P709">
        <f t="shared" si="22"/>
        <v>184</v>
      </c>
      <c r="Q709">
        <f>(TBL_Employees[[#This Row],[COUNT]]/1000)*100</f>
        <v>18.399999999999999</v>
      </c>
      <c r="R709" s="18" t="str">
        <f>TEXT(TBL_Employees[[#This Row],[Hire Date]],"yyyy")</f>
        <v>2005</v>
      </c>
      <c r="S709" s="18" t="str">
        <f>TEXT(TBL_Employees[[#This Row],[Exit Date]],"yyyy")</f>
        <v/>
      </c>
      <c r="T709" s="18" t="e">
        <f>TBL_Employees[[#This Row],[exit year]]-TBL_Employees[[#This Row],[year hires]]</f>
        <v>#VALUE!</v>
      </c>
      <c r="U709" s="18">
        <f t="shared" si="23"/>
        <v>2.9000000000000001E-2</v>
      </c>
      <c r="V709" s="18" t="e">
        <f>IF(TBL_Employees[[#This Row],[dif]],"true","false")</f>
        <v>#VALUE!</v>
      </c>
    </row>
    <row r="710" spans="1:22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SUM((TBL_Employees[[#This Row],[Bonus %]]*TBL_Employees[[#This Row],[Annual Salary]]))</f>
        <v>14131.48</v>
      </c>
      <c r="P710">
        <f t="shared" si="22"/>
        <v>184</v>
      </c>
      <c r="Q710">
        <f>(TBL_Employees[[#This Row],[COUNT]]/1000)*100</f>
        <v>18.399999999999999</v>
      </c>
      <c r="R710" s="18" t="str">
        <f>TEXT(TBL_Employees[[#This Row],[Hire Date]],"yyyy")</f>
        <v>2005</v>
      </c>
      <c r="S710" s="18" t="str">
        <f>TEXT(TBL_Employees[[#This Row],[Exit Date]],"yyyy")</f>
        <v/>
      </c>
      <c r="T710" s="18" t="e">
        <f>TBL_Employees[[#This Row],[exit year]]-TBL_Employees[[#This Row],[year hires]]</f>
        <v>#VALUE!</v>
      </c>
      <c r="U710" s="18">
        <f t="shared" si="23"/>
        <v>2.9000000000000001E-2</v>
      </c>
      <c r="V710" s="18" t="e">
        <f>IF(TBL_Employees[[#This Row],[dif]],"true","false")</f>
        <v>#VALUE!</v>
      </c>
    </row>
    <row r="711" spans="1:22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SUM((TBL_Employees[[#This Row],[Bonus %]]*TBL_Employees[[#This Row],[Annual Salary]]))</f>
        <v>6146.4</v>
      </c>
      <c r="P711">
        <f t="shared" si="22"/>
        <v>184</v>
      </c>
      <c r="Q711">
        <f>(TBL_Employees[[#This Row],[COUNT]]/1000)*100</f>
        <v>18.399999999999999</v>
      </c>
      <c r="R711" s="18" t="str">
        <f>TEXT(TBL_Employees[[#This Row],[Hire Date]],"yyyy")</f>
        <v>2011</v>
      </c>
      <c r="S711" s="18" t="str">
        <f>TEXT(TBL_Employees[[#This Row],[Exit Date]],"yyyy")</f>
        <v/>
      </c>
      <c r="T711" s="18" t="e">
        <f>TBL_Employees[[#This Row],[exit year]]-TBL_Employees[[#This Row],[year hires]]</f>
        <v>#VALUE!</v>
      </c>
      <c r="U711" s="18">
        <f t="shared" si="23"/>
        <v>2.9000000000000001E-2</v>
      </c>
      <c r="V711" s="18" t="e">
        <f>IF(TBL_Employees[[#This Row],[dif]],"true","false")</f>
        <v>#VALUE!</v>
      </c>
    </row>
    <row r="712" spans="1:22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SUM((TBL_Employees[[#This Row],[Bonus %]]*TBL_Employees[[#This Row],[Annual Salary]]))</f>
        <v>88782.84</v>
      </c>
      <c r="P712">
        <f t="shared" si="22"/>
        <v>184</v>
      </c>
      <c r="Q712">
        <f>(TBL_Employees[[#This Row],[COUNT]]/1000)*100</f>
        <v>18.399999999999999</v>
      </c>
      <c r="R712" s="18" t="str">
        <f>TEXT(TBL_Employees[[#This Row],[Hire Date]],"yyyy")</f>
        <v>2010</v>
      </c>
      <c r="S712" s="18" t="str">
        <f>TEXT(TBL_Employees[[#This Row],[Exit Date]],"yyyy")</f>
        <v/>
      </c>
      <c r="T712" s="18" t="e">
        <f>TBL_Employees[[#This Row],[exit year]]-TBL_Employees[[#This Row],[year hires]]</f>
        <v>#VALUE!</v>
      </c>
      <c r="U712" s="18">
        <f t="shared" si="23"/>
        <v>2.9000000000000001E-2</v>
      </c>
      <c r="V712" s="18" t="e">
        <f>IF(TBL_Employees[[#This Row],[dif]],"true","false")</f>
        <v>#VALUE!</v>
      </c>
    </row>
    <row r="713" spans="1:22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SUM((TBL_Employees[[#This Row],[Bonus %]]*TBL_Employees[[#This Row],[Annual Salary]]))</f>
        <v>6068.58</v>
      </c>
      <c r="P713">
        <f t="shared" si="22"/>
        <v>184</v>
      </c>
      <c r="Q713">
        <f>(TBL_Employees[[#This Row],[COUNT]]/1000)*100</f>
        <v>18.399999999999999</v>
      </c>
      <c r="R713" s="18" t="str">
        <f>TEXT(TBL_Employees[[#This Row],[Hire Date]],"yyyy")</f>
        <v>2017</v>
      </c>
      <c r="S713" s="18" t="str">
        <f>TEXT(TBL_Employees[[#This Row],[Exit Date]],"yyyy")</f>
        <v/>
      </c>
      <c r="T713" s="18" t="e">
        <f>TBL_Employees[[#This Row],[exit year]]-TBL_Employees[[#This Row],[year hires]]</f>
        <v>#VALUE!</v>
      </c>
      <c r="U713" s="18">
        <f t="shared" si="23"/>
        <v>2.9000000000000001E-2</v>
      </c>
      <c r="V713" s="18" t="e">
        <f>IF(TBL_Employees[[#This Row],[dif]],"true","false")</f>
        <v>#VALUE!</v>
      </c>
    </row>
    <row r="714" spans="1:22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SUM((TBL_Employees[[#This Row],[Bonus %]]*TBL_Employees[[#This Row],[Annual Salary]]))</f>
        <v>0</v>
      </c>
      <c r="P714">
        <f t="shared" si="22"/>
        <v>184</v>
      </c>
      <c r="Q714">
        <f>(TBL_Employees[[#This Row],[COUNT]]/1000)*100</f>
        <v>18.399999999999999</v>
      </c>
      <c r="R714" s="18" t="str">
        <f>TEXT(TBL_Employees[[#This Row],[Hire Date]],"yyyy")</f>
        <v>2005</v>
      </c>
      <c r="S714" s="18" t="str">
        <f>TEXT(TBL_Employees[[#This Row],[Exit Date]],"yyyy")</f>
        <v>2009</v>
      </c>
      <c r="T714" s="18">
        <f>TBL_Employees[[#This Row],[exit year]]-TBL_Employees[[#This Row],[year hires]]</f>
        <v>4</v>
      </c>
      <c r="U714" s="18">
        <f t="shared" si="23"/>
        <v>2.9000000000000001E-2</v>
      </c>
      <c r="V714" s="18" t="str">
        <f>IF(TBL_Employees[[#This Row],[dif]],"true","false")</f>
        <v>true</v>
      </c>
    </row>
    <row r="715" spans="1:22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SUM((TBL_Employees[[#This Row],[Bonus %]]*TBL_Employees[[#This Row],[Annual Salary]]))</f>
        <v>0</v>
      </c>
      <c r="P715">
        <f t="shared" si="22"/>
        <v>184</v>
      </c>
      <c r="Q715">
        <f>(TBL_Employees[[#This Row],[COUNT]]/1000)*100</f>
        <v>18.399999999999999</v>
      </c>
      <c r="R715" s="18" t="str">
        <f>TEXT(TBL_Employees[[#This Row],[Hire Date]],"yyyy")</f>
        <v>2015</v>
      </c>
      <c r="S715" s="18" t="str">
        <f>TEXT(TBL_Employees[[#This Row],[Exit Date]],"yyyy")</f>
        <v/>
      </c>
      <c r="T715" s="18" t="e">
        <f>TBL_Employees[[#This Row],[exit year]]-TBL_Employees[[#This Row],[year hires]]</f>
        <v>#VALUE!</v>
      </c>
      <c r="U715" s="18">
        <f t="shared" si="23"/>
        <v>2.9000000000000001E-2</v>
      </c>
      <c r="V715" s="18" t="e">
        <f>IF(TBL_Employees[[#This Row],[dif]],"true","false")</f>
        <v>#VALUE!</v>
      </c>
    </row>
    <row r="716" spans="1:22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SUM((TBL_Employees[[#This Row],[Bonus %]]*TBL_Employees[[#This Row],[Annual Salary]]))</f>
        <v>51049.880000000005</v>
      </c>
      <c r="P716">
        <f t="shared" si="22"/>
        <v>184</v>
      </c>
      <c r="Q716">
        <f>(TBL_Employees[[#This Row],[COUNT]]/1000)*100</f>
        <v>18.399999999999999</v>
      </c>
      <c r="R716" s="18" t="str">
        <f>TEXT(TBL_Employees[[#This Row],[Hire Date]],"yyyy")</f>
        <v>2019</v>
      </c>
      <c r="S716" s="18" t="str">
        <f>TEXT(TBL_Employees[[#This Row],[Exit Date]],"yyyy")</f>
        <v/>
      </c>
      <c r="T716" s="18" t="e">
        <f>TBL_Employees[[#This Row],[exit year]]-TBL_Employees[[#This Row],[year hires]]</f>
        <v>#VALUE!</v>
      </c>
      <c r="U716" s="18">
        <f t="shared" si="23"/>
        <v>2.9000000000000001E-2</v>
      </c>
      <c r="V716" s="18" t="e">
        <f>IF(TBL_Employees[[#This Row],[dif]],"true","false")</f>
        <v>#VALUE!</v>
      </c>
    </row>
    <row r="717" spans="1:22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SUM((TBL_Employees[[#This Row],[Bonus %]]*TBL_Employees[[#This Row],[Annual Salary]]))</f>
        <v>0</v>
      </c>
      <c r="P717">
        <f t="shared" si="22"/>
        <v>184</v>
      </c>
      <c r="Q717">
        <f>(TBL_Employees[[#This Row],[COUNT]]/1000)*100</f>
        <v>18.399999999999999</v>
      </c>
      <c r="R717" s="18" t="str">
        <f>TEXT(TBL_Employees[[#This Row],[Hire Date]],"yyyy")</f>
        <v>2014</v>
      </c>
      <c r="S717" s="18" t="str">
        <f>TEXT(TBL_Employees[[#This Row],[Exit Date]],"yyyy")</f>
        <v>2017</v>
      </c>
      <c r="T717" s="18">
        <f>TBL_Employees[[#This Row],[exit year]]-TBL_Employees[[#This Row],[year hires]]</f>
        <v>3</v>
      </c>
      <c r="U717" s="18">
        <f t="shared" si="23"/>
        <v>2.9000000000000001E-2</v>
      </c>
      <c r="V717" s="18" t="str">
        <f>IF(TBL_Employees[[#This Row],[dif]],"true","false")</f>
        <v>true</v>
      </c>
    </row>
    <row r="718" spans="1:22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SUM((TBL_Employees[[#This Row],[Bonus %]]*TBL_Employees[[#This Row],[Annual Salary]]))</f>
        <v>61302.720000000001</v>
      </c>
      <c r="P718">
        <f t="shared" si="22"/>
        <v>184</v>
      </c>
      <c r="Q718">
        <f>(TBL_Employees[[#This Row],[COUNT]]/1000)*100</f>
        <v>18.399999999999999</v>
      </c>
      <c r="R718" s="18" t="str">
        <f>TEXT(TBL_Employees[[#This Row],[Hire Date]],"yyyy")</f>
        <v>2012</v>
      </c>
      <c r="S718" s="18" t="str">
        <f>TEXT(TBL_Employees[[#This Row],[Exit Date]],"yyyy")</f>
        <v/>
      </c>
      <c r="T718" s="18" t="e">
        <f>TBL_Employees[[#This Row],[exit year]]-TBL_Employees[[#This Row],[year hires]]</f>
        <v>#VALUE!</v>
      </c>
      <c r="U718" s="18">
        <f t="shared" si="23"/>
        <v>2.9000000000000001E-2</v>
      </c>
      <c r="V718" s="18" t="e">
        <f>IF(TBL_Employees[[#This Row],[dif]],"true","false")</f>
        <v>#VALUE!</v>
      </c>
    </row>
    <row r="719" spans="1:22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SUM((TBL_Employees[[#This Row],[Bonus %]]*TBL_Employees[[#This Row],[Annual Salary]]))</f>
        <v>19572.150000000001</v>
      </c>
      <c r="P719">
        <f t="shared" si="22"/>
        <v>184</v>
      </c>
      <c r="Q719">
        <f>(TBL_Employees[[#This Row],[COUNT]]/1000)*100</f>
        <v>18.399999999999999</v>
      </c>
      <c r="R719" s="18" t="str">
        <f>TEXT(TBL_Employees[[#This Row],[Hire Date]],"yyyy")</f>
        <v>2009</v>
      </c>
      <c r="S719" s="18" t="str">
        <f>TEXT(TBL_Employees[[#This Row],[Exit Date]],"yyyy")</f>
        <v/>
      </c>
      <c r="T719" s="18" t="e">
        <f>TBL_Employees[[#This Row],[exit year]]-TBL_Employees[[#This Row],[year hires]]</f>
        <v>#VALUE!</v>
      </c>
      <c r="U719" s="18">
        <f t="shared" si="23"/>
        <v>2.9000000000000001E-2</v>
      </c>
      <c r="V719" s="18" t="e">
        <f>IF(TBL_Employees[[#This Row],[dif]],"true","false")</f>
        <v>#VALUE!</v>
      </c>
    </row>
    <row r="720" spans="1:22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SUM((TBL_Employees[[#This Row],[Bonus %]]*TBL_Employees[[#This Row],[Annual Salary]]))</f>
        <v>8602.3000000000011</v>
      </c>
      <c r="P720">
        <f t="shared" si="22"/>
        <v>184</v>
      </c>
      <c r="Q720">
        <f>(TBL_Employees[[#This Row],[COUNT]]/1000)*100</f>
        <v>18.399999999999999</v>
      </c>
      <c r="R720" s="18" t="str">
        <f>TEXT(TBL_Employees[[#This Row],[Hire Date]],"yyyy")</f>
        <v>2009</v>
      </c>
      <c r="S720" s="18" t="str">
        <f>TEXT(TBL_Employees[[#This Row],[Exit Date]],"yyyy")</f>
        <v/>
      </c>
      <c r="T720" s="18" t="e">
        <f>TBL_Employees[[#This Row],[exit year]]-TBL_Employees[[#This Row],[year hires]]</f>
        <v>#VALUE!</v>
      </c>
      <c r="U720" s="18">
        <f t="shared" si="23"/>
        <v>2.9000000000000001E-2</v>
      </c>
      <c r="V720" s="18" t="e">
        <f>IF(TBL_Employees[[#This Row],[dif]],"true","false")</f>
        <v>#VALUE!</v>
      </c>
    </row>
    <row r="721" spans="1:22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SUM((TBL_Employees[[#This Row],[Bonus %]]*TBL_Employees[[#This Row],[Annual Salary]]))</f>
        <v>80289.63</v>
      </c>
      <c r="P721">
        <f t="shared" si="22"/>
        <v>184</v>
      </c>
      <c r="Q721">
        <f>(TBL_Employees[[#This Row],[COUNT]]/1000)*100</f>
        <v>18.399999999999999</v>
      </c>
      <c r="R721" s="18" t="str">
        <f>TEXT(TBL_Employees[[#This Row],[Hire Date]],"yyyy")</f>
        <v>1997</v>
      </c>
      <c r="S721" s="18" t="str">
        <f>TEXT(TBL_Employees[[#This Row],[Exit Date]],"yyyy")</f>
        <v/>
      </c>
      <c r="T721" s="18" t="e">
        <f>TBL_Employees[[#This Row],[exit year]]-TBL_Employees[[#This Row],[year hires]]</f>
        <v>#VALUE!</v>
      </c>
      <c r="U721" s="18">
        <f t="shared" si="23"/>
        <v>2.9000000000000001E-2</v>
      </c>
      <c r="V721" s="18" t="e">
        <f>IF(TBL_Employees[[#This Row],[dif]],"true","false")</f>
        <v>#VALUE!</v>
      </c>
    </row>
    <row r="722" spans="1:22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SUM((TBL_Employees[[#This Row],[Bonus %]]*TBL_Employees[[#This Row],[Annual Salary]]))</f>
        <v>9950.85</v>
      </c>
      <c r="P722">
        <f t="shared" si="22"/>
        <v>184</v>
      </c>
      <c r="Q722">
        <f>(TBL_Employees[[#This Row],[COUNT]]/1000)*100</f>
        <v>18.399999999999999</v>
      </c>
      <c r="R722" s="18" t="str">
        <f>TEXT(TBL_Employees[[#This Row],[Hire Date]],"yyyy")</f>
        <v>2015</v>
      </c>
      <c r="S722" s="18" t="str">
        <f>TEXT(TBL_Employees[[#This Row],[Exit Date]],"yyyy")</f>
        <v/>
      </c>
      <c r="T722" s="18" t="e">
        <f>TBL_Employees[[#This Row],[exit year]]-TBL_Employees[[#This Row],[year hires]]</f>
        <v>#VALUE!</v>
      </c>
      <c r="U722" s="18">
        <f t="shared" si="23"/>
        <v>2.9000000000000001E-2</v>
      </c>
      <c r="V722" s="18" t="e">
        <f>IF(TBL_Employees[[#This Row],[dif]],"true","false")</f>
        <v>#VALUE!</v>
      </c>
    </row>
    <row r="723" spans="1:22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SUM((TBL_Employees[[#This Row],[Bonus %]]*TBL_Employees[[#This Row],[Annual Salary]]))</f>
        <v>0</v>
      </c>
      <c r="P723">
        <f t="shared" si="22"/>
        <v>184</v>
      </c>
      <c r="Q723">
        <f>(TBL_Employees[[#This Row],[COUNT]]/1000)*100</f>
        <v>18.399999999999999</v>
      </c>
      <c r="R723" s="18" t="str">
        <f>TEXT(TBL_Employees[[#This Row],[Hire Date]],"yyyy")</f>
        <v>2015</v>
      </c>
      <c r="S723" s="18" t="str">
        <f>TEXT(TBL_Employees[[#This Row],[Exit Date]],"yyyy")</f>
        <v/>
      </c>
      <c r="T723" s="18" t="e">
        <f>TBL_Employees[[#This Row],[exit year]]-TBL_Employees[[#This Row],[year hires]]</f>
        <v>#VALUE!</v>
      </c>
      <c r="U723" s="18">
        <f t="shared" si="23"/>
        <v>2.9000000000000001E-2</v>
      </c>
      <c r="V723" s="18" t="e">
        <f>IF(TBL_Employees[[#This Row],[dif]],"true","false")</f>
        <v>#VALUE!</v>
      </c>
    </row>
    <row r="724" spans="1:22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SUM((TBL_Employees[[#This Row],[Bonus %]]*TBL_Employees[[#This Row],[Annual Salary]]))</f>
        <v>0</v>
      </c>
      <c r="P724">
        <f t="shared" si="22"/>
        <v>184</v>
      </c>
      <c r="Q724">
        <f>(TBL_Employees[[#This Row],[COUNT]]/1000)*100</f>
        <v>18.399999999999999</v>
      </c>
      <c r="R724" s="18" t="str">
        <f>TEXT(TBL_Employees[[#This Row],[Hire Date]],"yyyy")</f>
        <v>2017</v>
      </c>
      <c r="S724" s="18" t="str">
        <f>TEXT(TBL_Employees[[#This Row],[Exit Date]],"yyyy")</f>
        <v/>
      </c>
      <c r="T724" s="18" t="e">
        <f>TBL_Employees[[#This Row],[exit year]]-TBL_Employees[[#This Row],[year hires]]</f>
        <v>#VALUE!</v>
      </c>
      <c r="U724" s="18">
        <f t="shared" si="23"/>
        <v>2.9000000000000001E-2</v>
      </c>
      <c r="V724" s="18" t="e">
        <f>IF(TBL_Employees[[#This Row],[dif]],"true","false")</f>
        <v>#VALUE!</v>
      </c>
    </row>
    <row r="725" spans="1:22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SUM((TBL_Employees[[#This Row],[Bonus %]]*TBL_Employees[[#This Row],[Annual Salary]]))</f>
        <v>28390.880000000001</v>
      </c>
      <c r="P725">
        <f t="shared" si="22"/>
        <v>184</v>
      </c>
      <c r="Q725">
        <f>(TBL_Employees[[#This Row],[COUNT]]/1000)*100</f>
        <v>18.399999999999999</v>
      </c>
      <c r="R725" s="18" t="str">
        <f>TEXT(TBL_Employees[[#This Row],[Hire Date]],"yyyy")</f>
        <v>2016</v>
      </c>
      <c r="S725" s="18" t="str">
        <f>TEXT(TBL_Employees[[#This Row],[Exit Date]],"yyyy")</f>
        <v/>
      </c>
      <c r="T725" s="18" t="e">
        <f>TBL_Employees[[#This Row],[exit year]]-TBL_Employees[[#This Row],[year hires]]</f>
        <v>#VALUE!</v>
      </c>
      <c r="U725" s="18">
        <f t="shared" si="23"/>
        <v>2.9000000000000001E-2</v>
      </c>
      <c r="V725" s="18" t="e">
        <f>IF(TBL_Employees[[#This Row],[dif]],"true","false")</f>
        <v>#VALUE!</v>
      </c>
    </row>
    <row r="726" spans="1:22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SUM((TBL_Employees[[#This Row],[Bonus %]]*TBL_Employees[[#This Row],[Annual Salary]]))</f>
        <v>0</v>
      </c>
      <c r="P726">
        <f t="shared" si="22"/>
        <v>184</v>
      </c>
      <c r="Q726">
        <f>(TBL_Employees[[#This Row],[COUNT]]/1000)*100</f>
        <v>18.399999999999999</v>
      </c>
      <c r="R726" s="18" t="str">
        <f>TEXT(TBL_Employees[[#This Row],[Hire Date]],"yyyy")</f>
        <v>2016</v>
      </c>
      <c r="S726" s="18" t="str">
        <f>TEXT(TBL_Employees[[#This Row],[Exit Date]],"yyyy")</f>
        <v/>
      </c>
      <c r="T726" s="18" t="e">
        <f>TBL_Employees[[#This Row],[exit year]]-TBL_Employees[[#This Row],[year hires]]</f>
        <v>#VALUE!</v>
      </c>
      <c r="U726" s="18">
        <f t="shared" si="23"/>
        <v>2.9000000000000001E-2</v>
      </c>
      <c r="V726" s="18" t="e">
        <f>IF(TBL_Employees[[#This Row],[dif]],"true","false")</f>
        <v>#VALUE!</v>
      </c>
    </row>
    <row r="727" spans="1:22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SUM((TBL_Employees[[#This Row],[Bonus %]]*TBL_Employees[[#This Row],[Annual Salary]]))</f>
        <v>0</v>
      </c>
      <c r="P727">
        <f t="shared" si="22"/>
        <v>184</v>
      </c>
      <c r="Q727">
        <f>(TBL_Employees[[#This Row],[COUNT]]/1000)*100</f>
        <v>18.399999999999999</v>
      </c>
      <c r="R727" s="18" t="str">
        <f>TEXT(TBL_Employees[[#This Row],[Hire Date]],"yyyy")</f>
        <v>2019</v>
      </c>
      <c r="S727" s="18" t="str">
        <f>TEXT(TBL_Employees[[#This Row],[Exit Date]],"yyyy")</f>
        <v/>
      </c>
      <c r="T727" s="18" t="e">
        <f>TBL_Employees[[#This Row],[exit year]]-TBL_Employees[[#This Row],[year hires]]</f>
        <v>#VALUE!</v>
      </c>
      <c r="U727" s="18">
        <f t="shared" si="23"/>
        <v>2.9000000000000001E-2</v>
      </c>
      <c r="V727" s="18" t="e">
        <f>IF(TBL_Employees[[#This Row],[dif]],"true","false")</f>
        <v>#VALUE!</v>
      </c>
    </row>
    <row r="728" spans="1:22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SUM((TBL_Employees[[#This Row],[Bonus %]]*TBL_Employees[[#This Row],[Annual Salary]]))</f>
        <v>10912.22</v>
      </c>
      <c r="P728">
        <f t="shared" si="22"/>
        <v>184</v>
      </c>
      <c r="Q728">
        <f>(TBL_Employees[[#This Row],[COUNT]]/1000)*100</f>
        <v>18.399999999999999</v>
      </c>
      <c r="R728" s="18" t="str">
        <f>TEXT(TBL_Employees[[#This Row],[Hire Date]],"yyyy")</f>
        <v>2014</v>
      </c>
      <c r="S728" s="18" t="str">
        <f>TEXT(TBL_Employees[[#This Row],[Exit Date]],"yyyy")</f>
        <v/>
      </c>
      <c r="T728" s="18" t="e">
        <f>TBL_Employees[[#This Row],[exit year]]-TBL_Employees[[#This Row],[year hires]]</f>
        <v>#VALUE!</v>
      </c>
      <c r="U728" s="18">
        <f t="shared" si="23"/>
        <v>2.9000000000000001E-2</v>
      </c>
      <c r="V728" s="18" t="e">
        <f>IF(TBL_Employees[[#This Row],[dif]],"true","false")</f>
        <v>#VALUE!</v>
      </c>
    </row>
    <row r="729" spans="1:22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SUM((TBL_Employees[[#This Row],[Bonus %]]*TBL_Employees[[#This Row],[Annual Salary]]))</f>
        <v>0</v>
      </c>
      <c r="P729">
        <f t="shared" si="22"/>
        <v>184</v>
      </c>
      <c r="Q729">
        <f>(TBL_Employees[[#This Row],[COUNT]]/1000)*100</f>
        <v>18.399999999999999</v>
      </c>
      <c r="R729" s="18" t="str">
        <f>TEXT(TBL_Employees[[#This Row],[Hire Date]],"yyyy")</f>
        <v>2007</v>
      </c>
      <c r="S729" s="18" t="str">
        <f>TEXT(TBL_Employees[[#This Row],[Exit Date]],"yyyy")</f>
        <v/>
      </c>
      <c r="T729" s="18" t="e">
        <f>TBL_Employees[[#This Row],[exit year]]-TBL_Employees[[#This Row],[year hires]]</f>
        <v>#VALUE!</v>
      </c>
      <c r="U729" s="18">
        <f t="shared" si="23"/>
        <v>2.9000000000000001E-2</v>
      </c>
      <c r="V729" s="18" t="e">
        <f>IF(TBL_Employees[[#This Row],[dif]],"true","false")</f>
        <v>#VALUE!</v>
      </c>
    </row>
    <row r="730" spans="1:22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SUM((TBL_Employees[[#This Row],[Bonus %]]*TBL_Employees[[#This Row],[Annual Salary]]))</f>
        <v>0</v>
      </c>
      <c r="P730">
        <f t="shared" si="22"/>
        <v>184</v>
      </c>
      <c r="Q730">
        <f>(TBL_Employees[[#This Row],[COUNT]]/1000)*100</f>
        <v>18.399999999999999</v>
      </c>
      <c r="R730" s="18" t="str">
        <f>TEXT(TBL_Employees[[#This Row],[Hire Date]],"yyyy")</f>
        <v>1992</v>
      </c>
      <c r="S730" s="18" t="str">
        <f>TEXT(TBL_Employees[[#This Row],[Exit Date]],"yyyy")</f>
        <v>2014</v>
      </c>
      <c r="T730" s="18">
        <f>TBL_Employees[[#This Row],[exit year]]-TBL_Employees[[#This Row],[year hires]]</f>
        <v>22</v>
      </c>
      <c r="U730" s="18">
        <f t="shared" si="23"/>
        <v>2.9000000000000001E-2</v>
      </c>
      <c r="V730" s="18" t="str">
        <f>IF(TBL_Employees[[#This Row],[dif]],"true","false")</f>
        <v>true</v>
      </c>
    </row>
    <row r="731" spans="1:22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SUM((TBL_Employees[[#This Row],[Bonus %]]*TBL_Employees[[#This Row],[Annual Salary]]))</f>
        <v>0</v>
      </c>
      <c r="P731">
        <f t="shared" si="22"/>
        <v>184</v>
      </c>
      <c r="Q731">
        <f>(TBL_Employees[[#This Row],[COUNT]]/1000)*100</f>
        <v>18.399999999999999</v>
      </c>
      <c r="R731" s="18" t="str">
        <f>TEXT(TBL_Employees[[#This Row],[Hire Date]],"yyyy")</f>
        <v>2012</v>
      </c>
      <c r="S731" s="18" t="str">
        <f>TEXT(TBL_Employees[[#This Row],[Exit Date]],"yyyy")</f>
        <v>2018</v>
      </c>
      <c r="T731" s="18">
        <f>TBL_Employees[[#This Row],[exit year]]-TBL_Employees[[#This Row],[year hires]]</f>
        <v>6</v>
      </c>
      <c r="U731" s="18">
        <f t="shared" si="23"/>
        <v>2.9000000000000001E-2</v>
      </c>
      <c r="V731" s="18" t="str">
        <f>IF(TBL_Employees[[#This Row],[dif]],"true","false")</f>
        <v>true</v>
      </c>
    </row>
    <row r="732" spans="1:22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SUM((TBL_Employees[[#This Row],[Bonus %]]*TBL_Employees[[#This Row],[Annual Salary]]))</f>
        <v>64857.599999999999</v>
      </c>
      <c r="P732">
        <f t="shared" si="22"/>
        <v>184</v>
      </c>
      <c r="Q732">
        <f>(TBL_Employees[[#This Row],[COUNT]]/1000)*100</f>
        <v>18.399999999999999</v>
      </c>
      <c r="R732" s="18" t="str">
        <f>TEXT(TBL_Employees[[#This Row],[Hire Date]],"yyyy")</f>
        <v>2015</v>
      </c>
      <c r="S732" s="18" t="str">
        <f>TEXT(TBL_Employees[[#This Row],[Exit Date]],"yyyy")</f>
        <v>2022</v>
      </c>
      <c r="T732" s="18">
        <f>TBL_Employees[[#This Row],[exit year]]-TBL_Employees[[#This Row],[year hires]]</f>
        <v>7</v>
      </c>
      <c r="U732" s="18">
        <f t="shared" si="23"/>
        <v>2.9000000000000001E-2</v>
      </c>
      <c r="V732" s="18" t="str">
        <f>IF(TBL_Employees[[#This Row],[dif]],"true","false")</f>
        <v>true</v>
      </c>
    </row>
    <row r="733" spans="1:22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SUM((TBL_Employees[[#This Row],[Bonus %]]*TBL_Employees[[#This Row],[Annual Salary]]))</f>
        <v>6971.49</v>
      </c>
      <c r="P733">
        <f t="shared" si="22"/>
        <v>184</v>
      </c>
      <c r="Q733">
        <f>(TBL_Employees[[#This Row],[COUNT]]/1000)*100</f>
        <v>18.399999999999999</v>
      </c>
      <c r="R733" s="18" t="str">
        <f>TEXT(TBL_Employees[[#This Row],[Hire Date]],"yyyy")</f>
        <v>2017</v>
      </c>
      <c r="S733" s="18" t="str">
        <f>TEXT(TBL_Employees[[#This Row],[Exit Date]],"yyyy")</f>
        <v/>
      </c>
      <c r="T733" s="18" t="e">
        <f>TBL_Employees[[#This Row],[exit year]]-TBL_Employees[[#This Row],[year hires]]</f>
        <v>#VALUE!</v>
      </c>
      <c r="U733" s="18">
        <f t="shared" si="23"/>
        <v>2.9000000000000001E-2</v>
      </c>
      <c r="V733" s="18" t="e">
        <f>IF(TBL_Employees[[#This Row],[dif]],"true","false")</f>
        <v>#VALUE!</v>
      </c>
    </row>
    <row r="734" spans="1:22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SUM((TBL_Employees[[#This Row],[Bonus %]]*TBL_Employees[[#This Row],[Annual Salary]]))</f>
        <v>0</v>
      </c>
      <c r="P734">
        <f t="shared" si="22"/>
        <v>184</v>
      </c>
      <c r="Q734">
        <f>(TBL_Employees[[#This Row],[COUNT]]/1000)*100</f>
        <v>18.399999999999999</v>
      </c>
      <c r="R734" s="18" t="str">
        <f>TEXT(TBL_Employees[[#This Row],[Hire Date]],"yyyy")</f>
        <v>2016</v>
      </c>
      <c r="S734" s="18" t="str">
        <f>TEXT(TBL_Employees[[#This Row],[Exit Date]],"yyyy")</f>
        <v/>
      </c>
      <c r="T734" s="18" t="e">
        <f>TBL_Employees[[#This Row],[exit year]]-TBL_Employees[[#This Row],[year hires]]</f>
        <v>#VALUE!</v>
      </c>
      <c r="U734" s="18">
        <f t="shared" si="23"/>
        <v>2.9000000000000001E-2</v>
      </c>
      <c r="V734" s="18" t="e">
        <f>IF(TBL_Employees[[#This Row],[dif]],"true","false")</f>
        <v>#VALUE!</v>
      </c>
    </row>
    <row r="735" spans="1:22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SUM((TBL_Employees[[#This Row],[Bonus %]]*TBL_Employees[[#This Row],[Annual Salary]]))</f>
        <v>44678.76</v>
      </c>
      <c r="P735">
        <f t="shared" si="22"/>
        <v>184</v>
      </c>
      <c r="Q735">
        <f>(TBL_Employees[[#This Row],[COUNT]]/1000)*100</f>
        <v>18.399999999999999</v>
      </c>
      <c r="R735" s="18" t="str">
        <f>TEXT(TBL_Employees[[#This Row],[Hire Date]],"yyyy")</f>
        <v>1997</v>
      </c>
      <c r="S735" s="18" t="str">
        <f>TEXT(TBL_Employees[[#This Row],[Exit Date]],"yyyy")</f>
        <v/>
      </c>
      <c r="T735" s="18" t="e">
        <f>TBL_Employees[[#This Row],[exit year]]-TBL_Employees[[#This Row],[year hires]]</f>
        <v>#VALUE!</v>
      </c>
      <c r="U735" s="18">
        <f t="shared" si="23"/>
        <v>2.9000000000000001E-2</v>
      </c>
      <c r="V735" s="18" t="e">
        <f>IF(TBL_Employees[[#This Row],[dif]],"true","false")</f>
        <v>#VALUE!</v>
      </c>
    </row>
    <row r="736" spans="1:22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SUM((TBL_Employees[[#This Row],[Bonus %]]*TBL_Employees[[#This Row],[Annual Salary]]))</f>
        <v>0</v>
      </c>
      <c r="P736">
        <f t="shared" si="22"/>
        <v>184</v>
      </c>
      <c r="Q736">
        <f>(TBL_Employees[[#This Row],[COUNT]]/1000)*100</f>
        <v>18.399999999999999</v>
      </c>
      <c r="R736" s="18" t="str">
        <f>TEXT(TBL_Employees[[#This Row],[Hire Date]],"yyyy")</f>
        <v>2012</v>
      </c>
      <c r="S736" s="18" t="str">
        <f>TEXT(TBL_Employees[[#This Row],[Exit Date]],"yyyy")</f>
        <v/>
      </c>
      <c r="T736" s="18" t="e">
        <f>TBL_Employees[[#This Row],[exit year]]-TBL_Employees[[#This Row],[year hires]]</f>
        <v>#VALUE!</v>
      </c>
      <c r="U736" s="18">
        <f t="shared" si="23"/>
        <v>2.9000000000000001E-2</v>
      </c>
      <c r="V736" s="18" t="e">
        <f>IF(TBL_Employees[[#This Row],[dif]],"true","false")</f>
        <v>#VALUE!</v>
      </c>
    </row>
    <row r="737" spans="1:22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SUM((TBL_Employees[[#This Row],[Bonus %]]*TBL_Employees[[#This Row],[Annual Salary]]))</f>
        <v>77416.02</v>
      </c>
      <c r="P737">
        <f t="shared" si="22"/>
        <v>184</v>
      </c>
      <c r="Q737">
        <f>(TBL_Employees[[#This Row],[COUNT]]/1000)*100</f>
        <v>18.399999999999999</v>
      </c>
      <c r="R737" s="18" t="str">
        <f>TEXT(TBL_Employees[[#This Row],[Hire Date]],"yyyy")</f>
        <v>2002</v>
      </c>
      <c r="S737" s="18" t="str">
        <f>TEXT(TBL_Employees[[#This Row],[Exit Date]],"yyyy")</f>
        <v/>
      </c>
      <c r="T737" s="18" t="e">
        <f>TBL_Employees[[#This Row],[exit year]]-TBL_Employees[[#This Row],[year hires]]</f>
        <v>#VALUE!</v>
      </c>
      <c r="U737" s="18">
        <f t="shared" si="23"/>
        <v>2.9000000000000001E-2</v>
      </c>
      <c r="V737" s="18" t="e">
        <f>IF(TBL_Employees[[#This Row],[dif]],"true","false")</f>
        <v>#VALUE!</v>
      </c>
    </row>
    <row r="738" spans="1:22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SUM((TBL_Employees[[#This Row],[Bonus %]]*TBL_Employees[[#This Row],[Annual Salary]]))</f>
        <v>0</v>
      </c>
      <c r="P738">
        <f t="shared" si="22"/>
        <v>184</v>
      </c>
      <c r="Q738">
        <f>(TBL_Employees[[#This Row],[COUNT]]/1000)*100</f>
        <v>18.399999999999999</v>
      </c>
      <c r="R738" s="18" t="str">
        <f>TEXT(TBL_Employees[[#This Row],[Hire Date]],"yyyy")</f>
        <v>2002</v>
      </c>
      <c r="S738" s="18" t="str">
        <f>TEXT(TBL_Employees[[#This Row],[Exit Date]],"yyyy")</f>
        <v/>
      </c>
      <c r="T738" s="18" t="e">
        <f>TBL_Employees[[#This Row],[exit year]]-TBL_Employees[[#This Row],[year hires]]</f>
        <v>#VALUE!</v>
      </c>
      <c r="U738" s="18">
        <f t="shared" si="23"/>
        <v>2.9000000000000001E-2</v>
      </c>
      <c r="V738" s="18" t="e">
        <f>IF(TBL_Employees[[#This Row],[dif]],"true","false")</f>
        <v>#VALUE!</v>
      </c>
    </row>
    <row r="739" spans="1:22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SUM((TBL_Employees[[#This Row],[Bonus %]]*TBL_Employees[[#This Row],[Annual Salary]]))</f>
        <v>10363.280000000001</v>
      </c>
      <c r="P739">
        <f t="shared" si="22"/>
        <v>184</v>
      </c>
      <c r="Q739">
        <f>(TBL_Employees[[#This Row],[COUNT]]/1000)*100</f>
        <v>18.399999999999999</v>
      </c>
      <c r="R739" s="18" t="str">
        <f>TEXT(TBL_Employees[[#This Row],[Hire Date]],"yyyy")</f>
        <v>2021</v>
      </c>
      <c r="S739" s="18" t="str">
        <f>TEXT(TBL_Employees[[#This Row],[Exit Date]],"yyyy")</f>
        <v>2021</v>
      </c>
      <c r="T739" s="18">
        <f>TBL_Employees[[#This Row],[exit year]]-TBL_Employees[[#This Row],[year hires]]</f>
        <v>0</v>
      </c>
      <c r="U739" s="18">
        <f t="shared" si="23"/>
        <v>2.9000000000000001E-2</v>
      </c>
      <c r="V739" s="18" t="str">
        <f>IF(TBL_Employees[[#This Row],[dif]],"true","false")</f>
        <v>false</v>
      </c>
    </row>
    <row r="740" spans="1:22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SUM((TBL_Employees[[#This Row],[Bonus %]]*TBL_Employees[[#This Row],[Annual Salary]]))</f>
        <v>46411.680000000008</v>
      </c>
      <c r="P740">
        <f t="shared" si="22"/>
        <v>184</v>
      </c>
      <c r="Q740">
        <f>(TBL_Employees[[#This Row],[COUNT]]/1000)*100</f>
        <v>18.399999999999999</v>
      </c>
      <c r="R740" s="18" t="str">
        <f>TEXT(TBL_Employees[[#This Row],[Hire Date]],"yyyy")</f>
        <v>2013</v>
      </c>
      <c r="S740" s="18" t="str">
        <f>TEXT(TBL_Employees[[#This Row],[Exit Date]],"yyyy")</f>
        <v>2020</v>
      </c>
      <c r="T740" s="18">
        <f>TBL_Employees[[#This Row],[exit year]]-TBL_Employees[[#This Row],[year hires]]</f>
        <v>7</v>
      </c>
      <c r="U740" s="18">
        <f t="shared" si="23"/>
        <v>2.9000000000000001E-2</v>
      </c>
      <c r="V740" s="18" t="str">
        <f>IF(TBL_Employees[[#This Row],[dif]],"true","false")</f>
        <v>true</v>
      </c>
    </row>
    <row r="741" spans="1:22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SUM((TBL_Employees[[#This Row],[Bonus %]]*TBL_Employees[[#This Row],[Annual Salary]]))</f>
        <v>17145.36</v>
      </c>
      <c r="P741">
        <f t="shared" si="22"/>
        <v>184</v>
      </c>
      <c r="Q741">
        <f>(TBL_Employees[[#This Row],[COUNT]]/1000)*100</f>
        <v>18.399999999999999</v>
      </c>
      <c r="R741" s="18" t="str">
        <f>TEXT(TBL_Employees[[#This Row],[Hire Date]],"yyyy")</f>
        <v>2010</v>
      </c>
      <c r="S741" s="18" t="str">
        <f>TEXT(TBL_Employees[[#This Row],[Exit Date]],"yyyy")</f>
        <v/>
      </c>
      <c r="T741" s="18" t="e">
        <f>TBL_Employees[[#This Row],[exit year]]-TBL_Employees[[#This Row],[year hires]]</f>
        <v>#VALUE!</v>
      </c>
      <c r="U741" s="18">
        <f t="shared" si="23"/>
        <v>2.9000000000000001E-2</v>
      </c>
      <c r="V741" s="18" t="e">
        <f>IF(TBL_Employees[[#This Row],[dif]],"true","false")</f>
        <v>#VALUE!</v>
      </c>
    </row>
    <row r="742" spans="1:22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SUM((TBL_Employees[[#This Row],[Bonus %]]*TBL_Employees[[#This Row],[Annual Salary]]))</f>
        <v>52637.760000000002</v>
      </c>
      <c r="P742">
        <f t="shared" si="22"/>
        <v>184</v>
      </c>
      <c r="Q742">
        <f>(TBL_Employees[[#This Row],[COUNT]]/1000)*100</f>
        <v>18.399999999999999</v>
      </c>
      <c r="R742" s="18" t="str">
        <f>TEXT(TBL_Employees[[#This Row],[Hire Date]],"yyyy")</f>
        <v>2006</v>
      </c>
      <c r="S742" s="18" t="str">
        <f>TEXT(TBL_Employees[[#This Row],[Exit Date]],"yyyy")</f>
        <v/>
      </c>
      <c r="T742" s="18" t="e">
        <f>TBL_Employees[[#This Row],[exit year]]-TBL_Employees[[#This Row],[year hires]]</f>
        <v>#VALUE!</v>
      </c>
      <c r="U742" s="18">
        <f t="shared" si="23"/>
        <v>2.9000000000000001E-2</v>
      </c>
      <c r="V742" s="18" t="e">
        <f>IF(TBL_Employees[[#This Row],[dif]],"true","false")</f>
        <v>#VALUE!</v>
      </c>
    </row>
    <row r="743" spans="1:22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SUM((TBL_Employees[[#This Row],[Bonus %]]*TBL_Employees[[#This Row],[Annual Salary]]))</f>
        <v>97422.39</v>
      </c>
      <c r="P743">
        <f t="shared" si="22"/>
        <v>184</v>
      </c>
      <c r="Q743">
        <f>(TBL_Employees[[#This Row],[COUNT]]/1000)*100</f>
        <v>18.399999999999999</v>
      </c>
      <c r="R743" s="18" t="str">
        <f>TEXT(TBL_Employees[[#This Row],[Hire Date]],"yyyy")</f>
        <v>2019</v>
      </c>
      <c r="S743" s="18" t="str">
        <f>TEXT(TBL_Employees[[#This Row],[Exit Date]],"yyyy")</f>
        <v/>
      </c>
      <c r="T743" s="18" t="e">
        <f>TBL_Employees[[#This Row],[exit year]]-TBL_Employees[[#This Row],[year hires]]</f>
        <v>#VALUE!</v>
      </c>
      <c r="U743" s="18">
        <f t="shared" si="23"/>
        <v>2.9000000000000001E-2</v>
      </c>
      <c r="V743" s="18" t="e">
        <f>IF(TBL_Employees[[#This Row],[dif]],"true","false")</f>
        <v>#VALUE!</v>
      </c>
    </row>
    <row r="744" spans="1:22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SUM((TBL_Employees[[#This Row],[Bonus %]]*TBL_Employees[[#This Row],[Annual Salary]]))</f>
        <v>0</v>
      </c>
      <c r="P744">
        <f t="shared" si="22"/>
        <v>184</v>
      </c>
      <c r="Q744">
        <f>(TBL_Employees[[#This Row],[COUNT]]/1000)*100</f>
        <v>18.399999999999999</v>
      </c>
      <c r="R744" s="18" t="str">
        <f>TEXT(TBL_Employees[[#This Row],[Hire Date]],"yyyy")</f>
        <v>2006</v>
      </c>
      <c r="S744" s="18" t="str">
        <f>TEXT(TBL_Employees[[#This Row],[Exit Date]],"yyyy")</f>
        <v>2007</v>
      </c>
      <c r="T744" s="18">
        <f>TBL_Employees[[#This Row],[exit year]]-TBL_Employees[[#This Row],[year hires]]</f>
        <v>1</v>
      </c>
      <c r="U744" s="18">
        <f t="shared" si="23"/>
        <v>2.9000000000000001E-2</v>
      </c>
      <c r="V744" s="18" t="str">
        <f>IF(TBL_Employees[[#This Row],[dif]],"true","false")</f>
        <v>true</v>
      </c>
    </row>
    <row r="745" spans="1:22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SUM((TBL_Employees[[#This Row],[Bonus %]]*TBL_Employees[[#This Row],[Annual Salary]]))</f>
        <v>0</v>
      </c>
      <c r="P745">
        <f t="shared" si="22"/>
        <v>184</v>
      </c>
      <c r="Q745">
        <f>(TBL_Employees[[#This Row],[COUNT]]/1000)*100</f>
        <v>18.399999999999999</v>
      </c>
      <c r="R745" s="18" t="str">
        <f>TEXT(TBL_Employees[[#This Row],[Hire Date]],"yyyy")</f>
        <v>2016</v>
      </c>
      <c r="S745" s="18" t="str">
        <f>TEXT(TBL_Employees[[#This Row],[Exit Date]],"yyyy")</f>
        <v/>
      </c>
      <c r="T745" s="18" t="e">
        <f>TBL_Employees[[#This Row],[exit year]]-TBL_Employees[[#This Row],[year hires]]</f>
        <v>#VALUE!</v>
      </c>
      <c r="U745" s="18">
        <f t="shared" si="23"/>
        <v>2.9000000000000001E-2</v>
      </c>
      <c r="V745" s="18" t="e">
        <f>IF(TBL_Employees[[#This Row],[dif]],"true","false")</f>
        <v>#VALUE!</v>
      </c>
    </row>
    <row r="746" spans="1:22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SUM((TBL_Employees[[#This Row],[Bonus %]]*TBL_Employees[[#This Row],[Annual Salary]]))</f>
        <v>0</v>
      </c>
      <c r="P746">
        <f t="shared" si="22"/>
        <v>184</v>
      </c>
      <c r="Q746">
        <f>(TBL_Employees[[#This Row],[COUNT]]/1000)*100</f>
        <v>18.399999999999999</v>
      </c>
      <c r="R746" s="18" t="str">
        <f>TEXT(TBL_Employees[[#This Row],[Hire Date]],"yyyy")</f>
        <v>2017</v>
      </c>
      <c r="S746" s="18" t="str">
        <f>TEXT(TBL_Employees[[#This Row],[Exit Date]],"yyyy")</f>
        <v>2020</v>
      </c>
      <c r="T746" s="18">
        <f>TBL_Employees[[#This Row],[exit year]]-TBL_Employees[[#This Row],[year hires]]</f>
        <v>3</v>
      </c>
      <c r="U746" s="18">
        <f t="shared" si="23"/>
        <v>2.9000000000000001E-2</v>
      </c>
      <c r="V746" s="18" t="str">
        <f>IF(TBL_Employees[[#This Row],[dif]],"true","false")</f>
        <v>true</v>
      </c>
    </row>
    <row r="747" spans="1:22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SUM((TBL_Employees[[#This Row],[Bonus %]]*TBL_Employees[[#This Row],[Annual Salary]]))</f>
        <v>70685.7</v>
      </c>
      <c r="P747">
        <f t="shared" si="22"/>
        <v>184</v>
      </c>
      <c r="Q747">
        <f>(TBL_Employees[[#This Row],[COUNT]]/1000)*100</f>
        <v>18.399999999999999</v>
      </c>
      <c r="R747" s="18" t="str">
        <f>TEXT(TBL_Employees[[#This Row],[Hire Date]],"yyyy")</f>
        <v>2013</v>
      </c>
      <c r="S747" s="18" t="str">
        <f>TEXT(TBL_Employees[[#This Row],[Exit Date]],"yyyy")</f>
        <v/>
      </c>
      <c r="T747" s="18" t="e">
        <f>TBL_Employees[[#This Row],[exit year]]-TBL_Employees[[#This Row],[year hires]]</f>
        <v>#VALUE!</v>
      </c>
      <c r="U747" s="18">
        <f t="shared" si="23"/>
        <v>2.9000000000000001E-2</v>
      </c>
      <c r="V747" s="18" t="e">
        <f>IF(TBL_Employees[[#This Row],[dif]],"true","false")</f>
        <v>#VALUE!</v>
      </c>
    </row>
    <row r="748" spans="1:22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SUM((TBL_Employees[[#This Row],[Bonus %]]*TBL_Employees[[#This Row],[Annual Salary]]))</f>
        <v>33693.659999999996</v>
      </c>
      <c r="P748">
        <f t="shared" si="22"/>
        <v>184</v>
      </c>
      <c r="Q748">
        <f>(TBL_Employees[[#This Row],[COUNT]]/1000)*100</f>
        <v>18.399999999999999</v>
      </c>
      <c r="R748" s="18" t="str">
        <f>TEXT(TBL_Employees[[#This Row],[Hire Date]],"yyyy")</f>
        <v>2020</v>
      </c>
      <c r="S748" s="18" t="str">
        <f>TEXT(TBL_Employees[[#This Row],[Exit Date]],"yyyy")</f>
        <v/>
      </c>
      <c r="T748" s="18" t="e">
        <f>TBL_Employees[[#This Row],[exit year]]-TBL_Employees[[#This Row],[year hires]]</f>
        <v>#VALUE!</v>
      </c>
      <c r="U748" s="18">
        <f t="shared" si="23"/>
        <v>2.9000000000000001E-2</v>
      </c>
      <c r="V748" s="18" t="e">
        <f>IF(TBL_Employees[[#This Row],[dif]],"true","false")</f>
        <v>#VALUE!</v>
      </c>
    </row>
    <row r="749" spans="1:22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SUM((TBL_Employees[[#This Row],[Bonus %]]*TBL_Employees[[#This Row],[Annual Salary]]))</f>
        <v>0</v>
      </c>
      <c r="P749">
        <f t="shared" si="22"/>
        <v>184</v>
      </c>
      <c r="Q749">
        <f>(TBL_Employees[[#This Row],[COUNT]]/1000)*100</f>
        <v>18.399999999999999</v>
      </c>
      <c r="R749" s="18" t="str">
        <f>TEXT(TBL_Employees[[#This Row],[Hire Date]],"yyyy")</f>
        <v>2005</v>
      </c>
      <c r="S749" s="18" t="str">
        <f>TEXT(TBL_Employees[[#This Row],[Exit Date]],"yyyy")</f>
        <v>2006</v>
      </c>
      <c r="T749" s="18">
        <f>TBL_Employees[[#This Row],[exit year]]-TBL_Employees[[#This Row],[year hires]]</f>
        <v>1</v>
      </c>
      <c r="U749" s="18">
        <f t="shared" si="23"/>
        <v>2.9000000000000001E-2</v>
      </c>
      <c r="V749" s="18" t="str">
        <f>IF(TBL_Employees[[#This Row],[dif]],"true","false")</f>
        <v>true</v>
      </c>
    </row>
    <row r="750" spans="1:22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SUM((TBL_Employees[[#This Row],[Bonus %]]*TBL_Employees[[#This Row],[Annual Salary]]))</f>
        <v>37422.239999999998</v>
      </c>
      <c r="P750">
        <f t="shared" si="22"/>
        <v>184</v>
      </c>
      <c r="Q750">
        <f>(TBL_Employees[[#This Row],[COUNT]]/1000)*100</f>
        <v>18.399999999999999</v>
      </c>
      <c r="R750" s="18" t="str">
        <f>TEXT(TBL_Employees[[#This Row],[Hire Date]],"yyyy")</f>
        <v>2007</v>
      </c>
      <c r="S750" s="18" t="str">
        <f>TEXT(TBL_Employees[[#This Row],[Exit Date]],"yyyy")</f>
        <v>2008</v>
      </c>
      <c r="T750" s="18">
        <f>TBL_Employees[[#This Row],[exit year]]-TBL_Employees[[#This Row],[year hires]]</f>
        <v>1</v>
      </c>
      <c r="U750" s="18">
        <f t="shared" si="23"/>
        <v>2.9000000000000001E-2</v>
      </c>
      <c r="V750" s="18" t="str">
        <f>IF(TBL_Employees[[#This Row],[dif]],"true","false")</f>
        <v>true</v>
      </c>
    </row>
    <row r="751" spans="1:22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SUM((TBL_Employees[[#This Row],[Bonus %]]*TBL_Employees[[#This Row],[Annual Salary]]))</f>
        <v>0</v>
      </c>
      <c r="P751">
        <f t="shared" si="22"/>
        <v>184</v>
      </c>
      <c r="Q751">
        <f>(TBL_Employees[[#This Row],[COUNT]]/1000)*100</f>
        <v>18.399999999999999</v>
      </c>
      <c r="R751" s="18" t="str">
        <f>TEXT(TBL_Employees[[#This Row],[Hire Date]],"yyyy")</f>
        <v>2016</v>
      </c>
      <c r="S751" s="18" t="str">
        <f>TEXT(TBL_Employees[[#This Row],[Exit Date]],"yyyy")</f>
        <v/>
      </c>
      <c r="T751" s="18" t="e">
        <f>TBL_Employees[[#This Row],[exit year]]-TBL_Employees[[#This Row],[year hires]]</f>
        <v>#VALUE!</v>
      </c>
      <c r="U751" s="18">
        <f t="shared" si="23"/>
        <v>2.9000000000000001E-2</v>
      </c>
      <c r="V751" s="18" t="e">
        <f>IF(TBL_Employees[[#This Row],[dif]],"true","false")</f>
        <v>#VALUE!</v>
      </c>
    </row>
    <row r="752" spans="1:22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SUM((TBL_Employees[[#This Row],[Bonus %]]*TBL_Employees[[#This Row],[Annual Salary]]))</f>
        <v>0</v>
      </c>
      <c r="P752">
        <f t="shared" si="22"/>
        <v>184</v>
      </c>
      <c r="Q752">
        <f>(TBL_Employees[[#This Row],[COUNT]]/1000)*100</f>
        <v>18.399999999999999</v>
      </c>
      <c r="R752" s="18" t="str">
        <f>TEXT(TBL_Employees[[#This Row],[Hire Date]],"yyyy")</f>
        <v>2019</v>
      </c>
      <c r="S752" s="18" t="str">
        <f>TEXT(TBL_Employees[[#This Row],[Exit Date]],"yyyy")</f>
        <v>2022</v>
      </c>
      <c r="T752" s="18">
        <f>TBL_Employees[[#This Row],[exit year]]-TBL_Employees[[#This Row],[year hires]]</f>
        <v>3</v>
      </c>
      <c r="U752" s="18">
        <f t="shared" si="23"/>
        <v>2.9000000000000001E-2</v>
      </c>
      <c r="V752" s="18" t="str">
        <f>IF(TBL_Employees[[#This Row],[dif]],"true","false")</f>
        <v>true</v>
      </c>
    </row>
    <row r="753" spans="1:22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SUM((TBL_Employees[[#This Row],[Bonus %]]*TBL_Employees[[#This Row],[Annual Salary]]))</f>
        <v>0</v>
      </c>
      <c r="P753">
        <f t="shared" si="22"/>
        <v>184</v>
      </c>
      <c r="Q753">
        <f>(TBL_Employees[[#This Row],[COUNT]]/1000)*100</f>
        <v>18.399999999999999</v>
      </c>
      <c r="R753" s="18" t="str">
        <f>TEXT(TBL_Employees[[#This Row],[Hire Date]],"yyyy")</f>
        <v>2003</v>
      </c>
      <c r="S753" s="18" t="str">
        <f>TEXT(TBL_Employees[[#This Row],[Exit Date]],"yyyy")</f>
        <v/>
      </c>
      <c r="T753" s="18" t="e">
        <f>TBL_Employees[[#This Row],[exit year]]-TBL_Employees[[#This Row],[year hires]]</f>
        <v>#VALUE!</v>
      </c>
      <c r="U753" s="18">
        <f t="shared" si="23"/>
        <v>2.9000000000000001E-2</v>
      </c>
      <c r="V753" s="18" t="e">
        <f>IF(TBL_Employees[[#This Row],[dif]],"true","false")</f>
        <v>#VALUE!</v>
      </c>
    </row>
    <row r="754" spans="1:22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SUM((TBL_Employees[[#This Row],[Bonus %]]*TBL_Employees[[#This Row],[Annual Salary]]))</f>
        <v>0</v>
      </c>
      <c r="P754">
        <f t="shared" si="22"/>
        <v>184</v>
      </c>
      <c r="Q754">
        <f>(TBL_Employees[[#This Row],[COUNT]]/1000)*100</f>
        <v>18.399999999999999</v>
      </c>
      <c r="R754" s="18" t="str">
        <f>TEXT(TBL_Employees[[#This Row],[Hire Date]],"yyyy")</f>
        <v>2017</v>
      </c>
      <c r="S754" s="18" t="str">
        <f>TEXT(TBL_Employees[[#This Row],[Exit Date]],"yyyy")</f>
        <v/>
      </c>
      <c r="T754" s="18" t="e">
        <f>TBL_Employees[[#This Row],[exit year]]-TBL_Employees[[#This Row],[year hires]]</f>
        <v>#VALUE!</v>
      </c>
      <c r="U754" s="18">
        <f t="shared" si="23"/>
        <v>2.9000000000000001E-2</v>
      </c>
      <c r="V754" s="18" t="e">
        <f>IF(TBL_Employees[[#This Row],[dif]],"true","false")</f>
        <v>#VALUE!</v>
      </c>
    </row>
    <row r="755" spans="1:22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SUM((TBL_Employees[[#This Row],[Bonus %]]*TBL_Employees[[#This Row],[Annual Salary]]))</f>
        <v>20821.2</v>
      </c>
      <c r="P755">
        <f t="shared" si="22"/>
        <v>184</v>
      </c>
      <c r="Q755">
        <f>(TBL_Employees[[#This Row],[COUNT]]/1000)*100</f>
        <v>18.399999999999999</v>
      </c>
      <c r="R755" s="18" t="str">
        <f>TEXT(TBL_Employees[[#This Row],[Hire Date]],"yyyy")</f>
        <v>2017</v>
      </c>
      <c r="S755" s="18" t="str">
        <f>TEXT(TBL_Employees[[#This Row],[Exit Date]],"yyyy")</f>
        <v/>
      </c>
      <c r="T755" s="18" t="e">
        <f>TBL_Employees[[#This Row],[exit year]]-TBL_Employees[[#This Row],[year hires]]</f>
        <v>#VALUE!</v>
      </c>
      <c r="U755" s="18">
        <f t="shared" si="23"/>
        <v>2.9000000000000001E-2</v>
      </c>
      <c r="V755" s="18" t="e">
        <f>IF(TBL_Employees[[#This Row],[dif]],"true","false")</f>
        <v>#VALUE!</v>
      </c>
    </row>
    <row r="756" spans="1:22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SUM((TBL_Employees[[#This Row],[Bonus %]]*TBL_Employees[[#This Row],[Annual Salary]]))</f>
        <v>0</v>
      </c>
      <c r="P756">
        <f t="shared" si="22"/>
        <v>184</v>
      </c>
      <c r="Q756">
        <f>(TBL_Employees[[#This Row],[COUNT]]/1000)*100</f>
        <v>18.399999999999999</v>
      </c>
      <c r="R756" s="18" t="str">
        <f>TEXT(TBL_Employees[[#This Row],[Hire Date]],"yyyy")</f>
        <v>2014</v>
      </c>
      <c r="S756" s="18" t="str">
        <f>TEXT(TBL_Employees[[#This Row],[Exit Date]],"yyyy")</f>
        <v/>
      </c>
      <c r="T756" s="18" t="e">
        <f>TBL_Employees[[#This Row],[exit year]]-TBL_Employees[[#This Row],[year hires]]</f>
        <v>#VALUE!</v>
      </c>
      <c r="U756" s="18">
        <f t="shared" si="23"/>
        <v>2.9000000000000001E-2</v>
      </c>
      <c r="V756" s="18" t="e">
        <f>IF(TBL_Employees[[#This Row],[dif]],"true","false")</f>
        <v>#VALUE!</v>
      </c>
    </row>
    <row r="757" spans="1:22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SUM((TBL_Employees[[#This Row],[Bonus %]]*TBL_Employees[[#This Row],[Annual Salary]]))</f>
        <v>48458.28</v>
      </c>
      <c r="P757">
        <f t="shared" si="22"/>
        <v>184</v>
      </c>
      <c r="Q757">
        <f>(TBL_Employees[[#This Row],[COUNT]]/1000)*100</f>
        <v>18.399999999999999</v>
      </c>
      <c r="R757" s="18" t="str">
        <f>TEXT(TBL_Employees[[#This Row],[Hire Date]],"yyyy")</f>
        <v>2004</v>
      </c>
      <c r="S757" s="18" t="str">
        <f>TEXT(TBL_Employees[[#This Row],[Exit Date]],"yyyy")</f>
        <v/>
      </c>
      <c r="T757" s="18" t="e">
        <f>TBL_Employees[[#This Row],[exit year]]-TBL_Employees[[#This Row],[year hires]]</f>
        <v>#VALUE!</v>
      </c>
      <c r="U757" s="18">
        <f t="shared" si="23"/>
        <v>2.9000000000000001E-2</v>
      </c>
      <c r="V757" s="18" t="e">
        <f>IF(TBL_Employees[[#This Row],[dif]],"true","false")</f>
        <v>#VALUE!</v>
      </c>
    </row>
    <row r="758" spans="1:22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SUM((TBL_Employees[[#This Row],[Bonus %]]*TBL_Employees[[#This Row],[Annual Salary]]))</f>
        <v>0</v>
      </c>
      <c r="P758">
        <f t="shared" si="22"/>
        <v>184</v>
      </c>
      <c r="Q758">
        <f>(TBL_Employees[[#This Row],[COUNT]]/1000)*100</f>
        <v>18.399999999999999</v>
      </c>
      <c r="R758" s="18" t="str">
        <f>TEXT(TBL_Employees[[#This Row],[Hire Date]],"yyyy")</f>
        <v>2015</v>
      </c>
      <c r="S758" s="18" t="str">
        <f>TEXT(TBL_Employees[[#This Row],[Exit Date]],"yyyy")</f>
        <v/>
      </c>
      <c r="T758" s="18" t="e">
        <f>TBL_Employees[[#This Row],[exit year]]-TBL_Employees[[#This Row],[year hires]]</f>
        <v>#VALUE!</v>
      </c>
      <c r="U758" s="18">
        <f t="shared" si="23"/>
        <v>2.9000000000000001E-2</v>
      </c>
      <c r="V758" s="18" t="e">
        <f>IF(TBL_Employees[[#This Row],[dif]],"true","false")</f>
        <v>#VALUE!</v>
      </c>
    </row>
    <row r="759" spans="1:22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SUM((TBL_Employees[[#This Row],[Bonus %]]*TBL_Employees[[#This Row],[Annual Salary]]))</f>
        <v>17878.919999999998</v>
      </c>
      <c r="P759">
        <f t="shared" si="22"/>
        <v>184</v>
      </c>
      <c r="Q759">
        <f>(TBL_Employees[[#This Row],[COUNT]]/1000)*100</f>
        <v>18.399999999999999</v>
      </c>
      <c r="R759" s="18" t="str">
        <f>TEXT(TBL_Employees[[#This Row],[Hire Date]],"yyyy")</f>
        <v>2018</v>
      </c>
      <c r="S759" s="18" t="str">
        <f>TEXT(TBL_Employees[[#This Row],[Exit Date]],"yyyy")</f>
        <v/>
      </c>
      <c r="T759" s="18" t="e">
        <f>TBL_Employees[[#This Row],[exit year]]-TBL_Employees[[#This Row],[year hires]]</f>
        <v>#VALUE!</v>
      </c>
      <c r="U759" s="18">
        <f t="shared" si="23"/>
        <v>2.9000000000000001E-2</v>
      </c>
      <c r="V759" s="18" t="e">
        <f>IF(TBL_Employees[[#This Row],[dif]],"true","false")</f>
        <v>#VALUE!</v>
      </c>
    </row>
    <row r="760" spans="1:22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SUM((TBL_Employees[[#This Row],[Bonus %]]*TBL_Employees[[#This Row],[Annual Salary]]))</f>
        <v>0</v>
      </c>
      <c r="P760">
        <f t="shared" si="22"/>
        <v>184</v>
      </c>
      <c r="Q760">
        <f>(TBL_Employees[[#This Row],[COUNT]]/1000)*100</f>
        <v>18.399999999999999</v>
      </c>
      <c r="R760" s="18" t="str">
        <f>TEXT(TBL_Employees[[#This Row],[Hire Date]],"yyyy")</f>
        <v>2008</v>
      </c>
      <c r="S760" s="18" t="str">
        <f>TEXT(TBL_Employees[[#This Row],[Exit Date]],"yyyy")</f>
        <v/>
      </c>
      <c r="T760" s="18" t="e">
        <f>TBL_Employees[[#This Row],[exit year]]-TBL_Employees[[#This Row],[year hires]]</f>
        <v>#VALUE!</v>
      </c>
      <c r="U760" s="18">
        <f t="shared" si="23"/>
        <v>2.9000000000000001E-2</v>
      </c>
      <c r="V760" s="18" t="e">
        <f>IF(TBL_Employees[[#This Row],[dif]],"true","false")</f>
        <v>#VALUE!</v>
      </c>
    </row>
    <row r="761" spans="1:22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SUM((TBL_Employees[[#This Row],[Bonus %]]*TBL_Employees[[#This Row],[Annual Salary]]))</f>
        <v>0</v>
      </c>
      <c r="P761">
        <f t="shared" si="22"/>
        <v>184</v>
      </c>
      <c r="Q761">
        <f>(TBL_Employees[[#This Row],[COUNT]]/1000)*100</f>
        <v>18.399999999999999</v>
      </c>
      <c r="R761" s="18" t="str">
        <f>TEXT(TBL_Employees[[#This Row],[Hire Date]],"yyyy")</f>
        <v>2007</v>
      </c>
      <c r="S761" s="18" t="str">
        <f>TEXT(TBL_Employees[[#This Row],[Exit Date]],"yyyy")</f>
        <v/>
      </c>
      <c r="T761" s="18" t="e">
        <f>TBL_Employees[[#This Row],[exit year]]-TBL_Employees[[#This Row],[year hires]]</f>
        <v>#VALUE!</v>
      </c>
      <c r="U761" s="18">
        <f t="shared" si="23"/>
        <v>2.9000000000000001E-2</v>
      </c>
      <c r="V761" s="18" t="e">
        <f>IF(TBL_Employees[[#This Row],[dif]],"true","false")</f>
        <v>#VALUE!</v>
      </c>
    </row>
    <row r="762" spans="1:22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SUM((TBL_Employees[[#This Row],[Bonus %]]*TBL_Employees[[#This Row],[Annual Salary]]))</f>
        <v>0</v>
      </c>
      <c r="P762">
        <f t="shared" si="22"/>
        <v>184</v>
      </c>
      <c r="Q762">
        <f>(TBL_Employees[[#This Row],[COUNT]]/1000)*100</f>
        <v>18.399999999999999</v>
      </c>
      <c r="R762" s="18" t="str">
        <f>TEXT(TBL_Employees[[#This Row],[Hire Date]],"yyyy")</f>
        <v>2021</v>
      </c>
      <c r="S762" s="18" t="str">
        <f>TEXT(TBL_Employees[[#This Row],[Exit Date]],"yyyy")</f>
        <v/>
      </c>
      <c r="T762" s="18" t="e">
        <f>TBL_Employees[[#This Row],[exit year]]-TBL_Employees[[#This Row],[year hires]]</f>
        <v>#VALUE!</v>
      </c>
      <c r="U762" s="18">
        <f t="shared" si="23"/>
        <v>2.9000000000000001E-2</v>
      </c>
      <c r="V762" s="18" t="e">
        <f>IF(TBL_Employees[[#This Row],[dif]],"true","false")</f>
        <v>#VALUE!</v>
      </c>
    </row>
    <row r="763" spans="1:22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SUM((TBL_Employees[[#This Row],[Bonus %]]*TBL_Employees[[#This Row],[Annual Salary]]))</f>
        <v>8373.44</v>
      </c>
      <c r="P763">
        <f t="shared" si="22"/>
        <v>184</v>
      </c>
      <c r="Q763">
        <f>(TBL_Employees[[#This Row],[COUNT]]/1000)*100</f>
        <v>18.399999999999999</v>
      </c>
      <c r="R763" s="18" t="str">
        <f>TEXT(TBL_Employees[[#This Row],[Hire Date]],"yyyy")</f>
        <v>1992</v>
      </c>
      <c r="S763" s="18" t="str">
        <f>TEXT(TBL_Employees[[#This Row],[Exit Date]],"yyyy")</f>
        <v/>
      </c>
      <c r="T763" s="18" t="e">
        <f>TBL_Employees[[#This Row],[exit year]]-TBL_Employees[[#This Row],[year hires]]</f>
        <v>#VALUE!</v>
      </c>
      <c r="U763" s="18">
        <f t="shared" si="23"/>
        <v>2.9000000000000001E-2</v>
      </c>
      <c r="V763" s="18" t="e">
        <f>IF(TBL_Employees[[#This Row],[dif]],"true","false")</f>
        <v>#VALUE!</v>
      </c>
    </row>
    <row r="764" spans="1:22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SUM((TBL_Employees[[#This Row],[Bonus %]]*TBL_Employees[[#This Row],[Annual Salary]]))</f>
        <v>0</v>
      </c>
      <c r="P764">
        <f t="shared" si="22"/>
        <v>184</v>
      </c>
      <c r="Q764">
        <f>(TBL_Employees[[#This Row],[COUNT]]/1000)*100</f>
        <v>18.399999999999999</v>
      </c>
      <c r="R764" s="18" t="str">
        <f>TEXT(TBL_Employees[[#This Row],[Hire Date]],"yyyy")</f>
        <v>2017</v>
      </c>
      <c r="S764" s="18" t="str">
        <f>TEXT(TBL_Employees[[#This Row],[Exit Date]],"yyyy")</f>
        <v/>
      </c>
      <c r="T764" s="18" t="e">
        <f>TBL_Employees[[#This Row],[exit year]]-TBL_Employees[[#This Row],[year hires]]</f>
        <v>#VALUE!</v>
      </c>
      <c r="U764" s="18">
        <f t="shared" si="23"/>
        <v>2.9000000000000001E-2</v>
      </c>
      <c r="V764" s="18" t="e">
        <f>IF(TBL_Employees[[#This Row],[dif]],"true","false")</f>
        <v>#VALUE!</v>
      </c>
    </row>
    <row r="765" spans="1:22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SUM((TBL_Employees[[#This Row],[Bonus %]]*TBL_Employees[[#This Row],[Annual Salary]]))</f>
        <v>8933.1200000000008</v>
      </c>
      <c r="P765">
        <f t="shared" si="22"/>
        <v>184</v>
      </c>
      <c r="Q765">
        <f>(TBL_Employees[[#This Row],[COUNT]]/1000)*100</f>
        <v>18.399999999999999</v>
      </c>
      <c r="R765" s="18" t="str">
        <f>TEXT(TBL_Employees[[#This Row],[Hire Date]],"yyyy")</f>
        <v>2018</v>
      </c>
      <c r="S765" s="18" t="str">
        <f>TEXT(TBL_Employees[[#This Row],[Exit Date]],"yyyy")</f>
        <v/>
      </c>
      <c r="T765" s="18" t="e">
        <f>TBL_Employees[[#This Row],[exit year]]-TBL_Employees[[#This Row],[year hires]]</f>
        <v>#VALUE!</v>
      </c>
      <c r="U765" s="18">
        <f t="shared" si="23"/>
        <v>2.9000000000000001E-2</v>
      </c>
      <c r="V765" s="18" t="e">
        <f>IF(TBL_Employees[[#This Row],[dif]],"true","false")</f>
        <v>#VALUE!</v>
      </c>
    </row>
    <row r="766" spans="1:22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SUM((TBL_Employees[[#This Row],[Bonus %]]*TBL_Employees[[#This Row],[Annual Salary]]))</f>
        <v>7691.81</v>
      </c>
      <c r="P766">
        <f t="shared" si="22"/>
        <v>184</v>
      </c>
      <c r="Q766">
        <f>(TBL_Employees[[#This Row],[COUNT]]/1000)*100</f>
        <v>18.399999999999999</v>
      </c>
      <c r="R766" s="18" t="str">
        <f>TEXT(TBL_Employees[[#This Row],[Hire Date]],"yyyy")</f>
        <v>2012</v>
      </c>
      <c r="S766" s="18" t="str">
        <f>TEXT(TBL_Employees[[#This Row],[Exit Date]],"yyyy")</f>
        <v/>
      </c>
      <c r="T766" s="18" t="e">
        <f>TBL_Employees[[#This Row],[exit year]]-TBL_Employees[[#This Row],[year hires]]</f>
        <v>#VALUE!</v>
      </c>
      <c r="U766" s="18">
        <f t="shared" si="23"/>
        <v>2.9000000000000001E-2</v>
      </c>
      <c r="V766" s="18" t="e">
        <f>IF(TBL_Employees[[#This Row],[dif]],"true","false")</f>
        <v>#VALUE!</v>
      </c>
    </row>
    <row r="767" spans="1:22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SUM((TBL_Employees[[#This Row],[Bonus %]]*TBL_Employees[[#This Row],[Annual Salary]]))</f>
        <v>0</v>
      </c>
      <c r="P767">
        <f t="shared" si="22"/>
        <v>184</v>
      </c>
      <c r="Q767">
        <f>(TBL_Employees[[#This Row],[COUNT]]/1000)*100</f>
        <v>18.399999999999999</v>
      </c>
      <c r="R767" s="18" t="str">
        <f>TEXT(TBL_Employees[[#This Row],[Hire Date]],"yyyy")</f>
        <v>2021</v>
      </c>
      <c r="S767" s="18" t="str">
        <f>TEXT(TBL_Employees[[#This Row],[Exit Date]],"yyyy")</f>
        <v/>
      </c>
      <c r="T767" s="18" t="e">
        <f>TBL_Employees[[#This Row],[exit year]]-TBL_Employees[[#This Row],[year hires]]</f>
        <v>#VALUE!</v>
      </c>
      <c r="U767" s="18">
        <f t="shared" si="23"/>
        <v>2.9000000000000001E-2</v>
      </c>
      <c r="V767" s="18" t="e">
        <f>IF(TBL_Employees[[#This Row],[dif]],"true","false")</f>
        <v>#VALUE!</v>
      </c>
    </row>
    <row r="768" spans="1:22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SUM((TBL_Employees[[#This Row],[Bonus %]]*TBL_Employees[[#This Row],[Annual Salary]]))</f>
        <v>14438.519999999999</v>
      </c>
      <c r="P768">
        <f t="shared" si="22"/>
        <v>184</v>
      </c>
      <c r="Q768">
        <f>(TBL_Employees[[#This Row],[COUNT]]/1000)*100</f>
        <v>18.399999999999999</v>
      </c>
      <c r="R768" s="18" t="str">
        <f>TEXT(TBL_Employees[[#This Row],[Hire Date]],"yyyy")</f>
        <v>2015</v>
      </c>
      <c r="S768" s="18" t="str">
        <f>TEXT(TBL_Employees[[#This Row],[Exit Date]],"yyyy")</f>
        <v/>
      </c>
      <c r="T768" s="18" t="e">
        <f>TBL_Employees[[#This Row],[exit year]]-TBL_Employees[[#This Row],[year hires]]</f>
        <v>#VALUE!</v>
      </c>
      <c r="U768" s="18">
        <f t="shared" si="23"/>
        <v>2.9000000000000001E-2</v>
      </c>
      <c r="V768" s="18" t="e">
        <f>IF(TBL_Employees[[#This Row],[dif]],"true","false")</f>
        <v>#VALUE!</v>
      </c>
    </row>
    <row r="769" spans="1:22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SUM((TBL_Employees[[#This Row],[Bonus %]]*TBL_Employees[[#This Row],[Annual Salary]]))</f>
        <v>0</v>
      </c>
      <c r="P769">
        <f t="shared" si="22"/>
        <v>184</v>
      </c>
      <c r="Q769">
        <f>(TBL_Employees[[#This Row],[COUNT]]/1000)*100</f>
        <v>18.399999999999999</v>
      </c>
      <c r="R769" s="18" t="str">
        <f>TEXT(TBL_Employees[[#This Row],[Hire Date]],"yyyy")</f>
        <v>2014</v>
      </c>
      <c r="S769" s="18" t="str">
        <f>TEXT(TBL_Employees[[#This Row],[Exit Date]],"yyyy")</f>
        <v/>
      </c>
      <c r="T769" s="18" t="e">
        <f>TBL_Employees[[#This Row],[exit year]]-TBL_Employees[[#This Row],[year hires]]</f>
        <v>#VALUE!</v>
      </c>
      <c r="U769" s="18">
        <f t="shared" si="23"/>
        <v>2.9000000000000001E-2</v>
      </c>
      <c r="V769" s="18" t="e">
        <f>IF(TBL_Employees[[#This Row],[dif]],"true","false")</f>
        <v>#VALUE!</v>
      </c>
    </row>
    <row r="770" spans="1:22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SUM((TBL_Employees[[#This Row],[Bonus %]]*TBL_Employees[[#This Row],[Annual Salary]]))</f>
        <v>45265.74</v>
      </c>
      <c r="P770">
        <f t="shared" ref="P770:P833" si="24">COUNTIF(K:K,"&gt;20%")</f>
        <v>184</v>
      </c>
      <c r="Q770">
        <f>(TBL_Employees[[#This Row],[COUNT]]/1000)*100</f>
        <v>18.399999999999999</v>
      </c>
      <c r="R770" s="18" t="str">
        <f>TEXT(TBL_Employees[[#This Row],[Hire Date]],"yyyy")</f>
        <v>2009</v>
      </c>
      <c r="S770" s="18" t="str">
        <f>TEXT(TBL_Employees[[#This Row],[Exit Date]],"yyyy")</f>
        <v/>
      </c>
      <c r="T770" s="18" t="e">
        <f>TBL_Employees[[#This Row],[exit year]]-TBL_Employees[[#This Row],[year hires]]</f>
        <v>#VALUE!</v>
      </c>
      <c r="U770" s="18">
        <f t="shared" ref="U770:U833" si="25">29/1000</f>
        <v>2.9000000000000001E-2</v>
      </c>
      <c r="V770" s="18" t="e">
        <f>IF(TBL_Employees[[#This Row],[dif]],"true","false")</f>
        <v>#VALUE!</v>
      </c>
    </row>
    <row r="771" spans="1:22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SUM((TBL_Employees[[#This Row],[Bonus %]]*TBL_Employees[[#This Row],[Annual Salary]]))</f>
        <v>16731.39</v>
      </c>
      <c r="P771">
        <f t="shared" si="24"/>
        <v>184</v>
      </c>
      <c r="Q771">
        <f>(TBL_Employees[[#This Row],[COUNT]]/1000)*100</f>
        <v>18.399999999999999</v>
      </c>
      <c r="R771" s="18" t="str">
        <f>TEXT(TBL_Employees[[#This Row],[Hire Date]],"yyyy")</f>
        <v>2002</v>
      </c>
      <c r="S771" s="18" t="str">
        <f>TEXT(TBL_Employees[[#This Row],[Exit Date]],"yyyy")</f>
        <v/>
      </c>
      <c r="T771" s="18" t="e">
        <f>TBL_Employees[[#This Row],[exit year]]-TBL_Employees[[#This Row],[year hires]]</f>
        <v>#VALUE!</v>
      </c>
      <c r="U771" s="18">
        <f t="shared" si="25"/>
        <v>2.9000000000000001E-2</v>
      </c>
      <c r="V771" s="18" t="e">
        <f>IF(TBL_Employees[[#This Row],[dif]],"true","false")</f>
        <v>#VALUE!</v>
      </c>
    </row>
    <row r="772" spans="1:22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SUM((TBL_Employees[[#This Row],[Bonus %]]*TBL_Employees[[#This Row],[Annual Salary]]))</f>
        <v>0</v>
      </c>
      <c r="P772">
        <f t="shared" si="24"/>
        <v>184</v>
      </c>
      <c r="Q772">
        <f>(TBL_Employees[[#This Row],[COUNT]]/1000)*100</f>
        <v>18.399999999999999</v>
      </c>
      <c r="R772" s="18" t="str">
        <f>TEXT(TBL_Employees[[#This Row],[Hire Date]],"yyyy")</f>
        <v>2015</v>
      </c>
      <c r="S772" s="18" t="str">
        <f>TEXT(TBL_Employees[[#This Row],[Exit Date]],"yyyy")</f>
        <v/>
      </c>
      <c r="T772" s="18" t="e">
        <f>TBL_Employees[[#This Row],[exit year]]-TBL_Employees[[#This Row],[year hires]]</f>
        <v>#VALUE!</v>
      </c>
      <c r="U772" s="18">
        <f t="shared" si="25"/>
        <v>2.9000000000000001E-2</v>
      </c>
      <c r="V772" s="18" t="e">
        <f>IF(TBL_Employees[[#This Row],[dif]],"true","false")</f>
        <v>#VALUE!</v>
      </c>
    </row>
    <row r="773" spans="1:22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SUM((TBL_Employees[[#This Row],[Bonus %]]*TBL_Employees[[#This Row],[Annual Salary]]))</f>
        <v>0</v>
      </c>
      <c r="P773">
        <f t="shared" si="24"/>
        <v>184</v>
      </c>
      <c r="Q773">
        <f>(TBL_Employees[[#This Row],[COUNT]]/1000)*100</f>
        <v>18.399999999999999</v>
      </c>
      <c r="R773" s="18" t="str">
        <f>TEXT(TBL_Employees[[#This Row],[Hire Date]],"yyyy")</f>
        <v>2018</v>
      </c>
      <c r="S773" s="18" t="str">
        <f>TEXT(TBL_Employees[[#This Row],[Exit Date]],"yyyy")</f>
        <v/>
      </c>
      <c r="T773" s="18" t="e">
        <f>TBL_Employees[[#This Row],[exit year]]-TBL_Employees[[#This Row],[year hires]]</f>
        <v>#VALUE!</v>
      </c>
      <c r="U773" s="18">
        <f t="shared" si="25"/>
        <v>2.9000000000000001E-2</v>
      </c>
      <c r="V773" s="18" t="e">
        <f>IF(TBL_Employees[[#This Row],[dif]],"true","false")</f>
        <v>#VALUE!</v>
      </c>
    </row>
    <row r="774" spans="1:22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SUM((TBL_Employees[[#This Row],[Bonus %]]*TBL_Employees[[#This Row],[Annual Salary]]))</f>
        <v>9460.24</v>
      </c>
      <c r="P774">
        <f t="shared" si="24"/>
        <v>184</v>
      </c>
      <c r="Q774">
        <f>(TBL_Employees[[#This Row],[COUNT]]/1000)*100</f>
        <v>18.399999999999999</v>
      </c>
      <c r="R774" s="18" t="str">
        <f>TEXT(TBL_Employees[[#This Row],[Hire Date]],"yyyy")</f>
        <v>2012</v>
      </c>
      <c r="S774" s="18" t="str">
        <f>TEXT(TBL_Employees[[#This Row],[Exit Date]],"yyyy")</f>
        <v/>
      </c>
      <c r="T774" s="18" t="e">
        <f>TBL_Employees[[#This Row],[exit year]]-TBL_Employees[[#This Row],[year hires]]</f>
        <v>#VALUE!</v>
      </c>
      <c r="U774" s="18">
        <f t="shared" si="25"/>
        <v>2.9000000000000001E-2</v>
      </c>
      <c r="V774" s="18" t="e">
        <f>IF(TBL_Employees[[#This Row],[dif]],"true","false")</f>
        <v>#VALUE!</v>
      </c>
    </row>
    <row r="775" spans="1:22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SUM((TBL_Employees[[#This Row],[Bonus %]]*TBL_Employees[[#This Row],[Annual Salary]]))</f>
        <v>0</v>
      </c>
      <c r="P775">
        <f t="shared" si="24"/>
        <v>184</v>
      </c>
      <c r="Q775">
        <f>(TBL_Employees[[#This Row],[COUNT]]/1000)*100</f>
        <v>18.399999999999999</v>
      </c>
      <c r="R775" s="18" t="str">
        <f>TEXT(TBL_Employees[[#This Row],[Hire Date]],"yyyy")</f>
        <v>2004</v>
      </c>
      <c r="S775" s="18" t="str">
        <f>TEXT(TBL_Employees[[#This Row],[Exit Date]],"yyyy")</f>
        <v/>
      </c>
      <c r="T775" s="18" t="e">
        <f>TBL_Employees[[#This Row],[exit year]]-TBL_Employees[[#This Row],[year hires]]</f>
        <v>#VALUE!</v>
      </c>
      <c r="U775" s="18">
        <f t="shared" si="25"/>
        <v>2.9000000000000001E-2</v>
      </c>
      <c r="V775" s="18" t="e">
        <f>IF(TBL_Employees[[#This Row],[dif]],"true","false")</f>
        <v>#VALUE!</v>
      </c>
    </row>
    <row r="776" spans="1:22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SUM((TBL_Employees[[#This Row],[Bonus %]]*TBL_Employees[[#This Row],[Annual Salary]]))</f>
        <v>12695</v>
      </c>
      <c r="P776">
        <f t="shared" si="24"/>
        <v>184</v>
      </c>
      <c r="Q776">
        <f>(TBL_Employees[[#This Row],[COUNT]]/1000)*100</f>
        <v>18.399999999999999</v>
      </c>
      <c r="R776" s="18" t="str">
        <f>TEXT(TBL_Employees[[#This Row],[Hire Date]],"yyyy")</f>
        <v>2019</v>
      </c>
      <c r="S776" s="18" t="str">
        <f>TEXT(TBL_Employees[[#This Row],[Exit Date]],"yyyy")</f>
        <v/>
      </c>
      <c r="T776" s="18" t="e">
        <f>TBL_Employees[[#This Row],[exit year]]-TBL_Employees[[#This Row],[year hires]]</f>
        <v>#VALUE!</v>
      </c>
      <c r="U776" s="18">
        <f t="shared" si="25"/>
        <v>2.9000000000000001E-2</v>
      </c>
      <c r="V776" s="18" t="e">
        <f>IF(TBL_Employees[[#This Row],[dif]],"true","false")</f>
        <v>#VALUE!</v>
      </c>
    </row>
    <row r="777" spans="1:22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SUM((TBL_Employees[[#This Row],[Bonus %]]*TBL_Employees[[#This Row],[Annual Salary]]))</f>
        <v>0</v>
      </c>
      <c r="P777">
        <f t="shared" si="24"/>
        <v>184</v>
      </c>
      <c r="Q777">
        <f>(TBL_Employees[[#This Row],[COUNT]]/1000)*100</f>
        <v>18.399999999999999</v>
      </c>
      <c r="R777" s="18" t="str">
        <f>TEXT(TBL_Employees[[#This Row],[Hire Date]],"yyyy")</f>
        <v>2014</v>
      </c>
      <c r="S777" s="18" t="str">
        <f>TEXT(TBL_Employees[[#This Row],[Exit Date]],"yyyy")</f>
        <v/>
      </c>
      <c r="T777" s="18" t="e">
        <f>TBL_Employees[[#This Row],[exit year]]-TBL_Employees[[#This Row],[year hires]]</f>
        <v>#VALUE!</v>
      </c>
      <c r="U777" s="18">
        <f t="shared" si="25"/>
        <v>2.9000000000000001E-2</v>
      </c>
      <c r="V777" s="18" t="e">
        <f>IF(TBL_Employees[[#This Row],[dif]],"true","false")</f>
        <v>#VALUE!</v>
      </c>
    </row>
    <row r="778" spans="1:22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SUM((TBL_Employees[[#This Row],[Bonus %]]*TBL_Employees[[#This Row],[Annual Salary]]))</f>
        <v>0</v>
      </c>
      <c r="P778">
        <f t="shared" si="24"/>
        <v>184</v>
      </c>
      <c r="Q778">
        <f>(TBL_Employees[[#This Row],[COUNT]]/1000)*100</f>
        <v>18.399999999999999</v>
      </c>
      <c r="R778" s="18" t="str">
        <f>TEXT(TBL_Employees[[#This Row],[Hire Date]],"yyyy")</f>
        <v>2021</v>
      </c>
      <c r="S778" s="18" t="str">
        <f>TEXT(TBL_Employees[[#This Row],[Exit Date]],"yyyy")</f>
        <v/>
      </c>
      <c r="T778" s="18" t="e">
        <f>TBL_Employees[[#This Row],[exit year]]-TBL_Employees[[#This Row],[year hires]]</f>
        <v>#VALUE!</v>
      </c>
      <c r="U778" s="18">
        <f t="shared" si="25"/>
        <v>2.9000000000000001E-2</v>
      </c>
      <c r="V778" s="18" t="e">
        <f>IF(TBL_Employees[[#This Row],[dif]],"true","false")</f>
        <v>#VALUE!</v>
      </c>
    </row>
    <row r="779" spans="1:22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SUM((TBL_Employees[[#This Row],[Bonus %]]*TBL_Employees[[#This Row],[Annual Salary]]))</f>
        <v>0</v>
      </c>
      <c r="P779">
        <f t="shared" si="24"/>
        <v>184</v>
      </c>
      <c r="Q779">
        <f>(TBL_Employees[[#This Row],[COUNT]]/1000)*100</f>
        <v>18.399999999999999</v>
      </c>
      <c r="R779" s="18" t="str">
        <f>TEXT(TBL_Employees[[#This Row],[Hire Date]],"yyyy")</f>
        <v>2014</v>
      </c>
      <c r="S779" s="18" t="str">
        <f>TEXT(TBL_Employees[[#This Row],[Exit Date]],"yyyy")</f>
        <v/>
      </c>
      <c r="T779" s="18" t="e">
        <f>TBL_Employees[[#This Row],[exit year]]-TBL_Employees[[#This Row],[year hires]]</f>
        <v>#VALUE!</v>
      </c>
      <c r="U779" s="18">
        <f t="shared" si="25"/>
        <v>2.9000000000000001E-2</v>
      </c>
      <c r="V779" s="18" t="e">
        <f>IF(TBL_Employees[[#This Row],[dif]],"true","false")</f>
        <v>#VALUE!</v>
      </c>
    </row>
    <row r="780" spans="1:22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SUM((TBL_Employees[[#This Row],[Bonus %]]*TBL_Employees[[#This Row],[Annual Salary]]))</f>
        <v>0</v>
      </c>
      <c r="P780">
        <f t="shared" si="24"/>
        <v>184</v>
      </c>
      <c r="Q780">
        <f>(TBL_Employees[[#This Row],[COUNT]]/1000)*100</f>
        <v>18.399999999999999</v>
      </c>
      <c r="R780" s="18" t="str">
        <f>TEXT(TBL_Employees[[#This Row],[Hire Date]],"yyyy")</f>
        <v>2015</v>
      </c>
      <c r="S780" s="18" t="str">
        <f>TEXT(TBL_Employees[[#This Row],[Exit Date]],"yyyy")</f>
        <v>2021</v>
      </c>
      <c r="T780" s="18">
        <f>TBL_Employees[[#This Row],[exit year]]-TBL_Employees[[#This Row],[year hires]]</f>
        <v>6</v>
      </c>
      <c r="U780" s="18">
        <f t="shared" si="25"/>
        <v>2.9000000000000001E-2</v>
      </c>
      <c r="V780" s="18" t="str">
        <f>IF(TBL_Employees[[#This Row],[dif]],"true","false")</f>
        <v>true</v>
      </c>
    </row>
    <row r="781" spans="1:22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SUM((TBL_Employees[[#This Row],[Bonus %]]*TBL_Employees[[#This Row],[Annual Salary]]))</f>
        <v>0</v>
      </c>
      <c r="P781">
        <f t="shared" si="24"/>
        <v>184</v>
      </c>
      <c r="Q781">
        <f>(TBL_Employees[[#This Row],[COUNT]]/1000)*100</f>
        <v>18.399999999999999</v>
      </c>
      <c r="R781" s="18" t="str">
        <f>TEXT(TBL_Employees[[#This Row],[Hire Date]],"yyyy")</f>
        <v>2010</v>
      </c>
      <c r="S781" s="18" t="str">
        <f>TEXT(TBL_Employees[[#This Row],[Exit Date]],"yyyy")</f>
        <v>2014</v>
      </c>
      <c r="T781" s="18">
        <f>TBL_Employees[[#This Row],[exit year]]-TBL_Employees[[#This Row],[year hires]]</f>
        <v>4</v>
      </c>
      <c r="U781" s="18">
        <f t="shared" si="25"/>
        <v>2.9000000000000001E-2</v>
      </c>
      <c r="V781" s="18" t="str">
        <f>IF(TBL_Employees[[#This Row],[dif]],"true","false")</f>
        <v>true</v>
      </c>
    </row>
    <row r="782" spans="1:22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SUM((TBL_Employees[[#This Row],[Bonus %]]*TBL_Employees[[#This Row],[Annual Salary]]))</f>
        <v>0</v>
      </c>
      <c r="P782">
        <f t="shared" si="24"/>
        <v>184</v>
      </c>
      <c r="Q782">
        <f>(TBL_Employees[[#This Row],[COUNT]]/1000)*100</f>
        <v>18.399999999999999</v>
      </c>
      <c r="R782" s="18" t="str">
        <f>TEXT(TBL_Employees[[#This Row],[Hire Date]],"yyyy")</f>
        <v>1997</v>
      </c>
      <c r="S782" s="18" t="str">
        <f>TEXT(TBL_Employees[[#This Row],[Exit Date]],"yyyy")</f>
        <v/>
      </c>
      <c r="T782" s="18" t="e">
        <f>TBL_Employees[[#This Row],[exit year]]-TBL_Employees[[#This Row],[year hires]]</f>
        <v>#VALUE!</v>
      </c>
      <c r="U782" s="18">
        <f t="shared" si="25"/>
        <v>2.9000000000000001E-2</v>
      </c>
      <c r="V782" s="18" t="e">
        <f>IF(TBL_Employees[[#This Row],[dif]],"true","false")</f>
        <v>#VALUE!</v>
      </c>
    </row>
    <row r="783" spans="1:22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SUM((TBL_Employees[[#This Row],[Bonus %]]*TBL_Employees[[#This Row],[Annual Salary]]))</f>
        <v>0</v>
      </c>
      <c r="P783">
        <f t="shared" si="24"/>
        <v>184</v>
      </c>
      <c r="Q783">
        <f>(TBL_Employees[[#This Row],[COUNT]]/1000)*100</f>
        <v>18.399999999999999</v>
      </c>
      <c r="R783" s="18" t="str">
        <f>TEXT(TBL_Employees[[#This Row],[Hire Date]],"yyyy")</f>
        <v>2000</v>
      </c>
      <c r="S783" s="18" t="str">
        <f>TEXT(TBL_Employees[[#This Row],[Exit Date]],"yyyy")</f>
        <v/>
      </c>
      <c r="T783" s="18" t="e">
        <f>TBL_Employees[[#This Row],[exit year]]-TBL_Employees[[#This Row],[year hires]]</f>
        <v>#VALUE!</v>
      </c>
      <c r="U783" s="18">
        <f t="shared" si="25"/>
        <v>2.9000000000000001E-2</v>
      </c>
      <c r="V783" s="18" t="e">
        <f>IF(TBL_Employees[[#This Row],[dif]],"true","false")</f>
        <v>#VALUE!</v>
      </c>
    </row>
    <row r="784" spans="1:22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SUM((TBL_Employees[[#This Row],[Bonus %]]*TBL_Employees[[#This Row],[Annual Salary]]))</f>
        <v>0</v>
      </c>
      <c r="P784">
        <f t="shared" si="24"/>
        <v>184</v>
      </c>
      <c r="Q784">
        <f>(TBL_Employees[[#This Row],[COUNT]]/1000)*100</f>
        <v>18.399999999999999</v>
      </c>
      <c r="R784" s="18" t="str">
        <f>TEXT(TBL_Employees[[#This Row],[Hire Date]],"yyyy")</f>
        <v>2004</v>
      </c>
      <c r="S784" s="18" t="str">
        <f>TEXT(TBL_Employees[[#This Row],[Exit Date]],"yyyy")</f>
        <v/>
      </c>
      <c r="T784" s="18" t="e">
        <f>TBL_Employees[[#This Row],[exit year]]-TBL_Employees[[#This Row],[year hires]]</f>
        <v>#VALUE!</v>
      </c>
      <c r="U784" s="18">
        <f t="shared" si="25"/>
        <v>2.9000000000000001E-2</v>
      </c>
      <c r="V784" s="18" t="e">
        <f>IF(TBL_Employees[[#This Row],[dif]],"true","false")</f>
        <v>#VALUE!</v>
      </c>
    </row>
    <row r="785" spans="1:22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SUM((TBL_Employees[[#This Row],[Bonus %]]*TBL_Employees[[#This Row],[Annual Salary]]))</f>
        <v>0</v>
      </c>
      <c r="P785">
        <f t="shared" si="24"/>
        <v>184</v>
      </c>
      <c r="Q785">
        <f>(TBL_Employees[[#This Row],[COUNT]]/1000)*100</f>
        <v>18.399999999999999</v>
      </c>
      <c r="R785" s="18" t="str">
        <f>TEXT(TBL_Employees[[#This Row],[Hire Date]],"yyyy")</f>
        <v>2018</v>
      </c>
      <c r="S785" s="18" t="str">
        <f>TEXT(TBL_Employees[[#This Row],[Exit Date]],"yyyy")</f>
        <v>2021</v>
      </c>
      <c r="T785" s="18">
        <f>TBL_Employees[[#This Row],[exit year]]-TBL_Employees[[#This Row],[year hires]]</f>
        <v>3</v>
      </c>
      <c r="U785" s="18">
        <f t="shared" si="25"/>
        <v>2.9000000000000001E-2</v>
      </c>
      <c r="V785" s="18" t="str">
        <f>IF(TBL_Employees[[#This Row],[dif]],"true","false")</f>
        <v>true</v>
      </c>
    </row>
    <row r="786" spans="1:22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SUM((TBL_Employees[[#This Row],[Bonus %]]*TBL_Employees[[#This Row],[Annual Salary]]))</f>
        <v>0</v>
      </c>
      <c r="P786">
        <f t="shared" si="24"/>
        <v>184</v>
      </c>
      <c r="Q786">
        <f>(TBL_Employees[[#This Row],[COUNT]]/1000)*100</f>
        <v>18.399999999999999</v>
      </c>
      <c r="R786" s="18" t="str">
        <f>TEXT(TBL_Employees[[#This Row],[Hire Date]],"yyyy")</f>
        <v>1998</v>
      </c>
      <c r="S786" s="18" t="str">
        <f>TEXT(TBL_Employees[[#This Row],[Exit Date]],"yyyy")</f>
        <v/>
      </c>
      <c r="T786" s="18" t="e">
        <f>TBL_Employees[[#This Row],[exit year]]-TBL_Employees[[#This Row],[year hires]]</f>
        <v>#VALUE!</v>
      </c>
      <c r="U786" s="18">
        <f t="shared" si="25"/>
        <v>2.9000000000000001E-2</v>
      </c>
      <c r="V786" s="18" t="e">
        <f>IF(TBL_Employees[[#This Row],[dif]],"true","false")</f>
        <v>#VALUE!</v>
      </c>
    </row>
    <row r="787" spans="1:22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SUM((TBL_Employees[[#This Row],[Bonus %]]*TBL_Employees[[#This Row],[Annual Salary]]))</f>
        <v>0</v>
      </c>
      <c r="P787">
        <f t="shared" si="24"/>
        <v>184</v>
      </c>
      <c r="Q787">
        <f>(TBL_Employees[[#This Row],[COUNT]]/1000)*100</f>
        <v>18.399999999999999</v>
      </c>
      <c r="R787" s="18" t="str">
        <f>TEXT(TBL_Employees[[#This Row],[Hire Date]],"yyyy")</f>
        <v>2019</v>
      </c>
      <c r="S787" s="18" t="str">
        <f>TEXT(TBL_Employees[[#This Row],[Exit Date]],"yyyy")</f>
        <v/>
      </c>
      <c r="T787" s="18" t="e">
        <f>TBL_Employees[[#This Row],[exit year]]-TBL_Employees[[#This Row],[year hires]]</f>
        <v>#VALUE!</v>
      </c>
      <c r="U787" s="18">
        <f t="shared" si="25"/>
        <v>2.9000000000000001E-2</v>
      </c>
      <c r="V787" s="18" t="e">
        <f>IF(TBL_Employees[[#This Row],[dif]],"true","false")</f>
        <v>#VALUE!</v>
      </c>
    </row>
    <row r="788" spans="1:22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SUM((TBL_Employees[[#This Row],[Bonus %]]*TBL_Employees[[#This Row],[Annual Salary]]))</f>
        <v>0</v>
      </c>
      <c r="P788">
        <f t="shared" si="24"/>
        <v>184</v>
      </c>
      <c r="Q788">
        <f>(TBL_Employees[[#This Row],[COUNT]]/1000)*100</f>
        <v>18.399999999999999</v>
      </c>
      <c r="R788" s="18" t="str">
        <f>TEXT(TBL_Employees[[#This Row],[Hire Date]],"yyyy")</f>
        <v>2014</v>
      </c>
      <c r="S788" s="18" t="str">
        <f>TEXT(TBL_Employees[[#This Row],[Exit Date]],"yyyy")</f>
        <v/>
      </c>
      <c r="T788" s="18" t="e">
        <f>TBL_Employees[[#This Row],[exit year]]-TBL_Employees[[#This Row],[year hires]]</f>
        <v>#VALUE!</v>
      </c>
      <c r="U788" s="18">
        <f t="shared" si="25"/>
        <v>2.9000000000000001E-2</v>
      </c>
      <c r="V788" s="18" t="e">
        <f>IF(TBL_Employees[[#This Row],[dif]],"true","false")</f>
        <v>#VALUE!</v>
      </c>
    </row>
    <row r="789" spans="1:22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SUM((TBL_Employees[[#This Row],[Bonus %]]*TBL_Employees[[#This Row],[Annual Salary]]))</f>
        <v>0</v>
      </c>
      <c r="P789">
        <f t="shared" si="24"/>
        <v>184</v>
      </c>
      <c r="Q789">
        <f>(TBL_Employees[[#This Row],[COUNT]]/1000)*100</f>
        <v>18.399999999999999</v>
      </c>
      <c r="R789" s="18" t="str">
        <f>TEXT(TBL_Employees[[#This Row],[Hire Date]],"yyyy")</f>
        <v>2014</v>
      </c>
      <c r="S789" s="18" t="str">
        <f>TEXT(TBL_Employees[[#This Row],[Exit Date]],"yyyy")</f>
        <v/>
      </c>
      <c r="T789" s="18" t="e">
        <f>TBL_Employees[[#This Row],[exit year]]-TBL_Employees[[#This Row],[year hires]]</f>
        <v>#VALUE!</v>
      </c>
      <c r="U789" s="18">
        <f t="shared" si="25"/>
        <v>2.9000000000000001E-2</v>
      </c>
      <c r="V789" s="18" t="e">
        <f>IF(TBL_Employees[[#This Row],[dif]],"true","false")</f>
        <v>#VALUE!</v>
      </c>
    </row>
    <row r="790" spans="1:22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SUM((TBL_Employees[[#This Row],[Bonus %]]*TBL_Employees[[#This Row],[Annual Salary]]))</f>
        <v>7495.6799999999994</v>
      </c>
      <c r="P790">
        <f t="shared" si="24"/>
        <v>184</v>
      </c>
      <c r="Q790">
        <f>(TBL_Employees[[#This Row],[COUNT]]/1000)*100</f>
        <v>18.399999999999999</v>
      </c>
      <c r="R790" s="18" t="str">
        <f>TEXT(TBL_Employees[[#This Row],[Hire Date]],"yyyy")</f>
        <v>2016</v>
      </c>
      <c r="S790" s="18" t="str">
        <f>TEXT(TBL_Employees[[#This Row],[Exit Date]],"yyyy")</f>
        <v/>
      </c>
      <c r="T790" s="18" t="e">
        <f>TBL_Employees[[#This Row],[exit year]]-TBL_Employees[[#This Row],[year hires]]</f>
        <v>#VALUE!</v>
      </c>
      <c r="U790" s="18">
        <f t="shared" si="25"/>
        <v>2.9000000000000001E-2</v>
      </c>
      <c r="V790" s="18" t="e">
        <f>IF(TBL_Employees[[#This Row],[dif]],"true","false")</f>
        <v>#VALUE!</v>
      </c>
    </row>
    <row r="791" spans="1:22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SUM((TBL_Employees[[#This Row],[Bonus %]]*TBL_Employees[[#This Row],[Annual Salary]]))</f>
        <v>5411.05</v>
      </c>
      <c r="P791">
        <f t="shared" si="24"/>
        <v>184</v>
      </c>
      <c r="Q791">
        <f>(TBL_Employees[[#This Row],[COUNT]]/1000)*100</f>
        <v>18.399999999999999</v>
      </c>
      <c r="R791" s="18" t="str">
        <f>TEXT(TBL_Employees[[#This Row],[Hire Date]],"yyyy")</f>
        <v>2013</v>
      </c>
      <c r="S791" s="18" t="str">
        <f>TEXT(TBL_Employees[[#This Row],[Exit Date]],"yyyy")</f>
        <v/>
      </c>
      <c r="T791" s="18" t="e">
        <f>TBL_Employees[[#This Row],[exit year]]-TBL_Employees[[#This Row],[year hires]]</f>
        <v>#VALUE!</v>
      </c>
      <c r="U791" s="18">
        <f t="shared" si="25"/>
        <v>2.9000000000000001E-2</v>
      </c>
      <c r="V791" s="18" t="e">
        <f>IF(TBL_Employees[[#This Row],[dif]],"true","false")</f>
        <v>#VALUE!</v>
      </c>
    </row>
    <row r="792" spans="1:22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SUM((TBL_Employees[[#This Row],[Bonus %]]*TBL_Employees[[#This Row],[Annual Salary]]))</f>
        <v>0</v>
      </c>
      <c r="P792">
        <f t="shared" si="24"/>
        <v>184</v>
      </c>
      <c r="Q792">
        <f>(TBL_Employees[[#This Row],[COUNT]]/1000)*100</f>
        <v>18.399999999999999</v>
      </c>
      <c r="R792" s="18" t="str">
        <f>TEXT(TBL_Employees[[#This Row],[Hire Date]],"yyyy")</f>
        <v>2007</v>
      </c>
      <c r="S792" s="18" t="str">
        <f>TEXT(TBL_Employees[[#This Row],[Exit Date]],"yyyy")</f>
        <v/>
      </c>
      <c r="T792" s="18" t="e">
        <f>TBL_Employees[[#This Row],[exit year]]-TBL_Employees[[#This Row],[year hires]]</f>
        <v>#VALUE!</v>
      </c>
      <c r="U792" s="18">
        <f t="shared" si="25"/>
        <v>2.9000000000000001E-2</v>
      </c>
      <c r="V792" s="18" t="e">
        <f>IF(TBL_Employees[[#This Row],[dif]],"true","false")</f>
        <v>#VALUE!</v>
      </c>
    </row>
    <row r="793" spans="1:22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SUM((TBL_Employees[[#This Row],[Bonus %]]*TBL_Employees[[#This Row],[Annual Salary]]))</f>
        <v>16887.39</v>
      </c>
      <c r="P793">
        <f t="shared" si="24"/>
        <v>184</v>
      </c>
      <c r="Q793">
        <f>(TBL_Employees[[#This Row],[COUNT]]/1000)*100</f>
        <v>18.399999999999999</v>
      </c>
      <c r="R793" s="18" t="str">
        <f>TEXT(TBL_Employees[[#This Row],[Hire Date]],"yyyy")</f>
        <v>2015</v>
      </c>
      <c r="S793" s="18" t="str">
        <f>TEXT(TBL_Employees[[#This Row],[Exit Date]],"yyyy")</f>
        <v/>
      </c>
      <c r="T793" s="18" t="e">
        <f>TBL_Employees[[#This Row],[exit year]]-TBL_Employees[[#This Row],[year hires]]</f>
        <v>#VALUE!</v>
      </c>
      <c r="U793" s="18">
        <f t="shared" si="25"/>
        <v>2.9000000000000001E-2</v>
      </c>
      <c r="V793" s="18" t="e">
        <f>IF(TBL_Employees[[#This Row],[dif]],"true","false")</f>
        <v>#VALUE!</v>
      </c>
    </row>
    <row r="794" spans="1:22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SUM((TBL_Employees[[#This Row],[Bonus %]]*TBL_Employees[[#This Row],[Annual Salary]]))</f>
        <v>37374</v>
      </c>
      <c r="P794">
        <f t="shared" si="24"/>
        <v>184</v>
      </c>
      <c r="Q794">
        <f>(TBL_Employees[[#This Row],[COUNT]]/1000)*100</f>
        <v>18.399999999999999</v>
      </c>
      <c r="R794" s="18" t="str">
        <f>TEXT(TBL_Employees[[#This Row],[Hire Date]],"yyyy")</f>
        <v>2021</v>
      </c>
      <c r="S794" s="18" t="str">
        <f>TEXT(TBL_Employees[[#This Row],[Exit Date]],"yyyy")</f>
        <v/>
      </c>
      <c r="T794" s="18" t="e">
        <f>TBL_Employees[[#This Row],[exit year]]-TBL_Employees[[#This Row],[year hires]]</f>
        <v>#VALUE!</v>
      </c>
      <c r="U794" s="18">
        <f t="shared" si="25"/>
        <v>2.9000000000000001E-2</v>
      </c>
      <c r="V794" s="18" t="e">
        <f>IF(TBL_Employees[[#This Row],[dif]],"true","false")</f>
        <v>#VALUE!</v>
      </c>
    </row>
    <row r="795" spans="1:22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SUM((TBL_Employees[[#This Row],[Bonus %]]*TBL_Employees[[#This Row],[Annual Salary]]))</f>
        <v>0</v>
      </c>
      <c r="P795">
        <f t="shared" si="24"/>
        <v>184</v>
      </c>
      <c r="Q795">
        <f>(TBL_Employees[[#This Row],[COUNT]]/1000)*100</f>
        <v>18.399999999999999</v>
      </c>
      <c r="R795" s="18" t="str">
        <f>TEXT(TBL_Employees[[#This Row],[Hire Date]],"yyyy")</f>
        <v>2010</v>
      </c>
      <c r="S795" s="18" t="str">
        <f>TEXT(TBL_Employees[[#This Row],[Exit Date]],"yyyy")</f>
        <v/>
      </c>
      <c r="T795" s="18" t="e">
        <f>TBL_Employees[[#This Row],[exit year]]-TBL_Employees[[#This Row],[year hires]]</f>
        <v>#VALUE!</v>
      </c>
      <c r="U795" s="18">
        <f t="shared" si="25"/>
        <v>2.9000000000000001E-2</v>
      </c>
      <c r="V795" s="18" t="e">
        <f>IF(TBL_Employees[[#This Row],[dif]],"true","false")</f>
        <v>#VALUE!</v>
      </c>
    </row>
    <row r="796" spans="1:22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SUM((TBL_Employees[[#This Row],[Bonus %]]*TBL_Employees[[#This Row],[Annual Salary]]))</f>
        <v>0</v>
      </c>
      <c r="P796">
        <f t="shared" si="24"/>
        <v>184</v>
      </c>
      <c r="Q796">
        <f>(TBL_Employees[[#This Row],[COUNT]]/1000)*100</f>
        <v>18.399999999999999</v>
      </c>
      <c r="R796" s="18" t="str">
        <f>TEXT(TBL_Employees[[#This Row],[Hire Date]],"yyyy")</f>
        <v>2011</v>
      </c>
      <c r="S796" s="18" t="str">
        <f>TEXT(TBL_Employees[[#This Row],[Exit Date]],"yyyy")</f>
        <v/>
      </c>
      <c r="T796" s="18" t="e">
        <f>TBL_Employees[[#This Row],[exit year]]-TBL_Employees[[#This Row],[year hires]]</f>
        <v>#VALUE!</v>
      </c>
      <c r="U796" s="18">
        <f t="shared" si="25"/>
        <v>2.9000000000000001E-2</v>
      </c>
      <c r="V796" s="18" t="e">
        <f>IF(TBL_Employees[[#This Row],[dif]],"true","false")</f>
        <v>#VALUE!</v>
      </c>
    </row>
    <row r="797" spans="1:22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SUM((TBL_Employees[[#This Row],[Bonus %]]*TBL_Employees[[#This Row],[Annual Salary]]))</f>
        <v>0</v>
      </c>
      <c r="P797">
        <f t="shared" si="24"/>
        <v>184</v>
      </c>
      <c r="Q797">
        <f>(TBL_Employees[[#This Row],[COUNT]]/1000)*100</f>
        <v>18.399999999999999</v>
      </c>
      <c r="R797" s="18" t="str">
        <f>TEXT(TBL_Employees[[#This Row],[Hire Date]],"yyyy")</f>
        <v>2012</v>
      </c>
      <c r="S797" s="18" t="str">
        <f>TEXT(TBL_Employees[[#This Row],[Exit Date]],"yyyy")</f>
        <v/>
      </c>
      <c r="T797" s="18" t="e">
        <f>TBL_Employees[[#This Row],[exit year]]-TBL_Employees[[#This Row],[year hires]]</f>
        <v>#VALUE!</v>
      </c>
      <c r="U797" s="18">
        <f t="shared" si="25"/>
        <v>2.9000000000000001E-2</v>
      </c>
      <c r="V797" s="18" t="e">
        <f>IF(TBL_Employees[[#This Row],[dif]],"true","false")</f>
        <v>#VALUE!</v>
      </c>
    </row>
    <row r="798" spans="1:22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SUM((TBL_Employees[[#This Row],[Bonus %]]*TBL_Employees[[#This Row],[Annual Salary]]))</f>
        <v>0</v>
      </c>
      <c r="P798">
        <f t="shared" si="24"/>
        <v>184</v>
      </c>
      <c r="Q798">
        <f>(TBL_Employees[[#This Row],[COUNT]]/1000)*100</f>
        <v>18.399999999999999</v>
      </c>
      <c r="R798" s="18" t="str">
        <f>TEXT(TBL_Employees[[#This Row],[Hire Date]],"yyyy")</f>
        <v>2015</v>
      </c>
      <c r="S798" s="18" t="str">
        <f>TEXT(TBL_Employees[[#This Row],[Exit Date]],"yyyy")</f>
        <v/>
      </c>
      <c r="T798" s="18" t="e">
        <f>TBL_Employees[[#This Row],[exit year]]-TBL_Employees[[#This Row],[year hires]]</f>
        <v>#VALUE!</v>
      </c>
      <c r="U798" s="18">
        <f t="shared" si="25"/>
        <v>2.9000000000000001E-2</v>
      </c>
      <c r="V798" s="18" t="e">
        <f>IF(TBL_Employees[[#This Row],[dif]],"true","false")</f>
        <v>#VALUE!</v>
      </c>
    </row>
    <row r="799" spans="1:22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SUM((TBL_Employees[[#This Row],[Bonus %]]*TBL_Employees[[#This Row],[Annual Salary]]))</f>
        <v>9592.02</v>
      </c>
      <c r="P799">
        <f t="shared" si="24"/>
        <v>184</v>
      </c>
      <c r="Q799">
        <f>(TBL_Employees[[#This Row],[COUNT]]/1000)*100</f>
        <v>18.399999999999999</v>
      </c>
      <c r="R799" s="18" t="str">
        <f>TEXT(TBL_Employees[[#This Row],[Hire Date]],"yyyy")</f>
        <v>2010</v>
      </c>
      <c r="S799" s="18" t="str">
        <f>TEXT(TBL_Employees[[#This Row],[Exit Date]],"yyyy")</f>
        <v/>
      </c>
      <c r="T799" s="18" t="e">
        <f>TBL_Employees[[#This Row],[exit year]]-TBL_Employees[[#This Row],[year hires]]</f>
        <v>#VALUE!</v>
      </c>
      <c r="U799" s="18">
        <f t="shared" si="25"/>
        <v>2.9000000000000001E-2</v>
      </c>
      <c r="V799" s="18" t="e">
        <f>IF(TBL_Employees[[#This Row],[dif]],"true","false")</f>
        <v>#VALUE!</v>
      </c>
    </row>
    <row r="800" spans="1:22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SUM((TBL_Employees[[#This Row],[Bonus %]]*TBL_Employees[[#This Row],[Annual Salary]]))</f>
        <v>0</v>
      </c>
      <c r="P800">
        <f t="shared" si="24"/>
        <v>184</v>
      </c>
      <c r="Q800">
        <f>(TBL_Employees[[#This Row],[COUNT]]/1000)*100</f>
        <v>18.399999999999999</v>
      </c>
      <c r="R800" s="18" t="str">
        <f>TEXT(TBL_Employees[[#This Row],[Hire Date]],"yyyy")</f>
        <v>1999</v>
      </c>
      <c r="S800" s="18" t="str">
        <f>TEXT(TBL_Employees[[#This Row],[Exit Date]],"yyyy")</f>
        <v/>
      </c>
      <c r="T800" s="18" t="e">
        <f>TBL_Employees[[#This Row],[exit year]]-TBL_Employees[[#This Row],[year hires]]</f>
        <v>#VALUE!</v>
      </c>
      <c r="U800" s="18">
        <f t="shared" si="25"/>
        <v>2.9000000000000001E-2</v>
      </c>
      <c r="V800" s="18" t="e">
        <f>IF(TBL_Employees[[#This Row],[dif]],"true","false")</f>
        <v>#VALUE!</v>
      </c>
    </row>
    <row r="801" spans="1:22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SUM((TBL_Employees[[#This Row],[Bonus %]]*TBL_Employees[[#This Row],[Annual Salary]]))</f>
        <v>0</v>
      </c>
      <c r="P801">
        <f t="shared" si="24"/>
        <v>184</v>
      </c>
      <c r="Q801">
        <f>(TBL_Employees[[#This Row],[COUNT]]/1000)*100</f>
        <v>18.399999999999999</v>
      </c>
      <c r="R801" s="18" t="str">
        <f>TEXT(TBL_Employees[[#This Row],[Hire Date]],"yyyy")</f>
        <v>1997</v>
      </c>
      <c r="S801" s="18" t="str">
        <f>TEXT(TBL_Employees[[#This Row],[Exit Date]],"yyyy")</f>
        <v/>
      </c>
      <c r="T801" s="18" t="e">
        <f>TBL_Employees[[#This Row],[exit year]]-TBL_Employees[[#This Row],[year hires]]</f>
        <v>#VALUE!</v>
      </c>
      <c r="U801" s="18">
        <f t="shared" si="25"/>
        <v>2.9000000000000001E-2</v>
      </c>
      <c r="V801" s="18" t="e">
        <f>IF(TBL_Employees[[#This Row],[dif]],"true","false")</f>
        <v>#VALUE!</v>
      </c>
    </row>
    <row r="802" spans="1:22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SUM((TBL_Employees[[#This Row],[Bonus %]]*TBL_Employees[[#This Row],[Annual Salary]]))</f>
        <v>0</v>
      </c>
      <c r="P802">
        <f t="shared" si="24"/>
        <v>184</v>
      </c>
      <c r="Q802">
        <f>(TBL_Employees[[#This Row],[COUNT]]/1000)*100</f>
        <v>18.399999999999999</v>
      </c>
      <c r="R802" s="18" t="str">
        <f>TEXT(TBL_Employees[[#This Row],[Hire Date]],"yyyy")</f>
        <v>2010</v>
      </c>
      <c r="S802" s="18" t="str">
        <f>TEXT(TBL_Employees[[#This Row],[Exit Date]],"yyyy")</f>
        <v/>
      </c>
      <c r="T802" s="18" t="e">
        <f>TBL_Employees[[#This Row],[exit year]]-TBL_Employees[[#This Row],[year hires]]</f>
        <v>#VALUE!</v>
      </c>
      <c r="U802" s="18">
        <f t="shared" si="25"/>
        <v>2.9000000000000001E-2</v>
      </c>
      <c r="V802" s="18" t="e">
        <f>IF(TBL_Employees[[#This Row],[dif]],"true","false")</f>
        <v>#VALUE!</v>
      </c>
    </row>
    <row r="803" spans="1:22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SUM((TBL_Employees[[#This Row],[Bonus %]]*TBL_Employees[[#This Row],[Annual Salary]]))</f>
        <v>19676.849999999999</v>
      </c>
      <c r="P803">
        <f t="shared" si="24"/>
        <v>184</v>
      </c>
      <c r="Q803">
        <f>(TBL_Employees[[#This Row],[COUNT]]/1000)*100</f>
        <v>18.399999999999999</v>
      </c>
      <c r="R803" s="18" t="str">
        <f>TEXT(TBL_Employees[[#This Row],[Hire Date]],"yyyy")</f>
        <v>2013</v>
      </c>
      <c r="S803" s="18" t="str">
        <f>TEXT(TBL_Employees[[#This Row],[Exit Date]],"yyyy")</f>
        <v/>
      </c>
      <c r="T803" s="18" t="e">
        <f>TBL_Employees[[#This Row],[exit year]]-TBL_Employees[[#This Row],[year hires]]</f>
        <v>#VALUE!</v>
      </c>
      <c r="U803" s="18">
        <f t="shared" si="25"/>
        <v>2.9000000000000001E-2</v>
      </c>
      <c r="V803" s="18" t="e">
        <f>IF(TBL_Employees[[#This Row],[dif]],"true","false")</f>
        <v>#VALUE!</v>
      </c>
    </row>
    <row r="804" spans="1:22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SUM((TBL_Employees[[#This Row],[Bonus %]]*TBL_Employees[[#This Row],[Annual Salary]]))</f>
        <v>3694.9500000000003</v>
      </c>
      <c r="P804">
        <f t="shared" si="24"/>
        <v>184</v>
      </c>
      <c r="Q804">
        <f>(TBL_Employees[[#This Row],[COUNT]]/1000)*100</f>
        <v>18.399999999999999</v>
      </c>
      <c r="R804" s="18" t="str">
        <f>TEXT(TBL_Employees[[#This Row],[Hire Date]],"yyyy")</f>
        <v>2016</v>
      </c>
      <c r="S804" s="18" t="str">
        <f>TEXT(TBL_Employees[[#This Row],[Exit Date]],"yyyy")</f>
        <v/>
      </c>
      <c r="T804" s="18" t="e">
        <f>TBL_Employees[[#This Row],[exit year]]-TBL_Employees[[#This Row],[year hires]]</f>
        <v>#VALUE!</v>
      </c>
      <c r="U804" s="18">
        <f t="shared" si="25"/>
        <v>2.9000000000000001E-2</v>
      </c>
      <c r="V804" s="18" t="e">
        <f>IF(TBL_Employees[[#This Row],[dif]],"true","false")</f>
        <v>#VALUE!</v>
      </c>
    </row>
    <row r="805" spans="1:22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SUM((TBL_Employees[[#This Row],[Bonus %]]*TBL_Employees[[#This Row],[Annual Salary]]))</f>
        <v>100930</v>
      </c>
      <c r="P805">
        <f t="shared" si="24"/>
        <v>184</v>
      </c>
      <c r="Q805">
        <f>(TBL_Employees[[#This Row],[COUNT]]/1000)*100</f>
        <v>18.399999999999999</v>
      </c>
      <c r="R805" s="18" t="str">
        <f>TEXT(TBL_Employees[[#This Row],[Hire Date]],"yyyy")</f>
        <v>2013</v>
      </c>
      <c r="S805" s="18" t="str">
        <f>TEXT(TBL_Employees[[#This Row],[Exit Date]],"yyyy")</f>
        <v/>
      </c>
      <c r="T805" s="18" t="e">
        <f>TBL_Employees[[#This Row],[exit year]]-TBL_Employees[[#This Row],[year hires]]</f>
        <v>#VALUE!</v>
      </c>
      <c r="U805" s="18">
        <f t="shared" si="25"/>
        <v>2.9000000000000001E-2</v>
      </c>
      <c r="V805" s="18" t="e">
        <f>IF(TBL_Employees[[#This Row],[dif]],"true","false")</f>
        <v>#VALUE!</v>
      </c>
    </row>
    <row r="806" spans="1:22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SUM((TBL_Employees[[#This Row],[Bonus %]]*TBL_Employees[[#This Row],[Annual Salary]]))</f>
        <v>0</v>
      </c>
      <c r="P806">
        <f t="shared" si="24"/>
        <v>184</v>
      </c>
      <c r="Q806">
        <f>(TBL_Employees[[#This Row],[COUNT]]/1000)*100</f>
        <v>18.399999999999999</v>
      </c>
      <c r="R806" s="18" t="str">
        <f>TEXT(TBL_Employees[[#This Row],[Hire Date]],"yyyy")</f>
        <v>2015</v>
      </c>
      <c r="S806" s="18" t="str">
        <f>TEXT(TBL_Employees[[#This Row],[Exit Date]],"yyyy")</f>
        <v/>
      </c>
      <c r="T806" s="18" t="e">
        <f>TBL_Employees[[#This Row],[exit year]]-TBL_Employees[[#This Row],[year hires]]</f>
        <v>#VALUE!</v>
      </c>
      <c r="U806" s="18">
        <f t="shared" si="25"/>
        <v>2.9000000000000001E-2</v>
      </c>
      <c r="V806" s="18" t="e">
        <f>IF(TBL_Employees[[#This Row],[dif]],"true","false")</f>
        <v>#VALUE!</v>
      </c>
    </row>
    <row r="807" spans="1:22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SUM((TBL_Employees[[#This Row],[Bonus %]]*TBL_Employees[[#This Row],[Annual Salary]]))</f>
        <v>0</v>
      </c>
      <c r="P807">
        <f t="shared" si="24"/>
        <v>184</v>
      </c>
      <c r="Q807">
        <f>(TBL_Employees[[#This Row],[COUNT]]/1000)*100</f>
        <v>18.399999999999999</v>
      </c>
      <c r="R807" s="18" t="str">
        <f>TEXT(TBL_Employees[[#This Row],[Hire Date]],"yyyy")</f>
        <v>2020</v>
      </c>
      <c r="S807" s="18" t="str">
        <f>TEXT(TBL_Employees[[#This Row],[Exit Date]],"yyyy")</f>
        <v/>
      </c>
      <c r="T807" s="18" t="e">
        <f>TBL_Employees[[#This Row],[exit year]]-TBL_Employees[[#This Row],[year hires]]</f>
        <v>#VALUE!</v>
      </c>
      <c r="U807" s="18">
        <f t="shared" si="25"/>
        <v>2.9000000000000001E-2</v>
      </c>
      <c r="V807" s="18" t="e">
        <f>IF(TBL_Employees[[#This Row],[dif]],"true","false")</f>
        <v>#VALUE!</v>
      </c>
    </row>
    <row r="808" spans="1:22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SUM((TBL_Employees[[#This Row],[Bonus %]]*TBL_Employees[[#This Row],[Annual Salary]]))</f>
        <v>80377.440000000002</v>
      </c>
      <c r="P808">
        <f t="shared" si="24"/>
        <v>184</v>
      </c>
      <c r="Q808">
        <f>(TBL_Employees[[#This Row],[COUNT]]/1000)*100</f>
        <v>18.399999999999999</v>
      </c>
      <c r="R808" s="18" t="str">
        <f>TEXT(TBL_Employees[[#This Row],[Hire Date]],"yyyy")</f>
        <v>2021</v>
      </c>
      <c r="S808" s="18" t="str">
        <f>TEXT(TBL_Employees[[#This Row],[Exit Date]],"yyyy")</f>
        <v/>
      </c>
      <c r="T808" s="18" t="e">
        <f>TBL_Employees[[#This Row],[exit year]]-TBL_Employees[[#This Row],[year hires]]</f>
        <v>#VALUE!</v>
      </c>
      <c r="U808" s="18">
        <f t="shared" si="25"/>
        <v>2.9000000000000001E-2</v>
      </c>
      <c r="V808" s="18" t="e">
        <f>IF(TBL_Employees[[#This Row],[dif]],"true","false")</f>
        <v>#VALUE!</v>
      </c>
    </row>
    <row r="809" spans="1:22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SUM((TBL_Employees[[#This Row],[Bonus %]]*TBL_Employees[[#This Row],[Annual Salary]]))</f>
        <v>47802.239999999998</v>
      </c>
      <c r="P809">
        <f t="shared" si="24"/>
        <v>184</v>
      </c>
      <c r="Q809">
        <f>(TBL_Employees[[#This Row],[COUNT]]/1000)*100</f>
        <v>18.399999999999999</v>
      </c>
      <c r="R809" s="18" t="str">
        <f>TEXT(TBL_Employees[[#This Row],[Hire Date]],"yyyy")</f>
        <v>2001</v>
      </c>
      <c r="S809" s="18" t="str">
        <f>TEXT(TBL_Employees[[#This Row],[Exit Date]],"yyyy")</f>
        <v/>
      </c>
      <c r="T809" s="18" t="e">
        <f>TBL_Employees[[#This Row],[exit year]]-TBL_Employees[[#This Row],[year hires]]</f>
        <v>#VALUE!</v>
      </c>
      <c r="U809" s="18">
        <f t="shared" si="25"/>
        <v>2.9000000000000001E-2</v>
      </c>
      <c r="V809" s="18" t="e">
        <f>IF(TBL_Employees[[#This Row],[dif]],"true","false")</f>
        <v>#VALUE!</v>
      </c>
    </row>
    <row r="810" spans="1:22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SUM((TBL_Employees[[#This Row],[Bonus %]]*TBL_Employees[[#This Row],[Annual Salary]]))</f>
        <v>0</v>
      </c>
      <c r="P810">
        <f t="shared" si="24"/>
        <v>184</v>
      </c>
      <c r="Q810">
        <f>(TBL_Employees[[#This Row],[COUNT]]/1000)*100</f>
        <v>18.399999999999999</v>
      </c>
      <c r="R810" s="18" t="str">
        <f>TEXT(TBL_Employees[[#This Row],[Hire Date]],"yyyy")</f>
        <v>1996</v>
      </c>
      <c r="S810" s="18" t="str">
        <f>TEXT(TBL_Employees[[#This Row],[Exit Date]],"yyyy")</f>
        <v/>
      </c>
      <c r="T810" s="18" t="e">
        <f>TBL_Employees[[#This Row],[exit year]]-TBL_Employees[[#This Row],[year hires]]</f>
        <v>#VALUE!</v>
      </c>
      <c r="U810" s="18">
        <f t="shared" si="25"/>
        <v>2.9000000000000001E-2</v>
      </c>
      <c r="V810" s="18" t="e">
        <f>IF(TBL_Employees[[#This Row],[dif]],"true","false")</f>
        <v>#VALUE!</v>
      </c>
    </row>
    <row r="811" spans="1:22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SUM((TBL_Employees[[#This Row],[Bonus %]]*TBL_Employees[[#This Row],[Annual Salary]]))</f>
        <v>41099.75</v>
      </c>
      <c r="P811">
        <f t="shared" si="24"/>
        <v>184</v>
      </c>
      <c r="Q811">
        <f>(TBL_Employees[[#This Row],[COUNT]]/1000)*100</f>
        <v>18.399999999999999</v>
      </c>
      <c r="R811" s="18" t="str">
        <f>TEXT(TBL_Employees[[#This Row],[Hire Date]],"yyyy")</f>
        <v>1997</v>
      </c>
      <c r="S811" s="18" t="str">
        <f>TEXT(TBL_Employees[[#This Row],[Exit Date]],"yyyy")</f>
        <v/>
      </c>
      <c r="T811" s="18" t="e">
        <f>TBL_Employees[[#This Row],[exit year]]-TBL_Employees[[#This Row],[year hires]]</f>
        <v>#VALUE!</v>
      </c>
      <c r="U811" s="18">
        <f t="shared" si="25"/>
        <v>2.9000000000000001E-2</v>
      </c>
      <c r="V811" s="18" t="e">
        <f>IF(TBL_Employees[[#This Row],[dif]],"true","false")</f>
        <v>#VALUE!</v>
      </c>
    </row>
    <row r="812" spans="1:22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SUM((TBL_Employees[[#This Row],[Bonus %]]*TBL_Employees[[#This Row],[Annual Salary]]))</f>
        <v>20144.280000000002</v>
      </c>
      <c r="P812">
        <f t="shared" si="24"/>
        <v>184</v>
      </c>
      <c r="Q812">
        <f>(TBL_Employees[[#This Row],[COUNT]]/1000)*100</f>
        <v>18.399999999999999</v>
      </c>
      <c r="R812" s="18" t="str">
        <f>TEXT(TBL_Employees[[#This Row],[Hire Date]],"yyyy")</f>
        <v>2017</v>
      </c>
      <c r="S812" s="18" t="str">
        <f>TEXT(TBL_Employees[[#This Row],[Exit Date]],"yyyy")</f>
        <v/>
      </c>
      <c r="T812" s="18" t="e">
        <f>TBL_Employees[[#This Row],[exit year]]-TBL_Employees[[#This Row],[year hires]]</f>
        <v>#VALUE!</v>
      </c>
      <c r="U812" s="18">
        <f t="shared" si="25"/>
        <v>2.9000000000000001E-2</v>
      </c>
      <c r="V812" s="18" t="e">
        <f>IF(TBL_Employees[[#This Row],[dif]],"true","false")</f>
        <v>#VALUE!</v>
      </c>
    </row>
    <row r="813" spans="1:22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SUM((TBL_Employees[[#This Row],[Bonus %]]*TBL_Employees[[#This Row],[Annual Salary]]))</f>
        <v>17276.399999999998</v>
      </c>
      <c r="P813">
        <f t="shared" si="24"/>
        <v>184</v>
      </c>
      <c r="Q813">
        <f>(TBL_Employees[[#This Row],[COUNT]]/1000)*100</f>
        <v>18.399999999999999</v>
      </c>
      <c r="R813" s="18" t="str">
        <f>TEXT(TBL_Employees[[#This Row],[Hire Date]],"yyyy")</f>
        <v>2017</v>
      </c>
      <c r="S813" s="18" t="str">
        <f>TEXT(TBL_Employees[[#This Row],[Exit Date]],"yyyy")</f>
        <v>2017</v>
      </c>
      <c r="T813" s="18">
        <f>TBL_Employees[[#This Row],[exit year]]-TBL_Employees[[#This Row],[year hires]]</f>
        <v>0</v>
      </c>
      <c r="U813" s="18">
        <f t="shared" si="25"/>
        <v>2.9000000000000001E-2</v>
      </c>
      <c r="V813" s="18" t="str">
        <f>IF(TBL_Employees[[#This Row],[dif]],"true","false")</f>
        <v>false</v>
      </c>
    </row>
    <row r="814" spans="1:22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SUM((TBL_Employees[[#This Row],[Bonus %]]*TBL_Employees[[#This Row],[Annual Salary]]))</f>
        <v>45680.04</v>
      </c>
      <c r="P814">
        <f t="shared" si="24"/>
        <v>184</v>
      </c>
      <c r="Q814">
        <f>(TBL_Employees[[#This Row],[COUNT]]/1000)*100</f>
        <v>18.399999999999999</v>
      </c>
      <c r="R814" s="18" t="str">
        <f>TEXT(TBL_Employees[[#This Row],[Hire Date]],"yyyy")</f>
        <v>2020</v>
      </c>
      <c r="S814" s="18" t="str">
        <f>TEXT(TBL_Employees[[#This Row],[Exit Date]],"yyyy")</f>
        <v/>
      </c>
      <c r="T814" s="18" t="e">
        <f>TBL_Employees[[#This Row],[exit year]]-TBL_Employees[[#This Row],[year hires]]</f>
        <v>#VALUE!</v>
      </c>
      <c r="U814" s="18">
        <f t="shared" si="25"/>
        <v>2.9000000000000001E-2</v>
      </c>
      <c r="V814" s="18" t="e">
        <f>IF(TBL_Employees[[#This Row],[dif]],"true","false")</f>
        <v>#VALUE!</v>
      </c>
    </row>
    <row r="815" spans="1:22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SUM((TBL_Employees[[#This Row],[Bonus %]]*TBL_Employees[[#This Row],[Annual Salary]]))</f>
        <v>0</v>
      </c>
      <c r="P815">
        <f t="shared" si="24"/>
        <v>184</v>
      </c>
      <c r="Q815">
        <f>(TBL_Employees[[#This Row],[COUNT]]/1000)*100</f>
        <v>18.399999999999999</v>
      </c>
      <c r="R815" s="18" t="str">
        <f>TEXT(TBL_Employees[[#This Row],[Hire Date]],"yyyy")</f>
        <v>2020</v>
      </c>
      <c r="S815" s="18" t="str">
        <f>TEXT(TBL_Employees[[#This Row],[Exit Date]],"yyyy")</f>
        <v/>
      </c>
      <c r="T815" s="18" t="e">
        <f>TBL_Employees[[#This Row],[exit year]]-TBL_Employees[[#This Row],[year hires]]</f>
        <v>#VALUE!</v>
      </c>
      <c r="U815" s="18">
        <f t="shared" si="25"/>
        <v>2.9000000000000001E-2</v>
      </c>
      <c r="V815" s="18" t="e">
        <f>IF(TBL_Employees[[#This Row],[dif]],"true","false")</f>
        <v>#VALUE!</v>
      </c>
    </row>
    <row r="816" spans="1:22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SUM((TBL_Employees[[#This Row],[Bonus %]]*TBL_Employees[[#This Row],[Annual Salary]]))</f>
        <v>0</v>
      </c>
      <c r="P816">
        <f t="shared" si="24"/>
        <v>184</v>
      </c>
      <c r="Q816">
        <f>(TBL_Employees[[#This Row],[COUNT]]/1000)*100</f>
        <v>18.399999999999999</v>
      </c>
      <c r="R816" s="18" t="str">
        <f>TEXT(TBL_Employees[[#This Row],[Hire Date]],"yyyy")</f>
        <v>2017</v>
      </c>
      <c r="S816" s="18" t="str">
        <f>TEXT(TBL_Employees[[#This Row],[Exit Date]],"yyyy")</f>
        <v/>
      </c>
      <c r="T816" s="18" t="e">
        <f>TBL_Employees[[#This Row],[exit year]]-TBL_Employees[[#This Row],[year hires]]</f>
        <v>#VALUE!</v>
      </c>
      <c r="U816" s="18">
        <f t="shared" si="25"/>
        <v>2.9000000000000001E-2</v>
      </c>
      <c r="V816" s="18" t="e">
        <f>IF(TBL_Employees[[#This Row],[dif]],"true","false")</f>
        <v>#VALUE!</v>
      </c>
    </row>
    <row r="817" spans="1:22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SUM((TBL_Employees[[#This Row],[Bonus %]]*TBL_Employees[[#This Row],[Annual Salary]]))</f>
        <v>12097.199999999999</v>
      </c>
      <c r="P817">
        <f t="shared" si="24"/>
        <v>184</v>
      </c>
      <c r="Q817">
        <f>(TBL_Employees[[#This Row],[COUNT]]/1000)*100</f>
        <v>18.399999999999999</v>
      </c>
      <c r="R817" s="18" t="str">
        <f>TEXT(TBL_Employees[[#This Row],[Hire Date]],"yyyy")</f>
        <v>2016</v>
      </c>
      <c r="S817" s="18" t="str">
        <f>TEXT(TBL_Employees[[#This Row],[Exit Date]],"yyyy")</f>
        <v/>
      </c>
      <c r="T817" s="18" t="e">
        <f>TBL_Employees[[#This Row],[exit year]]-TBL_Employees[[#This Row],[year hires]]</f>
        <v>#VALUE!</v>
      </c>
      <c r="U817" s="18">
        <f t="shared" si="25"/>
        <v>2.9000000000000001E-2</v>
      </c>
      <c r="V817" s="18" t="e">
        <f>IF(TBL_Employees[[#This Row],[dif]],"true","false")</f>
        <v>#VALUE!</v>
      </c>
    </row>
    <row r="818" spans="1:22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SUM((TBL_Employees[[#This Row],[Bonus %]]*TBL_Employees[[#This Row],[Annual Salary]]))</f>
        <v>0</v>
      </c>
      <c r="P818">
        <f t="shared" si="24"/>
        <v>184</v>
      </c>
      <c r="Q818">
        <f>(TBL_Employees[[#This Row],[COUNT]]/1000)*100</f>
        <v>18.399999999999999</v>
      </c>
      <c r="R818" s="18" t="str">
        <f>TEXT(TBL_Employees[[#This Row],[Hire Date]],"yyyy")</f>
        <v>2019</v>
      </c>
      <c r="S818" s="18" t="str">
        <f>TEXT(TBL_Employees[[#This Row],[Exit Date]],"yyyy")</f>
        <v/>
      </c>
      <c r="T818" s="18" t="e">
        <f>TBL_Employees[[#This Row],[exit year]]-TBL_Employees[[#This Row],[year hires]]</f>
        <v>#VALUE!</v>
      </c>
      <c r="U818" s="18">
        <f t="shared" si="25"/>
        <v>2.9000000000000001E-2</v>
      </c>
      <c r="V818" s="18" t="e">
        <f>IF(TBL_Employees[[#This Row],[dif]],"true","false")</f>
        <v>#VALUE!</v>
      </c>
    </row>
    <row r="819" spans="1:22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SUM((TBL_Employees[[#This Row],[Bonus %]]*TBL_Employees[[#This Row],[Annual Salary]]))</f>
        <v>0</v>
      </c>
      <c r="P819">
        <f t="shared" si="24"/>
        <v>184</v>
      </c>
      <c r="Q819">
        <f>(TBL_Employees[[#This Row],[COUNT]]/1000)*100</f>
        <v>18.399999999999999</v>
      </c>
      <c r="R819" s="18" t="str">
        <f>TEXT(TBL_Employees[[#This Row],[Hire Date]],"yyyy")</f>
        <v>2017</v>
      </c>
      <c r="S819" s="18" t="str">
        <f>TEXT(TBL_Employees[[#This Row],[Exit Date]],"yyyy")</f>
        <v/>
      </c>
      <c r="T819" s="18" t="e">
        <f>TBL_Employees[[#This Row],[exit year]]-TBL_Employees[[#This Row],[year hires]]</f>
        <v>#VALUE!</v>
      </c>
      <c r="U819" s="18">
        <f t="shared" si="25"/>
        <v>2.9000000000000001E-2</v>
      </c>
      <c r="V819" s="18" t="e">
        <f>IF(TBL_Employees[[#This Row],[dif]],"true","false")</f>
        <v>#VALUE!</v>
      </c>
    </row>
    <row r="820" spans="1:22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SUM((TBL_Employees[[#This Row],[Bonus %]]*TBL_Employees[[#This Row],[Annual Salary]]))</f>
        <v>0</v>
      </c>
      <c r="P820">
        <f t="shared" si="24"/>
        <v>184</v>
      </c>
      <c r="Q820">
        <f>(TBL_Employees[[#This Row],[COUNT]]/1000)*100</f>
        <v>18.399999999999999</v>
      </c>
      <c r="R820" s="18" t="str">
        <f>TEXT(TBL_Employees[[#This Row],[Hire Date]],"yyyy")</f>
        <v>2004</v>
      </c>
      <c r="S820" s="18" t="str">
        <f>TEXT(TBL_Employees[[#This Row],[Exit Date]],"yyyy")</f>
        <v/>
      </c>
      <c r="T820" s="18" t="e">
        <f>TBL_Employees[[#This Row],[exit year]]-TBL_Employees[[#This Row],[year hires]]</f>
        <v>#VALUE!</v>
      </c>
      <c r="U820" s="18">
        <f t="shared" si="25"/>
        <v>2.9000000000000001E-2</v>
      </c>
      <c r="V820" s="18" t="e">
        <f>IF(TBL_Employees[[#This Row],[dif]],"true","false")</f>
        <v>#VALUE!</v>
      </c>
    </row>
    <row r="821" spans="1:22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SUM((TBL_Employees[[#This Row],[Bonus %]]*TBL_Employees[[#This Row],[Annual Salary]]))</f>
        <v>47674.84</v>
      </c>
      <c r="P821">
        <f t="shared" si="24"/>
        <v>184</v>
      </c>
      <c r="Q821">
        <f>(TBL_Employees[[#This Row],[COUNT]]/1000)*100</f>
        <v>18.399999999999999</v>
      </c>
      <c r="R821" s="18" t="str">
        <f>TEXT(TBL_Employees[[#This Row],[Hire Date]],"yyyy")</f>
        <v>2017</v>
      </c>
      <c r="S821" s="18" t="str">
        <f>TEXT(TBL_Employees[[#This Row],[Exit Date]],"yyyy")</f>
        <v/>
      </c>
      <c r="T821" s="18" t="e">
        <f>TBL_Employees[[#This Row],[exit year]]-TBL_Employees[[#This Row],[year hires]]</f>
        <v>#VALUE!</v>
      </c>
      <c r="U821" s="18">
        <f t="shared" si="25"/>
        <v>2.9000000000000001E-2</v>
      </c>
      <c r="V821" s="18" t="e">
        <f>IF(TBL_Employees[[#This Row],[dif]],"true","false")</f>
        <v>#VALUE!</v>
      </c>
    </row>
    <row r="822" spans="1:22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SUM((TBL_Employees[[#This Row],[Bonus %]]*TBL_Employees[[#This Row],[Annual Salary]]))</f>
        <v>0</v>
      </c>
      <c r="P822">
        <f t="shared" si="24"/>
        <v>184</v>
      </c>
      <c r="Q822">
        <f>(TBL_Employees[[#This Row],[COUNT]]/1000)*100</f>
        <v>18.399999999999999</v>
      </c>
      <c r="R822" s="18" t="str">
        <f>TEXT(TBL_Employees[[#This Row],[Hire Date]],"yyyy")</f>
        <v>2021</v>
      </c>
      <c r="S822" s="18" t="str">
        <f>TEXT(TBL_Employees[[#This Row],[Exit Date]],"yyyy")</f>
        <v/>
      </c>
      <c r="T822" s="18" t="e">
        <f>TBL_Employees[[#This Row],[exit year]]-TBL_Employees[[#This Row],[year hires]]</f>
        <v>#VALUE!</v>
      </c>
      <c r="U822" s="18">
        <f t="shared" si="25"/>
        <v>2.9000000000000001E-2</v>
      </c>
      <c r="V822" s="18" t="e">
        <f>IF(TBL_Employees[[#This Row],[dif]],"true","false")</f>
        <v>#VALUE!</v>
      </c>
    </row>
    <row r="823" spans="1:22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SUM((TBL_Employees[[#This Row],[Bonus %]]*TBL_Employees[[#This Row],[Annual Salary]]))</f>
        <v>9798.9600000000009</v>
      </c>
      <c r="P823">
        <f t="shared" si="24"/>
        <v>184</v>
      </c>
      <c r="Q823">
        <f>(TBL_Employees[[#This Row],[COUNT]]/1000)*100</f>
        <v>18.399999999999999</v>
      </c>
      <c r="R823" s="18" t="str">
        <f>TEXT(TBL_Employees[[#This Row],[Hire Date]],"yyyy")</f>
        <v>2004</v>
      </c>
      <c r="S823" s="18" t="str">
        <f>TEXT(TBL_Employees[[#This Row],[Exit Date]],"yyyy")</f>
        <v/>
      </c>
      <c r="T823" s="18" t="e">
        <f>TBL_Employees[[#This Row],[exit year]]-TBL_Employees[[#This Row],[year hires]]</f>
        <v>#VALUE!</v>
      </c>
      <c r="U823" s="18">
        <f t="shared" si="25"/>
        <v>2.9000000000000001E-2</v>
      </c>
      <c r="V823" s="18" t="e">
        <f>IF(TBL_Employees[[#This Row],[dif]],"true","false")</f>
        <v>#VALUE!</v>
      </c>
    </row>
    <row r="824" spans="1:22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SUM((TBL_Employees[[#This Row],[Bonus %]]*TBL_Employees[[#This Row],[Annual Salary]]))</f>
        <v>10187</v>
      </c>
      <c r="P824">
        <f t="shared" si="24"/>
        <v>184</v>
      </c>
      <c r="Q824">
        <f>(TBL_Employees[[#This Row],[COUNT]]/1000)*100</f>
        <v>18.399999999999999</v>
      </c>
      <c r="R824" s="18" t="str">
        <f>TEXT(TBL_Employees[[#This Row],[Hire Date]],"yyyy")</f>
        <v>2017</v>
      </c>
      <c r="S824" s="18" t="str">
        <f>TEXT(TBL_Employees[[#This Row],[Exit Date]],"yyyy")</f>
        <v/>
      </c>
      <c r="T824" s="18" t="e">
        <f>TBL_Employees[[#This Row],[exit year]]-TBL_Employees[[#This Row],[year hires]]</f>
        <v>#VALUE!</v>
      </c>
      <c r="U824" s="18">
        <f t="shared" si="25"/>
        <v>2.9000000000000001E-2</v>
      </c>
      <c r="V824" s="18" t="e">
        <f>IF(TBL_Employees[[#This Row],[dif]],"true","false")</f>
        <v>#VALUE!</v>
      </c>
    </row>
    <row r="825" spans="1:22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SUM((TBL_Employees[[#This Row],[Bonus %]]*TBL_Employees[[#This Row],[Annual Salary]]))</f>
        <v>0</v>
      </c>
      <c r="P825">
        <f t="shared" si="24"/>
        <v>184</v>
      </c>
      <c r="Q825">
        <f>(TBL_Employees[[#This Row],[COUNT]]/1000)*100</f>
        <v>18.399999999999999</v>
      </c>
      <c r="R825" s="18" t="str">
        <f>TEXT(TBL_Employees[[#This Row],[Hire Date]],"yyyy")</f>
        <v>2020</v>
      </c>
      <c r="S825" s="18" t="str">
        <f>TEXT(TBL_Employees[[#This Row],[Exit Date]],"yyyy")</f>
        <v/>
      </c>
      <c r="T825" s="18" t="e">
        <f>TBL_Employees[[#This Row],[exit year]]-TBL_Employees[[#This Row],[year hires]]</f>
        <v>#VALUE!</v>
      </c>
      <c r="U825" s="18">
        <f t="shared" si="25"/>
        <v>2.9000000000000001E-2</v>
      </c>
      <c r="V825" s="18" t="e">
        <f>IF(TBL_Employees[[#This Row],[dif]],"true","false")</f>
        <v>#VALUE!</v>
      </c>
    </row>
    <row r="826" spans="1:22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SUM((TBL_Employees[[#This Row],[Bonus %]]*TBL_Employees[[#This Row],[Annual Salary]]))</f>
        <v>5757.25</v>
      </c>
      <c r="P826">
        <f t="shared" si="24"/>
        <v>184</v>
      </c>
      <c r="Q826">
        <f>(TBL_Employees[[#This Row],[COUNT]]/1000)*100</f>
        <v>18.399999999999999</v>
      </c>
      <c r="R826" s="18" t="str">
        <f>TEXT(TBL_Employees[[#This Row],[Hire Date]],"yyyy")</f>
        <v>2005</v>
      </c>
      <c r="S826" s="18" t="str">
        <f>TEXT(TBL_Employees[[#This Row],[Exit Date]],"yyyy")</f>
        <v/>
      </c>
      <c r="T826" s="18" t="e">
        <f>TBL_Employees[[#This Row],[exit year]]-TBL_Employees[[#This Row],[year hires]]</f>
        <v>#VALUE!</v>
      </c>
      <c r="U826" s="18">
        <f t="shared" si="25"/>
        <v>2.9000000000000001E-2</v>
      </c>
      <c r="V826" s="18" t="e">
        <f>IF(TBL_Employees[[#This Row],[dif]],"true","false")</f>
        <v>#VALUE!</v>
      </c>
    </row>
    <row r="827" spans="1:22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SUM((TBL_Employees[[#This Row],[Bonus %]]*TBL_Employees[[#This Row],[Annual Salary]]))</f>
        <v>0</v>
      </c>
      <c r="P827">
        <f t="shared" si="24"/>
        <v>184</v>
      </c>
      <c r="Q827">
        <f>(TBL_Employees[[#This Row],[COUNT]]/1000)*100</f>
        <v>18.399999999999999</v>
      </c>
      <c r="R827" s="18" t="str">
        <f>TEXT(TBL_Employees[[#This Row],[Hire Date]],"yyyy")</f>
        <v>2009</v>
      </c>
      <c r="S827" s="18" t="str">
        <f>TEXT(TBL_Employees[[#This Row],[Exit Date]],"yyyy")</f>
        <v/>
      </c>
      <c r="T827" s="18" t="e">
        <f>TBL_Employees[[#This Row],[exit year]]-TBL_Employees[[#This Row],[year hires]]</f>
        <v>#VALUE!</v>
      </c>
      <c r="U827" s="18">
        <f t="shared" si="25"/>
        <v>2.9000000000000001E-2</v>
      </c>
      <c r="V827" s="18" t="e">
        <f>IF(TBL_Employees[[#This Row],[dif]],"true","false")</f>
        <v>#VALUE!</v>
      </c>
    </row>
    <row r="828" spans="1:22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SUM((TBL_Employees[[#This Row],[Bonus %]]*TBL_Employees[[#This Row],[Annual Salary]]))</f>
        <v>0</v>
      </c>
      <c r="P828">
        <f t="shared" si="24"/>
        <v>184</v>
      </c>
      <c r="Q828">
        <f>(TBL_Employees[[#This Row],[COUNT]]/1000)*100</f>
        <v>18.399999999999999</v>
      </c>
      <c r="R828" s="18" t="str">
        <f>TEXT(TBL_Employees[[#This Row],[Hire Date]],"yyyy")</f>
        <v>2006</v>
      </c>
      <c r="S828" s="18" t="str">
        <f>TEXT(TBL_Employees[[#This Row],[Exit Date]],"yyyy")</f>
        <v/>
      </c>
      <c r="T828" s="18" t="e">
        <f>TBL_Employees[[#This Row],[exit year]]-TBL_Employees[[#This Row],[year hires]]</f>
        <v>#VALUE!</v>
      </c>
      <c r="U828" s="18">
        <f t="shared" si="25"/>
        <v>2.9000000000000001E-2</v>
      </c>
      <c r="V828" s="18" t="e">
        <f>IF(TBL_Employees[[#This Row],[dif]],"true","false")</f>
        <v>#VALUE!</v>
      </c>
    </row>
    <row r="829" spans="1:22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SUM((TBL_Employees[[#This Row],[Bonus %]]*TBL_Employees[[#This Row],[Annual Salary]]))</f>
        <v>18365.620000000003</v>
      </c>
      <c r="P829">
        <f t="shared" si="24"/>
        <v>184</v>
      </c>
      <c r="Q829">
        <f>(TBL_Employees[[#This Row],[COUNT]]/1000)*100</f>
        <v>18.399999999999999</v>
      </c>
      <c r="R829" s="18" t="str">
        <f>TEXT(TBL_Employees[[#This Row],[Hire Date]],"yyyy")</f>
        <v>2011</v>
      </c>
      <c r="S829" s="18" t="str">
        <f>TEXT(TBL_Employees[[#This Row],[Exit Date]],"yyyy")</f>
        <v>2016</v>
      </c>
      <c r="T829" s="18">
        <f>TBL_Employees[[#This Row],[exit year]]-TBL_Employees[[#This Row],[year hires]]</f>
        <v>5</v>
      </c>
      <c r="U829" s="18">
        <f t="shared" si="25"/>
        <v>2.9000000000000001E-2</v>
      </c>
      <c r="V829" s="18" t="str">
        <f>IF(TBL_Employees[[#This Row],[dif]],"true","false")</f>
        <v>true</v>
      </c>
    </row>
    <row r="830" spans="1:22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SUM((TBL_Employees[[#This Row],[Bonus %]]*TBL_Employees[[#This Row],[Annual Salary]]))</f>
        <v>0</v>
      </c>
      <c r="P830">
        <f t="shared" si="24"/>
        <v>184</v>
      </c>
      <c r="Q830">
        <f>(TBL_Employees[[#This Row],[COUNT]]/1000)*100</f>
        <v>18.399999999999999</v>
      </c>
      <c r="R830" s="18" t="str">
        <f>TEXT(TBL_Employees[[#This Row],[Hire Date]],"yyyy")</f>
        <v>2002</v>
      </c>
      <c r="S830" s="18" t="str">
        <f>TEXT(TBL_Employees[[#This Row],[Exit Date]],"yyyy")</f>
        <v/>
      </c>
      <c r="T830" s="18" t="e">
        <f>TBL_Employees[[#This Row],[exit year]]-TBL_Employees[[#This Row],[year hires]]</f>
        <v>#VALUE!</v>
      </c>
      <c r="U830" s="18">
        <f t="shared" si="25"/>
        <v>2.9000000000000001E-2</v>
      </c>
      <c r="V830" s="18" t="e">
        <f>IF(TBL_Employees[[#This Row],[dif]],"true","false")</f>
        <v>#VALUE!</v>
      </c>
    </row>
    <row r="831" spans="1:22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SUM((TBL_Employees[[#This Row],[Bonus %]]*TBL_Employees[[#This Row],[Annual Salary]]))</f>
        <v>18846.84</v>
      </c>
      <c r="P831">
        <f t="shared" si="24"/>
        <v>184</v>
      </c>
      <c r="Q831">
        <f>(TBL_Employees[[#This Row],[COUNT]]/1000)*100</f>
        <v>18.399999999999999</v>
      </c>
      <c r="R831" s="18" t="str">
        <f>TEXT(TBL_Employees[[#This Row],[Hire Date]],"yyyy")</f>
        <v>1996</v>
      </c>
      <c r="S831" s="18" t="str">
        <f>TEXT(TBL_Employees[[#This Row],[Exit Date]],"yyyy")</f>
        <v/>
      </c>
      <c r="T831" s="18" t="e">
        <f>TBL_Employees[[#This Row],[exit year]]-TBL_Employees[[#This Row],[year hires]]</f>
        <v>#VALUE!</v>
      </c>
      <c r="U831" s="18">
        <f t="shared" si="25"/>
        <v>2.9000000000000001E-2</v>
      </c>
      <c r="V831" s="18" t="e">
        <f>IF(TBL_Employees[[#This Row],[dif]],"true","false")</f>
        <v>#VALUE!</v>
      </c>
    </row>
    <row r="832" spans="1:22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SUM((TBL_Employees[[#This Row],[Bonus %]]*TBL_Employees[[#This Row],[Annual Salary]]))</f>
        <v>0</v>
      </c>
      <c r="P832">
        <f t="shared" si="24"/>
        <v>184</v>
      </c>
      <c r="Q832">
        <f>(TBL_Employees[[#This Row],[COUNT]]/1000)*100</f>
        <v>18.399999999999999</v>
      </c>
      <c r="R832" s="18" t="str">
        <f>TEXT(TBL_Employees[[#This Row],[Hire Date]],"yyyy")</f>
        <v>2005</v>
      </c>
      <c r="S832" s="18" t="str">
        <f>TEXT(TBL_Employees[[#This Row],[Exit Date]],"yyyy")</f>
        <v/>
      </c>
      <c r="T832" s="18" t="e">
        <f>TBL_Employees[[#This Row],[exit year]]-TBL_Employees[[#This Row],[year hires]]</f>
        <v>#VALUE!</v>
      </c>
      <c r="U832" s="18">
        <f t="shared" si="25"/>
        <v>2.9000000000000001E-2</v>
      </c>
      <c r="V832" s="18" t="e">
        <f>IF(TBL_Employees[[#This Row],[dif]],"true","false")</f>
        <v>#VALUE!</v>
      </c>
    </row>
    <row r="833" spans="1:22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SUM((TBL_Employees[[#This Row],[Bonus %]]*TBL_Employees[[#This Row],[Annual Salary]]))</f>
        <v>0</v>
      </c>
      <c r="P833">
        <f t="shared" si="24"/>
        <v>184</v>
      </c>
      <c r="Q833">
        <f>(TBL_Employees[[#This Row],[COUNT]]/1000)*100</f>
        <v>18.399999999999999</v>
      </c>
      <c r="R833" s="18" t="str">
        <f>TEXT(TBL_Employees[[#This Row],[Hire Date]],"yyyy")</f>
        <v>2005</v>
      </c>
      <c r="S833" s="18" t="str">
        <f>TEXT(TBL_Employees[[#This Row],[Exit Date]],"yyyy")</f>
        <v/>
      </c>
      <c r="T833" s="18" t="e">
        <f>TBL_Employees[[#This Row],[exit year]]-TBL_Employees[[#This Row],[year hires]]</f>
        <v>#VALUE!</v>
      </c>
      <c r="U833" s="18">
        <f t="shared" si="25"/>
        <v>2.9000000000000001E-2</v>
      </c>
      <c r="V833" s="18" t="e">
        <f>IF(TBL_Employees[[#This Row],[dif]],"true","false")</f>
        <v>#VALUE!</v>
      </c>
    </row>
    <row r="834" spans="1:22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SUM((TBL_Employees[[#This Row],[Bonus %]]*TBL_Employees[[#This Row],[Annual Salary]]))</f>
        <v>17359.32</v>
      </c>
      <c r="P834">
        <f t="shared" ref="P834:P897" si="26">COUNTIF(K:K,"&gt;20%")</f>
        <v>184</v>
      </c>
      <c r="Q834">
        <f>(TBL_Employees[[#This Row],[COUNT]]/1000)*100</f>
        <v>18.399999999999999</v>
      </c>
      <c r="R834" s="18" t="str">
        <f>TEXT(TBL_Employees[[#This Row],[Hire Date]],"yyyy")</f>
        <v>2001</v>
      </c>
      <c r="S834" s="18" t="str">
        <f>TEXT(TBL_Employees[[#This Row],[Exit Date]],"yyyy")</f>
        <v/>
      </c>
      <c r="T834" s="18" t="e">
        <f>TBL_Employees[[#This Row],[exit year]]-TBL_Employees[[#This Row],[year hires]]</f>
        <v>#VALUE!</v>
      </c>
      <c r="U834" s="18">
        <f t="shared" ref="U834:U897" si="27">29/1000</f>
        <v>2.9000000000000001E-2</v>
      </c>
      <c r="V834" s="18" t="e">
        <f>IF(TBL_Employees[[#This Row],[dif]],"true","false")</f>
        <v>#VALUE!</v>
      </c>
    </row>
    <row r="835" spans="1:22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SUM((TBL_Employees[[#This Row],[Bonus %]]*TBL_Employees[[#This Row],[Annual Salary]]))</f>
        <v>0</v>
      </c>
      <c r="P835">
        <f t="shared" si="26"/>
        <v>184</v>
      </c>
      <c r="Q835">
        <f>(TBL_Employees[[#This Row],[COUNT]]/1000)*100</f>
        <v>18.399999999999999</v>
      </c>
      <c r="R835" s="18" t="str">
        <f>TEXT(TBL_Employees[[#This Row],[Hire Date]],"yyyy")</f>
        <v>2018</v>
      </c>
      <c r="S835" s="18" t="str">
        <f>TEXT(TBL_Employees[[#This Row],[Exit Date]],"yyyy")</f>
        <v/>
      </c>
      <c r="T835" s="18" t="e">
        <f>TBL_Employees[[#This Row],[exit year]]-TBL_Employees[[#This Row],[year hires]]</f>
        <v>#VALUE!</v>
      </c>
      <c r="U835" s="18">
        <f t="shared" si="27"/>
        <v>2.9000000000000001E-2</v>
      </c>
      <c r="V835" s="18" t="e">
        <f>IF(TBL_Employees[[#This Row],[dif]],"true","false")</f>
        <v>#VALUE!</v>
      </c>
    </row>
    <row r="836" spans="1:22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SUM((TBL_Employees[[#This Row],[Bonus %]]*TBL_Employees[[#This Row],[Annual Salary]]))</f>
        <v>0</v>
      </c>
      <c r="P836">
        <f t="shared" si="26"/>
        <v>184</v>
      </c>
      <c r="Q836">
        <f>(TBL_Employees[[#This Row],[COUNT]]/1000)*100</f>
        <v>18.399999999999999</v>
      </c>
      <c r="R836" s="18" t="str">
        <f>TEXT(TBL_Employees[[#This Row],[Hire Date]],"yyyy")</f>
        <v>1996</v>
      </c>
      <c r="S836" s="18" t="str">
        <f>TEXT(TBL_Employees[[#This Row],[Exit Date]],"yyyy")</f>
        <v>1996</v>
      </c>
      <c r="T836" s="18">
        <f>TBL_Employees[[#This Row],[exit year]]-TBL_Employees[[#This Row],[year hires]]</f>
        <v>0</v>
      </c>
      <c r="U836" s="18">
        <f t="shared" si="27"/>
        <v>2.9000000000000001E-2</v>
      </c>
      <c r="V836" s="18" t="str">
        <f>IF(TBL_Employees[[#This Row],[dif]],"true","false")</f>
        <v>false</v>
      </c>
    </row>
    <row r="837" spans="1:22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SUM((TBL_Employees[[#This Row],[Bonus %]]*TBL_Employees[[#This Row],[Annual Salary]]))</f>
        <v>11051.320000000002</v>
      </c>
      <c r="P837">
        <f t="shared" si="26"/>
        <v>184</v>
      </c>
      <c r="Q837">
        <f>(TBL_Employees[[#This Row],[COUNT]]/1000)*100</f>
        <v>18.399999999999999</v>
      </c>
      <c r="R837" s="18" t="str">
        <f>TEXT(TBL_Employees[[#This Row],[Hire Date]],"yyyy")</f>
        <v>2018</v>
      </c>
      <c r="S837" s="18" t="str">
        <f>TEXT(TBL_Employees[[#This Row],[Exit Date]],"yyyy")</f>
        <v/>
      </c>
      <c r="T837" s="18" t="e">
        <f>TBL_Employees[[#This Row],[exit year]]-TBL_Employees[[#This Row],[year hires]]</f>
        <v>#VALUE!</v>
      </c>
      <c r="U837" s="18">
        <f t="shared" si="27"/>
        <v>2.9000000000000001E-2</v>
      </c>
      <c r="V837" s="18" t="e">
        <f>IF(TBL_Employees[[#This Row],[dif]],"true","false")</f>
        <v>#VALUE!</v>
      </c>
    </row>
    <row r="838" spans="1:22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SUM((TBL_Employees[[#This Row],[Bonus %]]*TBL_Employees[[#This Row],[Annual Salary]]))</f>
        <v>0</v>
      </c>
      <c r="P838">
        <f t="shared" si="26"/>
        <v>184</v>
      </c>
      <c r="Q838">
        <f>(TBL_Employees[[#This Row],[COUNT]]/1000)*100</f>
        <v>18.399999999999999</v>
      </c>
      <c r="R838" s="18" t="str">
        <f>TEXT(TBL_Employees[[#This Row],[Hire Date]],"yyyy")</f>
        <v>2008</v>
      </c>
      <c r="S838" s="18" t="str">
        <f>TEXT(TBL_Employees[[#This Row],[Exit Date]],"yyyy")</f>
        <v/>
      </c>
      <c r="T838" s="18" t="e">
        <f>TBL_Employees[[#This Row],[exit year]]-TBL_Employees[[#This Row],[year hires]]</f>
        <v>#VALUE!</v>
      </c>
      <c r="U838" s="18">
        <f t="shared" si="27"/>
        <v>2.9000000000000001E-2</v>
      </c>
      <c r="V838" s="18" t="e">
        <f>IF(TBL_Employees[[#This Row],[dif]],"true","false")</f>
        <v>#VALUE!</v>
      </c>
    </row>
    <row r="839" spans="1:22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SUM((TBL_Employees[[#This Row],[Bonus %]]*TBL_Employees[[#This Row],[Annual Salary]]))</f>
        <v>41517.090000000004</v>
      </c>
      <c r="P839">
        <f t="shared" si="26"/>
        <v>184</v>
      </c>
      <c r="Q839">
        <f>(TBL_Employees[[#This Row],[COUNT]]/1000)*100</f>
        <v>18.399999999999999</v>
      </c>
      <c r="R839" s="18" t="str">
        <f>TEXT(TBL_Employees[[#This Row],[Hire Date]],"yyyy")</f>
        <v>2010</v>
      </c>
      <c r="S839" s="18" t="str">
        <f>TEXT(TBL_Employees[[#This Row],[Exit Date]],"yyyy")</f>
        <v/>
      </c>
      <c r="T839" s="18" t="e">
        <f>TBL_Employees[[#This Row],[exit year]]-TBL_Employees[[#This Row],[year hires]]</f>
        <v>#VALUE!</v>
      </c>
      <c r="U839" s="18">
        <f t="shared" si="27"/>
        <v>2.9000000000000001E-2</v>
      </c>
      <c r="V839" s="18" t="e">
        <f>IF(TBL_Employees[[#This Row],[dif]],"true","false")</f>
        <v>#VALUE!</v>
      </c>
    </row>
    <row r="840" spans="1:22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SUM((TBL_Employees[[#This Row],[Bonus %]]*TBL_Employees[[#This Row],[Annual Salary]]))</f>
        <v>6205.38</v>
      </c>
      <c r="P840">
        <f t="shared" si="26"/>
        <v>184</v>
      </c>
      <c r="Q840">
        <f>(TBL_Employees[[#This Row],[COUNT]]/1000)*100</f>
        <v>18.399999999999999</v>
      </c>
      <c r="R840" s="18" t="str">
        <f>TEXT(TBL_Employees[[#This Row],[Hire Date]],"yyyy")</f>
        <v>2015</v>
      </c>
      <c r="S840" s="18" t="str">
        <f>TEXT(TBL_Employees[[#This Row],[Exit Date]],"yyyy")</f>
        <v/>
      </c>
      <c r="T840" s="18" t="e">
        <f>TBL_Employees[[#This Row],[exit year]]-TBL_Employees[[#This Row],[year hires]]</f>
        <v>#VALUE!</v>
      </c>
      <c r="U840" s="18">
        <f t="shared" si="27"/>
        <v>2.9000000000000001E-2</v>
      </c>
      <c r="V840" s="18" t="e">
        <f>IF(TBL_Employees[[#This Row],[dif]],"true","false")</f>
        <v>#VALUE!</v>
      </c>
    </row>
    <row r="841" spans="1:22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SUM((TBL_Employees[[#This Row],[Bonus %]]*TBL_Employees[[#This Row],[Annual Salary]]))</f>
        <v>0</v>
      </c>
      <c r="P841">
        <f t="shared" si="26"/>
        <v>184</v>
      </c>
      <c r="Q841">
        <f>(TBL_Employees[[#This Row],[COUNT]]/1000)*100</f>
        <v>18.399999999999999</v>
      </c>
      <c r="R841" s="18" t="str">
        <f>TEXT(TBL_Employees[[#This Row],[Hire Date]],"yyyy")</f>
        <v>2021</v>
      </c>
      <c r="S841" s="18" t="str">
        <f>TEXT(TBL_Employees[[#This Row],[Exit Date]],"yyyy")</f>
        <v/>
      </c>
      <c r="T841" s="18" t="e">
        <f>TBL_Employees[[#This Row],[exit year]]-TBL_Employees[[#This Row],[year hires]]</f>
        <v>#VALUE!</v>
      </c>
      <c r="U841" s="18">
        <f t="shared" si="27"/>
        <v>2.9000000000000001E-2</v>
      </c>
      <c r="V841" s="18" t="e">
        <f>IF(TBL_Employees[[#This Row],[dif]],"true","false")</f>
        <v>#VALUE!</v>
      </c>
    </row>
    <row r="842" spans="1:22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SUM((TBL_Employees[[#This Row],[Bonus %]]*TBL_Employees[[#This Row],[Annual Salary]]))</f>
        <v>0</v>
      </c>
      <c r="P842">
        <f t="shared" si="26"/>
        <v>184</v>
      </c>
      <c r="Q842">
        <f>(TBL_Employees[[#This Row],[COUNT]]/1000)*100</f>
        <v>18.399999999999999</v>
      </c>
      <c r="R842" s="18" t="str">
        <f>TEXT(TBL_Employees[[#This Row],[Hire Date]],"yyyy")</f>
        <v>2018</v>
      </c>
      <c r="S842" s="18" t="str">
        <f>TEXT(TBL_Employees[[#This Row],[Exit Date]],"yyyy")</f>
        <v/>
      </c>
      <c r="T842" s="18" t="e">
        <f>TBL_Employees[[#This Row],[exit year]]-TBL_Employees[[#This Row],[year hires]]</f>
        <v>#VALUE!</v>
      </c>
      <c r="U842" s="18">
        <f t="shared" si="27"/>
        <v>2.9000000000000001E-2</v>
      </c>
      <c r="V842" s="18" t="e">
        <f>IF(TBL_Employees[[#This Row],[dif]],"true","false")</f>
        <v>#VALUE!</v>
      </c>
    </row>
    <row r="843" spans="1:22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SUM((TBL_Employees[[#This Row],[Bonus %]]*TBL_Employees[[#This Row],[Annual Salary]]))</f>
        <v>6323.4</v>
      </c>
      <c r="P843">
        <f t="shared" si="26"/>
        <v>184</v>
      </c>
      <c r="Q843">
        <f>(TBL_Employees[[#This Row],[COUNT]]/1000)*100</f>
        <v>18.399999999999999</v>
      </c>
      <c r="R843" s="18" t="str">
        <f>TEXT(TBL_Employees[[#This Row],[Hire Date]],"yyyy")</f>
        <v>2013</v>
      </c>
      <c r="S843" s="18" t="str">
        <f>TEXT(TBL_Employees[[#This Row],[Exit Date]],"yyyy")</f>
        <v/>
      </c>
      <c r="T843" s="18" t="e">
        <f>TBL_Employees[[#This Row],[exit year]]-TBL_Employees[[#This Row],[year hires]]</f>
        <v>#VALUE!</v>
      </c>
      <c r="U843" s="18">
        <f t="shared" si="27"/>
        <v>2.9000000000000001E-2</v>
      </c>
      <c r="V843" s="18" t="e">
        <f>IF(TBL_Employees[[#This Row],[dif]],"true","false")</f>
        <v>#VALUE!</v>
      </c>
    </row>
    <row r="844" spans="1:22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SUM((TBL_Employees[[#This Row],[Bonus %]]*TBL_Employees[[#This Row],[Annual Salary]]))</f>
        <v>0</v>
      </c>
      <c r="P844">
        <f t="shared" si="26"/>
        <v>184</v>
      </c>
      <c r="Q844">
        <f>(TBL_Employees[[#This Row],[COUNT]]/1000)*100</f>
        <v>18.399999999999999</v>
      </c>
      <c r="R844" s="18" t="str">
        <f>TEXT(TBL_Employees[[#This Row],[Hire Date]],"yyyy")</f>
        <v>2021</v>
      </c>
      <c r="S844" s="18" t="str">
        <f>TEXT(TBL_Employees[[#This Row],[Exit Date]],"yyyy")</f>
        <v/>
      </c>
      <c r="T844" s="18" t="e">
        <f>TBL_Employees[[#This Row],[exit year]]-TBL_Employees[[#This Row],[year hires]]</f>
        <v>#VALUE!</v>
      </c>
      <c r="U844" s="18">
        <f t="shared" si="27"/>
        <v>2.9000000000000001E-2</v>
      </c>
      <c r="V844" s="18" t="e">
        <f>IF(TBL_Employees[[#This Row],[dif]],"true","false")</f>
        <v>#VALUE!</v>
      </c>
    </row>
    <row r="845" spans="1:22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SUM((TBL_Employees[[#This Row],[Bonus %]]*TBL_Employees[[#This Row],[Annual Salary]]))</f>
        <v>0</v>
      </c>
      <c r="P845">
        <f t="shared" si="26"/>
        <v>184</v>
      </c>
      <c r="Q845">
        <f>(TBL_Employees[[#This Row],[COUNT]]/1000)*100</f>
        <v>18.399999999999999</v>
      </c>
      <c r="R845" s="18" t="str">
        <f>TEXT(TBL_Employees[[#This Row],[Hire Date]],"yyyy")</f>
        <v>2017</v>
      </c>
      <c r="S845" s="18" t="str">
        <f>TEXT(TBL_Employees[[#This Row],[Exit Date]],"yyyy")</f>
        <v/>
      </c>
      <c r="T845" s="18" t="e">
        <f>TBL_Employees[[#This Row],[exit year]]-TBL_Employees[[#This Row],[year hires]]</f>
        <v>#VALUE!</v>
      </c>
      <c r="U845" s="18">
        <f t="shared" si="27"/>
        <v>2.9000000000000001E-2</v>
      </c>
      <c r="V845" s="18" t="e">
        <f>IF(TBL_Employees[[#This Row],[dif]],"true","false")</f>
        <v>#VALUE!</v>
      </c>
    </row>
    <row r="846" spans="1:22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SUM((TBL_Employees[[#This Row],[Bonus %]]*TBL_Employees[[#This Row],[Annual Salary]]))</f>
        <v>7138.9500000000007</v>
      </c>
      <c r="P846">
        <f t="shared" si="26"/>
        <v>184</v>
      </c>
      <c r="Q846">
        <f>(TBL_Employees[[#This Row],[COUNT]]/1000)*100</f>
        <v>18.399999999999999</v>
      </c>
      <c r="R846" s="18" t="str">
        <f>TEXT(TBL_Employees[[#This Row],[Hire Date]],"yyyy")</f>
        <v>2015</v>
      </c>
      <c r="S846" s="18" t="str">
        <f>TEXT(TBL_Employees[[#This Row],[Exit Date]],"yyyy")</f>
        <v/>
      </c>
      <c r="T846" s="18" t="e">
        <f>TBL_Employees[[#This Row],[exit year]]-TBL_Employees[[#This Row],[year hires]]</f>
        <v>#VALUE!</v>
      </c>
      <c r="U846" s="18">
        <f t="shared" si="27"/>
        <v>2.9000000000000001E-2</v>
      </c>
      <c r="V846" s="18" t="e">
        <f>IF(TBL_Employees[[#This Row],[dif]],"true","false")</f>
        <v>#VALUE!</v>
      </c>
    </row>
    <row r="847" spans="1:22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SUM((TBL_Employees[[#This Row],[Bonus %]]*TBL_Employees[[#This Row],[Annual Salary]]))</f>
        <v>59851.199999999997</v>
      </c>
      <c r="P847">
        <f t="shared" si="26"/>
        <v>184</v>
      </c>
      <c r="Q847">
        <f>(TBL_Employees[[#This Row],[COUNT]]/1000)*100</f>
        <v>18.399999999999999</v>
      </c>
      <c r="R847" s="18" t="str">
        <f>TEXT(TBL_Employees[[#This Row],[Hire Date]],"yyyy")</f>
        <v>2018</v>
      </c>
      <c r="S847" s="18" t="str">
        <f>TEXT(TBL_Employees[[#This Row],[Exit Date]],"yyyy")</f>
        <v/>
      </c>
      <c r="T847" s="18" t="e">
        <f>TBL_Employees[[#This Row],[exit year]]-TBL_Employees[[#This Row],[year hires]]</f>
        <v>#VALUE!</v>
      </c>
      <c r="U847" s="18">
        <f t="shared" si="27"/>
        <v>2.9000000000000001E-2</v>
      </c>
      <c r="V847" s="18" t="e">
        <f>IF(TBL_Employees[[#This Row],[dif]],"true","false")</f>
        <v>#VALUE!</v>
      </c>
    </row>
    <row r="848" spans="1:22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SUM((TBL_Employees[[#This Row],[Bonus %]]*TBL_Employees[[#This Row],[Annual Salary]]))</f>
        <v>16276.26</v>
      </c>
      <c r="P848">
        <f t="shared" si="26"/>
        <v>184</v>
      </c>
      <c r="Q848">
        <f>(TBL_Employees[[#This Row],[COUNT]]/1000)*100</f>
        <v>18.399999999999999</v>
      </c>
      <c r="R848" s="18" t="str">
        <f>TEXT(TBL_Employees[[#This Row],[Hire Date]],"yyyy")</f>
        <v>2006</v>
      </c>
      <c r="S848" s="18" t="str">
        <f>TEXT(TBL_Employees[[#This Row],[Exit Date]],"yyyy")</f>
        <v>2019</v>
      </c>
      <c r="T848" s="18">
        <f>TBL_Employees[[#This Row],[exit year]]-TBL_Employees[[#This Row],[year hires]]</f>
        <v>13</v>
      </c>
      <c r="U848" s="18">
        <f t="shared" si="27"/>
        <v>2.9000000000000001E-2</v>
      </c>
      <c r="V848" s="18" t="str">
        <f>IF(TBL_Employees[[#This Row],[dif]],"true","false")</f>
        <v>true</v>
      </c>
    </row>
    <row r="849" spans="1:22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SUM((TBL_Employees[[#This Row],[Bonus %]]*TBL_Employees[[#This Row],[Annual Salary]]))</f>
        <v>0</v>
      </c>
      <c r="P849">
        <f t="shared" si="26"/>
        <v>184</v>
      </c>
      <c r="Q849">
        <f>(TBL_Employees[[#This Row],[COUNT]]/1000)*100</f>
        <v>18.399999999999999</v>
      </c>
      <c r="R849" s="18" t="str">
        <f>TEXT(TBL_Employees[[#This Row],[Hire Date]],"yyyy")</f>
        <v>2014</v>
      </c>
      <c r="S849" s="18" t="str">
        <f>TEXT(TBL_Employees[[#This Row],[Exit Date]],"yyyy")</f>
        <v/>
      </c>
      <c r="T849" s="18" t="e">
        <f>TBL_Employees[[#This Row],[exit year]]-TBL_Employees[[#This Row],[year hires]]</f>
        <v>#VALUE!</v>
      </c>
      <c r="U849" s="18">
        <f t="shared" si="27"/>
        <v>2.9000000000000001E-2</v>
      </c>
      <c r="V849" s="18" t="e">
        <f>IF(TBL_Employees[[#This Row],[dif]],"true","false")</f>
        <v>#VALUE!</v>
      </c>
    </row>
    <row r="850" spans="1:22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SUM((TBL_Employees[[#This Row],[Bonus %]]*TBL_Employees[[#This Row],[Annual Salary]]))</f>
        <v>0</v>
      </c>
      <c r="P850">
        <f t="shared" si="26"/>
        <v>184</v>
      </c>
      <c r="Q850">
        <f>(TBL_Employees[[#This Row],[COUNT]]/1000)*100</f>
        <v>18.399999999999999</v>
      </c>
      <c r="R850" s="18" t="str">
        <f>TEXT(TBL_Employees[[#This Row],[Hire Date]],"yyyy")</f>
        <v>2011</v>
      </c>
      <c r="S850" s="18" t="str">
        <f>TEXT(TBL_Employees[[#This Row],[Exit Date]],"yyyy")</f>
        <v/>
      </c>
      <c r="T850" s="18" t="e">
        <f>TBL_Employees[[#This Row],[exit year]]-TBL_Employees[[#This Row],[year hires]]</f>
        <v>#VALUE!</v>
      </c>
      <c r="U850" s="18">
        <f t="shared" si="27"/>
        <v>2.9000000000000001E-2</v>
      </c>
      <c r="V850" s="18" t="e">
        <f>IF(TBL_Employees[[#This Row],[dif]],"true","false")</f>
        <v>#VALUE!</v>
      </c>
    </row>
    <row r="851" spans="1:22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SUM((TBL_Employees[[#This Row],[Bonus %]]*TBL_Employees[[#This Row],[Annual Salary]]))</f>
        <v>30564.16</v>
      </c>
      <c r="P851">
        <f t="shared" si="26"/>
        <v>184</v>
      </c>
      <c r="Q851">
        <f>(TBL_Employees[[#This Row],[COUNT]]/1000)*100</f>
        <v>18.399999999999999</v>
      </c>
      <c r="R851" s="18" t="str">
        <f>TEXT(TBL_Employees[[#This Row],[Hire Date]],"yyyy")</f>
        <v>2015</v>
      </c>
      <c r="S851" s="18" t="str">
        <f>TEXT(TBL_Employees[[#This Row],[Exit Date]],"yyyy")</f>
        <v/>
      </c>
      <c r="T851" s="18" t="e">
        <f>TBL_Employees[[#This Row],[exit year]]-TBL_Employees[[#This Row],[year hires]]</f>
        <v>#VALUE!</v>
      </c>
      <c r="U851" s="18">
        <f t="shared" si="27"/>
        <v>2.9000000000000001E-2</v>
      </c>
      <c r="V851" s="18" t="e">
        <f>IF(TBL_Employees[[#This Row],[dif]],"true","false")</f>
        <v>#VALUE!</v>
      </c>
    </row>
    <row r="852" spans="1:22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SUM((TBL_Employees[[#This Row],[Bonus %]]*TBL_Employees[[#This Row],[Annual Salary]]))</f>
        <v>59752</v>
      </c>
      <c r="P852">
        <f t="shared" si="26"/>
        <v>184</v>
      </c>
      <c r="Q852">
        <f>(TBL_Employees[[#This Row],[COUNT]]/1000)*100</f>
        <v>18.399999999999999</v>
      </c>
      <c r="R852" s="18" t="str">
        <f>TEXT(TBL_Employees[[#This Row],[Hire Date]],"yyyy")</f>
        <v>2010</v>
      </c>
      <c r="S852" s="18" t="str">
        <f>TEXT(TBL_Employees[[#This Row],[Exit Date]],"yyyy")</f>
        <v/>
      </c>
      <c r="T852" s="18" t="e">
        <f>TBL_Employees[[#This Row],[exit year]]-TBL_Employees[[#This Row],[year hires]]</f>
        <v>#VALUE!</v>
      </c>
      <c r="U852" s="18">
        <f t="shared" si="27"/>
        <v>2.9000000000000001E-2</v>
      </c>
      <c r="V852" s="18" t="e">
        <f>IF(TBL_Employees[[#This Row],[dif]],"true","false")</f>
        <v>#VALUE!</v>
      </c>
    </row>
    <row r="853" spans="1:22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SUM((TBL_Employees[[#This Row],[Bonus %]]*TBL_Employees[[#This Row],[Annual Salary]]))</f>
        <v>0</v>
      </c>
      <c r="P853">
        <f t="shared" si="26"/>
        <v>184</v>
      </c>
      <c r="Q853">
        <f>(TBL_Employees[[#This Row],[COUNT]]/1000)*100</f>
        <v>18.399999999999999</v>
      </c>
      <c r="R853" s="18" t="str">
        <f>TEXT(TBL_Employees[[#This Row],[Hire Date]],"yyyy")</f>
        <v>2009</v>
      </c>
      <c r="S853" s="18" t="str">
        <f>TEXT(TBL_Employees[[#This Row],[Exit Date]],"yyyy")</f>
        <v/>
      </c>
      <c r="T853" s="18" t="e">
        <f>TBL_Employees[[#This Row],[exit year]]-TBL_Employees[[#This Row],[year hires]]</f>
        <v>#VALUE!</v>
      </c>
      <c r="U853" s="18">
        <f t="shared" si="27"/>
        <v>2.9000000000000001E-2</v>
      </c>
      <c r="V853" s="18" t="e">
        <f>IF(TBL_Employees[[#This Row],[dif]],"true","false")</f>
        <v>#VALUE!</v>
      </c>
    </row>
    <row r="854" spans="1:22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SUM((TBL_Employees[[#This Row],[Bonus %]]*TBL_Employees[[#This Row],[Annual Salary]]))</f>
        <v>0</v>
      </c>
      <c r="P854">
        <f t="shared" si="26"/>
        <v>184</v>
      </c>
      <c r="Q854">
        <f>(TBL_Employees[[#This Row],[COUNT]]/1000)*100</f>
        <v>18.399999999999999</v>
      </c>
      <c r="R854" s="18" t="str">
        <f>TEXT(TBL_Employees[[#This Row],[Hire Date]],"yyyy")</f>
        <v>2010</v>
      </c>
      <c r="S854" s="18" t="str">
        <f>TEXT(TBL_Employees[[#This Row],[Exit Date]],"yyyy")</f>
        <v/>
      </c>
      <c r="T854" s="18" t="e">
        <f>TBL_Employees[[#This Row],[exit year]]-TBL_Employees[[#This Row],[year hires]]</f>
        <v>#VALUE!</v>
      </c>
      <c r="U854" s="18">
        <f t="shared" si="27"/>
        <v>2.9000000000000001E-2</v>
      </c>
      <c r="V854" s="18" t="e">
        <f>IF(TBL_Employees[[#This Row],[dif]],"true","false")</f>
        <v>#VALUE!</v>
      </c>
    </row>
    <row r="855" spans="1:22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SUM((TBL_Employees[[#This Row],[Bonus %]]*TBL_Employees[[#This Row],[Annual Salary]]))</f>
        <v>0</v>
      </c>
      <c r="P855">
        <f t="shared" si="26"/>
        <v>184</v>
      </c>
      <c r="Q855">
        <f>(TBL_Employees[[#This Row],[COUNT]]/1000)*100</f>
        <v>18.399999999999999</v>
      </c>
      <c r="R855" s="18" t="str">
        <f>TEXT(TBL_Employees[[#This Row],[Hire Date]],"yyyy")</f>
        <v>2021</v>
      </c>
      <c r="S855" s="18" t="str">
        <f>TEXT(TBL_Employees[[#This Row],[Exit Date]],"yyyy")</f>
        <v/>
      </c>
      <c r="T855" s="18" t="e">
        <f>TBL_Employees[[#This Row],[exit year]]-TBL_Employees[[#This Row],[year hires]]</f>
        <v>#VALUE!</v>
      </c>
      <c r="U855" s="18">
        <f t="shared" si="27"/>
        <v>2.9000000000000001E-2</v>
      </c>
      <c r="V855" s="18" t="e">
        <f>IF(TBL_Employees[[#This Row],[dif]],"true","false")</f>
        <v>#VALUE!</v>
      </c>
    </row>
    <row r="856" spans="1:22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SUM((TBL_Employees[[#This Row],[Bonus %]]*TBL_Employees[[#This Row],[Annual Salary]]))</f>
        <v>0</v>
      </c>
      <c r="P856">
        <f t="shared" si="26"/>
        <v>184</v>
      </c>
      <c r="Q856">
        <f>(TBL_Employees[[#This Row],[COUNT]]/1000)*100</f>
        <v>18.399999999999999</v>
      </c>
      <c r="R856" s="18" t="str">
        <f>TEXT(TBL_Employees[[#This Row],[Hire Date]],"yyyy")</f>
        <v>2021</v>
      </c>
      <c r="S856" s="18" t="str">
        <f>TEXT(TBL_Employees[[#This Row],[Exit Date]],"yyyy")</f>
        <v/>
      </c>
      <c r="T856" s="18" t="e">
        <f>TBL_Employees[[#This Row],[exit year]]-TBL_Employees[[#This Row],[year hires]]</f>
        <v>#VALUE!</v>
      </c>
      <c r="U856" s="18">
        <f t="shared" si="27"/>
        <v>2.9000000000000001E-2</v>
      </c>
      <c r="V856" s="18" t="e">
        <f>IF(TBL_Employees[[#This Row],[dif]],"true","false")</f>
        <v>#VALUE!</v>
      </c>
    </row>
    <row r="857" spans="1:22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SUM((TBL_Employees[[#This Row],[Bonus %]]*TBL_Employees[[#This Row],[Annual Salary]]))</f>
        <v>38490.25</v>
      </c>
      <c r="P857">
        <f t="shared" si="26"/>
        <v>184</v>
      </c>
      <c r="Q857">
        <f>(TBL_Employees[[#This Row],[COUNT]]/1000)*100</f>
        <v>18.399999999999999</v>
      </c>
      <c r="R857" s="18" t="str">
        <f>TEXT(TBL_Employees[[#This Row],[Hire Date]],"yyyy")</f>
        <v>2014</v>
      </c>
      <c r="S857" s="18" t="str">
        <f>TEXT(TBL_Employees[[#This Row],[Exit Date]],"yyyy")</f>
        <v/>
      </c>
      <c r="T857" s="18" t="e">
        <f>TBL_Employees[[#This Row],[exit year]]-TBL_Employees[[#This Row],[year hires]]</f>
        <v>#VALUE!</v>
      </c>
      <c r="U857" s="18">
        <f t="shared" si="27"/>
        <v>2.9000000000000001E-2</v>
      </c>
      <c r="V857" s="18" t="e">
        <f>IF(TBL_Employees[[#This Row],[dif]],"true","false")</f>
        <v>#VALUE!</v>
      </c>
    </row>
    <row r="858" spans="1:22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SUM((TBL_Employees[[#This Row],[Bonus %]]*TBL_Employees[[#This Row],[Annual Salary]]))</f>
        <v>0</v>
      </c>
      <c r="P858">
        <f t="shared" si="26"/>
        <v>184</v>
      </c>
      <c r="Q858">
        <f>(TBL_Employees[[#This Row],[COUNT]]/1000)*100</f>
        <v>18.399999999999999</v>
      </c>
      <c r="R858" s="18" t="str">
        <f>TEXT(TBL_Employees[[#This Row],[Hire Date]],"yyyy")</f>
        <v>2006</v>
      </c>
      <c r="S858" s="18" t="str">
        <f>TEXT(TBL_Employees[[#This Row],[Exit Date]],"yyyy")</f>
        <v/>
      </c>
      <c r="T858" s="18" t="e">
        <f>TBL_Employees[[#This Row],[exit year]]-TBL_Employees[[#This Row],[year hires]]</f>
        <v>#VALUE!</v>
      </c>
      <c r="U858" s="18">
        <f t="shared" si="27"/>
        <v>2.9000000000000001E-2</v>
      </c>
      <c r="V858" s="18" t="e">
        <f>IF(TBL_Employees[[#This Row],[dif]],"true","false")</f>
        <v>#VALUE!</v>
      </c>
    </row>
    <row r="859" spans="1:22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SUM((TBL_Employees[[#This Row],[Bonus %]]*TBL_Employees[[#This Row],[Annual Salary]]))</f>
        <v>17411.16</v>
      </c>
      <c r="P859">
        <f t="shared" si="26"/>
        <v>184</v>
      </c>
      <c r="Q859">
        <f>(TBL_Employees[[#This Row],[COUNT]]/1000)*100</f>
        <v>18.399999999999999</v>
      </c>
      <c r="R859" s="18" t="str">
        <f>TEXT(TBL_Employees[[#This Row],[Hire Date]],"yyyy")</f>
        <v>2010</v>
      </c>
      <c r="S859" s="18" t="str">
        <f>TEXT(TBL_Employees[[#This Row],[Exit Date]],"yyyy")</f>
        <v/>
      </c>
      <c r="T859" s="18" t="e">
        <f>TBL_Employees[[#This Row],[exit year]]-TBL_Employees[[#This Row],[year hires]]</f>
        <v>#VALUE!</v>
      </c>
      <c r="U859" s="18">
        <f t="shared" si="27"/>
        <v>2.9000000000000001E-2</v>
      </c>
      <c r="V859" s="18" t="e">
        <f>IF(TBL_Employees[[#This Row],[dif]],"true","false")</f>
        <v>#VALUE!</v>
      </c>
    </row>
    <row r="860" spans="1:22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SUM((TBL_Employees[[#This Row],[Bonus %]]*TBL_Employees[[#This Row],[Annual Salary]]))</f>
        <v>0</v>
      </c>
      <c r="P860">
        <f t="shared" si="26"/>
        <v>184</v>
      </c>
      <c r="Q860">
        <f>(TBL_Employees[[#This Row],[COUNT]]/1000)*100</f>
        <v>18.399999999999999</v>
      </c>
      <c r="R860" s="18" t="str">
        <f>TEXT(TBL_Employees[[#This Row],[Hire Date]],"yyyy")</f>
        <v>2021</v>
      </c>
      <c r="S860" s="18" t="str">
        <f>TEXT(TBL_Employees[[#This Row],[Exit Date]],"yyyy")</f>
        <v/>
      </c>
      <c r="T860" s="18" t="e">
        <f>TBL_Employees[[#This Row],[exit year]]-TBL_Employees[[#This Row],[year hires]]</f>
        <v>#VALUE!</v>
      </c>
      <c r="U860" s="18">
        <f t="shared" si="27"/>
        <v>2.9000000000000001E-2</v>
      </c>
      <c r="V860" s="18" t="e">
        <f>IF(TBL_Employees[[#This Row],[dif]],"true","false")</f>
        <v>#VALUE!</v>
      </c>
    </row>
    <row r="861" spans="1:22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SUM((TBL_Employees[[#This Row],[Bonus %]]*TBL_Employees[[#This Row],[Annual Salary]]))</f>
        <v>0</v>
      </c>
      <c r="P861">
        <f t="shared" si="26"/>
        <v>184</v>
      </c>
      <c r="Q861">
        <f>(TBL_Employees[[#This Row],[COUNT]]/1000)*100</f>
        <v>18.399999999999999</v>
      </c>
      <c r="R861" s="18" t="str">
        <f>TEXT(TBL_Employees[[#This Row],[Hire Date]],"yyyy")</f>
        <v>1996</v>
      </c>
      <c r="S861" s="18" t="str">
        <f>TEXT(TBL_Employees[[#This Row],[Exit Date]],"yyyy")</f>
        <v/>
      </c>
      <c r="T861" s="18" t="e">
        <f>TBL_Employees[[#This Row],[exit year]]-TBL_Employees[[#This Row],[year hires]]</f>
        <v>#VALUE!</v>
      </c>
      <c r="U861" s="18">
        <f t="shared" si="27"/>
        <v>2.9000000000000001E-2</v>
      </c>
      <c r="V861" s="18" t="e">
        <f>IF(TBL_Employees[[#This Row],[dif]],"true","false")</f>
        <v>#VALUE!</v>
      </c>
    </row>
    <row r="862" spans="1:22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SUM((TBL_Employees[[#This Row],[Bonus %]]*TBL_Employees[[#This Row],[Annual Salary]]))</f>
        <v>9647.5499999999993</v>
      </c>
      <c r="P862">
        <f t="shared" si="26"/>
        <v>184</v>
      </c>
      <c r="Q862">
        <f>(TBL_Employees[[#This Row],[COUNT]]/1000)*100</f>
        <v>18.399999999999999</v>
      </c>
      <c r="R862" s="18" t="str">
        <f>TEXT(TBL_Employees[[#This Row],[Hire Date]],"yyyy")</f>
        <v>2020</v>
      </c>
      <c r="S862" s="18" t="str">
        <f>TEXT(TBL_Employees[[#This Row],[Exit Date]],"yyyy")</f>
        <v/>
      </c>
      <c r="T862" s="18" t="e">
        <f>TBL_Employees[[#This Row],[exit year]]-TBL_Employees[[#This Row],[year hires]]</f>
        <v>#VALUE!</v>
      </c>
      <c r="U862" s="18">
        <f t="shared" si="27"/>
        <v>2.9000000000000001E-2</v>
      </c>
      <c r="V862" s="18" t="e">
        <f>IF(TBL_Employees[[#This Row],[dif]],"true","false")</f>
        <v>#VALUE!</v>
      </c>
    </row>
    <row r="863" spans="1:22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SUM((TBL_Employees[[#This Row],[Bonus %]]*TBL_Employees[[#This Row],[Annual Salary]]))</f>
        <v>19113.3</v>
      </c>
      <c r="P863">
        <f t="shared" si="26"/>
        <v>184</v>
      </c>
      <c r="Q863">
        <f>(TBL_Employees[[#This Row],[COUNT]]/1000)*100</f>
        <v>18.399999999999999</v>
      </c>
      <c r="R863" s="18" t="str">
        <f>TEXT(TBL_Employees[[#This Row],[Hire Date]],"yyyy")</f>
        <v>2018</v>
      </c>
      <c r="S863" s="18" t="str">
        <f>TEXT(TBL_Employees[[#This Row],[Exit Date]],"yyyy")</f>
        <v/>
      </c>
      <c r="T863" s="18" t="e">
        <f>TBL_Employees[[#This Row],[exit year]]-TBL_Employees[[#This Row],[year hires]]</f>
        <v>#VALUE!</v>
      </c>
      <c r="U863" s="18">
        <f t="shared" si="27"/>
        <v>2.9000000000000001E-2</v>
      </c>
      <c r="V863" s="18" t="e">
        <f>IF(TBL_Employees[[#This Row],[dif]],"true","false")</f>
        <v>#VALUE!</v>
      </c>
    </row>
    <row r="864" spans="1:22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SUM((TBL_Employees[[#This Row],[Bonus %]]*TBL_Employees[[#This Row],[Annual Salary]]))</f>
        <v>43542.630000000005</v>
      </c>
      <c r="P864">
        <f t="shared" si="26"/>
        <v>184</v>
      </c>
      <c r="Q864">
        <f>(TBL_Employees[[#This Row],[COUNT]]/1000)*100</f>
        <v>18.399999999999999</v>
      </c>
      <c r="R864" s="18" t="str">
        <f>TEXT(TBL_Employees[[#This Row],[Hire Date]],"yyyy")</f>
        <v>2017</v>
      </c>
      <c r="S864" s="18" t="str">
        <f>TEXT(TBL_Employees[[#This Row],[Exit Date]],"yyyy")</f>
        <v/>
      </c>
      <c r="T864" s="18" t="e">
        <f>TBL_Employees[[#This Row],[exit year]]-TBL_Employees[[#This Row],[year hires]]</f>
        <v>#VALUE!</v>
      </c>
      <c r="U864" s="18">
        <f t="shared" si="27"/>
        <v>2.9000000000000001E-2</v>
      </c>
      <c r="V864" s="18" t="e">
        <f>IF(TBL_Employees[[#This Row],[dif]],"true","false")</f>
        <v>#VALUE!</v>
      </c>
    </row>
    <row r="865" spans="1:22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SUM((TBL_Employees[[#This Row],[Bonus %]]*TBL_Employees[[#This Row],[Annual Salary]]))</f>
        <v>69171.3</v>
      </c>
      <c r="P865">
        <f t="shared" si="26"/>
        <v>184</v>
      </c>
      <c r="Q865">
        <f>(TBL_Employees[[#This Row],[COUNT]]/1000)*100</f>
        <v>18.399999999999999</v>
      </c>
      <c r="R865" s="18" t="str">
        <f>TEXT(TBL_Employees[[#This Row],[Hire Date]],"yyyy")</f>
        <v>2014</v>
      </c>
      <c r="S865" s="18" t="str">
        <f>TEXT(TBL_Employees[[#This Row],[Exit Date]],"yyyy")</f>
        <v/>
      </c>
      <c r="T865" s="18" t="e">
        <f>TBL_Employees[[#This Row],[exit year]]-TBL_Employees[[#This Row],[year hires]]</f>
        <v>#VALUE!</v>
      </c>
      <c r="U865" s="18">
        <f t="shared" si="27"/>
        <v>2.9000000000000001E-2</v>
      </c>
      <c r="V865" s="18" t="e">
        <f>IF(TBL_Employees[[#This Row],[dif]],"true","false")</f>
        <v>#VALUE!</v>
      </c>
    </row>
    <row r="866" spans="1:22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SUM((TBL_Employees[[#This Row],[Bonus %]]*TBL_Employees[[#This Row],[Annual Salary]]))</f>
        <v>14448.83</v>
      </c>
      <c r="P866">
        <f t="shared" si="26"/>
        <v>184</v>
      </c>
      <c r="Q866">
        <f>(TBL_Employees[[#This Row],[COUNT]]/1000)*100</f>
        <v>18.399999999999999</v>
      </c>
      <c r="R866" s="18" t="str">
        <f>TEXT(TBL_Employees[[#This Row],[Hire Date]],"yyyy")</f>
        <v>2011</v>
      </c>
      <c r="S866" s="18" t="str">
        <f>TEXT(TBL_Employees[[#This Row],[Exit Date]],"yyyy")</f>
        <v/>
      </c>
      <c r="T866" s="18" t="e">
        <f>TBL_Employees[[#This Row],[exit year]]-TBL_Employees[[#This Row],[year hires]]</f>
        <v>#VALUE!</v>
      </c>
      <c r="U866" s="18">
        <f t="shared" si="27"/>
        <v>2.9000000000000001E-2</v>
      </c>
      <c r="V866" s="18" t="e">
        <f>IF(TBL_Employees[[#This Row],[dif]],"true","false")</f>
        <v>#VALUE!</v>
      </c>
    </row>
    <row r="867" spans="1:22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SUM((TBL_Employees[[#This Row],[Bonus %]]*TBL_Employees[[#This Row],[Annual Salary]]))</f>
        <v>0</v>
      </c>
      <c r="P867">
        <f t="shared" si="26"/>
        <v>184</v>
      </c>
      <c r="Q867">
        <f>(TBL_Employees[[#This Row],[COUNT]]/1000)*100</f>
        <v>18.399999999999999</v>
      </c>
      <c r="R867" s="18" t="str">
        <f>TEXT(TBL_Employees[[#This Row],[Hire Date]],"yyyy")</f>
        <v>2010</v>
      </c>
      <c r="S867" s="18" t="str">
        <f>TEXT(TBL_Employees[[#This Row],[Exit Date]],"yyyy")</f>
        <v/>
      </c>
      <c r="T867" s="18" t="e">
        <f>TBL_Employees[[#This Row],[exit year]]-TBL_Employees[[#This Row],[year hires]]</f>
        <v>#VALUE!</v>
      </c>
      <c r="U867" s="18">
        <f t="shared" si="27"/>
        <v>2.9000000000000001E-2</v>
      </c>
      <c r="V867" s="18" t="e">
        <f>IF(TBL_Employees[[#This Row],[dif]],"true","false")</f>
        <v>#VALUE!</v>
      </c>
    </row>
    <row r="868" spans="1:22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SUM((TBL_Employees[[#This Row],[Bonus %]]*TBL_Employees[[#This Row],[Annual Salary]]))</f>
        <v>0</v>
      </c>
      <c r="P868">
        <f t="shared" si="26"/>
        <v>184</v>
      </c>
      <c r="Q868">
        <f>(TBL_Employees[[#This Row],[COUNT]]/1000)*100</f>
        <v>18.399999999999999</v>
      </c>
      <c r="R868" s="18" t="str">
        <f>TEXT(TBL_Employees[[#This Row],[Hire Date]],"yyyy")</f>
        <v>2019</v>
      </c>
      <c r="S868" s="18" t="str">
        <f>TEXT(TBL_Employees[[#This Row],[Exit Date]],"yyyy")</f>
        <v/>
      </c>
      <c r="T868" s="18" t="e">
        <f>TBL_Employees[[#This Row],[exit year]]-TBL_Employees[[#This Row],[year hires]]</f>
        <v>#VALUE!</v>
      </c>
      <c r="U868" s="18">
        <f t="shared" si="27"/>
        <v>2.9000000000000001E-2</v>
      </c>
      <c r="V868" s="18" t="e">
        <f>IF(TBL_Employees[[#This Row],[dif]],"true","false")</f>
        <v>#VALUE!</v>
      </c>
    </row>
    <row r="869" spans="1:22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SUM((TBL_Employees[[#This Row],[Bonus %]]*TBL_Employees[[#This Row],[Annual Salary]]))</f>
        <v>0</v>
      </c>
      <c r="P869">
        <f t="shared" si="26"/>
        <v>184</v>
      </c>
      <c r="Q869">
        <f>(TBL_Employees[[#This Row],[COUNT]]/1000)*100</f>
        <v>18.399999999999999</v>
      </c>
      <c r="R869" s="18" t="str">
        <f>TEXT(TBL_Employees[[#This Row],[Hire Date]],"yyyy")</f>
        <v>2019</v>
      </c>
      <c r="S869" s="18" t="str">
        <f>TEXT(TBL_Employees[[#This Row],[Exit Date]],"yyyy")</f>
        <v/>
      </c>
      <c r="T869" s="18" t="e">
        <f>TBL_Employees[[#This Row],[exit year]]-TBL_Employees[[#This Row],[year hires]]</f>
        <v>#VALUE!</v>
      </c>
      <c r="U869" s="18">
        <f t="shared" si="27"/>
        <v>2.9000000000000001E-2</v>
      </c>
      <c r="V869" s="18" t="e">
        <f>IF(TBL_Employees[[#This Row],[dif]],"true","false")</f>
        <v>#VALUE!</v>
      </c>
    </row>
    <row r="870" spans="1:22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SUM((TBL_Employees[[#This Row],[Bonus %]]*TBL_Employees[[#This Row],[Annual Salary]]))</f>
        <v>14851.060000000001</v>
      </c>
      <c r="P870">
        <f t="shared" si="26"/>
        <v>184</v>
      </c>
      <c r="Q870">
        <f>(TBL_Employees[[#This Row],[COUNT]]/1000)*100</f>
        <v>18.399999999999999</v>
      </c>
      <c r="R870" s="18" t="str">
        <f>TEXT(TBL_Employees[[#This Row],[Hire Date]],"yyyy")</f>
        <v>2018</v>
      </c>
      <c r="S870" s="18" t="str">
        <f>TEXT(TBL_Employees[[#This Row],[Exit Date]],"yyyy")</f>
        <v>2021</v>
      </c>
      <c r="T870" s="18">
        <f>TBL_Employees[[#This Row],[exit year]]-TBL_Employees[[#This Row],[year hires]]</f>
        <v>3</v>
      </c>
      <c r="U870" s="18">
        <f t="shared" si="27"/>
        <v>2.9000000000000001E-2</v>
      </c>
      <c r="V870" s="18" t="str">
        <f>IF(TBL_Employees[[#This Row],[dif]],"true","false")</f>
        <v>true</v>
      </c>
    </row>
    <row r="871" spans="1:22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SUM((TBL_Employees[[#This Row],[Bonus %]]*TBL_Employees[[#This Row],[Annual Salary]]))</f>
        <v>0</v>
      </c>
      <c r="P871">
        <f t="shared" si="26"/>
        <v>184</v>
      </c>
      <c r="Q871">
        <f>(TBL_Employees[[#This Row],[COUNT]]/1000)*100</f>
        <v>18.399999999999999</v>
      </c>
      <c r="R871" s="18" t="str">
        <f>TEXT(TBL_Employees[[#This Row],[Hire Date]],"yyyy")</f>
        <v>2017</v>
      </c>
      <c r="S871" s="18" t="str">
        <f>TEXT(TBL_Employees[[#This Row],[Exit Date]],"yyyy")</f>
        <v/>
      </c>
      <c r="T871" s="18" t="e">
        <f>TBL_Employees[[#This Row],[exit year]]-TBL_Employees[[#This Row],[year hires]]</f>
        <v>#VALUE!</v>
      </c>
      <c r="U871" s="18">
        <f t="shared" si="27"/>
        <v>2.9000000000000001E-2</v>
      </c>
      <c r="V871" s="18" t="e">
        <f>IF(TBL_Employees[[#This Row],[dif]],"true","false")</f>
        <v>#VALUE!</v>
      </c>
    </row>
    <row r="872" spans="1:22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SUM((TBL_Employees[[#This Row],[Bonus %]]*TBL_Employees[[#This Row],[Annual Salary]]))</f>
        <v>0</v>
      </c>
      <c r="P872">
        <f t="shared" si="26"/>
        <v>184</v>
      </c>
      <c r="Q872">
        <f>(TBL_Employees[[#This Row],[COUNT]]/1000)*100</f>
        <v>18.399999999999999</v>
      </c>
      <c r="R872" s="18" t="str">
        <f>TEXT(TBL_Employees[[#This Row],[Hire Date]],"yyyy")</f>
        <v>2019</v>
      </c>
      <c r="S872" s="18" t="str">
        <f>TEXT(TBL_Employees[[#This Row],[Exit Date]],"yyyy")</f>
        <v/>
      </c>
      <c r="T872" s="18" t="e">
        <f>TBL_Employees[[#This Row],[exit year]]-TBL_Employees[[#This Row],[year hires]]</f>
        <v>#VALUE!</v>
      </c>
      <c r="U872" s="18">
        <f t="shared" si="27"/>
        <v>2.9000000000000001E-2</v>
      </c>
      <c r="V872" s="18" t="e">
        <f>IF(TBL_Employees[[#This Row],[dif]],"true","false")</f>
        <v>#VALUE!</v>
      </c>
    </row>
    <row r="873" spans="1:22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SUM((TBL_Employees[[#This Row],[Bonus %]]*TBL_Employees[[#This Row],[Annual Salary]]))</f>
        <v>0</v>
      </c>
      <c r="P873">
        <f t="shared" si="26"/>
        <v>184</v>
      </c>
      <c r="Q873">
        <f>(TBL_Employees[[#This Row],[COUNT]]/1000)*100</f>
        <v>18.399999999999999</v>
      </c>
      <c r="R873" s="18" t="str">
        <f>TEXT(TBL_Employees[[#This Row],[Hire Date]],"yyyy")</f>
        <v>2020</v>
      </c>
      <c r="S873" s="18" t="str">
        <f>TEXT(TBL_Employees[[#This Row],[Exit Date]],"yyyy")</f>
        <v/>
      </c>
      <c r="T873" s="18" t="e">
        <f>TBL_Employees[[#This Row],[exit year]]-TBL_Employees[[#This Row],[year hires]]</f>
        <v>#VALUE!</v>
      </c>
      <c r="U873" s="18">
        <f t="shared" si="27"/>
        <v>2.9000000000000001E-2</v>
      </c>
      <c r="V873" s="18" t="e">
        <f>IF(TBL_Employees[[#This Row],[dif]],"true","false")</f>
        <v>#VALUE!</v>
      </c>
    </row>
    <row r="874" spans="1:22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SUM((TBL_Employees[[#This Row],[Bonus %]]*TBL_Employees[[#This Row],[Annual Salary]]))</f>
        <v>0</v>
      </c>
      <c r="P874">
        <f t="shared" si="26"/>
        <v>184</v>
      </c>
      <c r="Q874">
        <f>(TBL_Employees[[#This Row],[COUNT]]/1000)*100</f>
        <v>18.399999999999999</v>
      </c>
      <c r="R874" s="18" t="str">
        <f>TEXT(TBL_Employees[[#This Row],[Hire Date]],"yyyy")</f>
        <v>2011</v>
      </c>
      <c r="S874" s="18" t="str">
        <f>TEXT(TBL_Employees[[#This Row],[Exit Date]],"yyyy")</f>
        <v/>
      </c>
      <c r="T874" s="18" t="e">
        <f>TBL_Employees[[#This Row],[exit year]]-TBL_Employees[[#This Row],[year hires]]</f>
        <v>#VALUE!</v>
      </c>
      <c r="U874" s="18">
        <f t="shared" si="27"/>
        <v>2.9000000000000001E-2</v>
      </c>
      <c r="V874" s="18" t="e">
        <f>IF(TBL_Employees[[#This Row],[dif]],"true","false")</f>
        <v>#VALUE!</v>
      </c>
    </row>
    <row r="875" spans="1:22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SUM((TBL_Employees[[#This Row],[Bonus %]]*TBL_Employees[[#This Row],[Annual Salary]]))</f>
        <v>12762.6</v>
      </c>
      <c r="P875">
        <f t="shared" si="26"/>
        <v>184</v>
      </c>
      <c r="Q875">
        <f>(TBL_Employees[[#This Row],[COUNT]]/1000)*100</f>
        <v>18.399999999999999</v>
      </c>
      <c r="R875" s="18" t="str">
        <f>TEXT(TBL_Employees[[#This Row],[Hire Date]],"yyyy")</f>
        <v>2006</v>
      </c>
      <c r="S875" s="18" t="str">
        <f>TEXT(TBL_Employees[[#This Row],[Exit Date]],"yyyy")</f>
        <v/>
      </c>
      <c r="T875" s="18" t="e">
        <f>TBL_Employees[[#This Row],[exit year]]-TBL_Employees[[#This Row],[year hires]]</f>
        <v>#VALUE!</v>
      </c>
      <c r="U875" s="18">
        <f t="shared" si="27"/>
        <v>2.9000000000000001E-2</v>
      </c>
      <c r="V875" s="18" t="e">
        <f>IF(TBL_Employees[[#This Row],[dif]],"true","false")</f>
        <v>#VALUE!</v>
      </c>
    </row>
    <row r="876" spans="1:22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SUM((TBL_Employees[[#This Row],[Bonus %]]*TBL_Employees[[#This Row],[Annual Salary]]))</f>
        <v>0</v>
      </c>
      <c r="P876">
        <f t="shared" si="26"/>
        <v>184</v>
      </c>
      <c r="Q876">
        <f>(TBL_Employees[[#This Row],[COUNT]]/1000)*100</f>
        <v>18.399999999999999</v>
      </c>
      <c r="R876" s="18" t="str">
        <f>TEXT(TBL_Employees[[#This Row],[Hire Date]],"yyyy")</f>
        <v>2004</v>
      </c>
      <c r="S876" s="18" t="str">
        <f>TEXT(TBL_Employees[[#This Row],[Exit Date]],"yyyy")</f>
        <v/>
      </c>
      <c r="T876" s="18" t="e">
        <f>TBL_Employees[[#This Row],[exit year]]-TBL_Employees[[#This Row],[year hires]]</f>
        <v>#VALUE!</v>
      </c>
      <c r="U876" s="18">
        <f t="shared" si="27"/>
        <v>2.9000000000000001E-2</v>
      </c>
      <c r="V876" s="18" t="e">
        <f>IF(TBL_Employees[[#This Row],[dif]],"true","false")</f>
        <v>#VALUE!</v>
      </c>
    </row>
    <row r="877" spans="1:22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SUM((TBL_Employees[[#This Row],[Bonus %]]*TBL_Employees[[#This Row],[Annual Salary]]))</f>
        <v>6417.5300000000007</v>
      </c>
      <c r="P877">
        <f t="shared" si="26"/>
        <v>184</v>
      </c>
      <c r="Q877">
        <f>(TBL_Employees[[#This Row],[COUNT]]/1000)*100</f>
        <v>18.399999999999999</v>
      </c>
      <c r="R877" s="18" t="str">
        <f>TEXT(TBL_Employees[[#This Row],[Hire Date]],"yyyy")</f>
        <v>2014</v>
      </c>
      <c r="S877" s="18" t="str">
        <f>TEXT(TBL_Employees[[#This Row],[Exit Date]],"yyyy")</f>
        <v/>
      </c>
      <c r="T877" s="18" t="e">
        <f>TBL_Employees[[#This Row],[exit year]]-TBL_Employees[[#This Row],[year hires]]</f>
        <v>#VALUE!</v>
      </c>
      <c r="U877" s="18">
        <f t="shared" si="27"/>
        <v>2.9000000000000001E-2</v>
      </c>
      <c r="V877" s="18" t="e">
        <f>IF(TBL_Employees[[#This Row],[dif]],"true","false")</f>
        <v>#VALUE!</v>
      </c>
    </row>
    <row r="878" spans="1:22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SUM((TBL_Employees[[#This Row],[Bonus %]]*TBL_Employees[[#This Row],[Annual Salary]]))</f>
        <v>31975.68</v>
      </c>
      <c r="P878">
        <f t="shared" si="26"/>
        <v>184</v>
      </c>
      <c r="Q878">
        <f>(TBL_Employees[[#This Row],[COUNT]]/1000)*100</f>
        <v>18.399999999999999</v>
      </c>
      <c r="R878" s="18" t="str">
        <f>TEXT(TBL_Employees[[#This Row],[Hire Date]],"yyyy")</f>
        <v>1992</v>
      </c>
      <c r="S878" s="18" t="str">
        <f>TEXT(TBL_Employees[[#This Row],[Exit Date]],"yyyy")</f>
        <v/>
      </c>
      <c r="T878" s="18" t="e">
        <f>TBL_Employees[[#This Row],[exit year]]-TBL_Employees[[#This Row],[year hires]]</f>
        <v>#VALUE!</v>
      </c>
      <c r="U878" s="18">
        <f t="shared" si="27"/>
        <v>2.9000000000000001E-2</v>
      </c>
      <c r="V878" s="18" t="e">
        <f>IF(TBL_Employees[[#This Row],[dif]],"true","false")</f>
        <v>#VALUE!</v>
      </c>
    </row>
    <row r="879" spans="1:22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SUM((TBL_Employees[[#This Row],[Bonus %]]*TBL_Employees[[#This Row],[Annual Salary]]))</f>
        <v>0</v>
      </c>
      <c r="P879">
        <f t="shared" si="26"/>
        <v>184</v>
      </c>
      <c r="Q879">
        <f>(TBL_Employees[[#This Row],[COUNT]]/1000)*100</f>
        <v>18.399999999999999</v>
      </c>
      <c r="R879" s="18" t="str">
        <f>TEXT(TBL_Employees[[#This Row],[Hire Date]],"yyyy")</f>
        <v>2018</v>
      </c>
      <c r="S879" s="18" t="str">
        <f>TEXT(TBL_Employees[[#This Row],[Exit Date]],"yyyy")</f>
        <v/>
      </c>
      <c r="T879" s="18" t="e">
        <f>TBL_Employees[[#This Row],[exit year]]-TBL_Employees[[#This Row],[year hires]]</f>
        <v>#VALUE!</v>
      </c>
      <c r="U879" s="18">
        <f t="shared" si="27"/>
        <v>2.9000000000000001E-2</v>
      </c>
      <c r="V879" s="18" t="e">
        <f>IF(TBL_Employees[[#This Row],[dif]],"true","false")</f>
        <v>#VALUE!</v>
      </c>
    </row>
    <row r="880" spans="1:22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SUM((TBL_Employees[[#This Row],[Bonus %]]*TBL_Employees[[#This Row],[Annual Salary]]))</f>
        <v>23193.599999999999</v>
      </c>
      <c r="P880">
        <f t="shared" si="26"/>
        <v>184</v>
      </c>
      <c r="Q880">
        <f>(TBL_Employees[[#This Row],[COUNT]]/1000)*100</f>
        <v>18.399999999999999</v>
      </c>
      <c r="R880" s="18" t="str">
        <f>TEXT(TBL_Employees[[#This Row],[Hire Date]],"yyyy")</f>
        <v>2017</v>
      </c>
      <c r="S880" s="18" t="str">
        <f>TEXT(TBL_Employees[[#This Row],[Exit Date]],"yyyy")</f>
        <v/>
      </c>
      <c r="T880" s="18" t="e">
        <f>TBL_Employees[[#This Row],[exit year]]-TBL_Employees[[#This Row],[year hires]]</f>
        <v>#VALUE!</v>
      </c>
      <c r="U880" s="18">
        <f t="shared" si="27"/>
        <v>2.9000000000000001E-2</v>
      </c>
      <c r="V880" s="18" t="e">
        <f>IF(TBL_Employees[[#This Row],[dif]],"true","false")</f>
        <v>#VALUE!</v>
      </c>
    </row>
    <row r="881" spans="1:22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SUM((TBL_Employees[[#This Row],[Bonus %]]*TBL_Employees[[#This Row],[Annual Salary]]))</f>
        <v>0</v>
      </c>
      <c r="P881">
        <f t="shared" si="26"/>
        <v>184</v>
      </c>
      <c r="Q881">
        <f>(TBL_Employees[[#This Row],[COUNT]]/1000)*100</f>
        <v>18.399999999999999</v>
      </c>
      <c r="R881" s="18" t="str">
        <f>TEXT(TBL_Employees[[#This Row],[Hire Date]],"yyyy")</f>
        <v>2009</v>
      </c>
      <c r="S881" s="18" t="str">
        <f>TEXT(TBL_Employees[[#This Row],[Exit Date]],"yyyy")</f>
        <v/>
      </c>
      <c r="T881" s="18" t="e">
        <f>TBL_Employees[[#This Row],[exit year]]-TBL_Employees[[#This Row],[year hires]]</f>
        <v>#VALUE!</v>
      </c>
      <c r="U881" s="18">
        <f t="shared" si="27"/>
        <v>2.9000000000000001E-2</v>
      </c>
      <c r="V881" s="18" t="e">
        <f>IF(TBL_Employees[[#This Row],[dif]],"true","false")</f>
        <v>#VALUE!</v>
      </c>
    </row>
    <row r="882" spans="1:22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SUM((TBL_Employees[[#This Row],[Bonus %]]*TBL_Employees[[#This Row],[Annual Salary]]))</f>
        <v>0</v>
      </c>
      <c r="P882">
        <f t="shared" si="26"/>
        <v>184</v>
      </c>
      <c r="Q882">
        <f>(TBL_Employees[[#This Row],[COUNT]]/1000)*100</f>
        <v>18.399999999999999</v>
      </c>
      <c r="R882" s="18" t="str">
        <f>TEXT(TBL_Employees[[#This Row],[Hire Date]],"yyyy")</f>
        <v>1998</v>
      </c>
      <c r="S882" s="18" t="str">
        <f>TEXT(TBL_Employees[[#This Row],[Exit Date]],"yyyy")</f>
        <v/>
      </c>
      <c r="T882" s="18" t="e">
        <f>TBL_Employees[[#This Row],[exit year]]-TBL_Employees[[#This Row],[year hires]]</f>
        <v>#VALUE!</v>
      </c>
      <c r="U882" s="18">
        <f t="shared" si="27"/>
        <v>2.9000000000000001E-2</v>
      </c>
      <c r="V882" s="18" t="e">
        <f>IF(TBL_Employees[[#This Row],[dif]],"true","false")</f>
        <v>#VALUE!</v>
      </c>
    </row>
    <row r="883" spans="1:22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SUM((TBL_Employees[[#This Row],[Bonus %]]*TBL_Employees[[#This Row],[Annual Salary]]))</f>
        <v>17549.18</v>
      </c>
      <c r="P883">
        <f t="shared" si="26"/>
        <v>184</v>
      </c>
      <c r="Q883">
        <f>(TBL_Employees[[#This Row],[COUNT]]/1000)*100</f>
        <v>18.399999999999999</v>
      </c>
      <c r="R883" s="18" t="str">
        <f>TEXT(TBL_Employees[[#This Row],[Hire Date]],"yyyy")</f>
        <v>2014</v>
      </c>
      <c r="S883" s="18" t="str">
        <f>TEXT(TBL_Employees[[#This Row],[Exit Date]],"yyyy")</f>
        <v/>
      </c>
      <c r="T883" s="18" t="e">
        <f>TBL_Employees[[#This Row],[exit year]]-TBL_Employees[[#This Row],[year hires]]</f>
        <v>#VALUE!</v>
      </c>
      <c r="U883" s="18">
        <f t="shared" si="27"/>
        <v>2.9000000000000001E-2</v>
      </c>
      <c r="V883" s="18" t="e">
        <f>IF(TBL_Employees[[#This Row],[dif]],"true","false")</f>
        <v>#VALUE!</v>
      </c>
    </row>
    <row r="884" spans="1:22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SUM((TBL_Employees[[#This Row],[Bonus %]]*TBL_Employees[[#This Row],[Annual Salary]]))</f>
        <v>0</v>
      </c>
      <c r="P884">
        <f t="shared" si="26"/>
        <v>184</v>
      </c>
      <c r="Q884">
        <f>(TBL_Employees[[#This Row],[COUNT]]/1000)*100</f>
        <v>18.399999999999999</v>
      </c>
      <c r="R884" s="18" t="str">
        <f>TEXT(TBL_Employees[[#This Row],[Hire Date]],"yyyy")</f>
        <v>2018</v>
      </c>
      <c r="S884" s="18" t="str">
        <f>TEXT(TBL_Employees[[#This Row],[Exit Date]],"yyyy")</f>
        <v/>
      </c>
      <c r="T884" s="18" t="e">
        <f>TBL_Employees[[#This Row],[exit year]]-TBL_Employees[[#This Row],[year hires]]</f>
        <v>#VALUE!</v>
      </c>
      <c r="U884" s="18">
        <f t="shared" si="27"/>
        <v>2.9000000000000001E-2</v>
      </c>
      <c r="V884" s="18" t="e">
        <f>IF(TBL_Employees[[#This Row],[dif]],"true","false")</f>
        <v>#VALUE!</v>
      </c>
    </row>
    <row r="885" spans="1:22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SUM((TBL_Employees[[#This Row],[Bonus %]]*TBL_Employees[[#This Row],[Annual Salary]]))</f>
        <v>44721.82</v>
      </c>
      <c r="P885">
        <f t="shared" si="26"/>
        <v>184</v>
      </c>
      <c r="Q885">
        <f>(TBL_Employees[[#This Row],[COUNT]]/1000)*100</f>
        <v>18.399999999999999</v>
      </c>
      <c r="R885" s="18" t="str">
        <f>TEXT(TBL_Employees[[#This Row],[Hire Date]],"yyyy")</f>
        <v>2020</v>
      </c>
      <c r="S885" s="18" t="str">
        <f>TEXT(TBL_Employees[[#This Row],[Exit Date]],"yyyy")</f>
        <v/>
      </c>
      <c r="T885" s="18" t="e">
        <f>TBL_Employees[[#This Row],[exit year]]-TBL_Employees[[#This Row],[year hires]]</f>
        <v>#VALUE!</v>
      </c>
      <c r="U885" s="18">
        <f t="shared" si="27"/>
        <v>2.9000000000000001E-2</v>
      </c>
      <c r="V885" s="18" t="e">
        <f>IF(TBL_Employees[[#This Row],[dif]],"true","false")</f>
        <v>#VALUE!</v>
      </c>
    </row>
    <row r="886" spans="1:22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SUM((TBL_Employees[[#This Row],[Bonus %]]*TBL_Employees[[#This Row],[Annual Salary]]))</f>
        <v>79010.64</v>
      </c>
      <c r="P886">
        <f t="shared" si="26"/>
        <v>184</v>
      </c>
      <c r="Q886">
        <f>(TBL_Employees[[#This Row],[COUNT]]/1000)*100</f>
        <v>18.399999999999999</v>
      </c>
      <c r="R886" s="18" t="str">
        <f>TEXT(TBL_Employees[[#This Row],[Hire Date]],"yyyy")</f>
        <v>2011</v>
      </c>
      <c r="S886" s="18" t="str">
        <f>TEXT(TBL_Employees[[#This Row],[Exit Date]],"yyyy")</f>
        <v/>
      </c>
      <c r="T886" s="18" t="e">
        <f>TBL_Employees[[#This Row],[exit year]]-TBL_Employees[[#This Row],[year hires]]</f>
        <v>#VALUE!</v>
      </c>
      <c r="U886" s="18">
        <f t="shared" si="27"/>
        <v>2.9000000000000001E-2</v>
      </c>
      <c r="V886" s="18" t="e">
        <f>IF(TBL_Employees[[#This Row],[dif]],"true","false")</f>
        <v>#VALUE!</v>
      </c>
    </row>
    <row r="887" spans="1:22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SUM((TBL_Employees[[#This Row],[Bonus %]]*TBL_Employees[[#This Row],[Annual Salary]]))</f>
        <v>40115.450000000004</v>
      </c>
      <c r="P887">
        <f t="shared" si="26"/>
        <v>184</v>
      </c>
      <c r="Q887">
        <f>(TBL_Employees[[#This Row],[COUNT]]/1000)*100</f>
        <v>18.399999999999999</v>
      </c>
      <c r="R887" s="18" t="str">
        <f>TEXT(TBL_Employees[[#This Row],[Hire Date]],"yyyy")</f>
        <v>2019</v>
      </c>
      <c r="S887" s="18" t="str">
        <f>TEXT(TBL_Employees[[#This Row],[Exit Date]],"yyyy")</f>
        <v/>
      </c>
      <c r="T887" s="18" t="e">
        <f>TBL_Employees[[#This Row],[exit year]]-TBL_Employees[[#This Row],[year hires]]</f>
        <v>#VALUE!</v>
      </c>
      <c r="U887" s="18">
        <f t="shared" si="27"/>
        <v>2.9000000000000001E-2</v>
      </c>
      <c r="V887" s="18" t="e">
        <f>IF(TBL_Employees[[#This Row],[dif]],"true","false")</f>
        <v>#VALUE!</v>
      </c>
    </row>
    <row r="888" spans="1:22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SUM((TBL_Employees[[#This Row],[Bonus %]]*TBL_Employees[[#This Row],[Annual Salary]]))</f>
        <v>0</v>
      </c>
      <c r="P888">
        <f t="shared" si="26"/>
        <v>184</v>
      </c>
      <c r="Q888">
        <f>(TBL_Employees[[#This Row],[COUNT]]/1000)*100</f>
        <v>18.399999999999999</v>
      </c>
      <c r="R888" s="18" t="str">
        <f>TEXT(TBL_Employees[[#This Row],[Hire Date]],"yyyy")</f>
        <v>2021</v>
      </c>
      <c r="S888" s="18" t="str">
        <f>TEXT(TBL_Employees[[#This Row],[Exit Date]],"yyyy")</f>
        <v/>
      </c>
      <c r="T888" s="18" t="e">
        <f>TBL_Employees[[#This Row],[exit year]]-TBL_Employees[[#This Row],[year hires]]</f>
        <v>#VALUE!</v>
      </c>
      <c r="U888" s="18">
        <f t="shared" si="27"/>
        <v>2.9000000000000001E-2</v>
      </c>
      <c r="V888" s="18" t="e">
        <f>IF(TBL_Employees[[#This Row],[dif]],"true","false")</f>
        <v>#VALUE!</v>
      </c>
    </row>
    <row r="889" spans="1:22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SUM((TBL_Employees[[#This Row],[Bonus %]]*TBL_Employees[[#This Row],[Annual Salary]]))</f>
        <v>0</v>
      </c>
      <c r="P889">
        <f t="shared" si="26"/>
        <v>184</v>
      </c>
      <c r="Q889">
        <f>(TBL_Employees[[#This Row],[COUNT]]/1000)*100</f>
        <v>18.399999999999999</v>
      </c>
      <c r="R889" s="18" t="str">
        <f>TEXT(TBL_Employees[[#This Row],[Hire Date]],"yyyy")</f>
        <v>2021</v>
      </c>
      <c r="S889" s="18" t="str">
        <f>TEXT(TBL_Employees[[#This Row],[Exit Date]],"yyyy")</f>
        <v/>
      </c>
      <c r="T889" s="18" t="e">
        <f>TBL_Employees[[#This Row],[exit year]]-TBL_Employees[[#This Row],[year hires]]</f>
        <v>#VALUE!</v>
      </c>
      <c r="U889" s="18">
        <f t="shared" si="27"/>
        <v>2.9000000000000001E-2</v>
      </c>
      <c r="V889" s="18" t="e">
        <f>IF(TBL_Employees[[#This Row],[dif]],"true","false")</f>
        <v>#VALUE!</v>
      </c>
    </row>
    <row r="890" spans="1:22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SUM((TBL_Employees[[#This Row],[Bonus %]]*TBL_Employees[[#This Row],[Annual Salary]]))</f>
        <v>0</v>
      </c>
      <c r="P890">
        <f t="shared" si="26"/>
        <v>184</v>
      </c>
      <c r="Q890">
        <f>(TBL_Employees[[#This Row],[COUNT]]/1000)*100</f>
        <v>18.399999999999999</v>
      </c>
      <c r="R890" s="18" t="str">
        <f>TEXT(TBL_Employees[[#This Row],[Hire Date]],"yyyy")</f>
        <v>2005</v>
      </c>
      <c r="S890" s="18" t="str">
        <f>TEXT(TBL_Employees[[#This Row],[Exit Date]],"yyyy")</f>
        <v/>
      </c>
      <c r="T890" s="18" t="e">
        <f>TBL_Employees[[#This Row],[exit year]]-TBL_Employees[[#This Row],[year hires]]</f>
        <v>#VALUE!</v>
      </c>
      <c r="U890" s="18">
        <f t="shared" si="27"/>
        <v>2.9000000000000001E-2</v>
      </c>
      <c r="V890" s="18" t="e">
        <f>IF(TBL_Employees[[#This Row],[dif]],"true","false")</f>
        <v>#VALUE!</v>
      </c>
    </row>
    <row r="891" spans="1:22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SUM((TBL_Employees[[#This Row],[Bonus %]]*TBL_Employees[[#This Row],[Annual Salary]]))</f>
        <v>48680.75</v>
      </c>
      <c r="P891">
        <f t="shared" si="26"/>
        <v>184</v>
      </c>
      <c r="Q891">
        <f>(TBL_Employees[[#This Row],[COUNT]]/1000)*100</f>
        <v>18.399999999999999</v>
      </c>
      <c r="R891" s="18" t="str">
        <f>TEXT(TBL_Employees[[#This Row],[Hire Date]],"yyyy")</f>
        <v>2007</v>
      </c>
      <c r="S891" s="18" t="str">
        <f>TEXT(TBL_Employees[[#This Row],[Exit Date]],"yyyy")</f>
        <v/>
      </c>
      <c r="T891" s="18" t="e">
        <f>TBL_Employees[[#This Row],[exit year]]-TBL_Employees[[#This Row],[year hires]]</f>
        <v>#VALUE!</v>
      </c>
      <c r="U891" s="18">
        <f t="shared" si="27"/>
        <v>2.9000000000000001E-2</v>
      </c>
      <c r="V891" s="18" t="e">
        <f>IF(TBL_Employees[[#This Row],[dif]],"true","false")</f>
        <v>#VALUE!</v>
      </c>
    </row>
    <row r="892" spans="1:22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SUM((TBL_Employees[[#This Row],[Bonus %]]*TBL_Employees[[#This Row],[Annual Salary]]))</f>
        <v>7689.5000000000009</v>
      </c>
      <c r="P892">
        <f t="shared" si="26"/>
        <v>184</v>
      </c>
      <c r="Q892">
        <f>(TBL_Employees[[#This Row],[COUNT]]/1000)*100</f>
        <v>18.399999999999999</v>
      </c>
      <c r="R892" s="18" t="str">
        <f>TEXT(TBL_Employees[[#This Row],[Hire Date]],"yyyy")</f>
        <v>2012</v>
      </c>
      <c r="S892" s="18" t="str">
        <f>TEXT(TBL_Employees[[#This Row],[Exit Date]],"yyyy")</f>
        <v>2020</v>
      </c>
      <c r="T892" s="18">
        <f>TBL_Employees[[#This Row],[exit year]]-TBL_Employees[[#This Row],[year hires]]</f>
        <v>8</v>
      </c>
      <c r="U892" s="18">
        <f t="shared" si="27"/>
        <v>2.9000000000000001E-2</v>
      </c>
      <c r="V892" s="18" t="str">
        <f>IF(TBL_Employees[[#This Row],[dif]],"true","false")</f>
        <v>true</v>
      </c>
    </row>
    <row r="893" spans="1:22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SUM((TBL_Employees[[#This Row],[Bonus %]]*TBL_Employees[[#This Row],[Annual Salary]]))</f>
        <v>0</v>
      </c>
      <c r="P893">
        <f t="shared" si="26"/>
        <v>184</v>
      </c>
      <c r="Q893">
        <f>(TBL_Employees[[#This Row],[COUNT]]/1000)*100</f>
        <v>18.399999999999999</v>
      </c>
      <c r="R893" s="18" t="str">
        <f>TEXT(TBL_Employees[[#This Row],[Hire Date]],"yyyy")</f>
        <v>2014</v>
      </c>
      <c r="S893" s="18" t="str">
        <f>TEXT(TBL_Employees[[#This Row],[Exit Date]],"yyyy")</f>
        <v/>
      </c>
      <c r="T893" s="18" t="e">
        <f>TBL_Employees[[#This Row],[exit year]]-TBL_Employees[[#This Row],[year hires]]</f>
        <v>#VALUE!</v>
      </c>
      <c r="U893" s="18">
        <f t="shared" si="27"/>
        <v>2.9000000000000001E-2</v>
      </c>
      <c r="V893" s="18" t="e">
        <f>IF(TBL_Employees[[#This Row],[dif]],"true","false")</f>
        <v>#VALUE!</v>
      </c>
    </row>
    <row r="894" spans="1:22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SUM((TBL_Employees[[#This Row],[Bonus %]]*TBL_Employees[[#This Row],[Annual Salary]]))</f>
        <v>0</v>
      </c>
      <c r="P894">
        <f t="shared" si="26"/>
        <v>184</v>
      </c>
      <c r="Q894">
        <f>(TBL_Employees[[#This Row],[COUNT]]/1000)*100</f>
        <v>18.399999999999999</v>
      </c>
      <c r="R894" s="18" t="str">
        <f>TEXT(TBL_Employees[[#This Row],[Hire Date]],"yyyy")</f>
        <v>2010</v>
      </c>
      <c r="S894" s="18" t="str">
        <f>TEXT(TBL_Employees[[#This Row],[Exit Date]],"yyyy")</f>
        <v/>
      </c>
      <c r="T894" s="18" t="e">
        <f>TBL_Employees[[#This Row],[exit year]]-TBL_Employees[[#This Row],[year hires]]</f>
        <v>#VALUE!</v>
      </c>
      <c r="U894" s="18">
        <f t="shared" si="27"/>
        <v>2.9000000000000001E-2</v>
      </c>
      <c r="V894" s="18" t="e">
        <f>IF(TBL_Employees[[#This Row],[dif]],"true","false")</f>
        <v>#VALUE!</v>
      </c>
    </row>
    <row r="895" spans="1:22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SUM((TBL_Employees[[#This Row],[Bonus %]]*TBL_Employees[[#This Row],[Annual Salary]]))</f>
        <v>0</v>
      </c>
      <c r="P895">
        <f t="shared" si="26"/>
        <v>184</v>
      </c>
      <c r="Q895">
        <f>(TBL_Employees[[#This Row],[COUNT]]/1000)*100</f>
        <v>18.399999999999999</v>
      </c>
      <c r="R895" s="18" t="str">
        <f>TEXT(TBL_Employees[[#This Row],[Hire Date]],"yyyy")</f>
        <v>2016</v>
      </c>
      <c r="S895" s="18" t="str">
        <f>TEXT(TBL_Employees[[#This Row],[Exit Date]],"yyyy")</f>
        <v/>
      </c>
      <c r="T895" s="18" t="e">
        <f>TBL_Employees[[#This Row],[exit year]]-TBL_Employees[[#This Row],[year hires]]</f>
        <v>#VALUE!</v>
      </c>
      <c r="U895" s="18">
        <f t="shared" si="27"/>
        <v>2.9000000000000001E-2</v>
      </c>
      <c r="V895" s="18" t="e">
        <f>IF(TBL_Employees[[#This Row],[dif]],"true","false")</f>
        <v>#VALUE!</v>
      </c>
    </row>
    <row r="896" spans="1:22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SUM((TBL_Employees[[#This Row],[Bonus %]]*TBL_Employees[[#This Row],[Annual Salary]]))</f>
        <v>0</v>
      </c>
      <c r="P896">
        <f t="shared" si="26"/>
        <v>184</v>
      </c>
      <c r="Q896">
        <f>(TBL_Employees[[#This Row],[COUNT]]/1000)*100</f>
        <v>18.399999999999999</v>
      </c>
      <c r="R896" s="18" t="str">
        <f>TEXT(TBL_Employees[[#This Row],[Hire Date]],"yyyy")</f>
        <v>2018</v>
      </c>
      <c r="S896" s="18" t="str">
        <f>TEXT(TBL_Employees[[#This Row],[Exit Date]],"yyyy")</f>
        <v/>
      </c>
      <c r="T896" s="18" t="e">
        <f>TBL_Employees[[#This Row],[exit year]]-TBL_Employees[[#This Row],[year hires]]</f>
        <v>#VALUE!</v>
      </c>
      <c r="U896" s="18">
        <f t="shared" si="27"/>
        <v>2.9000000000000001E-2</v>
      </c>
      <c r="V896" s="18" t="e">
        <f>IF(TBL_Employees[[#This Row],[dif]],"true","false")</f>
        <v>#VALUE!</v>
      </c>
    </row>
    <row r="897" spans="1:22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SUM((TBL_Employees[[#This Row],[Bonus %]]*TBL_Employees[[#This Row],[Annual Salary]]))</f>
        <v>0</v>
      </c>
      <c r="P897">
        <f t="shared" si="26"/>
        <v>184</v>
      </c>
      <c r="Q897">
        <f>(TBL_Employees[[#This Row],[COUNT]]/1000)*100</f>
        <v>18.399999999999999</v>
      </c>
      <c r="R897" s="18" t="str">
        <f>TEXT(TBL_Employees[[#This Row],[Hire Date]],"yyyy")</f>
        <v>2017</v>
      </c>
      <c r="S897" s="18" t="str">
        <f>TEXT(TBL_Employees[[#This Row],[Exit Date]],"yyyy")</f>
        <v>2018</v>
      </c>
      <c r="T897" s="18">
        <f>TBL_Employees[[#This Row],[exit year]]-TBL_Employees[[#This Row],[year hires]]</f>
        <v>1</v>
      </c>
      <c r="U897" s="18">
        <f t="shared" si="27"/>
        <v>2.9000000000000001E-2</v>
      </c>
      <c r="V897" s="18" t="str">
        <f>IF(TBL_Employees[[#This Row],[dif]],"true","false")</f>
        <v>true</v>
      </c>
    </row>
    <row r="898" spans="1:22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SUM((TBL_Employees[[#This Row],[Bonus %]]*TBL_Employees[[#This Row],[Annual Salary]]))</f>
        <v>14674</v>
      </c>
      <c r="P898">
        <f t="shared" ref="P898:P961" si="28">COUNTIF(K:K,"&gt;20%")</f>
        <v>184</v>
      </c>
      <c r="Q898">
        <f>(TBL_Employees[[#This Row],[COUNT]]/1000)*100</f>
        <v>18.399999999999999</v>
      </c>
      <c r="R898" s="18" t="str">
        <f>TEXT(TBL_Employees[[#This Row],[Hire Date]],"yyyy")</f>
        <v>2021</v>
      </c>
      <c r="S898" s="18" t="str">
        <f>TEXT(TBL_Employees[[#This Row],[Exit Date]],"yyyy")</f>
        <v/>
      </c>
      <c r="T898" s="18" t="e">
        <f>TBL_Employees[[#This Row],[exit year]]-TBL_Employees[[#This Row],[year hires]]</f>
        <v>#VALUE!</v>
      </c>
      <c r="U898" s="18">
        <f t="shared" ref="U898:U961" si="29">29/1000</f>
        <v>2.9000000000000001E-2</v>
      </c>
      <c r="V898" s="18" t="e">
        <f>IF(TBL_Employees[[#This Row],[dif]],"true","false")</f>
        <v>#VALUE!</v>
      </c>
    </row>
    <row r="899" spans="1:22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SUM((TBL_Employees[[#This Row],[Bonus %]]*TBL_Employees[[#This Row],[Annual Salary]]))</f>
        <v>0</v>
      </c>
      <c r="P899">
        <f t="shared" si="28"/>
        <v>184</v>
      </c>
      <c r="Q899">
        <f>(TBL_Employees[[#This Row],[COUNT]]/1000)*100</f>
        <v>18.399999999999999</v>
      </c>
      <c r="R899" s="18" t="str">
        <f>TEXT(TBL_Employees[[#This Row],[Hire Date]],"yyyy")</f>
        <v>2020</v>
      </c>
      <c r="S899" s="18" t="str">
        <f>TEXT(TBL_Employees[[#This Row],[Exit Date]],"yyyy")</f>
        <v/>
      </c>
      <c r="T899" s="18" t="e">
        <f>TBL_Employees[[#This Row],[exit year]]-TBL_Employees[[#This Row],[year hires]]</f>
        <v>#VALUE!</v>
      </c>
      <c r="U899" s="18">
        <f t="shared" si="29"/>
        <v>2.9000000000000001E-2</v>
      </c>
      <c r="V899" s="18" t="e">
        <f>IF(TBL_Employees[[#This Row],[dif]],"true","false")</f>
        <v>#VALUE!</v>
      </c>
    </row>
    <row r="900" spans="1:22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SUM((TBL_Employees[[#This Row],[Bonus %]]*TBL_Employees[[#This Row],[Annual Salary]]))</f>
        <v>0</v>
      </c>
      <c r="P900">
        <f t="shared" si="28"/>
        <v>184</v>
      </c>
      <c r="Q900">
        <f>(TBL_Employees[[#This Row],[COUNT]]/1000)*100</f>
        <v>18.399999999999999</v>
      </c>
      <c r="R900" s="18" t="str">
        <f>TEXT(TBL_Employees[[#This Row],[Hire Date]],"yyyy")</f>
        <v>2006</v>
      </c>
      <c r="S900" s="18" t="str">
        <f>TEXT(TBL_Employees[[#This Row],[Exit Date]],"yyyy")</f>
        <v/>
      </c>
      <c r="T900" s="18" t="e">
        <f>TBL_Employees[[#This Row],[exit year]]-TBL_Employees[[#This Row],[year hires]]</f>
        <v>#VALUE!</v>
      </c>
      <c r="U900" s="18">
        <f t="shared" si="29"/>
        <v>2.9000000000000001E-2</v>
      </c>
      <c r="V900" s="18" t="e">
        <f>IF(TBL_Employees[[#This Row],[dif]],"true","false")</f>
        <v>#VALUE!</v>
      </c>
    </row>
    <row r="901" spans="1:22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SUM((TBL_Employees[[#This Row],[Bonus %]]*TBL_Employees[[#This Row],[Annual Salary]]))</f>
        <v>0</v>
      </c>
      <c r="P901">
        <f t="shared" si="28"/>
        <v>184</v>
      </c>
      <c r="Q901">
        <f>(TBL_Employees[[#This Row],[COUNT]]/1000)*100</f>
        <v>18.399999999999999</v>
      </c>
      <c r="R901" s="18" t="str">
        <f>TEXT(TBL_Employees[[#This Row],[Hire Date]],"yyyy")</f>
        <v>2006</v>
      </c>
      <c r="S901" s="18" t="str">
        <f>TEXT(TBL_Employees[[#This Row],[Exit Date]],"yyyy")</f>
        <v/>
      </c>
      <c r="T901" s="18" t="e">
        <f>TBL_Employees[[#This Row],[exit year]]-TBL_Employees[[#This Row],[year hires]]</f>
        <v>#VALUE!</v>
      </c>
      <c r="U901" s="18">
        <f t="shared" si="29"/>
        <v>2.9000000000000001E-2</v>
      </c>
      <c r="V901" s="18" t="e">
        <f>IF(TBL_Employees[[#This Row],[dif]],"true","false")</f>
        <v>#VALUE!</v>
      </c>
    </row>
    <row r="902" spans="1:22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SUM((TBL_Employees[[#This Row],[Bonus %]]*TBL_Employees[[#This Row],[Annual Salary]]))</f>
        <v>77424.3</v>
      </c>
      <c r="P902">
        <f t="shared" si="28"/>
        <v>184</v>
      </c>
      <c r="Q902">
        <f>(TBL_Employees[[#This Row],[COUNT]]/1000)*100</f>
        <v>18.399999999999999</v>
      </c>
      <c r="R902" s="18" t="str">
        <f>TEXT(TBL_Employees[[#This Row],[Hire Date]],"yyyy")</f>
        <v>2000</v>
      </c>
      <c r="S902" s="18" t="str">
        <f>TEXT(TBL_Employees[[#This Row],[Exit Date]],"yyyy")</f>
        <v/>
      </c>
      <c r="T902" s="18" t="e">
        <f>TBL_Employees[[#This Row],[exit year]]-TBL_Employees[[#This Row],[year hires]]</f>
        <v>#VALUE!</v>
      </c>
      <c r="U902" s="18">
        <f t="shared" si="29"/>
        <v>2.9000000000000001E-2</v>
      </c>
      <c r="V902" s="18" t="e">
        <f>IF(TBL_Employees[[#This Row],[dif]],"true","false")</f>
        <v>#VALUE!</v>
      </c>
    </row>
    <row r="903" spans="1:22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SUM((TBL_Employees[[#This Row],[Bonus %]]*TBL_Employees[[#This Row],[Annual Salary]]))</f>
        <v>0</v>
      </c>
      <c r="P903">
        <f t="shared" si="28"/>
        <v>184</v>
      </c>
      <c r="Q903">
        <f>(TBL_Employees[[#This Row],[COUNT]]/1000)*100</f>
        <v>18.399999999999999</v>
      </c>
      <c r="R903" s="18" t="str">
        <f>TEXT(TBL_Employees[[#This Row],[Hire Date]],"yyyy")</f>
        <v>2020</v>
      </c>
      <c r="S903" s="18" t="str">
        <f>TEXT(TBL_Employees[[#This Row],[Exit Date]],"yyyy")</f>
        <v/>
      </c>
      <c r="T903" s="18" t="e">
        <f>TBL_Employees[[#This Row],[exit year]]-TBL_Employees[[#This Row],[year hires]]</f>
        <v>#VALUE!</v>
      </c>
      <c r="U903" s="18">
        <f t="shared" si="29"/>
        <v>2.9000000000000001E-2</v>
      </c>
      <c r="V903" s="18" t="e">
        <f>IF(TBL_Employees[[#This Row],[dif]],"true","false")</f>
        <v>#VALUE!</v>
      </c>
    </row>
    <row r="904" spans="1:22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SUM((TBL_Employees[[#This Row],[Bonus %]]*TBL_Employees[[#This Row],[Annual Salary]]))</f>
        <v>0</v>
      </c>
      <c r="P904">
        <f t="shared" si="28"/>
        <v>184</v>
      </c>
      <c r="Q904">
        <f>(TBL_Employees[[#This Row],[COUNT]]/1000)*100</f>
        <v>18.399999999999999</v>
      </c>
      <c r="R904" s="18" t="str">
        <f>TEXT(TBL_Employees[[#This Row],[Hire Date]],"yyyy")</f>
        <v>1998</v>
      </c>
      <c r="S904" s="18" t="str">
        <f>TEXT(TBL_Employees[[#This Row],[Exit Date]],"yyyy")</f>
        <v/>
      </c>
      <c r="T904" s="18" t="e">
        <f>TBL_Employees[[#This Row],[exit year]]-TBL_Employees[[#This Row],[year hires]]</f>
        <v>#VALUE!</v>
      </c>
      <c r="U904" s="18">
        <f t="shared" si="29"/>
        <v>2.9000000000000001E-2</v>
      </c>
      <c r="V904" s="18" t="e">
        <f>IF(TBL_Employees[[#This Row],[dif]],"true","false")</f>
        <v>#VALUE!</v>
      </c>
    </row>
    <row r="905" spans="1:22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SUM((TBL_Employees[[#This Row],[Bonus %]]*TBL_Employees[[#This Row],[Annual Salary]]))</f>
        <v>18004.079999999998</v>
      </c>
      <c r="P905">
        <f t="shared" si="28"/>
        <v>184</v>
      </c>
      <c r="Q905">
        <f>(TBL_Employees[[#This Row],[COUNT]]/1000)*100</f>
        <v>18.399999999999999</v>
      </c>
      <c r="R905" s="18" t="str">
        <f>TEXT(TBL_Employees[[#This Row],[Hire Date]],"yyyy")</f>
        <v>2011</v>
      </c>
      <c r="S905" s="18" t="str">
        <f>TEXT(TBL_Employees[[#This Row],[Exit Date]],"yyyy")</f>
        <v/>
      </c>
      <c r="T905" s="18" t="e">
        <f>TBL_Employees[[#This Row],[exit year]]-TBL_Employees[[#This Row],[year hires]]</f>
        <v>#VALUE!</v>
      </c>
      <c r="U905" s="18">
        <f t="shared" si="29"/>
        <v>2.9000000000000001E-2</v>
      </c>
      <c r="V905" s="18" t="e">
        <f>IF(TBL_Employees[[#This Row],[dif]],"true","false")</f>
        <v>#VALUE!</v>
      </c>
    </row>
    <row r="906" spans="1:22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SUM((TBL_Employees[[#This Row],[Bonus %]]*TBL_Employees[[#This Row],[Annual Salary]]))</f>
        <v>43683.64</v>
      </c>
      <c r="P906">
        <f t="shared" si="28"/>
        <v>184</v>
      </c>
      <c r="Q906">
        <f>(TBL_Employees[[#This Row],[COUNT]]/1000)*100</f>
        <v>18.399999999999999</v>
      </c>
      <c r="R906" s="18" t="str">
        <f>TEXT(TBL_Employees[[#This Row],[Hire Date]],"yyyy")</f>
        <v>2007</v>
      </c>
      <c r="S906" s="18" t="str">
        <f>TEXT(TBL_Employees[[#This Row],[Exit Date]],"yyyy")</f>
        <v/>
      </c>
      <c r="T906" s="18" t="e">
        <f>TBL_Employees[[#This Row],[exit year]]-TBL_Employees[[#This Row],[year hires]]</f>
        <v>#VALUE!</v>
      </c>
      <c r="U906" s="18">
        <f t="shared" si="29"/>
        <v>2.9000000000000001E-2</v>
      </c>
      <c r="V906" s="18" t="e">
        <f>IF(TBL_Employees[[#This Row],[dif]],"true","false")</f>
        <v>#VALUE!</v>
      </c>
    </row>
    <row r="907" spans="1:22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SUM((TBL_Employees[[#This Row],[Bonus %]]*TBL_Employees[[#This Row],[Annual Salary]]))</f>
        <v>0</v>
      </c>
      <c r="P907">
        <f t="shared" si="28"/>
        <v>184</v>
      </c>
      <c r="Q907">
        <f>(TBL_Employees[[#This Row],[COUNT]]/1000)*100</f>
        <v>18.399999999999999</v>
      </c>
      <c r="R907" s="18" t="str">
        <f>TEXT(TBL_Employees[[#This Row],[Hire Date]],"yyyy")</f>
        <v>2009</v>
      </c>
      <c r="S907" s="18" t="str">
        <f>TEXT(TBL_Employees[[#This Row],[Exit Date]],"yyyy")</f>
        <v>2021</v>
      </c>
      <c r="T907" s="18">
        <f>TBL_Employees[[#This Row],[exit year]]-TBL_Employees[[#This Row],[year hires]]</f>
        <v>12</v>
      </c>
      <c r="U907" s="18">
        <f t="shared" si="29"/>
        <v>2.9000000000000001E-2</v>
      </c>
      <c r="V907" s="18" t="str">
        <f>IF(TBL_Employees[[#This Row],[dif]],"true","false")</f>
        <v>true</v>
      </c>
    </row>
    <row r="908" spans="1:22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SUM((TBL_Employees[[#This Row],[Bonus %]]*TBL_Employees[[#This Row],[Annual Salary]]))</f>
        <v>13355.88</v>
      </c>
      <c r="P908">
        <f t="shared" si="28"/>
        <v>184</v>
      </c>
      <c r="Q908">
        <f>(TBL_Employees[[#This Row],[COUNT]]/1000)*100</f>
        <v>18.399999999999999</v>
      </c>
      <c r="R908" s="18" t="str">
        <f>TEXT(TBL_Employees[[#This Row],[Hire Date]],"yyyy")</f>
        <v>1992</v>
      </c>
      <c r="S908" s="18" t="str">
        <f>TEXT(TBL_Employees[[#This Row],[Exit Date]],"yyyy")</f>
        <v/>
      </c>
      <c r="T908" s="18" t="e">
        <f>TBL_Employees[[#This Row],[exit year]]-TBL_Employees[[#This Row],[year hires]]</f>
        <v>#VALUE!</v>
      </c>
      <c r="U908" s="18">
        <f t="shared" si="29"/>
        <v>2.9000000000000001E-2</v>
      </c>
      <c r="V908" s="18" t="e">
        <f>IF(TBL_Employees[[#This Row],[dif]],"true","false")</f>
        <v>#VALUE!</v>
      </c>
    </row>
    <row r="909" spans="1:22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SUM((TBL_Employees[[#This Row],[Bonus %]]*TBL_Employees[[#This Row],[Annual Salary]]))</f>
        <v>0</v>
      </c>
      <c r="P909">
        <f t="shared" si="28"/>
        <v>184</v>
      </c>
      <c r="Q909">
        <f>(TBL_Employees[[#This Row],[COUNT]]/1000)*100</f>
        <v>18.399999999999999</v>
      </c>
      <c r="R909" s="18" t="str">
        <f>TEXT(TBL_Employees[[#This Row],[Hire Date]],"yyyy")</f>
        <v>2019</v>
      </c>
      <c r="S909" s="18" t="str">
        <f>TEXT(TBL_Employees[[#This Row],[Exit Date]],"yyyy")</f>
        <v/>
      </c>
      <c r="T909" s="18" t="e">
        <f>TBL_Employees[[#This Row],[exit year]]-TBL_Employees[[#This Row],[year hires]]</f>
        <v>#VALUE!</v>
      </c>
      <c r="U909" s="18">
        <f t="shared" si="29"/>
        <v>2.9000000000000001E-2</v>
      </c>
      <c r="V909" s="18" t="e">
        <f>IF(TBL_Employees[[#This Row],[dif]],"true","false")</f>
        <v>#VALUE!</v>
      </c>
    </row>
    <row r="910" spans="1:22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SUM((TBL_Employees[[#This Row],[Bonus %]]*TBL_Employees[[#This Row],[Annual Salary]]))</f>
        <v>0</v>
      </c>
      <c r="P910">
        <f t="shared" si="28"/>
        <v>184</v>
      </c>
      <c r="Q910">
        <f>(TBL_Employees[[#This Row],[COUNT]]/1000)*100</f>
        <v>18.399999999999999</v>
      </c>
      <c r="R910" s="18" t="str">
        <f>TEXT(TBL_Employees[[#This Row],[Hire Date]],"yyyy")</f>
        <v>2019</v>
      </c>
      <c r="S910" s="18" t="str">
        <f>TEXT(TBL_Employees[[#This Row],[Exit Date]],"yyyy")</f>
        <v>2021</v>
      </c>
      <c r="T910" s="18">
        <f>TBL_Employees[[#This Row],[exit year]]-TBL_Employees[[#This Row],[year hires]]</f>
        <v>2</v>
      </c>
      <c r="U910" s="18">
        <f t="shared" si="29"/>
        <v>2.9000000000000001E-2</v>
      </c>
      <c r="V910" s="18" t="str">
        <f>IF(TBL_Employees[[#This Row],[dif]],"true","false")</f>
        <v>true</v>
      </c>
    </row>
    <row r="911" spans="1:22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SUM((TBL_Employees[[#This Row],[Bonus %]]*TBL_Employees[[#This Row],[Annual Salary]]))</f>
        <v>7052.7</v>
      </c>
      <c r="P911">
        <f t="shared" si="28"/>
        <v>184</v>
      </c>
      <c r="Q911">
        <f>(TBL_Employees[[#This Row],[COUNT]]/1000)*100</f>
        <v>18.399999999999999</v>
      </c>
      <c r="R911" s="18" t="str">
        <f>TEXT(TBL_Employees[[#This Row],[Hire Date]],"yyyy")</f>
        <v>2002</v>
      </c>
      <c r="S911" s="18" t="str">
        <f>TEXT(TBL_Employees[[#This Row],[Exit Date]],"yyyy")</f>
        <v/>
      </c>
      <c r="T911" s="18" t="e">
        <f>TBL_Employees[[#This Row],[exit year]]-TBL_Employees[[#This Row],[year hires]]</f>
        <v>#VALUE!</v>
      </c>
      <c r="U911" s="18">
        <f t="shared" si="29"/>
        <v>2.9000000000000001E-2</v>
      </c>
      <c r="V911" s="18" t="e">
        <f>IF(TBL_Employees[[#This Row],[dif]],"true","false")</f>
        <v>#VALUE!</v>
      </c>
    </row>
    <row r="912" spans="1:22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SUM((TBL_Employees[[#This Row],[Bonus %]]*TBL_Employees[[#This Row],[Annual Salary]]))</f>
        <v>9378.08</v>
      </c>
      <c r="P912">
        <f t="shared" si="28"/>
        <v>184</v>
      </c>
      <c r="Q912">
        <f>(TBL_Employees[[#This Row],[COUNT]]/1000)*100</f>
        <v>18.399999999999999</v>
      </c>
      <c r="R912" s="18" t="str">
        <f>TEXT(TBL_Employees[[#This Row],[Hire Date]],"yyyy")</f>
        <v>2012</v>
      </c>
      <c r="S912" s="18" t="str">
        <f>TEXT(TBL_Employees[[#This Row],[Exit Date]],"yyyy")</f>
        <v/>
      </c>
      <c r="T912" s="18" t="e">
        <f>TBL_Employees[[#This Row],[exit year]]-TBL_Employees[[#This Row],[year hires]]</f>
        <v>#VALUE!</v>
      </c>
      <c r="U912" s="18">
        <f t="shared" si="29"/>
        <v>2.9000000000000001E-2</v>
      </c>
      <c r="V912" s="18" t="e">
        <f>IF(TBL_Employees[[#This Row],[dif]],"true","false")</f>
        <v>#VALUE!</v>
      </c>
    </row>
    <row r="913" spans="1:22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SUM((TBL_Employees[[#This Row],[Bonus %]]*TBL_Employees[[#This Row],[Annual Salary]]))</f>
        <v>0</v>
      </c>
      <c r="P913">
        <f t="shared" si="28"/>
        <v>184</v>
      </c>
      <c r="Q913">
        <f>(TBL_Employees[[#This Row],[COUNT]]/1000)*100</f>
        <v>18.399999999999999</v>
      </c>
      <c r="R913" s="18" t="str">
        <f>TEXT(TBL_Employees[[#This Row],[Hire Date]],"yyyy")</f>
        <v>2019</v>
      </c>
      <c r="S913" s="18" t="str">
        <f>TEXT(TBL_Employees[[#This Row],[Exit Date]],"yyyy")</f>
        <v/>
      </c>
      <c r="T913" s="18" t="e">
        <f>TBL_Employees[[#This Row],[exit year]]-TBL_Employees[[#This Row],[year hires]]</f>
        <v>#VALUE!</v>
      </c>
      <c r="U913" s="18">
        <f t="shared" si="29"/>
        <v>2.9000000000000001E-2</v>
      </c>
      <c r="V913" s="18" t="e">
        <f>IF(TBL_Employees[[#This Row],[dif]],"true","false")</f>
        <v>#VALUE!</v>
      </c>
    </row>
    <row r="914" spans="1:22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SUM((TBL_Employees[[#This Row],[Bonus %]]*TBL_Employees[[#This Row],[Annual Salary]]))</f>
        <v>0</v>
      </c>
      <c r="P914">
        <f t="shared" si="28"/>
        <v>184</v>
      </c>
      <c r="Q914">
        <f>(TBL_Employees[[#This Row],[COUNT]]/1000)*100</f>
        <v>18.399999999999999</v>
      </c>
      <c r="R914" s="18" t="str">
        <f>TEXT(TBL_Employees[[#This Row],[Hire Date]],"yyyy")</f>
        <v>2016</v>
      </c>
      <c r="S914" s="18" t="str">
        <f>TEXT(TBL_Employees[[#This Row],[Exit Date]],"yyyy")</f>
        <v/>
      </c>
      <c r="T914" s="18" t="e">
        <f>TBL_Employees[[#This Row],[exit year]]-TBL_Employees[[#This Row],[year hires]]</f>
        <v>#VALUE!</v>
      </c>
      <c r="U914" s="18">
        <f t="shared" si="29"/>
        <v>2.9000000000000001E-2</v>
      </c>
      <c r="V914" s="18" t="e">
        <f>IF(TBL_Employees[[#This Row],[dif]],"true","false")</f>
        <v>#VALUE!</v>
      </c>
    </row>
    <row r="915" spans="1:22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SUM((TBL_Employees[[#This Row],[Bonus %]]*TBL_Employees[[#This Row],[Annual Salary]]))</f>
        <v>44942.17</v>
      </c>
      <c r="P915">
        <f t="shared" si="28"/>
        <v>184</v>
      </c>
      <c r="Q915">
        <f>(TBL_Employees[[#This Row],[COUNT]]/1000)*100</f>
        <v>18.399999999999999</v>
      </c>
      <c r="R915" s="18" t="str">
        <f>TEXT(TBL_Employees[[#This Row],[Hire Date]],"yyyy")</f>
        <v>2018</v>
      </c>
      <c r="S915" s="18" t="str">
        <f>TEXT(TBL_Employees[[#This Row],[Exit Date]],"yyyy")</f>
        <v/>
      </c>
      <c r="T915" s="18" t="e">
        <f>TBL_Employees[[#This Row],[exit year]]-TBL_Employees[[#This Row],[year hires]]</f>
        <v>#VALUE!</v>
      </c>
      <c r="U915" s="18">
        <f t="shared" si="29"/>
        <v>2.9000000000000001E-2</v>
      </c>
      <c r="V915" s="18" t="e">
        <f>IF(TBL_Employees[[#This Row],[dif]],"true","false")</f>
        <v>#VALUE!</v>
      </c>
    </row>
    <row r="916" spans="1:22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SUM((TBL_Employees[[#This Row],[Bonus %]]*TBL_Employees[[#This Row],[Annual Salary]]))</f>
        <v>0</v>
      </c>
      <c r="P916">
        <f t="shared" si="28"/>
        <v>184</v>
      </c>
      <c r="Q916">
        <f>(TBL_Employees[[#This Row],[COUNT]]/1000)*100</f>
        <v>18.399999999999999</v>
      </c>
      <c r="R916" s="18" t="str">
        <f>TEXT(TBL_Employees[[#This Row],[Hire Date]],"yyyy")</f>
        <v>2017</v>
      </c>
      <c r="S916" s="18" t="str">
        <f>TEXT(TBL_Employees[[#This Row],[Exit Date]],"yyyy")</f>
        <v/>
      </c>
      <c r="T916" s="18" t="e">
        <f>TBL_Employees[[#This Row],[exit year]]-TBL_Employees[[#This Row],[year hires]]</f>
        <v>#VALUE!</v>
      </c>
      <c r="U916" s="18">
        <f t="shared" si="29"/>
        <v>2.9000000000000001E-2</v>
      </c>
      <c r="V916" s="18" t="e">
        <f>IF(TBL_Employees[[#This Row],[dif]],"true","false")</f>
        <v>#VALUE!</v>
      </c>
    </row>
    <row r="917" spans="1:22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SUM((TBL_Employees[[#This Row],[Bonus %]]*TBL_Employees[[#This Row],[Annual Salary]]))</f>
        <v>0</v>
      </c>
      <c r="P917">
        <f t="shared" si="28"/>
        <v>184</v>
      </c>
      <c r="Q917">
        <f>(TBL_Employees[[#This Row],[COUNT]]/1000)*100</f>
        <v>18.399999999999999</v>
      </c>
      <c r="R917" s="18" t="str">
        <f>TEXT(TBL_Employees[[#This Row],[Hire Date]],"yyyy")</f>
        <v>2001</v>
      </c>
      <c r="S917" s="18" t="str">
        <f>TEXT(TBL_Employees[[#This Row],[Exit Date]],"yyyy")</f>
        <v/>
      </c>
      <c r="T917" s="18" t="e">
        <f>TBL_Employees[[#This Row],[exit year]]-TBL_Employees[[#This Row],[year hires]]</f>
        <v>#VALUE!</v>
      </c>
      <c r="U917" s="18">
        <f t="shared" si="29"/>
        <v>2.9000000000000001E-2</v>
      </c>
      <c r="V917" s="18" t="e">
        <f>IF(TBL_Employees[[#This Row],[dif]],"true","false")</f>
        <v>#VALUE!</v>
      </c>
    </row>
    <row r="918" spans="1:22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SUM((TBL_Employees[[#This Row],[Bonus %]]*TBL_Employees[[#This Row],[Annual Salary]]))</f>
        <v>33689.920000000006</v>
      </c>
      <c r="P918">
        <f t="shared" si="28"/>
        <v>184</v>
      </c>
      <c r="Q918">
        <f>(TBL_Employees[[#This Row],[COUNT]]/1000)*100</f>
        <v>18.399999999999999</v>
      </c>
      <c r="R918" s="18" t="str">
        <f>TEXT(TBL_Employees[[#This Row],[Hire Date]],"yyyy")</f>
        <v>2020</v>
      </c>
      <c r="S918" s="18" t="str">
        <f>TEXT(TBL_Employees[[#This Row],[Exit Date]],"yyyy")</f>
        <v/>
      </c>
      <c r="T918" s="18" t="e">
        <f>TBL_Employees[[#This Row],[exit year]]-TBL_Employees[[#This Row],[year hires]]</f>
        <v>#VALUE!</v>
      </c>
      <c r="U918" s="18">
        <f t="shared" si="29"/>
        <v>2.9000000000000001E-2</v>
      </c>
      <c r="V918" s="18" t="e">
        <f>IF(TBL_Employees[[#This Row],[dif]],"true","false")</f>
        <v>#VALUE!</v>
      </c>
    </row>
    <row r="919" spans="1:22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SUM((TBL_Employees[[#This Row],[Bonus %]]*TBL_Employees[[#This Row],[Annual Salary]]))</f>
        <v>0</v>
      </c>
      <c r="P919">
        <f t="shared" si="28"/>
        <v>184</v>
      </c>
      <c r="Q919">
        <f>(TBL_Employees[[#This Row],[COUNT]]/1000)*100</f>
        <v>18.399999999999999</v>
      </c>
      <c r="R919" s="18" t="str">
        <f>TEXT(TBL_Employees[[#This Row],[Hire Date]],"yyyy")</f>
        <v>2012</v>
      </c>
      <c r="S919" s="18" t="str">
        <f>TEXT(TBL_Employees[[#This Row],[Exit Date]],"yyyy")</f>
        <v/>
      </c>
      <c r="T919" s="18" t="e">
        <f>TBL_Employees[[#This Row],[exit year]]-TBL_Employees[[#This Row],[year hires]]</f>
        <v>#VALUE!</v>
      </c>
      <c r="U919" s="18">
        <f t="shared" si="29"/>
        <v>2.9000000000000001E-2</v>
      </c>
      <c r="V919" s="18" t="e">
        <f>IF(TBL_Employees[[#This Row],[dif]],"true","false")</f>
        <v>#VALUE!</v>
      </c>
    </row>
    <row r="920" spans="1:22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SUM((TBL_Employees[[#This Row],[Bonus %]]*TBL_Employees[[#This Row],[Annual Salary]]))</f>
        <v>0</v>
      </c>
      <c r="P920">
        <f t="shared" si="28"/>
        <v>184</v>
      </c>
      <c r="Q920">
        <f>(TBL_Employees[[#This Row],[COUNT]]/1000)*100</f>
        <v>18.399999999999999</v>
      </c>
      <c r="R920" s="18" t="str">
        <f>TEXT(TBL_Employees[[#This Row],[Hire Date]],"yyyy")</f>
        <v>2011</v>
      </c>
      <c r="S920" s="18" t="str">
        <f>TEXT(TBL_Employees[[#This Row],[Exit Date]],"yyyy")</f>
        <v/>
      </c>
      <c r="T920" s="18" t="e">
        <f>TBL_Employees[[#This Row],[exit year]]-TBL_Employees[[#This Row],[year hires]]</f>
        <v>#VALUE!</v>
      </c>
      <c r="U920" s="18">
        <f t="shared" si="29"/>
        <v>2.9000000000000001E-2</v>
      </c>
      <c r="V920" s="18" t="e">
        <f>IF(TBL_Employees[[#This Row],[dif]],"true","false")</f>
        <v>#VALUE!</v>
      </c>
    </row>
    <row r="921" spans="1:22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SUM((TBL_Employees[[#This Row],[Bonus %]]*TBL_Employees[[#This Row],[Annual Salary]]))</f>
        <v>0</v>
      </c>
      <c r="P921">
        <f t="shared" si="28"/>
        <v>184</v>
      </c>
      <c r="Q921">
        <f>(TBL_Employees[[#This Row],[COUNT]]/1000)*100</f>
        <v>18.399999999999999</v>
      </c>
      <c r="R921" s="18" t="str">
        <f>TEXT(TBL_Employees[[#This Row],[Hire Date]],"yyyy")</f>
        <v>2020</v>
      </c>
      <c r="S921" s="18" t="str">
        <f>TEXT(TBL_Employees[[#This Row],[Exit Date]],"yyyy")</f>
        <v/>
      </c>
      <c r="T921" s="18" t="e">
        <f>TBL_Employees[[#This Row],[exit year]]-TBL_Employees[[#This Row],[year hires]]</f>
        <v>#VALUE!</v>
      </c>
      <c r="U921" s="18">
        <f t="shared" si="29"/>
        <v>2.9000000000000001E-2</v>
      </c>
      <c r="V921" s="18" t="e">
        <f>IF(TBL_Employees[[#This Row],[dif]],"true","false")</f>
        <v>#VALUE!</v>
      </c>
    </row>
    <row r="922" spans="1:22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SUM((TBL_Employees[[#This Row],[Bonus %]]*TBL_Employees[[#This Row],[Annual Salary]]))</f>
        <v>5322.2000000000007</v>
      </c>
      <c r="P922">
        <f t="shared" si="28"/>
        <v>184</v>
      </c>
      <c r="Q922">
        <f>(TBL_Employees[[#This Row],[COUNT]]/1000)*100</f>
        <v>18.399999999999999</v>
      </c>
      <c r="R922" s="18" t="str">
        <f>TEXT(TBL_Employees[[#This Row],[Hire Date]],"yyyy")</f>
        <v>2003</v>
      </c>
      <c r="S922" s="18" t="str">
        <f>TEXT(TBL_Employees[[#This Row],[Exit Date]],"yyyy")</f>
        <v/>
      </c>
      <c r="T922" s="18" t="e">
        <f>TBL_Employees[[#This Row],[exit year]]-TBL_Employees[[#This Row],[year hires]]</f>
        <v>#VALUE!</v>
      </c>
      <c r="U922" s="18">
        <f t="shared" si="29"/>
        <v>2.9000000000000001E-2</v>
      </c>
      <c r="V922" s="18" t="e">
        <f>IF(TBL_Employees[[#This Row],[dif]],"true","false")</f>
        <v>#VALUE!</v>
      </c>
    </row>
    <row r="923" spans="1:22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SUM((TBL_Employees[[#This Row],[Bonus %]]*TBL_Employees[[#This Row],[Annual Salary]]))</f>
        <v>43940.680000000008</v>
      </c>
      <c r="P923">
        <f t="shared" si="28"/>
        <v>184</v>
      </c>
      <c r="Q923">
        <f>(TBL_Employees[[#This Row],[COUNT]]/1000)*100</f>
        <v>18.399999999999999</v>
      </c>
      <c r="R923" s="18" t="str">
        <f>TEXT(TBL_Employees[[#This Row],[Hire Date]],"yyyy")</f>
        <v>2017</v>
      </c>
      <c r="S923" s="18" t="str">
        <f>TEXT(TBL_Employees[[#This Row],[Exit Date]],"yyyy")</f>
        <v/>
      </c>
      <c r="T923" s="18" t="e">
        <f>TBL_Employees[[#This Row],[exit year]]-TBL_Employees[[#This Row],[year hires]]</f>
        <v>#VALUE!</v>
      </c>
      <c r="U923" s="18">
        <f t="shared" si="29"/>
        <v>2.9000000000000001E-2</v>
      </c>
      <c r="V923" s="18" t="e">
        <f>IF(TBL_Employees[[#This Row],[dif]],"true","false")</f>
        <v>#VALUE!</v>
      </c>
    </row>
    <row r="924" spans="1:22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SUM((TBL_Employees[[#This Row],[Bonus %]]*TBL_Employees[[#This Row],[Annual Salary]]))</f>
        <v>39412.800000000003</v>
      </c>
      <c r="P924">
        <f t="shared" si="28"/>
        <v>184</v>
      </c>
      <c r="Q924">
        <f>(TBL_Employees[[#This Row],[COUNT]]/1000)*100</f>
        <v>18.399999999999999</v>
      </c>
      <c r="R924" s="18" t="str">
        <f>TEXT(TBL_Employees[[#This Row],[Hire Date]],"yyyy")</f>
        <v>2014</v>
      </c>
      <c r="S924" s="18" t="str">
        <f>TEXT(TBL_Employees[[#This Row],[Exit Date]],"yyyy")</f>
        <v/>
      </c>
      <c r="T924" s="18" t="e">
        <f>TBL_Employees[[#This Row],[exit year]]-TBL_Employees[[#This Row],[year hires]]</f>
        <v>#VALUE!</v>
      </c>
      <c r="U924" s="18">
        <f t="shared" si="29"/>
        <v>2.9000000000000001E-2</v>
      </c>
      <c r="V924" s="18" t="e">
        <f>IF(TBL_Employees[[#This Row],[dif]],"true","false")</f>
        <v>#VALUE!</v>
      </c>
    </row>
    <row r="925" spans="1:22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SUM((TBL_Employees[[#This Row],[Bonus %]]*TBL_Employees[[#This Row],[Annual Salary]]))</f>
        <v>0</v>
      </c>
      <c r="P925">
        <f t="shared" si="28"/>
        <v>184</v>
      </c>
      <c r="Q925">
        <f>(TBL_Employees[[#This Row],[COUNT]]/1000)*100</f>
        <v>18.399999999999999</v>
      </c>
      <c r="R925" s="18" t="str">
        <f>TEXT(TBL_Employees[[#This Row],[Hire Date]],"yyyy")</f>
        <v>2009</v>
      </c>
      <c r="S925" s="18" t="str">
        <f>TEXT(TBL_Employees[[#This Row],[Exit Date]],"yyyy")</f>
        <v/>
      </c>
      <c r="T925" s="18" t="e">
        <f>TBL_Employees[[#This Row],[exit year]]-TBL_Employees[[#This Row],[year hires]]</f>
        <v>#VALUE!</v>
      </c>
      <c r="U925" s="18">
        <f t="shared" si="29"/>
        <v>2.9000000000000001E-2</v>
      </c>
      <c r="V925" s="18" t="e">
        <f>IF(TBL_Employees[[#This Row],[dif]],"true","false")</f>
        <v>#VALUE!</v>
      </c>
    </row>
    <row r="926" spans="1:22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SUM((TBL_Employees[[#This Row],[Bonus %]]*TBL_Employees[[#This Row],[Annual Salary]]))</f>
        <v>13298.74</v>
      </c>
      <c r="P926">
        <f t="shared" si="28"/>
        <v>184</v>
      </c>
      <c r="Q926">
        <f>(TBL_Employees[[#This Row],[COUNT]]/1000)*100</f>
        <v>18.399999999999999</v>
      </c>
      <c r="R926" s="18" t="str">
        <f>TEXT(TBL_Employees[[#This Row],[Hire Date]],"yyyy")</f>
        <v>2021</v>
      </c>
      <c r="S926" s="18" t="str">
        <f>TEXT(TBL_Employees[[#This Row],[Exit Date]],"yyyy")</f>
        <v/>
      </c>
      <c r="T926" s="18" t="e">
        <f>TBL_Employees[[#This Row],[exit year]]-TBL_Employees[[#This Row],[year hires]]</f>
        <v>#VALUE!</v>
      </c>
      <c r="U926" s="18">
        <f t="shared" si="29"/>
        <v>2.9000000000000001E-2</v>
      </c>
      <c r="V926" s="18" t="e">
        <f>IF(TBL_Employees[[#This Row],[dif]],"true","false")</f>
        <v>#VALUE!</v>
      </c>
    </row>
    <row r="927" spans="1:22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SUM((TBL_Employees[[#This Row],[Bonus %]]*TBL_Employees[[#This Row],[Annual Salary]]))</f>
        <v>17328.61</v>
      </c>
      <c r="P927">
        <f t="shared" si="28"/>
        <v>184</v>
      </c>
      <c r="Q927">
        <f>(TBL_Employees[[#This Row],[COUNT]]/1000)*100</f>
        <v>18.399999999999999</v>
      </c>
      <c r="R927" s="18" t="str">
        <f>TEXT(TBL_Employees[[#This Row],[Hire Date]],"yyyy")</f>
        <v>2019</v>
      </c>
      <c r="S927" s="18" t="str">
        <f>TEXT(TBL_Employees[[#This Row],[Exit Date]],"yyyy")</f>
        <v/>
      </c>
      <c r="T927" s="18" t="e">
        <f>TBL_Employees[[#This Row],[exit year]]-TBL_Employees[[#This Row],[year hires]]</f>
        <v>#VALUE!</v>
      </c>
      <c r="U927" s="18">
        <f t="shared" si="29"/>
        <v>2.9000000000000001E-2</v>
      </c>
      <c r="V927" s="18" t="e">
        <f>IF(TBL_Employees[[#This Row],[dif]],"true","false")</f>
        <v>#VALUE!</v>
      </c>
    </row>
    <row r="928" spans="1:22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SUM((TBL_Employees[[#This Row],[Bonus %]]*TBL_Employees[[#This Row],[Annual Salary]]))</f>
        <v>15508</v>
      </c>
      <c r="P928">
        <f t="shared" si="28"/>
        <v>184</v>
      </c>
      <c r="Q928">
        <f>(TBL_Employees[[#This Row],[COUNT]]/1000)*100</f>
        <v>18.399999999999999</v>
      </c>
      <c r="R928" s="18" t="str">
        <f>TEXT(TBL_Employees[[#This Row],[Hire Date]],"yyyy")</f>
        <v>2021</v>
      </c>
      <c r="S928" s="18" t="str">
        <f>TEXT(TBL_Employees[[#This Row],[Exit Date]],"yyyy")</f>
        <v/>
      </c>
      <c r="T928" s="18" t="e">
        <f>TBL_Employees[[#This Row],[exit year]]-TBL_Employees[[#This Row],[year hires]]</f>
        <v>#VALUE!</v>
      </c>
      <c r="U928" s="18">
        <f t="shared" si="29"/>
        <v>2.9000000000000001E-2</v>
      </c>
      <c r="V928" s="18" t="e">
        <f>IF(TBL_Employees[[#This Row],[dif]],"true","false")</f>
        <v>#VALUE!</v>
      </c>
    </row>
    <row r="929" spans="1:22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SUM((TBL_Employees[[#This Row],[Bonus %]]*TBL_Employees[[#This Row],[Annual Salary]]))</f>
        <v>0</v>
      </c>
      <c r="P929">
        <f t="shared" si="28"/>
        <v>184</v>
      </c>
      <c r="Q929">
        <f>(TBL_Employees[[#This Row],[COUNT]]/1000)*100</f>
        <v>18.399999999999999</v>
      </c>
      <c r="R929" s="18" t="str">
        <f>TEXT(TBL_Employees[[#This Row],[Hire Date]],"yyyy")</f>
        <v>2018</v>
      </c>
      <c r="S929" s="18" t="str">
        <f>TEXT(TBL_Employees[[#This Row],[Exit Date]],"yyyy")</f>
        <v/>
      </c>
      <c r="T929" s="18" t="e">
        <f>TBL_Employees[[#This Row],[exit year]]-TBL_Employees[[#This Row],[year hires]]</f>
        <v>#VALUE!</v>
      </c>
      <c r="U929" s="18">
        <f t="shared" si="29"/>
        <v>2.9000000000000001E-2</v>
      </c>
      <c r="V929" s="18" t="e">
        <f>IF(TBL_Employees[[#This Row],[dif]],"true","false")</f>
        <v>#VALUE!</v>
      </c>
    </row>
    <row r="930" spans="1:22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SUM((TBL_Employees[[#This Row],[Bonus %]]*TBL_Employees[[#This Row],[Annual Salary]]))</f>
        <v>19424.21</v>
      </c>
      <c r="P930">
        <f t="shared" si="28"/>
        <v>184</v>
      </c>
      <c r="Q930">
        <f>(TBL_Employees[[#This Row],[COUNT]]/1000)*100</f>
        <v>18.399999999999999</v>
      </c>
      <c r="R930" s="18" t="str">
        <f>TEXT(TBL_Employees[[#This Row],[Hire Date]],"yyyy")</f>
        <v>2000</v>
      </c>
      <c r="S930" s="18" t="str">
        <f>TEXT(TBL_Employees[[#This Row],[Exit Date]],"yyyy")</f>
        <v/>
      </c>
      <c r="T930" s="18" t="e">
        <f>TBL_Employees[[#This Row],[exit year]]-TBL_Employees[[#This Row],[year hires]]</f>
        <v>#VALUE!</v>
      </c>
      <c r="U930" s="18">
        <f t="shared" si="29"/>
        <v>2.9000000000000001E-2</v>
      </c>
      <c r="V930" s="18" t="e">
        <f>IF(TBL_Employees[[#This Row],[dif]],"true","false")</f>
        <v>#VALUE!</v>
      </c>
    </row>
    <row r="931" spans="1:22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SUM((TBL_Employees[[#This Row],[Bonus %]]*TBL_Employees[[#This Row],[Annual Salary]]))</f>
        <v>10194.209999999999</v>
      </c>
      <c r="P931">
        <f t="shared" si="28"/>
        <v>184</v>
      </c>
      <c r="Q931">
        <f>(TBL_Employees[[#This Row],[COUNT]]/1000)*100</f>
        <v>18.399999999999999</v>
      </c>
      <c r="R931" s="18" t="str">
        <f>TEXT(TBL_Employees[[#This Row],[Hire Date]],"yyyy")</f>
        <v>2012</v>
      </c>
      <c r="S931" s="18" t="str">
        <f>TEXT(TBL_Employees[[#This Row],[Exit Date]],"yyyy")</f>
        <v/>
      </c>
      <c r="T931" s="18" t="e">
        <f>TBL_Employees[[#This Row],[exit year]]-TBL_Employees[[#This Row],[year hires]]</f>
        <v>#VALUE!</v>
      </c>
      <c r="U931" s="18">
        <f t="shared" si="29"/>
        <v>2.9000000000000001E-2</v>
      </c>
      <c r="V931" s="18" t="e">
        <f>IF(TBL_Employees[[#This Row],[dif]],"true","false")</f>
        <v>#VALUE!</v>
      </c>
    </row>
    <row r="932" spans="1:22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SUM((TBL_Employees[[#This Row],[Bonus %]]*TBL_Employees[[#This Row],[Annual Salary]]))</f>
        <v>16405.919999999998</v>
      </c>
      <c r="P932">
        <f t="shared" si="28"/>
        <v>184</v>
      </c>
      <c r="Q932">
        <f>(TBL_Employees[[#This Row],[COUNT]]/1000)*100</f>
        <v>18.399999999999999</v>
      </c>
      <c r="R932" s="18" t="str">
        <f>TEXT(TBL_Employees[[#This Row],[Hire Date]],"yyyy")</f>
        <v>2017</v>
      </c>
      <c r="S932" s="18" t="str">
        <f>TEXT(TBL_Employees[[#This Row],[Exit Date]],"yyyy")</f>
        <v/>
      </c>
      <c r="T932" s="18" t="e">
        <f>TBL_Employees[[#This Row],[exit year]]-TBL_Employees[[#This Row],[year hires]]</f>
        <v>#VALUE!</v>
      </c>
      <c r="U932" s="18">
        <f t="shared" si="29"/>
        <v>2.9000000000000001E-2</v>
      </c>
      <c r="V932" s="18" t="e">
        <f>IF(TBL_Employees[[#This Row],[dif]],"true","false")</f>
        <v>#VALUE!</v>
      </c>
    </row>
    <row r="933" spans="1:22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SUM((TBL_Employees[[#This Row],[Bonus %]]*TBL_Employees[[#This Row],[Annual Salary]]))</f>
        <v>14717.279999999999</v>
      </c>
      <c r="P933">
        <f t="shared" si="28"/>
        <v>184</v>
      </c>
      <c r="Q933">
        <f>(TBL_Employees[[#This Row],[COUNT]]/1000)*100</f>
        <v>18.399999999999999</v>
      </c>
      <c r="R933" s="18" t="str">
        <f>TEXT(TBL_Employees[[#This Row],[Hire Date]],"yyyy")</f>
        <v>2011</v>
      </c>
      <c r="S933" s="18" t="str">
        <f>TEXT(TBL_Employees[[#This Row],[Exit Date]],"yyyy")</f>
        <v/>
      </c>
      <c r="T933" s="18" t="e">
        <f>TBL_Employees[[#This Row],[exit year]]-TBL_Employees[[#This Row],[year hires]]</f>
        <v>#VALUE!</v>
      </c>
      <c r="U933" s="18">
        <f t="shared" si="29"/>
        <v>2.9000000000000001E-2</v>
      </c>
      <c r="V933" s="18" t="e">
        <f>IF(TBL_Employees[[#This Row],[dif]],"true","false")</f>
        <v>#VALUE!</v>
      </c>
    </row>
    <row r="934" spans="1:22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SUM((TBL_Employees[[#This Row],[Bonus %]]*TBL_Employees[[#This Row],[Annual Salary]]))</f>
        <v>7449.9600000000009</v>
      </c>
      <c r="P934">
        <f t="shared" si="28"/>
        <v>184</v>
      </c>
      <c r="Q934">
        <f>(TBL_Employees[[#This Row],[COUNT]]/1000)*100</f>
        <v>18.399999999999999</v>
      </c>
      <c r="R934" s="18" t="str">
        <f>TEXT(TBL_Employees[[#This Row],[Hire Date]],"yyyy")</f>
        <v>2000</v>
      </c>
      <c r="S934" s="18" t="str">
        <f>TEXT(TBL_Employees[[#This Row],[Exit Date]],"yyyy")</f>
        <v/>
      </c>
      <c r="T934" s="18" t="e">
        <f>TBL_Employees[[#This Row],[exit year]]-TBL_Employees[[#This Row],[year hires]]</f>
        <v>#VALUE!</v>
      </c>
      <c r="U934" s="18">
        <f t="shared" si="29"/>
        <v>2.9000000000000001E-2</v>
      </c>
      <c r="V934" s="18" t="e">
        <f>IF(TBL_Employees[[#This Row],[dif]],"true","false")</f>
        <v>#VALUE!</v>
      </c>
    </row>
    <row r="935" spans="1:22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SUM((TBL_Employees[[#This Row],[Bonus %]]*TBL_Employees[[#This Row],[Annual Salary]]))</f>
        <v>73853.16</v>
      </c>
      <c r="P935">
        <f t="shared" si="28"/>
        <v>184</v>
      </c>
      <c r="Q935">
        <f>(TBL_Employees[[#This Row],[COUNT]]/1000)*100</f>
        <v>18.399999999999999</v>
      </c>
      <c r="R935" s="18" t="str">
        <f>TEXT(TBL_Employees[[#This Row],[Hire Date]],"yyyy")</f>
        <v>2009</v>
      </c>
      <c r="S935" s="18" t="str">
        <f>TEXT(TBL_Employees[[#This Row],[Exit Date]],"yyyy")</f>
        <v/>
      </c>
      <c r="T935" s="18" t="e">
        <f>TBL_Employees[[#This Row],[exit year]]-TBL_Employees[[#This Row],[year hires]]</f>
        <v>#VALUE!</v>
      </c>
      <c r="U935" s="18">
        <f t="shared" si="29"/>
        <v>2.9000000000000001E-2</v>
      </c>
      <c r="V935" s="18" t="e">
        <f>IF(TBL_Employees[[#This Row],[dif]],"true","false")</f>
        <v>#VALUE!</v>
      </c>
    </row>
    <row r="936" spans="1:22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SUM((TBL_Employees[[#This Row],[Bonus %]]*TBL_Employees[[#This Row],[Annual Salary]]))</f>
        <v>36780.720000000001</v>
      </c>
      <c r="P936">
        <f t="shared" si="28"/>
        <v>184</v>
      </c>
      <c r="Q936">
        <f>(TBL_Employees[[#This Row],[COUNT]]/1000)*100</f>
        <v>18.399999999999999</v>
      </c>
      <c r="R936" s="18" t="str">
        <f>TEXT(TBL_Employees[[#This Row],[Hire Date]],"yyyy")</f>
        <v>2012</v>
      </c>
      <c r="S936" s="18" t="str">
        <f>TEXT(TBL_Employees[[#This Row],[Exit Date]],"yyyy")</f>
        <v/>
      </c>
      <c r="T936" s="18" t="e">
        <f>TBL_Employees[[#This Row],[exit year]]-TBL_Employees[[#This Row],[year hires]]</f>
        <v>#VALUE!</v>
      </c>
      <c r="U936" s="18">
        <f t="shared" si="29"/>
        <v>2.9000000000000001E-2</v>
      </c>
      <c r="V936" s="18" t="e">
        <f>IF(TBL_Employees[[#This Row],[dif]],"true","false")</f>
        <v>#VALUE!</v>
      </c>
    </row>
    <row r="937" spans="1:22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SUM((TBL_Employees[[#This Row],[Bonus %]]*TBL_Employees[[#This Row],[Annual Salary]]))</f>
        <v>9333.6299999999992</v>
      </c>
      <c r="P937">
        <f t="shared" si="28"/>
        <v>184</v>
      </c>
      <c r="Q937">
        <f>(TBL_Employees[[#This Row],[COUNT]]/1000)*100</f>
        <v>18.399999999999999</v>
      </c>
      <c r="R937" s="18" t="str">
        <f>TEXT(TBL_Employees[[#This Row],[Hire Date]],"yyyy")</f>
        <v>2014</v>
      </c>
      <c r="S937" s="18" t="str">
        <f>TEXT(TBL_Employees[[#This Row],[Exit Date]],"yyyy")</f>
        <v/>
      </c>
      <c r="T937" s="18" t="e">
        <f>TBL_Employees[[#This Row],[exit year]]-TBL_Employees[[#This Row],[year hires]]</f>
        <v>#VALUE!</v>
      </c>
      <c r="U937" s="18">
        <f t="shared" si="29"/>
        <v>2.9000000000000001E-2</v>
      </c>
      <c r="V937" s="18" t="e">
        <f>IF(TBL_Employees[[#This Row],[dif]],"true","false")</f>
        <v>#VALUE!</v>
      </c>
    </row>
    <row r="938" spans="1:22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SUM((TBL_Employees[[#This Row],[Bonus %]]*TBL_Employees[[#This Row],[Annual Salary]]))</f>
        <v>90783.2</v>
      </c>
      <c r="P938">
        <f t="shared" si="28"/>
        <v>184</v>
      </c>
      <c r="Q938">
        <f>(TBL_Employees[[#This Row],[COUNT]]/1000)*100</f>
        <v>18.399999999999999</v>
      </c>
      <c r="R938" s="18" t="str">
        <f>TEXT(TBL_Employees[[#This Row],[Hire Date]],"yyyy")</f>
        <v>2012</v>
      </c>
      <c r="S938" s="18" t="str">
        <f>TEXT(TBL_Employees[[#This Row],[Exit Date]],"yyyy")</f>
        <v/>
      </c>
      <c r="T938" s="18" t="e">
        <f>TBL_Employees[[#This Row],[exit year]]-TBL_Employees[[#This Row],[year hires]]</f>
        <v>#VALUE!</v>
      </c>
      <c r="U938" s="18">
        <f t="shared" si="29"/>
        <v>2.9000000000000001E-2</v>
      </c>
      <c r="V938" s="18" t="e">
        <f>IF(TBL_Employees[[#This Row],[dif]],"true","false")</f>
        <v>#VALUE!</v>
      </c>
    </row>
    <row r="939" spans="1:22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SUM((TBL_Employees[[#This Row],[Bonus %]]*TBL_Employees[[#This Row],[Annual Salary]]))</f>
        <v>0</v>
      </c>
      <c r="P939">
        <f t="shared" si="28"/>
        <v>184</v>
      </c>
      <c r="Q939">
        <f>(TBL_Employees[[#This Row],[COUNT]]/1000)*100</f>
        <v>18.399999999999999</v>
      </c>
      <c r="R939" s="18" t="str">
        <f>TEXT(TBL_Employees[[#This Row],[Hire Date]],"yyyy")</f>
        <v>2021</v>
      </c>
      <c r="S939" s="18" t="str">
        <f>TEXT(TBL_Employees[[#This Row],[Exit Date]],"yyyy")</f>
        <v/>
      </c>
      <c r="T939" s="18" t="e">
        <f>TBL_Employees[[#This Row],[exit year]]-TBL_Employees[[#This Row],[year hires]]</f>
        <v>#VALUE!</v>
      </c>
      <c r="U939" s="18">
        <f t="shared" si="29"/>
        <v>2.9000000000000001E-2</v>
      </c>
      <c r="V939" s="18" t="e">
        <f>IF(TBL_Employees[[#This Row],[dif]],"true","false")</f>
        <v>#VALUE!</v>
      </c>
    </row>
    <row r="940" spans="1:22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SUM((TBL_Employees[[#This Row],[Bonus %]]*TBL_Employees[[#This Row],[Annual Salary]]))</f>
        <v>10128.800000000001</v>
      </c>
      <c r="P940">
        <f t="shared" si="28"/>
        <v>184</v>
      </c>
      <c r="Q940">
        <f>(TBL_Employees[[#This Row],[COUNT]]/1000)*100</f>
        <v>18.399999999999999</v>
      </c>
      <c r="R940" s="18" t="str">
        <f>TEXT(TBL_Employees[[#This Row],[Hire Date]],"yyyy")</f>
        <v>2015</v>
      </c>
      <c r="S940" s="18" t="str">
        <f>TEXT(TBL_Employees[[#This Row],[Exit Date]],"yyyy")</f>
        <v/>
      </c>
      <c r="T940" s="18" t="e">
        <f>TBL_Employees[[#This Row],[exit year]]-TBL_Employees[[#This Row],[year hires]]</f>
        <v>#VALUE!</v>
      </c>
      <c r="U940" s="18">
        <f t="shared" si="29"/>
        <v>2.9000000000000001E-2</v>
      </c>
      <c r="V940" s="18" t="e">
        <f>IF(TBL_Employees[[#This Row],[dif]],"true","false")</f>
        <v>#VALUE!</v>
      </c>
    </row>
    <row r="941" spans="1:22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SUM((TBL_Employees[[#This Row],[Bonus %]]*TBL_Employees[[#This Row],[Annual Salary]]))</f>
        <v>44360.75</v>
      </c>
      <c r="P941">
        <f t="shared" si="28"/>
        <v>184</v>
      </c>
      <c r="Q941">
        <f>(TBL_Employees[[#This Row],[COUNT]]/1000)*100</f>
        <v>18.399999999999999</v>
      </c>
      <c r="R941" s="18" t="str">
        <f>TEXT(TBL_Employees[[#This Row],[Hire Date]],"yyyy")</f>
        <v>1993</v>
      </c>
      <c r="S941" s="18" t="str">
        <f>TEXT(TBL_Employees[[#This Row],[Exit Date]],"yyyy")</f>
        <v/>
      </c>
      <c r="T941" s="18" t="e">
        <f>TBL_Employees[[#This Row],[exit year]]-TBL_Employees[[#This Row],[year hires]]</f>
        <v>#VALUE!</v>
      </c>
      <c r="U941" s="18">
        <f t="shared" si="29"/>
        <v>2.9000000000000001E-2</v>
      </c>
      <c r="V941" s="18" t="e">
        <f>IF(TBL_Employees[[#This Row],[dif]],"true","false")</f>
        <v>#VALUE!</v>
      </c>
    </row>
    <row r="942" spans="1:22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SUM((TBL_Employees[[#This Row],[Bonus %]]*TBL_Employees[[#This Row],[Annual Salary]]))</f>
        <v>0</v>
      </c>
      <c r="P942">
        <f t="shared" si="28"/>
        <v>184</v>
      </c>
      <c r="Q942">
        <f>(TBL_Employees[[#This Row],[COUNT]]/1000)*100</f>
        <v>18.399999999999999</v>
      </c>
      <c r="R942" s="18" t="str">
        <f>TEXT(TBL_Employees[[#This Row],[Hire Date]],"yyyy")</f>
        <v>2016</v>
      </c>
      <c r="S942" s="18" t="str">
        <f>TEXT(TBL_Employees[[#This Row],[Exit Date]],"yyyy")</f>
        <v/>
      </c>
      <c r="T942" s="18" t="e">
        <f>TBL_Employees[[#This Row],[exit year]]-TBL_Employees[[#This Row],[year hires]]</f>
        <v>#VALUE!</v>
      </c>
      <c r="U942" s="18">
        <f t="shared" si="29"/>
        <v>2.9000000000000001E-2</v>
      </c>
      <c r="V942" s="18" t="e">
        <f>IF(TBL_Employees[[#This Row],[dif]],"true","false")</f>
        <v>#VALUE!</v>
      </c>
    </row>
    <row r="943" spans="1:22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SUM((TBL_Employees[[#This Row],[Bonus %]]*TBL_Employees[[#This Row],[Annual Salary]]))</f>
        <v>59811.51</v>
      </c>
      <c r="P943">
        <f t="shared" si="28"/>
        <v>184</v>
      </c>
      <c r="Q943">
        <f>(TBL_Employees[[#This Row],[COUNT]]/1000)*100</f>
        <v>18.399999999999999</v>
      </c>
      <c r="R943" s="18" t="str">
        <f>TEXT(TBL_Employees[[#This Row],[Hire Date]],"yyyy")</f>
        <v>2007</v>
      </c>
      <c r="S943" s="18" t="str">
        <f>TEXT(TBL_Employees[[#This Row],[Exit Date]],"yyyy")</f>
        <v/>
      </c>
      <c r="T943" s="18" t="e">
        <f>TBL_Employees[[#This Row],[exit year]]-TBL_Employees[[#This Row],[year hires]]</f>
        <v>#VALUE!</v>
      </c>
      <c r="U943" s="18">
        <f t="shared" si="29"/>
        <v>2.9000000000000001E-2</v>
      </c>
      <c r="V943" s="18" t="e">
        <f>IF(TBL_Employees[[#This Row],[dif]],"true","false")</f>
        <v>#VALUE!</v>
      </c>
    </row>
    <row r="944" spans="1:22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SUM((TBL_Employees[[#This Row],[Bonus %]]*TBL_Employees[[#This Row],[Annual Salary]]))</f>
        <v>18978.120000000003</v>
      </c>
      <c r="P944">
        <f t="shared" si="28"/>
        <v>184</v>
      </c>
      <c r="Q944">
        <f>(TBL_Employees[[#This Row],[COUNT]]/1000)*100</f>
        <v>18.399999999999999</v>
      </c>
      <c r="R944" s="18" t="str">
        <f>TEXT(TBL_Employees[[#This Row],[Hire Date]],"yyyy")</f>
        <v>2003</v>
      </c>
      <c r="S944" s="18" t="str">
        <f>TEXT(TBL_Employees[[#This Row],[Exit Date]],"yyyy")</f>
        <v/>
      </c>
      <c r="T944" s="18" t="e">
        <f>TBL_Employees[[#This Row],[exit year]]-TBL_Employees[[#This Row],[year hires]]</f>
        <v>#VALUE!</v>
      </c>
      <c r="U944" s="18">
        <f t="shared" si="29"/>
        <v>2.9000000000000001E-2</v>
      </c>
      <c r="V944" s="18" t="e">
        <f>IF(TBL_Employees[[#This Row],[dif]],"true","false")</f>
        <v>#VALUE!</v>
      </c>
    </row>
    <row r="945" spans="1:22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SUM((TBL_Employees[[#This Row],[Bonus %]]*TBL_Employees[[#This Row],[Annual Salary]]))</f>
        <v>0</v>
      </c>
      <c r="P945">
        <f t="shared" si="28"/>
        <v>184</v>
      </c>
      <c r="Q945">
        <f>(TBL_Employees[[#This Row],[COUNT]]/1000)*100</f>
        <v>18.399999999999999</v>
      </c>
      <c r="R945" s="18" t="str">
        <f>TEXT(TBL_Employees[[#This Row],[Hire Date]],"yyyy")</f>
        <v>2011</v>
      </c>
      <c r="S945" s="18" t="str">
        <f>TEXT(TBL_Employees[[#This Row],[Exit Date]],"yyyy")</f>
        <v/>
      </c>
      <c r="T945" s="18" t="e">
        <f>TBL_Employees[[#This Row],[exit year]]-TBL_Employees[[#This Row],[year hires]]</f>
        <v>#VALUE!</v>
      </c>
      <c r="U945" s="18">
        <f t="shared" si="29"/>
        <v>2.9000000000000001E-2</v>
      </c>
      <c r="V945" s="18" t="e">
        <f>IF(TBL_Employees[[#This Row],[dif]],"true","false")</f>
        <v>#VALUE!</v>
      </c>
    </row>
    <row r="946" spans="1:22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SUM((TBL_Employees[[#This Row],[Bonus %]]*TBL_Employees[[#This Row],[Annual Salary]]))</f>
        <v>0</v>
      </c>
      <c r="P946">
        <f t="shared" si="28"/>
        <v>184</v>
      </c>
      <c r="Q946">
        <f>(TBL_Employees[[#This Row],[COUNT]]/1000)*100</f>
        <v>18.399999999999999</v>
      </c>
      <c r="R946" s="18" t="str">
        <f>TEXT(TBL_Employees[[#This Row],[Hire Date]],"yyyy")</f>
        <v>2019</v>
      </c>
      <c r="S946" s="18" t="str">
        <f>TEXT(TBL_Employees[[#This Row],[Exit Date]],"yyyy")</f>
        <v/>
      </c>
      <c r="T946" s="18" t="e">
        <f>TBL_Employees[[#This Row],[exit year]]-TBL_Employees[[#This Row],[year hires]]</f>
        <v>#VALUE!</v>
      </c>
      <c r="U946" s="18">
        <f t="shared" si="29"/>
        <v>2.9000000000000001E-2</v>
      </c>
      <c r="V946" s="18" t="e">
        <f>IF(TBL_Employees[[#This Row],[dif]],"true","false")</f>
        <v>#VALUE!</v>
      </c>
    </row>
    <row r="947" spans="1:22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SUM((TBL_Employees[[#This Row],[Bonus %]]*TBL_Employees[[#This Row],[Annual Salary]]))</f>
        <v>0</v>
      </c>
      <c r="P947">
        <f t="shared" si="28"/>
        <v>184</v>
      </c>
      <c r="Q947">
        <f>(TBL_Employees[[#This Row],[COUNT]]/1000)*100</f>
        <v>18.399999999999999</v>
      </c>
      <c r="R947" s="18" t="str">
        <f>TEXT(TBL_Employees[[#This Row],[Hire Date]],"yyyy")</f>
        <v>2007</v>
      </c>
      <c r="S947" s="18" t="str">
        <f>TEXT(TBL_Employees[[#This Row],[Exit Date]],"yyyy")</f>
        <v/>
      </c>
      <c r="T947" s="18" t="e">
        <f>TBL_Employees[[#This Row],[exit year]]-TBL_Employees[[#This Row],[year hires]]</f>
        <v>#VALUE!</v>
      </c>
      <c r="U947" s="18">
        <f t="shared" si="29"/>
        <v>2.9000000000000001E-2</v>
      </c>
      <c r="V947" s="18" t="e">
        <f>IF(TBL_Employees[[#This Row],[dif]],"true","false")</f>
        <v>#VALUE!</v>
      </c>
    </row>
    <row r="948" spans="1:22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SUM((TBL_Employees[[#This Row],[Bonus %]]*TBL_Employees[[#This Row],[Annual Salary]]))</f>
        <v>78208.5</v>
      </c>
      <c r="P948">
        <f t="shared" si="28"/>
        <v>184</v>
      </c>
      <c r="Q948">
        <f>(TBL_Employees[[#This Row],[COUNT]]/1000)*100</f>
        <v>18.399999999999999</v>
      </c>
      <c r="R948" s="18" t="str">
        <f>TEXT(TBL_Employees[[#This Row],[Hire Date]],"yyyy")</f>
        <v>2015</v>
      </c>
      <c r="S948" s="18" t="str">
        <f>TEXT(TBL_Employees[[#This Row],[Exit Date]],"yyyy")</f>
        <v/>
      </c>
      <c r="T948" s="18" t="e">
        <f>TBL_Employees[[#This Row],[exit year]]-TBL_Employees[[#This Row],[year hires]]</f>
        <v>#VALUE!</v>
      </c>
      <c r="U948" s="18">
        <f t="shared" si="29"/>
        <v>2.9000000000000001E-2</v>
      </c>
      <c r="V948" s="18" t="e">
        <f>IF(TBL_Employees[[#This Row],[dif]],"true","false")</f>
        <v>#VALUE!</v>
      </c>
    </row>
    <row r="949" spans="1:22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SUM((TBL_Employees[[#This Row],[Bonus %]]*TBL_Employees[[#This Row],[Annual Salary]]))</f>
        <v>17420.78</v>
      </c>
      <c r="P949">
        <f t="shared" si="28"/>
        <v>184</v>
      </c>
      <c r="Q949">
        <f>(TBL_Employees[[#This Row],[COUNT]]/1000)*100</f>
        <v>18.399999999999999</v>
      </c>
      <c r="R949" s="18" t="str">
        <f>TEXT(TBL_Employees[[#This Row],[Hire Date]],"yyyy")</f>
        <v>2010</v>
      </c>
      <c r="S949" s="18" t="str">
        <f>TEXT(TBL_Employees[[#This Row],[Exit Date]],"yyyy")</f>
        <v/>
      </c>
      <c r="T949" s="18" t="e">
        <f>TBL_Employees[[#This Row],[exit year]]-TBL_Employees[[#This Row],[year hires]]</f>
        <v>#VALUE!</v>
      </c>
      <c r="U949" s="18">
        <f t="shared" si="29"/>
        <v>2.9000000000000001E-2</v>
      </c>
      <c r="V949" s="18" t="e">
        <f>IF(TBL_Employees[[#This Row],[dif]],"true","false")</f>
        <v>#VALUE!</v>
      </c>
    </row>
    <row r="950" spans="1:22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SUM((TBL_Employees[[#This Row],[Bonus %]]*TBL_Employees[[#This Row],[Annual Salary]]))</f>
        <v>7216.72</v>
      </c>
      <c r="P950">
        <f t="shared" si="28"/>
        <v>184</v>
      </c>
      <c r="Q950">
        <f>(TBL_Employees[[#This Row],[COUNT]]/1000)*100</f>
        <v>18.399999999999999</v>
      </c>
      <c r="R950" s="18" t="str">
        <f>TEXT(TBL_Employees[[#This Row],[Hire Date]],"yyyy")</f>
        <v>2009</v>
      </c>
      <c r="S950" s="18" t="str">
        <f>TEXT(TBL_Employees[[#This Row],[Exit Date]],"yyyy")</f>
        <v/>
      </c>
      <c r="T950" s="18" t="e">
        <f>TBL_Employees[[#This Row],[exit year]]-TBL_Employees[[#This Row],[year hires]]</f>
        <v>#VALUE!</v>
      </c>
      <c r="U950" s="18">
        <f t="shared" si="29"/>
        <v>2.9000000000000001E-2</v>
      </c>
      <c r="V950" s="18" t="e">
        <f>IF(TBL_Employees[[#This Row],[dif]],"true","false")</f>
        <v>#VALUE!</v>
      </c>
    </row>
    <row r="951" spans="1:22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SUM((TBL_Employees[[#This Row],[Bonus %]]*TBL_Employees[[#This Row],[Annual Salary]]))</f>
        <v>0</v>
      </c>
      <c r="P951">
        <f t="shared" si="28"/>
        <v>184</v>
      </c>
      <c r="Q951">
        <f>(TBL_Employees[[#This Row],[COUNT]]/1000)*100</f>
        <v>18.399999999999999</v>
      </c>
      <c r="R951" s="18" t="str">
        <f>TEXT(TBL_Employees[[#This Row],[Hire Date]],"yyyy")</f>
        <v>2016</v>
      </c>
      <c r="S951" s="18" t="str">
        <f>TEXT(TBL_Employees[[#This Row],[Exit Date]],"yyyy")</f>
        <v/>
      </c>
      <c r="T951" s="18" t="e">
        <f>TBL_Employees[[#This Row],[exit year]]-TBL_Employees[[#This Row],[year hires]]</f>
        <v>#VALUE!</v>
      </c>
      <c r="U951" s="18">
        <f t="shared" si="29"/>
        <v>2.9000000000000001E-2</v>
      </c>
      <c r="V951" s="18" t="e">
        <f>IF(TBL_Employees[[#This Row],[dif]],"true","false")</f>
        <v>#VALUE!</v>
      </c>
    </row>
    <row r="952" spans="1:22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SUM((TBL_Employees[[#This Row],[Bonus %]]*TBL_Employees[[#This Row],[Annual Salary]]))</f>
        <v>13254.400000000001</v>
      </c>
      <c r="P952">
        <f t="shared" si="28"/>
        <v>184</v>
      </c>
      <c r="Q952">
        <f>(TBL_Employees[[#This Row],[COUNT]]/1000)*100</f>
        <v>18.399999999999999</v>
      </c>
      <c r="R952" s="18" t="str">
        <f>TEXT(TBL_Employees[[#This Row],[Hire Date]],"yyyy")</f>
        <v>2012</v>
      </c>
      <c r="S952" s="18" t="str">
        <f>TEXT(TBL_Employees[[#This Row],[Exit Date]],"yyyy")</f>
        <v/>
      </c>
      <c r="T952" s="18" t="e">
        <f>TBL_Employees[[#This Row],[exit year]]-TBL_Employees[[#This Row],[year hires]]</f>
        <v>#VALUE!</v>
      </c>
      <c r="U952" s="18">
        <f t="shared" si="29"/>
        <v>2.9000000000000001E-2</v>
      </c>
      <c r="V952" s="18" t="e">
        <f>IF(TBL_Employees[[#This Row],[dif]],"true","false")</f>
        <v>#VALUE!</v>
      </c>
    </row>
    <row r="953" spans="1:22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SUM((TBL_Employees[[#This Row],[Bonus %]]*TBL_Employees[[#This Row],[Annual Salary]]))</f>
        <v>11400.39</v>
      </c>
      <c r="P953">
        <f t="shared" si="28"/>
        <v>184</v>
      </c>
      <c r="Q953">
        <f>(TBL_Employees[[#This Row],[COUNT]]/1000)*100</f>
        <v>18.399999999999999</v>
      </c>
      <c r="R953" s="18" t="str">
        <f>TEXT(TBL_Employees[[#This Row],[Hire Date]],"yyyy")</f>
        <v>2020</v>
      </c>
      <c r="S953" s="18" t="str">
        <f>TEXT(TBL_Employees[[#This Row],[Exit Date]],"yyyy")</f>
        <v/>
      </c>
      <c r="T953" s="18" t="e">
        <f>TBL_Employees[[#This Row],[exit year]]-TBL_Employees[[#This Row],[year hires]]</f>
        <v>#VALUE!</v>
      </c>
      <c r="U953" s="18">
        <f t="shared" si="29"/>
        <v>2.9000000000000001E-2</v>
      </c>
      <c r="V953" s="18" t="e">
        <f>IF(TBL_Employees[[#This Row],[dif]],"true","false")</f>
        <v>#VALUE!</v>
      </c>
    </row>
    <row r="954" spans="1:22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SUM((TBL_Employees[[#This Row],[Bonus %]]*TBL_Employees[[#This Row],[Annual Salary]]))</f>
        <v>0</v>
      </c>
      <c r="P954">
        <f t="shared" si="28"/>
        <v>184</v>
      </c>
      <c r="Q954">
        <f>(TBL_Employees[[#This Row],[COUNT]]/1000)*100</f>
        <v>18.399999999999999</v>
      </c>
      <c r="R954" s="18" t="str">
        <f>TEXT(TBL_Employees[[#This Row],[Hire Date]],"yyyy")</f>
        <v>2021</v>
      </c>
      <c r="S954" s="18" t="str">
        <f>TEXT(TBL_Employees[[#This Row],[Exit Date]],"yyyy")</f>
        <v/>
      </c>
      <c r="T954" s="18" t="e">
        <f>TBL_Employees[[#This Row],[exit year]]-TBL_Employees[[#This Row],[year hires]]</f>
        <v>#VALUE!</v>
      </c>
      <c r="U954" s="18">
        <f t="shared" si="29"/>
        <v>2.9000000000000001E-2</v>
      </c>
      <c r="V954" s="18" t="e">
        <f>IF(TBL_Employees[[#This Row],[dif]],"true","false")</f>
        <v>#VALUE!</v>
      </c>
    </row>
    <row r="955" spans="1:22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SUM((TBL_Employees[[#This Row],[Bonus %]]*TBL_Employees[[#This Row],[Annual Salary]]))</f>
        <v>7098.4000000000005</v>
      </c>
      <c r="P955">
        <f t="shared" si="28"/>
        <v>184</v>
      </c>
      <c r="Q955">
        <f>(TBL_Employees[[#This Row],[COUNT]]/1000)*100</f>
        <v>18.399999999999999</v>
      </c>
      <c r="R955" s="18" t="str">
        <f>TEXT(TBL_Employees[[#This Row],[Hire Date]],"yyyy")</f>
        <v>2014</v>
      </c>
      <c r="S955" s="18" t="str">
        <f>TEXT(TBL_Employees[[#This Row],[Exit Date]],"yyyy")</f>
        <v/>
      </c>
      <c r="T955" s="18" t="e">
        <f>TBL_Employees[[#This Row],[exit year]]-TBL_Employees[[#This Row],[year hires]]</f>
        <v>#VALUE!</v>
      </c>
      <c r="U955" s="18">
        <f t="shared" si="29"/>
        <v>2.9000000000000001E-2</v>
      </c>
      <c r="V955" s="18" t="e">
        <f>IF(TBL_Employees[[#This Row],[dif]],"true","false")</f>
        <v>#VALUE!</v>
      </c>
    </row>
    <row r="956" spans="1:22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SUM((TBL_Employees[[#This Row],[Bonus %]]*TBL_Employees[[#This Row],[Annual Salary]]))</f>
        <v>0</v>
      </c>
      <c r="P956">
        <f t="shared" si="28"/>
        <v>184</v>
      </c>
      <c r="Q956">
        <f>(TBL_Employees[[#This Row],[COUNT]]/1000)*100</f>
        <v>18.399999999999999</v>
      </c>
      <c r="R956" s="18" t="str">
        <f>TEXT(TBL_Employees[[#This Row],[Hire Date]],"yyyy")</f>
        <v>2008</v>
      </c>
      <c r="S956" s="18" t="str">
        <f>TEXT(TBL_Employees[[#This Row],[Exit Date]],"yyyy")</f>
        <v/>
      </c>
      <c r="T956" s="18" t="e">
        <f>TBL_Employees[[#This Row],[exit year]]-TBL_Employees[[#This Row],[year hires]]</f>
        <v>#VALUE!</v>
      </c>
      <c r="U956" s="18">
        <f t="shared" si="29"/>
        <v>2.9000000000000001E-2</v>
      </c>
      <c r="V956" s="18" t="e">
        <f>IF(TBL_Employees[[#This Row],[dif]],"true","false")</f>
        <v>#VALUE!</v>
      </c>
    </row>
    <row r="957" spans="1:22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SUM((TBL_Employees[[#This Row],[Bonus %]]*TBL_Employees[[#This Row],[Annual Salary]]))</f>
        <v>31761.66</v>
      </c>
      <c r="P957">
        <f t="shared" si="28"/>
        <v>184</v>
      </c>
      <c r="Q957">
        <f>(TBL_Employees[[#This Row],[COUNT]]/1000)*100</f>
        <v>18.399999999999999</v>
      </c>
      <c r="R957" s="18" t="str">
        <f>TEXT(TBL_Employees[[#This Row],[Hire Date]],"yyyy")</f>
        <v>2006</v>
      </c>
      <c r="S957" s="18" t="str">
        <f>TEXT(TBL_Employees[[#This Row],[Exit Date]],"yyyy")</f>
        <v/>
      </c>
      <c r="T957" s="18" t="e">
        <f>TBL_Employees[[#This Row],[exit year]]-TBL_Employees[[#This Row],[year hires]]</f>
        <v>#VALUE!</v>
      </c>
      <c r="U957" s="18">
        <f t="shared" si="29"/>
        <v>2.9000000000000001E-2</v>
      </c>
      <c r="V957" s="18" t="e">
        <f>IF(TBL_Employees[[#This Row],[dif]],"true","false")</f>
        <v>#VALUE!</v>
      </c>
    </row>
    <row r="958" spans="1:22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SUM((TBL_Employees[[#This Row],[Bonus %]]*TBL_Employees[[#This Row],[Annual Salary]]))</f>
        <v>15438.800000000001</v>
      </c>
      <c r="P958">
        <f t="shared" si="28"/>
        <v>184</v>
      </c>
      <c r="Q958">
        <f>(TBL_Employees[[#This Row],[COUNT]]/1000)*100</f>
        <v>18.399999999999999</v>
      </c>
      <c r="R958" s="18" t="str">
        <f>TEXT(TBL_Employees[[#This Row],[Hire Date]],"yyyy")</f>
        <v>1997</v>
      </c>
      <c r="S958" s="18" t="str">
        <f>TEXT(TBL_Employees[[#This Row],[Exit Date]],"yyyy")</f>
        <v/>
      </c>
      <c r="T958" s="18" t="e">
        <f>TBL_Employees[[#This Row],[exit year]]-TBL_Employees[[#This Row],[year hires]]</f>
        <v>#VALUE!</v>
      </c>
      <c r="U958" s="18">
        <f t="shared" si="29"/>
        <v>2.9000000000000001E-2</v>
      </c>
      <c r="V958" s="18" t="e">
        <f>IF(TBL_Employees[[#This Row],[dif]],"true","false")</f>
        <v>#VALUE!</v>
      </c>
    </row>
    <row r="959" spans="1:22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SUM((TBL_Employees[[#This Row],[Bonus %]]*TBL_Employees[[#This Row],[Annual Salary]]))</f>
        <v>27706.260000000002</v>
      </c>
      <c r="P959">
        <f t="shared" si="28"/>
        <v>184</v>
      </c>
      <c r="Q959">
        <f>(TBL_Employees[[#This Row],[COUNT]]/1000)*100</f>
        <v>18.399999999999999</v>
      </c>
      <c r="R959" s="18" t="str">
        <f>TEXT(TBL_Employees[[#This Row],[Hire Date]],"yyyy")</f>
        <v>1994</v>
      </c>
      <c r="S959" s="18" t="str">
        <f>TEXT(TBL_Employees[[#This Row],[Exit Date]],"yyyy")</f>
        <v>2004</v>
      </c>
      <c r="T959" s="18">
        <f>TBL_Employees[[#This Row],[exit year]]-TBL_Employees[[#This Row],[year hires]]</f>
        <v>10</v>
      </c>
      <c r="U959" s="18">
        <f t="shared" si="29"/>
        <v>2.9000000000000001E-2</v>
      </c>
      <c r="V959" s="18" t="str">
        <f>IF(TBL_Employees[[#This Row],[dif]],"true","false")</f>
        <v>true</v>
      </c>
    </row>
    <row r="960" spans="1:22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SUM((TBL_Employees[[#This Row],[Bonus %]]*TBL_Employees[[#This Row],[Annual Salary]]))</f>
        <v>0</v>
      </c>
      <c r="P960">
        <f t="shared" si="28"/>
        <v>184</v>
      </c>
      <c r="Q960">
        <f>(TBL_Employees[[#This Row],[COUNT]]/1000)*100</f>
        <v>18.399999999999999</v>
      </c>
      <c r="R960" s="18" t="str">
        <f>TEXT(TBL_Employees[[#This Row],[Hire Date]],"yyyy")</f>
        <v>1993</v>
      </c>
      <c r="S960" s="18" t="str">
        <f>TEXT(TBL_Employees[[#This Row],[Exit Date]],"yyyy")</f>
        <v/>
      </c>
      <c r="T960" s="18" t="e">
        <f>TBL_Employees[[#This Row],[exit year]]-TBL_Employees[[#This Row],[year hires]]</f>
        <v>#VALUE!</v>
      </c>
      <c r="U960" s="18">
        <f t="shared" si="29"/>
        <v>2.9000000000000001E-2</v>
      </c>
      <c r="V960" s="18" t="e">
        <f>IF(TBL_Employees[[#This Row],[dif]],"true","false")</f>
        <v>#VALUE!</v>
      </c>
    </row>
    <row r="961" spans="1:22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SUM((TBL_Employees[[#This Row],[Bonus %]]*TBL_Employees[[#This Row],[Annual Salary]]))</f>
        <v>0</v>
      </c>
      <c r="P961">
        <f t="shared" si="28"/>
        <v>184</v>
      </c>
      <c r="Q961">
        <f>(TBL_Employees[[#This Row],[COUNT]]/1000)*100</f>
        <v>18.399999999999999</v>
      </c>
      <c r="R961" s="18" t="str">
        <f>TEXT(TBL_Employees[[#This Row],[Hire Date]],"yyyy")</f>
        <v>2021</v>
      </c>
      <c r="S961" s="18" t="str">
        <f>TEXT(TBL_Employees[[#This Row],[Exit Date]],"yyyy")</f>
        <v/>
      </c>
      <c r="T961" s="18" t="e">
        <f>TBL_Employees[[#This Row],[exit year]]-TBL_Employees[[#This Row],[year hires]]</f>
        <v>#VALUE!</v>
      </c>
      <c r="U961" s="18">
        <f t="shared" si="29"/>
        <v>2.9000000000000001E-2</v>
      </c>
      <c r="V961" s="18" t="e">
        <f>IF(TBL_Employees[[#This Row],[dif]],"true","false")</f>
        <v>#VALUE!</v>
      </c>
    </row>
    <row r="962" spans="1:22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SUM((TBL_Employees[[#This Row],[Bonus %]]*TBL_Employees[[#This Row],[Annual Salary]]))</f>
        <v>8156.89</v>
      </c>
      <c r="P962">
        <f t="shared" ref="P962:P1001" si="30">COUNTIF(K:K,"&gt;20%")</f>
        <v>184</v>
      </c>
      <c r="Q962">
        <f>(TBL_Employees[[#This Row],[COUNT]]/1000)*100</f>
        <v>18.399999999999999</v>
      </c>
      <c r="R962" s="18" t="str">
        <f>TEXT(TBL_Employees[[#This Row],[Hire Date]],"yyyy")</f>
        <v>1999</v>
      </c>
      <c r="S962" s="18" t="str">
        <f>TEXT(TBL_Employees[[#This Row],[Exit Date]],"yyyy")</f>
        <v/>
      </c>
      <c r="T962" s="18" t="e">
        <f>TBL_Employees[[#This Row],[exit year]]-TBL_Employees[[#This Row],[year hires]]</f>
        <v>#VALUE!</v>
      </c>
      <c r="U962" s="18">
        <f t="shared" ref="U962:U1001" si="31">29/1000</f>
        <v>2.9000000000000001E-2</v>
      </c>
      <c r="V962" s="18" t="e">
        <f>IF(TBL_Employees[[#This Row],[dif]],"true","false")</f>
        <v>#VALUE!</v>
      </c>
    </row>
    <row r="963" spans="1:22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SUM((TBL_Employees[[#This Row],[Bonus %]]*TBL_Employees[[#This Row],[Annual Salary]]))</f>
        <v>50636.03</v>
      </c>
      <c r="P963">
        <f t="shared" si="30"/>
        <v>184</v>
      </c>
      <c r="Q963">
        <f>(TBL_Employees[[#This Row],[COUNT]]/1000)*100</f>
        <v>18.399999999999999</v>
      </c>
      <c r="R963" s="18" t="str">
        <f>TEXT(TBL_Employees[[#This Row],[Hire Date]],"yyyy")</f>
        <v>2019</v>
      </c>
      <c r="S963" s="18" t="str">
        <f>TEXT(TBL_Employees[[#This Row],[Exit Date]],"yyyy")</f>
        <v/>
      </c>
      <c r="T963" s="18" t="e">
        <f>TBL_Employees[[#This Row],[exit year]]-TBL_Employees[[#This Row],[year hires]]</f>
        <v>#VALUE!</v>
      </c>
      <c r="U963" s="18">
        <f t="shared" si="31"/>
        <v>2.9000000000000001E-2</v>
      </c>
      <c r="V963" s="18" t="e">
        <f>IF(TBL_Employees[[#This Row],[dif]],"true","false")</f>
        <v>#VALUE!</v>
      </c>
    </row>
    <row r="964" spans="1:22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SUM((TBL_Employees[[#This Row],[Bonus %]]*TBL_Employees[[#This Row],[Annual Salary]]))</f>
        <v>0</v>
      </c>
      <c r="P964">
        <f t="shared" si="30"/>
        <v>184</v>
      </c>
      <c r="Q964">
        <f>(TBL_Employees[[#This Row],[COUNT]]/1000)*100</f>
        <v>18.399999999999999</v>
      </c>
      <c r="R964" s="18" t="str">
        <f>TEXT(TBL_Employees[[#This Row],[Hire Date]],"yyyy")</f>
        <v>2006</v>
      </c>
      <c r="S964" s="18" t="str">
        <f>TEXT(TBL_Employees[[#This Row],[Exit Date]],"yyyy")</f>
        <v/>
      </c>
      <c r="T964" s="18" t="e">
        <f>TBL_Employees[[#This Row],[exit year]]-TBL_Employees[[#This Row],[year hires]]</f>
        <v>#VALUE!</v>
      </c>
      <c r="U964" s="18">
        <f t="shared" si="31"/>
        <v>2.9000000000000001E-2</v>
      </c>
      <c r="V964" s="18" t="e">
        <f>IF(TBL_Employees[[#This Row],[dif]],"true","false")</f>
        <v>#VALUE!</v>
      </c>
    </row>
    <row r="965" spans="1:22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SUM((TBL_Employees[[#This Row],[Bonus %]]*TBL_Employees[[#This Row],[Annual Salary]]))</f>
        <v>0</v>
      </c>
      <c r="P965">
        <f t="shared" si="30"/>
        <v>184</v>
      </c>
      <c r="Q965">
        <f>(TBL_Employees[[#This Row],[COUNT]]/1000)*100</f>
        <v>18.399999999999999</v>
      </c>
      <c r="R965" s="18" t="str">
        <f>TEXT(TBL_Employees[[#This Row],[Hire Date]],"yyyy")</f>
        <v>2019</v>
      </c>
      <c r="S965" s="18" t="str">
        <f>TEXT(TBL_Employees[[#This Row],[Exit Date]],"yyyy")</f>
        <v>2021</v>
      </c>
      <c r="T965" s="18">
        <f>TBL_Employees[[#This Row],[exit year]]-TBL_Employees[[#This Row],[year hires]]</f>
        <v>2</v>
      </c>
      <c r="U965" s="18">
        <f t="shared" si="31"/>
        <v>2.9000000000000001E-2</v>
      </c>
      <c r="V965" s="18" t="str">
        <f>IF(TBL_Employees[[#This Row],[dif]],"true","false")</f>
        <v>true</v>
      </c>
    </row>
    <row r="966" spans="1:22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SUM((TBL_Employees[[#This Row],[Bonus %]]*TBL_Employees[[#This Row],[Annual Salary]]))</f>
        <v>0</v>
      </c>
      <c r="P966">
        <f t="shared" si="30"/>
        <v>184</v>
      </c>
      <c r="Q966">
        <f>(TBL_Employees[[#This Row],[COUNT]]/1000)*100</f>
        <v>18.399999999999999</v>
      </c>
      <c r="R966" s="18" t="str">
        <f>TEXT(TBL_Employees[[#This Row],[Hire Date]],"yyyy")</f>
        <v>2016</v>
      </c>
      <c r="S966" s="18" t="str">
        <f>TEXT(TBL_Employees[[#This Row],[Exit Date]],"yyyy")</f>
        <v/>
      </c>
      <c r="T966" s="18" t="e">
        <f>TBL_Employees[[#This Row],[exit year]]-TBL_Employees[[#This Row],[year hires]]</f>
        <v>#VALUE!</v>
      </c>
      <c r="U966" s="18">
        <f t="shared" si="31"/>
        <v>2.9000000000000001E-2</v>
      </c>
      <c r="V966" s="18" t="e">
        <f>IF(TBL_Employees[[#This Row],[dif]],"true","false")</f>
        <v>#VALUE!</v>
      </c>
    </row>
    <row r="967" spans="1:22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SUM((TBL_Employees[[#This Row],[Bonus %]]*TBL_Employees[[#This Row],[Annual Salary]]))</f>
        <v>30311.200000000001</v>
      </c>
      <c r="P967">
        <f t="shared" si="30"/>
        <v>184</v>
      </c>
      <c r="Q967">
        <f>(TBL_Employees[[#This Row],[COUNT]]/1000)*100</f>
        <v>18.399999999999999</v>
      </c>
      <c r="R967" s="18" t="str">
        <f>TEXT(TBL_Employees[[#This Row],[Hire Date]],"yyyy")</f>
        <v>2019</v>
      </c>
      <c r="S967" s="18" t="str">
        <f>TEXT(TBL_Employees[[#This Row],[Exit Date]],"yyyy")</f>
        <v/>
      </c>
      <c r="T967" s="18" t="e">
        <f>TBL_Employees[[#This Row],[exit year]]-TBL_Employees[[#This Row],[year hires]]</f>
        <v>#VALUE!</v>
      </c>
      <c r="U967" s="18">
        <f t="shared" si="31"/>
        <v>2.9000000000000001E-2</v>
      </c>
      <c r="V967" s="18" t="e">
        <f>IF(TBL_Employees[[#This Row],[dif]],"true","false")</f>
        <v>#VALUE!</v>
      </c>
    </row>
    <row r="968" spans="1:22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SUM((TBL_Employees[[#This Row],[Bonus %]]*TBL_Employees[[#This Row],[Annual Salary]]))</f>
        <v>0</v>
      </c>
      <c r="P968">
        <f t="shared" si="30"/>
        <v>184</v>
      </c>
      <c r="Q968">
        <f>(TBL_Employees[[#This Row],[COUNT]]/1000)*100</f>
        <v>18.399999999999999</v>
      </c>
      <c r="R968" s="18" t="str">
        <f>TEXT(TBL_Employees[[#This Row],[Hire Date]],"yyyy")</f>
        <v>2020</v>
      </c>
      <c r="S968" s="18" t="str">
        <f>TEXT(TBL_Employees[[#This Row],[Exit Date]],"yyyy")</f>
        <v/>
      </c>
      <c r="T968" s="18" t="e">
        <f>TBL_Employees[[#This Row],[exit year]]-TBL_Employees[[#This Row],[year hires]]</f>
        <v>#VALUE!</v>
      </c>
      <c r="U968" s="18">
        <f t="shared" si="31"/>
        <v>2.9000000000000001E-2</v>
      </c>
      <c r="V968" s="18" t="e">
        <f>IF(TBL_Employees[[#This Row],[dif]],"true","false")</f>
        <v>#VALUE!</v>
      </c>
    </row>
    <row r="969" spans="1:22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SUM((TBL_Employees[[#This Row],[Bonus %]]*TBL_Employees[[#This Row],[Annual Salary]]))</f>
        <v>41030.85</v>
      </c>
      <c r="P969">
        <f t="shared" si="30"/>
        <v>184</v>
      </c>
      <c r="Q969">
        <f>(TBL_Employees[[#This Row],[COUNT]]/1000)*100</f>
        <v>18.399999999999999</v>
      </c>
      <c r="R969" s="18" t="str">
        <f>TEXT(TBL_Employees[[#This Row],[Hire Date]],"yyyy")</f>
        <v>2019</v>
      </c>
      <c r="S969" s="18" t="str">
        <f>TEXT(TBL_Employees[[#This Row],[Exit Date]],"yyyy")</f>
        <v/>
      </c>
      <c r="T969" s="18" t="e">
        <f>TBL_Employees[[#This Row],[exit year]]-TBL_Employees[[#This Row],[year hires]]</f>
        <v>#VALUE!</v>
      </c>
      <c r="U969" s="18">
        <f t="shared" si="31"/>
        <v>2.9000000000000001E-2</v>
      </c>
      <c r="V969" s="18" t="e">
        <f>IF(TBL_Employees[[#This Row],[dif]],"true","false")</f>
        <v>#VALUE!</v>
      </c>
    </row>
    <row r="970" spans="1:22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SUM((TBL_Employees[[#This Row],[Bonus %]]*TBL_Employees[[#This Row],[Annual Salary]]))</f>
        <v>0</v>
      </c>
      <c r="P970">
        <f t="shared" si="30"/>
        <v>184</v>
      </c>
      <c r="Q970">
        <f>(TBL_Employees[[#This Row],[COUNT]]/1000)*100</f>
        <v>18.399999999999999</v>
      </c>
      <c r="R970" s="18" t="str">
        <f>TEXT(TBL_Employees[[#This Row],[Hire Date]],"yyyy")</f>
        <v>2016</v>
      </c>
      <c r="S970" s="18" t="str">
        <f>TEXT(TBL_Employees[[#This Row],[Exit Date]],"yyyy")</f>
        <v/>
      </c>
      <c r="T970" s="18" t="e">
        <f>TBL_Employees[[#This Row],[exit year]]-TBL_Employees[[#This Row],[year hires]]</f>
        <v>#VALUE!</v>
      </c>
      <c r="U970" s="18">
        <f t="shared" si="31"/>
        <v>2.9000000000000001E-2</v>
      </c>
      <c r="V970" s="18" t="e">
        <f>IF(TBL_Employees[[#This Row],[dif]],"true","false")</f>
        <v>#VALUE!</v>
      </c>
    </row>
    <row r="971" spans="1:22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SUM((TBL_Employees[[#This Row],[Bonus %]]*TBL_Employees[[#This Row],[Annual Salary]]))</f>
        <v>0</v>
      </c>
      <c r="P971">
        <f t="shared" si="30"/>
        <v>184</v>
      </c>
      <c r="Q971">
        <f>(TBL_Employees[[#This Row],[COUNT]]/1000)*100</f>
        <v>18.399999999999999</v>
      </c>
      <c r="R971" s="18" t="str">
        <f>TEXT(TBL_Employees[[#This Row],[Hire Date]],"yyyy")</f>
        <v>2016</v>
      </c>
      <c r="S971" s="18" t="str">
        <f>TEXT(TBL_Employees[[#This Row],[Exit Date]],"yyyy")</f>
        <v/>
      </c>
      <c r="T971" s="18" t="e">
        <f>TBL_Employees[[#This Row],[exit year]]-TBL_Employees[[#This Row],[year hires]]</f>
        <v>#VALUE!</v>
      </c>
      <c r="U971" s="18">
        <f t="shared" si="31"/>
        <v>2.9000000000000001E-2</v>
      </c>
      <c r="V971" s="18" t="e">
        <f>IF(TBL_Employees[[#This Row],[dif]],"true","false")</f>
        <v>#VALUE!</v>
      </c>
    </row>
    <row r="972" spans="1:22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SUM((TBL_Employees[[#This Row],[Bonus %]]*TBL_Employees[[#This Row],[Annual Salary]]))</f>
        <v>0</v>
      </c>
      <c r="P972">
        <f t="shared" si="30"/>
        <v>184</v>
      </c>
      <c r="Q972">
        <f>(TBL_Employees[[#This Row],[COUNT]]/1000)*100</f>
        <v>18.399999999999999</v>
      </c>
      <c r="R972" s="18" t="str">
        <f>TEXT(TBL_Employees[[#This Row],[Hire Date]],"yyyy")</f>
        <v>2005</v>
      </c>
      <c r="S972" s="18" t="str">
        <f>TEXT(TBL_Employees[[#This Row],[Exit Date]],"yyyy")</f>
        <v/>
      </c>
      <c r="T972" s="18" t="e">
        <f>TBL_Employees[[#This Row],[exit year]]-TBL_Employees[[#This Row],[year hires]]</f>
        <v>#VALUE!</v>
      </c>
      <c r="U972" s="18">
        <f t="shared" si="31"/>
        <v>2.9000000000000001E-2</v>
      </c>
      <c r="V972" s="18" t="e">
        <f>IF(TBL_Employees[[#This Row],[dif]],"true","false")</f>
        <v>#VALUE!</v>
      </c>
    </row>
    <row r="973" spans="1:22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SUM((TBL_Employees[[#This Row],[Bonus %]]*TBL_Employees[[#This Row],[Annual Salary]]))</f>
        <v>15488.400000000001</v>
      </c>
      <c r="P973">
        <f t="shared" si="30"/>
        <v>184</v>
      </c>
      <c r="Q973">
        <f>(TBL_Employees[[#This Row],[COUNT]]/1000)*100</f>
        <v>18.399999999999999</v>
      </c>
      <c r="R973" s="18" t="str">
        <f>TEXT(TBL_Employees[[#This Row],[Hire Date]],"yyyy")</f>
        <v>2018</v>
      </c>
      <c r="S973" s="18" t="str">
        <f>TEXT(TBL_Employees[[#This Row],[Exit Date]],"yyyy")</f>
        <v/>
      </c>
      <c r="T973" s="18" t="e">
        <f>TBL_Employees[[#This Row],[exit year]]-TBL_Employees[[#This Row],[year hires]]</f>
        <v>#VALUE!</v>
      </c>
      <c r="U973" s="18">
        <f t="shared" si="31"/>
        <v>2.9000000000000001E-2</v>
      </c>
      <c r="V973" s="18" t="e">
        <f>IF(TBL_Employees[[#This Row],[dif]],"true","false")</f>
        <v>#VALUE!</v>
      </c>
    </row>
    <row r="974" spans="1:22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SUM((TBL_Employees[[#This Row],[Bonus %]]*TBL_Employees[[#This Row],[Annual Salary]]))</f>
        <v>0</v>
      </c>
      <c r="P974">
        <f t="shared" si="30"/>
        <v>184</v>
      </c>
      <c r="Q974">
        <f>(TBL_Employees[[#This Row],[COUNT]]/1000)*100</f>
        <v>18.399999999999999</v>
      </c>
      <c r="R974" s="18" t="str">
        <f>TEXT(TBL_Employees[[#This Row],[Hire Date]],"yyyy")</f>
        <v>2016</v>
      </c>
      <c r="S974" s="18" t="str">
        <f>TEXT(TBL_Employees[[#This Row],[Exit Date]],"yyyy")</f>
        <v/>
      </c>
      <c r="T974" s="18" t="e">
        <f>TBL_Employees[[#This Row],[exit year]]-TBL_Employees[[#This Row],[year hires]]</f>
        <v>#VALUE!</v>
      </c>
      <c r="U974" s="18">
        <f t="shared" si="31"/>
        <v>2.9000000000000001E-2</v>
      </c>
      <c r="V974" s="18" t="e">
        <f>IF(TBL_Employees[[#This Row],[dif]],"true","false")</f>
        <v>#VALUE!</v>
      </c>
    </row>
    <row r="975" spans="1:22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SUM((TBL_Employees[[#This Row],[Bonus %]]*TBL_Employees[[#This Row],[Annual Salary]]))</f>
        <v>0</v>
      </c>
      <c r="P975">
        <f t="shared" si="30"/>
        <v>184</v>
      </c>
      <c r="Q975">
        <f>(TBL_Employees[[#This Row],[COUNT]]/1000)*100</f>
        <v>18.399999999999999</v>
      </c>
      <c r="R975" s="18" t="str">
        <f>TEXT(TBL_Employees[[#This Row],[Hire Date]],"yyyy")</f>
        <v>2001</v>
      </c>
      <c r="S975" s="18" t="str">
        <f>TEXT(TBL_Employees[[#This Row],[Exit Date]],"yyyy")</f>
        <v/>
      </c>
      <c r="T975" s="18" t="e">
        <f>TBL_Employees[[#This Row],[exit year]]-TBL_Employees[[#This Row],[year hires]]</f>
        <v>#VALUE!</v>
      </c>
      <c r="U975" s="18">
        <f t="shared" si="31"/>
        <v>2.9000000000000001E-2</v>
      </c>
      <c r="V975" s="18" t="e">
        <f>IF(TBL_Employees[[#This Row],[dif]],"true","false")</f>
        <v>#VALUE!</v>
      </c>
    </row>
    <row r="976" spans="1:22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SUM((TBL_Employees[[#This Row],[Bonus %]]*TBL_Employees[[#This Row],[Annual Salary]]))</f>
        <v>0</v>
      </c>
      <c r="P976">
        <f t="shared" si="30"/>
        <v>184</v>
      </c>
      <c r="Q976">
        <f>(TBL_Employees[[#This Row],[COUNT]]/1000)*100</f>
        <v>18.399999999999999</v>
      </c>
      <c r="R976" s="18" t="str">
        <f>TEXT(TBL_Employees[[#This Row],[Hire Date]],"yyyy")</f>
        <v>2012</v>
      </c>
      <c r="S976" s="18" t="str">
        <f>TEXT(TBL_Employees[[#This Row],[Exit Date]],"yyyy")</f>
        <v/>
      </c>
      <c r="T976" s="18" t="e">
        <f>TBL_Employees[[#This Row],[exit year]]-TBL_Employees[[#This Row],[year hires]]</f>
        <v>#VALUE!</v>
      </c>
      <c r="U976" s="18">
        <f t="shared" si="31"/>
        <v>2.9000000000000001E-2</v>
      </c>
      <c r="V976" s="18" t="e">
        <f>IF(TBL_Employees[[#This Row],[dif]],"true","false")</f>
        <v>#VALUE!</v>
      </c>
    </row>
    <row r="977" spans="1:22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SUM((TBL_Employees[[#This Row],[Bonus %]]*TBL_Employees[[#This Row],[Annual Salary]]))</f>
        <v>60963.840000000004</v>
      </c>
      <c r="P977">
        <f t="shared" si="30"/>
        <v>184</v>
      </c>
      <c r="Q977">
        <f>(TBL_Employees[[#This Row],[COUNT]]/1000)*100</f>
        <v>18.399999999999999</v>
      </c>
      <c r="R977" s="18" t="str">
        <f>TEXT(TBL_Employees[[#This Row],[Hire Date]],"yyyy")</f>
        <v>2010</v>
      </c>
      <c r="S977" s="18" t="str">
        <f>TEXT(TBL_Employees[[#This Row],[Exit Date]],"yyyy")</f>
        <v/>
      </c>
      <c r="T977" s="18" t="e">
        <f>TBL_Employees[[#This Row],[exit year]]-TBL_Employees[[#This Row],[year hires]]</f>
        <v>#VALUE!</v>
      </c>
      <c r="U977" s="18">
        <f t="shared" si="31"/>
        <v>2.9000000000000001E-2</v>
      </c>
      <c r="V977" s="18" t="e">
        <f>IF(TBL_Employees[[#This Row],[dif]],"true","false")</f>
        <v>#VALUE!</v>
      </c>
    </row>
    <row r="978" spans="1:22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SUM((TBL_Employees[[#This Row],[Bonus %]]*TBL_Employees[[#This Row],[Annual Salary]]))</f>
        <v>0</v>
      </c>
      <c r="P978">
        <f t="shared" si="30"/>
        <v>184</v>
      </c>
      <c r="Q978">
        <f>(TBL_Employees[[#This Row],[COUNT]]/1000)*100</f>
        <v>18.399999999999999</v>
      </c>
      <c r="R978" s="18" t="str">
        <f>TEXT(TBL_Employees[[#This Row],[Hire Date]],"yyyy")</f>
        <v>2013</v>
      </c>
      <c r="S978" s="18" t="str">
        <f>TEXT(TBL_Employees[[#This Row],[Exit Date]],"yyyy")</f>
        <v/>
      </c>
      <c r="T978" s="18" t="e">
        <f>TBL_Employees[[#This Row],[exit year]]-TBL_Employees[[#This Row],[year hires]]</f>
        <v>#VALUE!</v>
      </c>
      <c r="U978" s="18">
        <f t="shared" si="31"/>
        <v>2.9000000000000001E-2</v>
      </c>
      <c r="V978" s="18" t="e">
        <f>IF(TBL_Employees[[#This Row],[dif]],"true","false")</f>
        <v>#VALUE!</v>
      </c>
    </row>
    <row r="979" spans="1:22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SUM((TBL_Employees[[#This Row],[Bonus %]]*TBL_Employees[[#This Row],[Annual Salary]]))</f>
        <v>5078.8500000000004</v>
      </c>
      <c r="P979">
        <f t="shared" si="30"/>
        <v>184</v>
      </c>
      <c r="Q979">
        <f>(TBL_Employees[[#This Row],[COUNT]]/1000)*100</f>
        <v>18.399999999999999</v>
      </c>
      <c r="R979" s="18" t="str">
        <f>TEXT(TBL_Employees[[#This Row],[Hire Date]],"yyyy")</f>
        <v>2019</v>
      </c>
      <c r="S979" s="18" t="str">
        <f>TEXT(TBL_Employees[[#This Row],[Exit Date]],"yyyy")</f>
        <v/>
      </c>
      <c r="T979" s="18" t="e">
        <f>TBL_Employees[[#This Row],[exit year]]-TBL_Employees[[#This Row],[year hires]]</f>
        <v>#VALUE!</v>
      </c>
      <c r="U979" s="18">
        <f t="shared" si="31"/>
        <v>2.9000000000000001E-2</v>
      </c>
      <c r="V979" s="18" t="e">
        <f>IF(TBL_Employees[[#This Row],[dif]],"true","false")</f>
        <v>#VALUE!</v>
      </c>
    </row>
    <row r="980" spans="1:22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SUM((TBL_Employees[[#This Row],[Bonus %]]*TBL_Employees[[#This Row],[Annual Salary]]))</f>
        <v>10522.300000000001</v>
      </c>
      <c r="P980">
        <f t="shared" si="30"/>
        <v>184</v>
      </c>
      <c r="Q980">
        <f>(TBL_Employees[[#This Row],[COUNT]]/1000)*100</f>
        <v>18.399999999999999</v>
      </c>
      <c r="R980" s="18" t="str">
        <f>TEXT(TBL_Employees[[#This Row],[Hire Date]],"yyyy")</f>
        <v>2005</v>
      </c>
      <c r="S980" s="18" t="str">
        <f>TEXT(TBL_Employees[[#This Row],[Exit Date]],"yyyy")</f>
        <v/>
      </c>
      <c r="T980" s="18" t="e">
        <f>TBL_Employees[[#This Row],[exit year]]-TBL_Employees[[#This Row],[year hires]]</f>
        <v>#VALUE!</v>
      </c>
      <c r="U980" s="18">
        <f t="shared" si="31"/>
        <v>2.9000000000000001E-2</v>
      </c>
      <c r="V980" s="18" t="e">
        <f>IF(TBL_Employees[[#This Row],[dif]],"true","false")</f>
        <v>#VALUE!</v>
      </c>
    </row>
    <row r="981" spans="1:22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SUM((TBL_Employees[[#This Row],[Bonus %]]*TBL_Employees[[#This Row],[Annual Salary]]))</f>
        <v>0</v>
      </c>
      <c r="P981">
        <f t="shared" si="30"/>
        <v>184</v>
      </c>
      <c r="Q981">
        <f>(TBL_Employees[[#This Row],[COUNT]]/1000)*100</f>
        <v>18.399999999999999</v>
      </c>
      <c r="R981" s="18" t="str">
        <f>TEXT(TBL_Employees[[#This Row],[Hire Date]],"yyyy")</f>
        <v>2008</v>
      </c>
      <c r="S981" s="18" t="str">
        <f>TEXT(TBL_Employees[[#This Row],[Exit Date]],"yyyy")</f>
        <v/>
      </c>
      <c r="T981" s="18" t="e">
        <f>TBL_Employees[[#This Row],[exit year]]-TBL_Employees[[#This Row],[year hires]]</f>
        <v>#VALUE!</v>
      </c>
      <c r="U981" s="18">
        <f t="shared" si="31"/>
        <v>2.9000000000000001E-2</v>
      </c>
      <c r="V981" s="18" t="e">
        <f>IF(TBL_Employees[[#This Row],[dif]],"true","false")</f>
        <v>#VALUE!</v>
      </c>
    </row>
    <row r="982" spans="1:22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SUM((TBL_Employees[[#This Row],[Bonus %]]*TBL_Employees[[#This Row],[Annual Salary]]))</f>
        <v>6893.58</v>
      </c>
      <c r="P982">
        <f t="shared" si="30"/>
        <v>184</v>
      </c>
      <c r="Q982">
        <f>(TBL_Employees[[#This Row],[COUNT]]/1000)*100</f>
        <v>18.399999999999999</v>
      </c>
      <c r="R982" s="18" t="str">
        <f>TEXT(TBL_Employees[[#This Row],[Hire Date]],"yyyy")</f>
        <v>2021</v>
      </c>
      <c r="S982" s="18" t="str">
        <f>TEXT(TBL_Employees[[#This Row],[Exit Date]],"yyyy")</f>
        <v/>
      </c>
      <c r="T982" s="18" t="e">
        <f>TBL_Employees[[#This Row],[exit year]]-TBL_Employees[[#This Row],[year hires]]</f>
        <v>#VALUE!</v>
      </c>
      <c r="U982" s="18">
        <f t="shared" si="31"/>
        <v>2.9000000000000001E-2</v>
      </c>
      <c r="V982" s="18" t="e">
        <f>IF(TBL_Employees[[#This Row],[dif]],"true","false")</f>
        <v>#VALUE!</v>
      </c>
    </row>
    <row r="983" spans="1:22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SUM((TBL_Employees[[#This Row],[Bonus %]]*TBL_Employees[[#This Row],[Annual Salary]]))</f>
        <v>0</v>
      </c>
      <c r="P983">
        <f t="shared" si="30"/>
        <v>184</v>
      </c>
      <c r="Q983">
        <f>(TBL_Employees[[#This Row],[COUNT]]/1000)*100</f>
        <v>18.399999999999999</v>
      </c>
      <c r="R983" s="18" t="str">
        <f>TEXT(TBL_Employees[[#This Row],[Hire Date]],"yyyy")</f>
        <v>2017</v>
      </c>
      <c r="S983" s="18" t="str">
        <f>TEXT(TBL_Employees[[#This Row],[Exit Date]],"yyyy")</f>
        <v/>
      </c>
      <c r="T983" s="18" t="e">
        <f>TBL_Employees[[#This Row],[exit year]]-TBL_Employees[[#This Row],[year hires]]</f>
        <v>#VALUE!</v>
      </c>
      <c r="U983" s="18">
        <f t="shared" si="31"/>
        <v>2.9000000000000001E-2</v>
      </c>
      <c r="V983" s="18" t="e">
        <f>IF(TBL_Employees[[#This Row],[dif]],"true","false")</f>
        <v>#VALUE!</v>
      </c>
    </row>
    <row r="984" spans="1:22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SUM((TBL_Employees[[#This Row],[Bonus %]]*TBL_Employees[[#This Row],[Annual Salary]]))</f>
        <v>81374.37000000001</v>
      </c>
      <c r="P984">
        <f t="shared" si="30"/>
        <v>184</v>
      </c>
      <c r="Q984">
        <f>(TBL_Employees[[#This Row],[COUNT]]/1000)*100</f>
        <v>18.399999999999999</v>
      </c>
      <c r="R984" s="18" t="str">
        <f>TEXT(TBL_Employees[[#This Row],[Hire Date]],"yyyy")</f>
        <v>2016</v>
      </c>
      <c r="S984" s="18" t="str">
        <f>TEXT(TBL_Employees[[#This Row],[Exit Date]],"yyyy")</f>
        <v>2017</v>
      </c>
      <c r="T984" s="18">
        <f>TBL_Employees[[#This Row],[exit year]]-TBL_Employees[[#This Row],[year hires]]</f>
        <v>1</v>
      </c>
      <c r="U984" s="18">
        <f t="shared" si="31"/>
        <v>2.9000000000000001E-2</v>
      </c>
      <c r="V984" s="18" t="str">
        <f>IF(TBL_Employees[[#This Row],[dif]],"true","false")</f>
        <v>true</v>
      </c>
    </row>
    <row r="985" spans="1:22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SUM((TBL_Employees[[#This Row],[Bonus %]]*TBL_Employees[[#This Row],[Annual Salary]]))</f>
        <v>10745.73</v>
      </c>
      <c r="P985">
        <f t="shared" si="30"/>
        <v>184</v>
      </c>
      <c r="Q985">
        <f>(TBL_Employees[[#This Row],[COUNT]]/1000)*100</f>
        <v>18.399999999999999</v>
      </c>
      <c r="R985" s="18" t="str">
        <f>TEXT(TBL_Employees[[#This Row],[Hire Date]],"yyyy")</f>
        <v>2018</v>
      </c>
      <c r="S985" s="18" t="str">
        <f>TEXT(TBL_Employees[[#This Row],[Exit Date]],"yyyy")</f>
        <v>2019</v>
      </c>
      <c r="T985" s="18">
        <f>TBL_Employees[[#This Row],[exit year]]-TBL_Employees[[#This Row],[year hires]]</f>
        <v>1</v>
      </c>
      <c r="U985" s="18">
        <f t="shared" si="31"/>
        <v>2.9000000000000001E-2</v>
      </c>
      <c r="V985" s="18" t="str">
        <f>IF(TBL_Employees[[#This Row],[dif]],"true","false")</f>
        <v>true</v>
      </c>
    </row>
    <row r="986" spans="1:22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SUM((TBL_Employees[[#This Row],[Bonus %]]*TBL_Employees[[#This Row],[Annual Salary]]))</f>
        <v>34653.18</v>
      </c>
      <c r="P986">
        <f t="shared" si="30"/>
        <v>184</v>
      </c>
      <c r="Q986">
        <f>(TBL_Employees[[#This Row],[COUNT]]/1000)*100</f>
        <v>18.399999999999999</v>
      </c>
      <c r="R986" s="18" t="str">
        <f>TEXT(TBL_Employees[[#This Row],[Hire Date]],"yyyy")</f>
        <v>2021</v>
      </c>
      <c r="S986" s="18" t="str">
        <f>TEXT(TBL_Employees[[#This Row],[Exit Date]],"yyyy")</f>
        <v/>
      </c>
      <c r="T986" s="18" t="e">
        <f>TBL_Employees[[#This Row],[exit year]]-TBL_Employees[[#This Row],[year hires]]</f>
        <v>#VALUE!</v>
      </c>
      <c r="U986" s="18">
        <f t="shared" si="31"/>
        <v>2.9000000000000001E-2</v>
      </c>
      <c r="V986" s="18" t="e">
        <f>IF(TBL_Employees[[#This Row],[dif]],"true","false")</f>
        <v>#VALUE!</v>
      </c>
    </row>
    <row r="987" spans="1:22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SUM((TBL_Employees[[#This Row],[Bonus %]]*TBL_Employees[[#This Row],[Annual Salary]]))</f>
        <v>20724.900000000001</v>
      </c>
      <c r="P987">
        <f t="shared" si="30"/>
        <v>184</v>
      </c>
      <c r="Q987">
        <f>(TBL_Employees[[#This Row],[COUNT]]/1000)*100</f>
        <v>18.399999999999999</v>
      </c>
      <c r="R987" s="18" t="str">
        <f>TEXT(TBL_Employees[[#This Row],[Hire Date]],"yyyy")</f>
        <v>2002</v>
      </c>
      <c r="S987" s="18" t="str">
        <f>TEXT(TBL_Employees[[#This Row],[Exit Date]],"yyyy")</f>
        <v/>
      </c>
      <c r="T987" s="18" t="e">
        <f>TBL_Employees[[#This Row],[exit year]]-TBL_Employees[[#This Row],[year hires]]</f>
        <v>#VALUE!</v>
      </c>
      <c r="U987" s="18">
        <f t="shared" si="31"/>
        <v>2.9000000000000001E-2</v>
      </c>
      <c r="V987" s="18" t="e">
        <f>IF(TBL_Employees[[#This Row],[dif]],"true","false")</f>
        <v>#VALUE!</v>
      </c>
    </row>
    <row r="988" spans="1:22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SUM((TBL_Employees[[#This Row],[Bonus %]]*TBL_Employees[[#This Row],[Annual Salary]]))</f>
        <v>28601.64</v>
      </c>
      <c r="P988">
        <f t="shared" si="30"/>
        <v>184</v>
      </c>
      <c r="Q988">
        <f>(TBL_Employees[[#This Row],[COUNT]]/1000)*100</f>
        <v>18.399999999999999</v>
      </c>
      <c r="R988" s="18" t="str">
        <f>TEXT(TBL_Employees[[#This Row],[Hire Date]],"yyyy")</f>
        <v>2017</v>
      </c>
      <c r="S988" s="18" t="str">
        <f>TEXT(TBL_Employees[[#This Row],[Exit Date]],"yyyy")</f>
        <v/>
      </c>
      <c r="T988" s="18" t="e">
        <f>TBL_Employees[[#This Row],[exit year]]-TBL_Employees[[#This Row],[year hires]]</f>
        <v>#VALUE!</v>
      </c>
      <c r="U988" s="18">
        <f t="shared" si="31"/>
        <v>2.9000000000000001E-2</v>
      </c>
      <c r="V988" s="18" t="e">
        <f>IF(TBL_Employees[[#This Row],[dif]],"true","false")</f>
        <v>#VALUE!</v>
      </c>
    </row>
    <row r="989" spans="1:22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SUM((TBL_Employees[[#This Row],[Bonus %]]*TBL_Employees[[#This Row],[Annual Salary]]))</f>
        <v>0</v>
      </c>
      <c r="P989">
        <f t="shared" si="30"/>
        <v>184</v>
      </c>
      <c r="Q989">
        <f>(TBL_Employees[[#This Row],[COUNT]]/1000)*100</f>
        <v>18.399999999999999</v>
      </c>
      <c r="R989" s="18" t="str">
        <f>TEXT(TBL_Employees[[#This Row],[Hire Date]],"yyyy")</f>
        <v>2012</v>
      </c>
      <c r="S989" s="18" t="str">
        <f>TEXT(TBL_Employees[[#This Row],[Exit Date]],"yyyy")</f>
        <v/>
      </c>
      <c r="T989" s="18" t="e">
        <f>TBL_Employees[[#This Row],[exit year]]-TBL_Employees[[#This Row],[year hires]]</f>
        <v>#VALUE!</v>
      </c>
      <c r="U989" s="18">
        <f t="shared" si="31"/>
        <v>2.9000000000000001E-2</v>
      </c>
      <c r="V989" s="18" t="e">
        <f>IF(TBL_Employees[[#This Row],[dif]],"true","false")</f>
        <v>#VALUE!</v>
      </c>
    </row>
    <row r="990" spans="1:22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SUM((TBL_Employees[[#This Row],[Bonus %]]*TBL_Employees[[#This Row],[Annual Salary]]))</f>
        <v>39442.01</v>
      </c>
      <c r="P990">
        <f t="shared" si="30"/>
        <v>184</v>
      </c>
      <c r="Q990">
        <f>(TBL_Employees[[#This Row],[COUNT]]/1000)*100</f>
        <v>18.399999999999999</v>
      </c>
      <c r="R990" s="18" t="str">
        <f>TEXT(TBL_Employees[[#This Row],[Hire Date]],"yyyy")</f>
        <v>2007</v>
      </c>
      <c r="S990" s="18" t="str">
        <f>TEXT(TBL_Employees[[#This Row],[Exit Date]],"yyyy")</f>
        <v/>
      </c>
      <c r="T990" s="18" t="e">
        <f>TBL_Employees[[#This Row],[exit year]]-TBL_Employees[[#This Row],[year hires]]</f>
        <v>#VALUE!</v>
      </c>
      <c r="U990" s="18">
        <f t="shared" si="31"/>
        <v>2.9000000000000001E-2</v>
      </c>
      <c r="V990" s="18" t="e">
        <f>IF(TBL_Employees[[#This Row],[dif]],"true","false")</f>
        <v>#VALUE!</v>
      </c>
    </row>
    <row r="991" spans="1:22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SUM((TBL_Employees[[#This Row],[Bonus %]]*TBL_Employees[[#This Row],[Annual Salary]]))</f>
        <v>90474.299999999988</v>
      </c>
      <c r="P991">
        <f t="shared" si="30"/>
        <v>184</v>
      </c>
      <c r="Q991">
        <f>(TBL_Employees[[#This Row],[COUNT]]/1000)*100</f>
        <v>18.399999999999999</v>
      </c>
      <c r="R991" s="18" t="str">
        <f>TEXT(TBL_Employees[[#This Row],[Hire Date]],"yyyy")</f>
        <v>2016</v>
      </c>
      <c r="S991" s="18" t="str">
        <f>TEXT(TBL_Employees[[#This Row],[Exit Date]],"yyyy")</f>
        <v/>
      </c>
      <c r="T991" s="18" t="e">
        <f>TBL_Employees[[#This Row],[exit year]]-TBL_Employees[[#This Row],[year hires]]</f>
        <v>#VALUE!</v>
      </c>
      <c r="U991" s="18">
        <f t="shared" si="31"/>
        <v>2.9000000000000001E-2</v>
      </c>
      <c r="V991" s="18" t="e">
        <f>IF(TBL_Employees[[#This Row],[dif]],"true","false")</f>
        <v>#VALUE!</v>
      </c>
    </row>
    <row r="992" spans="1:22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SUM((TBL_Employees[[#This Row],[Bonus %]]*TBL_Employees[[#This Row],[Annual Salary]]))</f>
        <v>16165.710000000001</v>
      </c>
      <c r="P992">
        <f t="shared" si="30"/>
        <v>184</v>
      </c>
      <c r="Q992">
        <f>(TBL_Employees[[#This Row],[COUNT]]/1000)*100</f>
        <v>18.399999999999999</v>
      </c>
      <c r="R992" s="18" t="str">
        <f>TEXT(TBL_Employees[[#This Row],[Hire Date]],"yyyy")</f>
        <v>2010</v>
      </c>
      <c r="S992" s="18" t="str">
        <f>TEXT(TBL_Employees[[#This Row],[Exit Date]],"yyyy")</f>
        <v/>
      </c>
      <c r="T992" s="18" t="e">
        <f>TBL_Employees[[#This Row],[exit year]]-TBL_Employees[[#This Row],[year hires]]</f>
        <v>#VALUE!</v>
      </c>
      <c r="U992" s="18">
        <f t="shared" si="31"/>
        <v>2.9000000000000001E-2</v>
      </c>
      <c r="V992" s="18" t="e">
        <f>IF(TBL_Employees[[#This Row],[dif]],"true","false")</f>
        <v>#VALUE!</v>
      </c>
    </row>
    <row r="993" spans="1:22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SUM((TBL_Employees[[#This Row],[Bonus %]]*TBL_Employees[[#This Row],[Annual Salary]]))</f>
        <v>0</v>
      </c>
      <c r="P993">
        <f t="shared" si="30"/>
        <v>184</v>
      </c>
      <c r="Q993">
        <f>(TBL_Employees[[#This Row],[COUNT]]/1000)*100</f>
        <v>18.399999999999999</v>
      </c>
      <c r="R993" s="18" t="str">
        <f>TEXT(TBL_Employees[[#This Row],[Hire Date]],"yyyy")</f>
        <v>1998</v>
      </c>
      <c r="S993" s="18" t="str">
        <f>TEXT(TBL_Employees[[#This Row],[Exit Date]],"yyyy")</f>
        <v>2004</v>
      </c>
      <c r="T993" s="18">
        <f>TBL_Employees[[#This Row],[exit year]]-TBL_Employees[[#This Row],[year hires]]</f>
        <v>6</v>
      </c>
      <c r="U993" s="18">
        <f t="shared" si="31"/>
        <v>2.9000000000000001E-2</v>
      </c>
      <c r="V993" s="18" t="str">
        <f>IF(TBL_Employees[[#This Row],[dif]],"true","false")</f>
        <v>true</v>
      </c>
    </row>
    <row r="994" spans="1:22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SUM((TBL_Employees[[#This Row],[Bonus %]]*TBL_Employees[[#This Row],[Annual Salary]]))</f>
        <v>0</v>
      </c>
      <c r="P994">
        <f t="shared" si="30"/>
        <v>184</v>
      </c>
      <c r="Q994">
        <f>(TBL_Employees[[#This Row],[COUNT]]/1000)*100</f>
        <v>18.399999999999999</v>
      </c>
      <c r="R994" s="18" t="str">
        <f>TEXT(TBL_Employees[[#This Row],[Hire Date]],"yyyy")</f>
        <v>2015</v>
      </c>
      <c r="S994" s="18" t="str">
        <f>TEXT(TBL_Employees[[#This Row],[Exit Date]],"yyyy")</f>
        <v/>
      </c>
      <c r="T994" s="18" t="e">
        <f>TBL_Employees[[#This Row],[exit year]]-TBL_Employees[[#This Row],[year hires]]</f>
        <v>#VALUE!</v>
      </c>
      <c r="U994" s="18">
        <f t="shared" si="31"/>
        <v>2.9000000000000001E-2</v>
      </c>
      <c r="V994" s="18" t="e">
        <f>IF(TBL_Employees[[#This Row],[dif]],"true","false")</f>
        <v>#VALUE!</v>
      </c>
    </row>
    <row r="995" spans="1:22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SUM((TBL_Employees[[#This Row],[Bonus %]]*TBL_Employees[[#This Row],[Annual Salary]]))</f>
        <v>28264.030000000002</v>
      </c>
      <c r="P995">
        <f t="shared" si="30"/>
        <v>184</v>
      </c>
      <c r="Q995">
        <f>(TBL_Employees[[#This Row],[COUNT]]/1000)*100</f>
        <v>18.399999999999999</v>
      </c>
      <c r="R995" s="18" t="str">
        <f>TEXT(TBL_Employees[[#This Row],[Hire Date]],"yyyy")</f>
        <v>2018</v>
      </c>
      <c r="S995" s="18" t="str">
        <f>TEXT(TBL_Employees[[#This Row],[Exit Date]],"yyyy")</f>
        <v/>
      </c>
      <c r="T995" s="18" t="e">
        <f>TBL_Employees[[#This Row],[exit year]]-TBL_Employees[[#This Row],[year hires]]</f>
        <v>#VALUE!</v>
      </c>
      <c r="U995" s="18">
        <f t="shared" si="31"/>
        <v>2.9000000000000001E-2</v>
      </c>
      <c r="V995" s="18" t="e">
        <f>IF(TBL_Employees[[#This Row],[dif]],"true","false")</f>
        <v>#VALUE!</v>
      </c>
    </row>
    <row r="996" spans="1:22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SUM((TBL_Employees[[#This Row],[Bonus %]]*TBL_Employees[[#This Row],[Annual Salary]]))</f>
        <v>0</v>
      </c>
      <c r="P996">
        <f t="shared" si="30"/>
        <v>184</v>
      </c>
      <c r="Q996">
        <f>(TBL_Employees[[#This Row],[COUNT]]/1000)*100</f>
        <v>18.399999999999999</v>
      </c>
      <c r="R996" s="18" t="str">
        <f>TEXT(TBL_Employees[[#This Row],[Hire Date]],"yyyy")</f>
        <v>2009</v>
      </c>
      <c r="S996" s="18" t="str">
        <f>TEXT(TBL_Employees[[#This Row],[Exit Date]],"yyyy")</f>
        <v/>
      </c>
      <c r="T996" s="18" t="e">
        <f>TBL_Employees[[#This Row],[exit year]]-TBL_Employees[[#This Row],[year hires]]</f>
        <v>#VALUE!</v>
      </c>
      <c r="U996" s="18">
        <f t="shared" si="31"/>
        <v>2.9000000000000001E-2</v>
      </c>
      <c r="V996" s="18" t="e">
        <f>IF(TBL_Employees[[#This Row],[dif]],"true","false")</f>
        <v>#VALUE!</v>
      </c>
    </row>
    <row r="997" spans="1:22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SUM((TBL_Employees[[#This Row],[Bonus %]]*TBL_Employees[[#This Row],[Annual Salary]]))</f>
        <v>0</v>
      </c>
      <c r="P997">
        <f t="shared" si="30"/>
        <v>184</v>
      </c>
      <c r="Q997">
        <f>(TBL_Employees[[#This Row],[COUNT]]/1000)*100</f>
        <v>18.399999999999999</v>
      </c>
      <c r="R997" s="18" t="str">
        <f>TEXT(TBL_Employees[[#This Row],[Hire Date]],"yyyy")</f>
        <v>2016</v>
      </c>
      <c r="S997" s="18" t="str">
        <f>TEXT(TBL_Employees[[#This Row],[Exit Date]],"yyyy")</f>
        <v/>
      </c>
      <c r="T997" s="18" t="e">
        <f>TBL_Employees[[#This Row],[exit year]]-TBL_Employees[[#This Row],[year hires]]</f>
        <v>#VALUE!</v>
      </c>
      <c r="U997" s="18">
        <f t="shared" si="31"/>
        <v>2.9000000000000001E-2</v>
      </c>
      <c r="V997" s="18" t="e">
        <f>IF(TBL_Employees[[#This Row],[dif]],"true","false")</f>
        <v>#VALUE!</v>
      </c>
    </row>
    <row r="998" spans="1:22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SUM((TBL_Employees[[#This Row],[Bonus %]]*TBL_Employees[[#This Row],[Annual Salary]]))</f>
        <v>0</v>
      </c>
      <c r="P998">
        <f t="shared" si="30"/>
        <v>184</v>
      </c>
      <c r="Q998">
        <f>(TBL_Employees[[#This Row],[COUNT]]/1000)*100</f>
        <v>18.399999999999999</v>
      </c>
      <c r="R998" s="18" t="str">
        <f>TEXT(TBL_Employees[[#This Row],[Hire Date]],"yyyy")</f>
        <v>2010</v>
      </c>
      <c r="S998" s="18" t="str">
        <f>TEXT(TBL_Employees[[#This Row],[Exit Date]],"yyyy")</f>
        <v>2018</v>
      </c>
      <c r="T998" s="18">
        <f>TBL_Employees[[#This Row],[exit year]]-TBL_Employees[[#This Row],[year hires]]</f>
        <v>8</v>
      </c>
      <c r="U998" s="18">
        <f t="shared" si="31"/>
        <v>2.9000000000000001E-2</v>
      </c>
      <c r="V998" s="18" t="str">
        <f>IF(TBL_Employees[[#This Row],[dif]],"true","false")</f>
        <v>true</v>
      </c>
    </row>
    <row r="999" spans="1:22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SUM((TBL_Employees[[#This Row],[Bonus %]]*TBL_Employees[[#This Row],[Annual Salary]]))</f>
        <v>26506.5</v>
      </c>
      <c r="P999">
        <f t="shared" si="30"/>
        <v>184</v>
      </c>
      <c r="Q999">
        <f>(TBL_Employees[[#This Row],[COUNT]]/1000)*100</f>
        <v>18.399999999999999</v>
      </c>
      <c r="R999" s="18" t="str">
        <f>TEXT(TBL_Employees[[#This Row],[Hire Date]],"yyyy")</f>
        <v>2019</v>
      </c>
      <c r="S999" s="18" t="str">
        <f>TEXT(TBL_Employees[[#This Row],[Exit Date]],"yyyy")</f>
        <v/>
      </c>
      <c r="T999" s="18" t="e">
        <f>TBL_Employees[[#This Row],[exit year]]-TBL_Employees[[#This Row],[year hires]]</f>
        <v>#VALUE!</v>
      </c>
      <c r="U999" s="18">
        <f t="shared" si="31"/>
        <v>2.9000000000000001E-2</v>
      </c>
      <c r="V999" s="18" t="e">
        <f>IF(TBL_Employees[[#This Row],[dif]],"true","false")</f>
        <v>#VALUE!</v>
      </c>
    </row>
    <row r="1000" spans="1:22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SUM((TBL_Employees[[#This Row],[Bonus %]]*TBL_Employees[[#This Row],[Annual Salary]]))</f>
        <v>0</v>
      </c>
      <c r="P1000">
        <f t="shared" si="30"/>
        <v>184</v>
      </c>
      <c r="Q1000">
        <f>(TBL_Employees[[#This Row],[COUNT]]/1000)*100</f>
        <v>18.399999999999999</v>
      </c>
      <c r="R1000" s="18" t="str">
        <f>TEXT(TBL_Employees[[#This Row],[Hire Date]],"yyyy")</f>
        <v>2012</v>
      </c>
      <c r="S1000" s="18" t="str">
        <f>TEXT(TBL_Employees[[#This Row],[Exit Date]],"yyyy")</f>
        <v/>
      </c>
      <c r="T1000" s="18" t="e">
        <f>TBL_Employees[[#This Row],[exit year]]-TBL_Employees[[#This Row],[year hires]]</f>
        <v>#VALUE!</v>
      </c>
      <c r="U1000" s="18">
        <f t="shared" si="31"/>
        <v>2.9000000000000001E-2</v>
      </c>
      <c r="V1000" s="18" t="e">
        <f>IF(TBL_Employees[[#This Row],[dif]],"true","false")</f>
        <v>#VALUE!</v>
      </c>
    </row>
    <row r="1001" spans="1:22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SUM((TBL_Employees[[#This Row],[Bonus %]]*TBL_Employees[[#This Row],[Annual Salary]]))</f>
        <v>67020.45</v>
      </c>
      <c r="P1001">
        <f t="shared" si="30"/>
        <v>184</v>
      </c>
      <c r="Q1001">
        <f>(TBL_Employees[[#This Row],[COUNT]]/1000)*100</f>
        <v>18.399999999999999</v>
      </c>
      <c r="R1001" s="18" t="str">
        <f>TEXT(TBL_Employees[[#This Row],[Hire Date]],"yyyy")</f>
        <v>2020</v>
      </c>
      <c r="S1001" s="18" t="str">
        <f>TEXT(TBL_Employees[[#This Row],[Exit Date]],"yyyy")</f>
        <v/>
      </c>
      <c r="T1001" s="18" t="e">
        <f>TBL_Employees[[#This Row],[exit year]]-TBL_Employees[[#This Row],[year hires]]</f>
        <v>#VALUE!</v>
      </c>
      <c r="U1001" s="18">
        <f t="shared" si="31"/>
        <v>2.9000000000000001E-2</v>
      </c>
      <c r="V1001" s="18" t="e">
        <f>IF(TBL_Employees[[#This Row],[dif]],"true","false")</f>
        <v>#VALUE!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E881-8AB9-435E-BE34-375BC1DCE5E6}">
  <dimension ref="A3:E8"/>
  <sheetViews>
    <sheetView workbookViewId="0">
      <selection activeCell="E9" sqref="E9"/>
    </sheetView>
  </sheetViews>
  <sheetFormatPr defaultRowHeight="14.5" x14ac:dyDescent="0.35"/>
  <cols>
    <col min="1" max="1" width="12.36328125" bestFit="1" customWidth="1"/>
    <col min="2" max="2" width="18.6328125" bestFit="1" customWidth="1"/>
    <col min="4" max="4" width="10.81640625" bestFit="1" customWidth="1"/>
  </cols>
  <sheetData>
    <row r="3" spans="1:5" x14ac:dyDescent="0.35">
      <c r="A3" s="17" t="s">
        <v>1983</v>
      </c>
      <c r="B3" t="s">
        <v>1987</v>
      </c>
    </row>
    <row r="4" spans="1:5" x14ac:dyDescent="0.35">
      <c r="A4" s="7" t="s">
        <v>17</v>
      </c>
      <c r="B4" s="18">
        <v>58178745</v>
      </c>
    </row>
    <row r="5" spans="1:5" x14ac:dyDescent="0.35">
      <c r="A5" s="7" t="s">
        <v>28</v>
      </c>
      <c r="B5" s="18">
        <v>55038620</v>
      </c>
    </row>
    <row r="6" spans="1:5" x14ac:dyDescent="0.35">
      <c r="A6" s="7" t="s">
        <v>1984</v>
      </c>
      <c r="B6" s="18">
        <v>113217365</v>
      </c>
    </row>
    <row r="8" spans="1:5" x14ac:dyDescent="0.35">
      <c r="D8">
        <f>GETPIVOTDATA("Annual Salary",$A$3,"Gender","Female")-GETPIVOTDATA("Annual Salary",$A$3,"Gender","Male")</f>
        <v>3140125</v>
      </c>
      <c r="E8">
        <f>D8/GETPIVOTDATA("Annual Salary",$A$3)</f>
        <v>2.7735365506872556E-2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2817-8054-4AF0-9EBA-51D3CB61AC40}">
  <dimension ref="A3:D9"/>
  <sheetViews>
    <sheetView workbookViewId="0">
      <selection activeCell="G11" sqref="G1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81640625" bestFit="1" customWidth="1"/>
    <col min="4" max="4" width="10.7265625" bestFit="1" customWidth="1"/>
  </cols>
  <sheetData>
    <row r="3" spans="1:4" x14ac:dyDescent="0.35">
      <c r="A3" s="17" t="s">
        <v>1988</v>
      </c>
      <c r="B3" s="17" t="s">
        <v>1999</v>
      </c>
    </row>
    <row r="4" spans="1:4" x14ac:dyDescent="0.35">
      <c r="A4" s="17" t="s">
        <v>2000</v>
      </c>
      <c r="B4" t="s">
        <v>17</v>
      </c>
      <c r="C4" t="s">
        <v>28</v>
      </c>
      <c r="D4" t="s">
        <v>1984</v>
      </c>
    </row>
    <row r="5" spans="1:4" x14ac:dyDescent="0.35">
      <c r="A5" s="7" t="s">
        <v>24</v>
      </c>
      <c r="B5" s="19">
        <v>0.20699999999999999</v>
      </c>
      <c r="C5" s="19">
        <v>0.19700000000000001</v>
      </c>
      <c r="D5" s="19">
        <v>0.40400000000000003</v>
      </c>
    </row>
    <row r="6" spans="1:4" x14ac:dyDescent="0.35">
      <c r="A6" s="7" t="s">
        <v>47</v>
      </c>
      <c r="B6" s="19">
        <v>3.6999999999999998E-2</v>
      </c>
      <c r="C6" s="19">
        <v>3.6999999999999998E-2</v>
      </c>
      <c r="D6" s="19">
        <v>7.3999999999999996E-2</v>
      </c>
    </row>
    <row r="7" spans="1:4" x14ac:dyDescent="0.35">
      <c r="A7" s="7" t="s">
        <v>18</v>
      </c>
      <c r="B7" s="19">
        <v>0.14000000000000001</v>
      </c>
      <c r="C7" s="19">
        <v>0.13100000000000001</v>
      </c>
      <c r="D7" s="19">
        <v>0.27100000000000002</v>
      </c>
    </row>
    <row r="8" spans="1:4" x14ac:dyDescent="0.35">
      <c r="A8" s="7" t="s">
        <v>51</v>
      </c>
      <c r="B8" s="19">
        <v>0.13400000000000001</v>
      </c>
      <c r="C8" s="19">
        <v>0.11700000000000001</v>
      </c>
      <c r="D8" s="19">
        <v>0.251</v>
      </c>
    </row>
    <row r="9" spans="1:4" x14ac:dyDescent="0.35">
      <c r="A9" s="7" t="s">
        <v>1984</v>
      </c>
      <c r="B9" s="19">
        <v>0.51800000000000002</v>
      </c>
      <c r="C9" s="19">
        <v>0.48199999999999998</v>
      </c>
      <c r="D9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3022-A0A4-4838-943E-A5B4AAC4DA44}">
  <dimension ref="A1:B4"/>
  <sheetViews>
    <sheetView workbookViewId="0"/>
  </sheetViews>
  <sheetFormatPr defaultRowHeight="14.5" x14ac:dyDescent="0.35"/>
  <cols>
    <col min="1" max="1" width="10.7265625" bestFit="1" customWidth="1"/>
    <col min="2" max="2" width="5.1796875" bestFit="1" customWidth="1"/>
  </cols>
  <sheetData>
    <row r="1" spans="1:2" x14ac:dyDescent="0.35">
      <c r="A1" s="17" t="s">
        <v>1995</v>
      </c>
      <c r="B1" t="s" vm="1">
        <v>1997</v>
      </c>
    </row>
    <row r="3" spans="1:2" x14ac:dyDescent="0.35">
      <c r="A3" t="s">
        <v>1996</v>
      </c>
    </row>
    <row r="4" spans="1:2" x14ac:dyDescent="0.35">
      <c r="A4" s="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D48D-0AAA-499C-A6D7-EB7F2803CD22}">
  <dimension ref="A3:B37"/>
  <sheetViews>
    <sheetView topLeftCell="A2" workbookViewId="0">
      <selection activeCell="D10" sqref="D10"/>
    </sheetView>
  </sheetViews>
  <sheetFormatPr defaultRowHeight="14.5" x14ac:dyDescent="0.35"/>
  <cols>
    <col min="1" max="1" width="25.81640625" bestFit="1" customWidth="1"/>
    <col min="2" max="3" width="15.54296875" bestFit="1" customWidth="1"/>
  </cols>
  <sheetData>
    <row r="3" spans="1:2" x14ac:dyDescent="0.35">
      <c r="A3" s="17" t="s">
        <v>2003</v>
      </c>
      <c r="B3" t="s">
        <v>2002</v>
      </c>
    </row>
    <row r="4" spans="1:2" x14ac:dyDescent="0.35">
      <c r="A4" s="7" t="s">
        <v>40</v>
      </c>
      <c r="B4" s="18">
        <v>121</v>
      </c>
    </row>
    <row r="5" spans="1:2" x14ac:dyDescent="0.35">
      <c r="A5" s="7" t="s">
        <v>61</v>
      </c>
      <c r="B5" s="18">
        <v>110</v>
      </c>
    </row>
    <row r="6" spans="1:2" x14ac:dyDescent="0.35">
      <c r="A6" s="7" t="s">
        <v>14</v>
      </c>
      <c r="B6" s="18">
        <v>105</v>
      </c>
    </row>
    <row r="7" spans="1:2" x14ac:dyDescent="0.35">
      <c r="A7" s="7" t="s">
        <v>62</v>
      </c>
      <c r="B7" s="18">
        <v>98</v>
      </c>
    </row>
    <row r="8" spans="1:2" x14ac:dyDescent="0.35">
      <c r="A8" s="7" t="s">
        <v>42</v>
      </c>
      <c r="B8" s="18">
        <v>70</v>
      </c>
    </row>
    <row r="9" spans="1:2" x14ac:dyDescent="0.35">
      <c r="A9" s="7" t="s">
        <v>64</v>
      </c>
      <c r="B9" s="18">
        <v>53</v>
      </c>
    </row>
    <row r="10" spans="1:2" x14ac:dyDescent="0.35">
      <c r="A10" s="7" t="s">
        <v>68</v>
      </c>
      <c r="B10" s="18">
        <v>51</v>
      </c>
    </row>
    <row r="11" spans="1:2" x14ac:dyDescent="0.35">
      <c r="A11" s="7" t="s">
        <v>129</v>
      </c>
      <c r="B11" s="18">
        <v>21</v>
      </c>
    </row>
    <row r="12" spans="1:2" x14ac:dyDescent="0.35">
      <c r="A12" s="7" t="s">
        <v>94</v>
      </c>
      <c r="B12" s="18">
        <v>21</v>
      </c>
    </row>
    <row r="13" spans="1:2" x14ac:dyDescent="0.35">
      <c r="A13" s="7" t="s">
        <v>56</v>
      </c>
      <c r="B13" s="18">
        <v>21</v>
      </c>
    </row>
    <row r="14" spans="1:2" x14ac:dyDescent="0.35">
      <c r="A14" s="7" t="s">
        <v>30</v>
      </c>
      <c r="B14" s="18">
        <v>20</v>
      </c>
    </row>
    <row r="15" spans="1:2" x14ac:dyDescent="0.35">
      <c r="A15" s="7" t="s">
        <v>97</v>
      </c>
      <c r="B15" s="18">
        <v>20</v>
      </c>
    </row>
    <row r="16" spans="1:2" x14ac:dyDescent="0.35">
      <c r="A16" s="7" t="s">
        <v>86</v>
      </c>
      <c r="B16" s="18">
        <v>19</v>
      </c>
    </row>
    <row r="17" spans="1:2" x14ac:dyDescent="0.35">
      <c r="A17" s="7" t="s">
        <v>83</v>
      </c>
      <c r="B17" s="18">
        <v>19</v>
      </c>
    </row>
    <row r="18" spans="1:2" x14ac:dyDescent="0.35">
      <c r="A18" s="7" t="s">
        <v>26</v>
      </c>
      <c r="B18" s="18">
        <v>18</v>
      </c>
    </row>
    <row r="19" spans="1:2" x14ac:dyDescent="0.35">
      <c r="A19" s="7" t="s">
        <v>71</v>
      </c>
      <c r="B19" s="18">
        <v>18</v>
      </c>
    </row>
    <row r="20" spans="1:2" x14ac:dyDescent="0.35">
      <c r="A20" s="7" t="s">
        <v>55</v>
      </c>
      <c r="B20" s="18">
        <v>17</v>
      </c>
    </row>
    <row r="21" spans="1:2" x14ac:dyDescent="0.35">
      <c r="A21" s="7" t="s">
        <v>77</v>
      </c>
      <c r="B21" s="18">
        <v>17</v>
      </c>
    </row>
    <row r="22" spans="1:2" x14ac:dyDescent="0.35">
      <c r="A22" s="7" t="s">
        <v>22</v>
      </c>
      <c r="B22" s="18">
        <v>16</v>
      </c>
    </row>
    <row r="23" spans="1:2" x14ac:dyDescent="0.35">
      <c r="A23" s="7" t="s">
        <v>38</v>
      </c>
      <c r="B23" s="18">
        <v>15</v>
      </c>
    </row>
    <row r="24" spans="1:2" x14ac:dyDescent="0.35">
      <c r="A24" s="7" t="s">
        <v>98</v>
      </c>
      <c r="B24" s="18">
        <v>15</v>
      </c>
    </row>
    <row r="25" spans="1:2" x14ac:dyDescent="0.35">
      <c r="A25" s="7" t="s">
        <v>76</v>
      </c>
      <c r="B25" s="18">
        <v>15</v>
      </c>
    </row>
    <row r="26" spans="1:2" x14ac:dyDescent="0.35">
      <c r="A26" s="7" t="s">
        <v>84</v>
      </c>
      <c r="B26" s="18">
        <v>15</v>
      </c>
    </row>
    <row r="27" spans="1:2" x14ac:dyDescent="0.35">
      <c r="A27" s="7" t="s">
        <v>88</v>
      </c>
      <c r="B27" s="18">
        <v>15</v>
      </c>
    </row>
    <row r="28" spans="1:2" x14ac:dyDescent="0.35">
      <c r="A28" s="7" t="s">
        <v>58</v>
      </c>
      <c r="B28" s="18">
        <v>12</v>
      </c>
    </row>
    <row r="29" spans="1:2" x14ac:dyDescent="0.35">
      <c r="A29" s="7" t="s">
        <v>69</v>
      </c>
      <c r="B29" s="18">
        <v>12</v>
      </c>
    </row>
    <row r="30" spans="1:2" x14ac:dyDescent="0.35">
      <c r="A30" s="7" t="s">
        <v>91</v>
      </c>
      <c r="B30" s="18">
        <v>12</v>
      </c>
    </row>
    <row r="31" spans="1:2" x14ac:dyDescent="0.35">
      <c r="A31" s="7" t="s">
        <v>73</v>
      </c>
      <c r="B31" s="18">
        <v>11</v>
      </c>
    </row>
    <row r="32" spans="1:2" x14ac:dyDescent="0.35">
      <c r="A32" s="7" t="s">
        <v>82</v>
      </c>
      <c r="B32" s="18">
        <v>10</v>
      </c>
    </row>
    <row r="33" spans="1:2" x14ac:dyDescent="0.35">
      <c r="A33" s="7" t="s">
        <v>89</v>
      </c>
      <c r="B33" s="18">
        <v>10</v>
      </c>
    </row>
    <row r="34" spans="1:2" x14ac:dyDescent="0.35">
      <c r="A34" s="7" t="s">
        <v>49</v>
      </c>
      <c r="B34" s="18">
        <v>9</v>
      </c>
    </row>
    <row r="35" spans="1:2" x14ac:dyDescent="0.35">
      <c r="A35" s="7" t="s">
        <v>59</v>
      </c>
      <c r="B35" s="18">
        <v>7</v>
      </c>
    </row>
    <row r="36" spans="1:2" x14ac:dyDescent="0.35">
      <c r="A36" s="7" t="s">
        <v>35</v>
      </c>
      <c r="B36" s="18">
        <v>7</v>
      </c>
    </row>
    <row r="37" spans="1:2" x14ac:dyDescent="0.35">
      <c r="A37" s="7" t="s">
        <v>1984</v>
      </c>
      <c r="B37" s="1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095D-D787-4C3B-B9C0-D51392AC698A}">
  <dimension ref="A3:A4"/>
  <sheetViews>
    <sheetView workbookViewId="0">
      <selection activeCell="A3" sqref="A3"/>
    </sheetView>
  </sheetViews>
  <sheetFormatPr defaultRowHeight="14.5" x14ac:dyDescent="0.35"/>
  <cols>
    <col min="1" max="1" width="17.453125" bestFit="1" customWidth="1"/>
  </cols>
  <sheetData>
    <row r="3" spans="1:1" x14ac:dyDescent="0.35">
      <c r="A3" t="s">
        <v>2004</v>
      </c>
    </row>
    <row r="4" spans="1:1" x14ac:dyDescent="0.35">
      <c r="A4" s="18">
        <v>8.8659999999999975E-2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1E69-517E-4F6E-988D-CDF175BF49DE}">
  <dimension ref="A3:C87"/>
  <sheetViews>
    <sheetView workbookViewId="0">
      <selection activeCell="A3" sqref="A3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14.26953125" bestFit="1" customWidth="1"/>
  </cols>
  <sheetData>
    <row r="3" spans="1:3" x14ac:dyDescent="0.35">
      <c r="A3" s="17" t="s">
        <v>2005</v>
      </c>
      <c r="B3" t="s">
        <v>1988</v>
      </c>
      <c r="C3" t="s">
        <v>1990</v>
      </c>
    </row>
    <row r="4" spans="1:3" x14ac:dyDescent="0.35">
      <c r="A4" s="20">
        <v>44029</v>
      </c>
      <c r="B4" s="18">
        <v>2</v>
      </c>
      <c r="C4" s="18">
        <v>0.14000000000000001</v>
      </c>
    </row>
    <row r="5" spans="1:3" x14ac:dyDescent="0.35">
      <c r="A5" s="20">
        <v>44317</v>
      </c>
      <c r="B5" s="18">
        <v>2</v>
      </c>
      <c r="C5" s="18">
        <v>0.12</v>
      </c>
    </row>
    <row r="6" spans="1:3" x14ac:dyDescent="0.35">
      <c r="A6" s="20">
        <v>44340</v>
      </c>
      <c r="B6" s="18">
        <v>1</v>
      </c>
      <c r="C6" s="18">
        <v>0.08</v>
      </c>
    </row>
    <row r="7" spans="1:3" x14ac:dyDescent="0.35">
      <c r="A7" s="20">
        <v>43991</v>
      </c>
      <c r="B7" s="18">
        <v>1</v>
      </c>
      <c r="C7" s="18">
        <v>0.28000000000000003</v>
      </c>
    </row>
    <row r="8" spans="1:3" x14ac:dyDescent="0.35">
      <c r="A8" s="20">
        <v>34686</v>
      </c>
      <c r="B8" s="18">
        <v>1</v>
      </c>
      <c r="C8" s="18">
        <v>0</v>
      </c>
    </row>
    <row r="9" spans="1:3" x14ac:dyDescent="0.35">
      <c r="A9" s="20">
        <v>37623</v>
      </c>
      <c r="B9" s="18">
        <v>1</v>
      </c>
      <c r="C9" s="18">
        <v>0</v>
      </c>
    </row>
    <row r="10" spans="1:3" x14ac:dyDescent="0.35">
      <c r="A10" s="20">
        <v>44203</v>
      </c>
      <c r="B10" s="18">
        <v>1</v>
      </c>
      <c r="C10" s="18">
        <v>0</v>
      </c>
    </row>
    <row r="11" spans="1:3" x14ac:dyDescent="0.35">
      <c r="A11" s="20">
        <v>38122</v>
      </c>
      <c r="B11" s="18">
        <v>1</v>
      </c>
      <c r="C11" s="18">
        <v>0.09</v>
      </c>
    </row>
    <row r="12" spans="1:3" x14ac:dyDescent="0.35">
      <c r="A12" s="20">
        <v>44510</v>
      </c>
      <c r="B12" s="18">
        <v>1</v>
      </c>
      <c r="C12" s="18">
        <v>0</v>
      </c>
    </row>
    <row r="13" spans="1:3" x14ac:dyDescent="0.35">
      <c r="A13" s="20">
        <v>38131</v>
      </c>
      <c r="B13" s="18">
        <v>1</v>
      </c>
      <c r="C13" s="18">
        <v>0.17</v>
      </c>
    </row>
    <row r="14" spans="1:3" x14ac:dyDescent="0.35">
      <c r="A14" s="20">
        <v>43821</v>
      </c>
      <c r="B14" s="18">
        <v>1</v>
      </c>
      <c r="C14" s="18">
        <v>0.1</v>
      </c>
    </row>
    <row r="15" spans="1:3" x14ac:dyDescent="0.35">
      <c r="A15" s="20">
        <v>38318</v>
      </c>
      <c r="B15" s="18">
        <v>1</v>
      </c>
      <c r="C15" s="18">
        <v>0</v>
      </c>
    </row>
    <row r="16" spans="1:3" x14ac:dyDescent="0.35">
      <c r="A16" s="20">
        <v>44099</v>
      </c>
      <c r="B16" s="18">
        <v>1</v>
      </c>
      <c r="C16" s="18">
        <v>0.22</v>
      </c>
    </row>
    <row r="17" spans="1:3" x14ac:dyDescent="0.35">
      <c r="A17" s="20">
        <v>38456</v>
      </c>
      <c r="B17" s="18">
        <v>1</v>
      </c>
      <c r="C17" s="18">
        <v>0</v>
      </c>
    </row>
    <row r="18" spans="1:3" x14ac:dyDescent="0.35">
      <c r="A18" s="20">
        <v>44263</v>
      </c>
      <c r="B18" s="18">
        <v>1</v>
      </c>
      <c r="C18" s="18">
        <v>0.1</v>
      </c>
    </row>
    <row r="19" spans="1:3" x14ac:dyDescent="0.35">
      <c r="A19" s="20">
        <v>38829</v>
      </c>
      <c r="B19" s="18">
        <v>1</v>
      </c>
      <c r="C19" s="18">
        <v>0</v>
      </c>
    </row>
    <row r="20" spans="1:3" x14ac:dyDescent="0.35">
      <c r="A20" s="20">
        <v>44422</v>
      </c>
      <c r="B20" s="18">
        <v>1</v>
      </c>
      <c r="C20" s="18">
        <v>0</v>
      </c>
    </row>
    <row r="21" spans="1:3" x14ac:dyDescent="0.35">
      <c r="A21" s="20">
        <v>39180</v>
      </c>
      <c r="B21" s="18">
        <v>1</v>
      </c>
      <c r="C21" s="18">
        <v>0</v>
      </c>
    </row>
    <row r="22" spans="1:3" x14ac:dyDescent="0.35">
      <c r="A22" s="20">
        <v>44699</v>
      </c>
      <c r="B22" s="18">
        <v>1</v>
      </c>
      <c r="C22" s="18">
        <v>0.15</v>
      </c>
    </row>
    <row r="23" spans="1:3" x14ac:dyDescent="0.35">
      <c r="A23" s="20">
        <v>39310</v>
      </c>
      <c r="B23" s="18">
        <v>1</v>
      </c>
      <c r="C23" s="18">
        <v>0.13</v>
      </c>
    </row>
    <row r="24" spans="1:3" x14ac:dyDescent="0.35">
      <c r="A24" s="20">
        <v>43681</v>
      </c>
      <c r="B24" s="18">
        <v>1</v>
      </c>
      <c r="C24" s="18">
        <v>0</v>
      </c>
    </row>
    <row r="25" spans="1:3" x14ac:dyDescent="0.35">
      <c r="A25" s="20">
        <v>39598</v>
      </c>
      <c r="B25" s="18">
        <v>1</v>
      </c>
      <c r="C25" s="18">
        <v>0.24</v>
      </c>
    </row>
    <row r="26" spans="1:3" x14ac:dyDescent="0.35">
      <c r="A26" s="20">
        <v>43899</v>
      </c>
      <c r="B26" s="18">
        <v>1</v>
      </c>
      <c r="C26" s="18">
        <v>0</v>
      </c>
    </row>
    <row r="27" spans="1:3" x14ac:dyDescent="0.35">
      <c r="A27" s="20">
        <v>39616</v>
      </c>
      <c r="B27" s="18">
        <v>1</v>
      </c>
      <c r="C27" s="18">
        <v>0</v>
      </c>
    </row>
    <row r="28" spans="1:3" x14ac:dyDescent="0.35">
      <c r="A28" s="20">
        <v>44024</v>
      </c>
      <c r="B28" s="18">
        <v>1</v>
      </c>
      <c r="C28" s="18">
        <v>0</v>
      </c>
    </row>
    <row r="29" spans="1:3" x14ac:dyDescent="0.35">
      <c r="A29" s="20">
        <v>40153</v>
      </c>
      <c r="B29" s="18">
        <v>1</v>
      </c>
      <c r="C29" s="18">
        <v>0</v>
      </c>
    </row>
    <row r="30" spans="1:3" x14ac:dyDescent="0.35">
      <c r="A30" s="20">
        <v>44177</v>
      </c>
      <c r="B30" s="18">
        <v>1</v>
      </c>
      <c r="C30" s="18">
        <v>0.28999999999999998</v>
      </c>
    </row>
    <row r="31" spans="1:3" x14ac:dyDescent="0.35">
      <c r="A31" s="20">
        <v>40193</v>
      </c>
      <c r="B31" s="18">
        <v>1</v>
      </c>
      <c r="C31" s="18">
        <v>0.15</v>
      </c>
    </row>
    <row r="32" spans="1:3" x14ac:dyDescent="0.35">
      <c r="A32" s="20">
        <v>44229</v>
      </c>
      <c r="B32" s="18">
        <v>1</v>
      </c>
      <c r="C32" s="18">
        <v>0</v>
      </c>
    </row>
    <row r="33" spans="1:3" x14ac:dyDescent="0.35">
      <c r="A33" s="20">
        <v>40903</v>
      </c>
      <c r="B33" s="18">
        <v>1</v>
      </c>
      <c r="C33" s="18">
        <v>0.12</v>
      </c>
    </row>
    <row r="34" spans="1:3" x14ac:dyDescent="0.35">
      <c r="A34" s="20">
        <v>36079</v>
      </c>
      <c r="B34" s="18">
        <v>1</v>
      </c>
      <c r="C34" s="18">
        <v>0</v>
      </c>
    </row>
    <row r="35" spans="1:3" x14ac:dyDescent="0.35">
      <c r="A35" s="20">
        <v>41430</v>
      </c>
      <c r="B35" s="18">
        <v>1</v>
      </c>
      <c r="C35" s="18">
        <v>0</v>
      </c>
    </row>
    <row r="36" spans="1:3" x14ac:dyDescent="0.35">
      <c r="A36" s="20">
        <v>44386</v>
      </c>
      <c r="B36" s="18">
        <v>1</v>
      </c>
      <c r="C36" s="18">
        <v>0</v>
      </c>
    </row>
    <row r="37" spans="1:3" x14ac:dyDescent="0.35">
      <c r="A37" s="20">
        <v>41621</v>
      </c>
      <c r="B37" s="18">
        <v>1</v>
      </c>
      <c r="C37" s="18">
        <v>0</v>
      </c>
    </row>
    <row r="38" spans="1:3" x14ac:dyDescent="0.35">
      <c r="A38" s="20">
        <v>44485</v>
      </c>
      <c r="B38" s="18">
        <v>1</v>
      </c>
      <c r="C38" s="18">
        <v>0.15</v>
      </c>
    </row>
    <row r="39" spans="1:3" x14ac:dyDescent="0.35">
      <c r="A39" s="20">
        <v>41661</v>
      </c>
      <c r="B39" s="18">
        <v>1</v>
      </c>
      <c r="C39" s="18">
        <v>0</v>
      </c>
    </row>
    <row r="40" spans="1:3" x14ac:dyDescent="0.35">
      <c r="A40" s="20">
        <v>44662</v>
      </c>
      <c r="B40" s="18">
        <v>1</v>
      </c>
      <c r="C40" s="18">
        <v>0</v>
      </c>
    </row>
    <row r="41" spans="1:3" x14ac:dyDescent="0.35">
      <c r="A41" s="20">
        <v>41725</v>
      </c>
      <c r="B41" s="18">
        <v>1</v>
      </c>
      <c r="C41" s="18">
        <v>0</v>
      </c>
    </row>
    <row r="42" spans="1:3" x14ac:dyDescent="0.35">
      <c r="A42" s="20">
        <v>44732</v>
      </c>
      <c r="B42" s="18">
        <v>1</v>
      </c>
      <c r="C42" s="18">
        <v>0.24</v>
      </c>
    </row>
    <row r="43" spans="1:3" x14ac:dyDescent="0.35">
      <c r="A43" s="20">
        <v>41938</v>
      </c>
      <c r="B43" s="18">
        <v>1</v>
      </c>
      <c r="C43" s="18">
        <v>0</v>
      </c>
    </row>
    <row r="44" spans="1:3" x14ac:dyDescent="0.35">
      <c r="A44" s="20">
        <v>43608</v>
      </c>
      <c r="B44" s="18">
        <v>1</v>
      </c>
      <c r="C44" s="18">
        <v>0.11</v>
      </c>
    </row>
    <row r="45" spans="1:3" x14ac:dyDescent="0.35">
      <c r="A45" s="20">
        <v>41998</v>
      </c>
      <c r="B45" s="18">
        <v>1</v>
      </c>
      <c r="C45" s="18">
        <v>0</v>
      </c>
    </row>
    <row r="46" spans="1:3" x14ac:dyDescent="0.35">
      <c r="A46" s="20">
        <v>43810</v>
      </c>
      <c r="B46" s="18">
        <v>1</v>
      </c>
      <c r="C46" s="18">
        <v>0.4</v>
      </c>
    </row>
    <row r="47" spans="1:3" x14ac:dyDescent="0.35">
      <c r="A47" s="20">
        <v>42164</v>
      </c>
      <c r="B47" s="18">
        <v>1</v>
      </c>
      <c r="C47" s="18">
        <v>0</v>
      </c>
    </row>
    <row r="48" spans="1:3" x14ac:dyDescent="0.35">
      <c r="A48" s="20">
        <v>43865</v>
      </c>
      <c r="B48" s="18">
        <v>1</v>
      </c>
      <c r="C48" s="18">
        <v>7.0000000000000007E-2</v>
      </c>
    </row>
    <row r="49" spans="1:3" x14ac:dyDescent="0.35">
      <c r="A49" s="20">
        <v>42224</v>
      </c>
      <c r="B49" s="18">
        <v>1</v>
      </c>
      <c r="C49" s="18">
        <v>0.05</v>
      </c>
    </row>
    <row r="50" spans="1:3" x14ac:dyDescent="0.35">
      <c r="A50" s="20">
        <v>43945</v>
      </c>
      <c r="B50" s="18">
        <v>1</v>
      </c>
      <c r="C50" s="18">
        <v>0.28999999999999998</v>
      </c>
    </row>
    <row r="51" spans="1:3" x14ac:dyDescent="0.35">
      <c r="A51" s="20">
        <v>42338</v>
      </c>
      <c r="B51" s="18">
        <v>1</v>
      </c>
      <c r="C51" s="18">
        <v>0</v>
      </c>
    </row>
    <row r="52" spans="1:3" x14ac:dyDescent="0.35">
      <c r="A52" s="20">
        <v>44020</v>
      </c>
      <c r="B52" s="18">
        <v>1</v>
      </c>
      <c r="C52" s="18">
        <v>0</v>
      </c>
    </row>
    <row r="53" spans="1:3" x14ac:dyDescent="0.35">
      <c r="A53" s="20">
        <v>42445</v>
      </c>
      <c r="B53" s="18">
        <v>1</v>
      </c>
      <c r="C53" s="18">
        <v>0.14000000000000001</v>
      </c>
    </row>
    <row r="54" spans="1:3" x14ac:dyDescent="0.35">
      <c r="A54" s="20">
        <v>35413</v>
      </c>
      <c r="B54" s="18">
        <v>1</v>
      </c>
      <c r="C54" s="18">
        <v>0</v>
      </c>
    </row>
    <row r="55" spans="1:3" x14ac:dyDescent="0.35">
      <c r="A55" s="20">
        <v>42646</v>
      </c>
      <c r="B55" s="18">
        <v>1</v>
      </c>
      <c r="C55" s="18">
        <v>0</v>
      </c>
    </row>
    <row r="56" spans="1:3" x14ac:dyDescent="0.35">
      <c r="A56" s="20">
        <v>44107</v>
      </c>
      <c r="B56" s="18">
        <v>1</v>
      </c>
      <c r="C56" s="18">
        <v>0</v>
      </c>
    </row>
    <row r="57" spans="1:3" x14ac:dyDescent="0.35">
      <c r="A57" s="20">
        <v>42820</v>
      </c>
      <c r="B57" s="18">
        <v>1</v>
      </c>
      <c r="C57" s="18">
        <v>0.33</v>
      </c>
    </row>
    <row r="58" spans="1:3" x14ac:dyDescent="0.35">
      <c r="A58" s="20">
        <v>44186</v>
      </c>
      <c r="B58" s="18">
        <v>1</v>
      </c>
      <c r="C58" s="18">
        <v>0.28000000000000003</v>
      </c>
    </row>
    <row r="59" spans="1:3" x14ac:dyDescent="0.35">
      <c r="A59" s="20">
        <v>42932</v>
      </c>
      <c r="B59" s="18">
        <v>1</v>
      </c>
      <c r="C59" s="18">
        <v>0</v>
      </c>
    </row>
    <row r="60" spans="1:3" x14ac:dyDescent="0.35">
      <c r="A60" s="20">
        <v>44211</v>
      </c>
      <c r="B60" s="18">
        <v>1</v>
      </c>
      <c r="C60" s="18">
        <v>0</v>
      </c>
    </row>
    <row r="61" spans="1:3" x14ac:dyDescent="0.35">
      <c r="A61" s="20">
        <v>42958</v>
      </c>
      <c r="B61" s="18">
        <v>1</v>
      </c>
      <c r="C61" s="18">
        <v>0</v>
      </c>
    </row>
    <row r="62" spans="1:3" x14ac:dyDescent="0.35">
      <c r="A62" s="20">
        <v>44257</v>
      </c>
      <c r="B62" s="18">
        <v>1</v>
      </c>
      <c r="C62" s="18">
        <v>0</v>
      </c>
    </row>
    <row r="63" spans="1:3" x14ac:dyDescent="0.35">
      <c r="A63" s="20">
        <v>43000</v>
      </c>
      <c r="B63" s="18">
        <v>1</v>
      </c>
      <c r="C63" s="18">
        <v>0.15</v>
      </c>
    </row>
    <row r="64" spans="1:3" x14ac:dyDescent="0.35">
      <c r="A64" s="20">
        <v>44295</v>
      </c>
      <c r="B64" s="18">
        <v>1</v>
      </c>
      <c r="C64" s="18">
        <v>0.14000000000000001</v>
      </c>
    </row>
    <row r="65" spans="1:3" x14ac:dyDescent="0.35">
      <c r="A65" s="20">
        <v>44306</v>
      </c>
      <c r="B65" s="18">
        <v>1</v>
      </c>
      <c r="C65" s="18">
        <v>0</v>
      </c>
    </row>
    <row r="66" spans="1:3" x14ac:dyDescent="0.35">
      <c r="A66" s="20">
        <v>44334</v>
      </c>
      <c r="B66" s="18">
        <v>1</v>
      </c>
      <c r="C66" s="18">
        <v>0.23</v>
      </c>
    </row>
    <row r="67" spans="1:3" x14ac:dyDescent="0.35">
      <c r="A67" s="20">
        <v>43003</v>
      </c>
      <c r="B67" s="18">
        <v>1</v>
      </c>
      <c r="C67" s="18">
        <v>0.32</v>
      </c>
    </row>
    <row r="68" spans="1:3" x14ac:dyDescent="0.35">
      <c r="A68" s="20">
        <v>44336</v>
      </c>
      <c r="B68" s="18">
        <v>1</v>
      </c>
      <c r="C68" s="18">
        <v>0</v>
      </c>
    </row>
    <row r="69" spans="1:3" x14ac:dyDescent="0.35">
      <c r="A69" s="20">
        <v>43016</v>
      </c>
      <c r="B69" s="18">
        <v>1</v>
      </c>
      <c r="C69" s="18">
        <v>0</v>
      </c>
    </row>
    <row r="70" spans="1:3" x14ac:dyDescent="0.35">
      <c r="A70" s="20">
        <v>44371</v>
      </c>
      <c r="B70" s="18">
        <v>1</v>
      </c>
      <c r="C70" s="18">
        <v>0.13</v>
      </c>
    </row>
    <row r="71" spans="1:3" x14ac:dyDescent="0.35">
      <c r="A71" s="20">
        <v>43078</v>
      </c>
      <c r="B71" s="18">
        <v>1</v>
      </c>
      <c r="C71" s="18">
        <v>0.12</v>
      </c>
    </row>
    <row r="72" spans="1:3" x14ac:dyDescent="0.35">
      <c r="A72" s="20">
        <v>44404</v>
      </c>
      <c r="B72" s="18">
        <v>1</v>
      </c>
      <c r="C72" s="18">
        <v>0.27</v>
      </c>
    </row>
    <row r="73" spans="1:3" x14ac:dyDescent="0.35">
      <c r="A73" s="20">
        <v>43091</v>
      </c>
      <c r="B73" s="18">
        <v>1</v>
      </c>
      <c r="C73" s="18">
        <v>0</v>
      </c>
    </row>
    <row r="74" spans="1:3" x14ac:dyDescent="0.35">
      <c r="A74" s="20">
        <v>44465</v>
      </c>
      <c r="B74" s="18">
        <v>1</v>
      </c>
      <c r="C74" s="18">
        <v>0</v>
      </c>
    </row>
    <row r="75" spans="1:3" x14ac:dyDescent="0.35">
      <c r="A75" s="20">
        <v>43108</v>
      </c>
      <c r="B75" s="18">
        <v>1</v>
      </c>
      <c r="C75" s="18">
        <v>0</v>
      </c>
    </row>
    <row r="76" spans="1:3" x14ac:dyDescent="0.35">
      <c r="A76" s="20">
        <v>44491</v>
      </c>
      <c r="B76" s="18">
        <v>1</v>
      </c>
      <c r="C76" s="18">
        <v>0</v>
      </c>
    </row>
    <row r="77" spans="1:3" x14ac:dyDescent="0.35">
      <c r="A77" s="20">
        <v>43229</v>
      </c>
      <c r="B77" s="18">
        <v>1</v>
      </c>
      <c r="C77" s="18">
        <v>0</v>
      </c>
    </row>
    <row r="78" spans="1:3" x14ac:dyDescent="0.35">
      <c r="A78" s="20">
        <v>44661</v>
      </c>
      <c r="B78" s="18">
        <v>1</v>
      </c>
      <c r="C78" s="18">
        <v>0.21</v>
      </c>
    </row>
    <row r="79" spans="1:3" x14ac:dyDescent="0.35">
      <c r="A79" s="20">
        <v>43251</v>
      </c>
      <c r="B79" s="18">
        <v>1</v>
      </c>
      <c r="C79" s="18">
        <v>0</v>
      </c>
    </row>
    <row r="80" spans="1:3" x14ac:dyDescent="0.35">
      <c r="A80" s="20">
        <v>44671</v>
      </c>
      <c r="B80" s="18">
        <v>1</v>
      </c>
      <c r="C80" s="18">
        <v>0</v>
      </c>
    </row>
    <row r="81" spans="1:3" x14ac:dyDescent="0.35">
      <c r="A81" s="20">
        <v>43385</v>
      </c>
      <c r="B81" s="18">
        <v>1</v>
      </c>
      <c r="C81" s="18">
        <v>0</v>
      </c>
    </row>
    <row r="82" spans="1:3" x14ac:dyDescent="0.35">
      <c r="A82" s="20">
        <v>44715</v>
      </c>
      <c r="B82" s="18">
        <v>1</v>
      </c>
      <c r="C82" s="18">
        <v>0.11</v>
      </c>
    </row>
    <row r="83" spans="1:3" x14ac:dyDescent="0.35">
      <c r="A83" s="20">
        <v>43538</v>
      </c>
      <c r="B83" s="18">
        <v>1</v>
      </c>
      <c r="C83" s="18">
        <v>0.09</v>
      </c>
    </row>
    <row r="84" spans="1:3" x14ac:dyDescent="0.35">
      <c r="A84" s="20">
        <v>44790</v>
      </c>
      <c r="B84" s="18">
        <v>1</v>
      </c>
      <c r="C84" s="18">
        <v>0.32</v>
      </c>
    </row>
    <row r="85" spans="1:3" x14ac:dyDescent="0.35">
      <c r="A85" s="20">
        <v>43558</v>
      </c>
      <c r="B85" s="18">
        <v>1</v>
      </c>
      <c r="C85" s="18">
        <v>0</v>
      </c>
    </row>
    <row r="86" spans="1:3" x14ac:dyDescent="0.35">
      <c r="A86" s="20">
        <v>43594</v>
      </c>
      <c r="B86" s="18">
        <v>1</v>
      </c>
      <c r="C86" s="18">
        <v>0</v>
      </c>
    </row>
    <row r="87" spans="1:3" x14ac:dyDescent="0.35">
      <c r="A87" s="7" t="s">
        <v>1984</v>
      </c>
      <c r="B87" s="18">
        <v>85</v>
      </c>
      <c r="C87" s="18">
        <v>6.5300000000000011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52CC-36BC-49B2-ADB8-861CCD79DD65}">
  <dimension ref="A3:F12"/>
  <sheetViews>
    <sheetView tabSelected="1" workbookViewId="0">
      <selection activeCell="A3" sqref="A3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  <col min="7" max="7" width="12.36328125" bestFit="1" customWidth="1"/>
    <col min="8" max="8" width="5.1796875" bestFit="1" customWidth="1"/>
    <col min="9" max="9" width="9.1796875" bestFit="1" customWidth="1"/>
    <col min="10" max="10" width="6" bestFit="1" customWidth="1"/>
    <col min="11" max="11" width="15.36328125" bestFit="1" customWidth="1"/>
    <col min="12" max="12" width="9" bestFit="1" customWidth="1"/>
    <col min="13" max="13" width="5.1796875" bestFit="1" customWidth="1"/>
    <col min="14" max="14" width="9.1796875" bestFit="1" customWidth="1"/>
    <col min="15" max="15" width="6" bestFit="1" customWidth="1"/>
    <col min="16" max="16" width="11.90625" bestFit="1" customWidth="1"/>
    <col min="17" max="17" width="17.7265625" bestFit="1" customWidth="1"/>
    <col min="18" max="18" width="5.1796875" bestFit="1" customWidth="1"/>
    <col min="19" max="19" width="9.1796875" bestFit="1" customWidth="1"/>
    <col min="20" max="20" width="6" bestFit="1" customWidth="1"/>
    <col min="21" max="21" width="20.7265625" bestFit="1" customWidth="1"/>
    <col min="22" max="22" width="5.36328125" bestFit="1" customWidth="1"/>
    <col min="23" max="23" width="5.1796875" bestFit="1" customWidth="1"/>
    <col min="24" max="24" width="9.1796875" bestFit="1" customWidth="1"/>
    <col min="25" max="25" width="6" bestFit="1" customWidth="1"/>
    <col min="26" max="26" width="7.08984375" bestFit="1" customWidth="1"/>
    <col min="27" max="27" width="11.26953125" bestFit="1" customWidth="1"/>
    <col min="28" max="28" width="5.1796875" bestFit="1" customWidth="1"/>
    <col min="29" max="29" width="9.1796875" bestFit="1" customWidth="1"/>
    <col min="30" max="30" width="6" bestFit="1" customWidth="1"/>
    <col min="31" max="31" width="14.26953125" bestFit="1" customWidth="1"/>
    <col min="32" max="32" width="6.81640625" bestFit="1" customWidth="1"/>
    <col min="33" max="33" width="5.1796875" bestFit="1" customWidth="1"/>
    <col min="34" max="34" width="9.1796875" bestFit="1" customWidth="1"/>
    <col min="35" max="35" width="6" bestFit="1" customWidth="1"/>
    <col min="36" max="36" width="9.7265625" bestFit="1" customWidth="1"/>
    <col min="37" max="37" width="10.7265625" bestFit="1" customWidth="1"/>
  </cols>
  <sheetData>
    <row r="3" spans="1:6" x14ac:dyDescent="0.35">
      <c r="A3" s="17" t="s">
        <v>1988</v>
      </c>
      <c r="B3" s="17" t="s">
        <v>1999</v>
      </c>
    </row>
    <row r="4" spans="1:6" x14ac:dyDescent="0.35">
      <c r="A4" s="17" t="s">
        <v>1983</v>
      </c>
      <c r="B4" t="s">
        <v>24</v>
      </c>
      <c r="C4" t="s">
        <v>47</v>
      </c>
      <c r="D4" t="s">
        <v>18</v>
      </c>
      <c r="E4" t="s">
        <v>51</v>
      </c>
      <c r="F4" t="s">
        <v>1984</v>
      </c>
    </row>
    <row r="5" spans="1:6" x14ac:dyDescent="0.35">
      <c r="A5" s="7" t="s">
        <v>27</v>
      </c>
      <c r="B5" s="18">
        <v>93</v>
      </c>
      <c r="C5" s="18">
        <v>20</v>
      </c>
      <c r="D5" s="18">
        <v>75</v>
      </c>
      <c r="E5" s="18">
        <v>53</v>
      </c>
      <c r="F5" s="18">
        <v>241</v>
      </c>
    </row>
    <row r="6" spans="1:6" x14ac:dyDescent="0.35">
      <c r="A6" s="7" t="s">
        <v>31</v>
      </c>
      <c r="B6" s="18">
        <v>56</v>
      </c>
      <c r="C6" s="18">
        <v>7</v>
      </c>
      <c r="D6" s="18">
        <v>44</v>
      </c>
      <c r="E6" s="18">
        <v>51</v>
      </c>
      <c r="F6" s="18">
        <v>158</v>
      </c>
    </row>
    <row r="7" spans="1:6" x14ac:dyDescent="0.35">
      <c r="A7" s="7" t="s">
        <v>50</v>
      </c>
      <c r="B7" s="18">
        <v>58</v>
      </c>
      <c r="C7" s="18">
        <v>13</v>
      </c>
      <c r="D7" s="18">
        <v>32</v>
      </c>
      <c r="E7" s="18">
        <v>37</v>
      </c>
      <c r="F7" s="18">
        <v>140</v>
      </c>
    </row>
    <row r="8" spans="1:6" x14ac:dyDescent="0.35">
      <c r="A8" s="7" t="s">
        <v>23</v>
      </c>
      <c r="B8" s="18">
        <v>50</v>
      </c>
      <c r="C8" s="18">
        <v>14</v>
      </c>
      <c r="D8" s="18">
        <v>28</v>
      </c>
      <c r="E8" s="18">
        <v>33</v>
      </c>
      <c r="F8" s="18">
        <v>125</v>
      </c>
    </row>
    <row r="9" spans="1:6" x14ac:dyDescent="0.35">
      <c r="A9" s="7" t="s">
        <v>15</v>
      </c>
      <c r="B9" s="18">
        <v>51</v>
      </c>
      <c r="C9" s="18">
        <v>9</v>
      </c>
      <c r="D9" s="18">
        <v>27</v>
      </c>
      <c r="E9" s="18">
        <v>33</v>
      </c>
      <c r="F9" s="18">
        <v>120</v>
      </c>
    </row>
    <row r="10" spans="1:6" x14ac:dyDescent="0.35">
      <c r="A10" s="7" t="s">
        <v>43</v>
      </c>
      <c r="B10" s="18">
        <v>55</v>
      </c>
      <c r="C10" s="18">
        <v>8</v>
      </c>
      <c r="D10" s="18">
        <v>33</v>
      </c>
      <c r="E10" s="18">
        <v>24</v>
      </c>
      <c r="F10" s="18">
        <v>120</v>
      </c>
    </row>
    <row r="11" spans="1:6" x14ac:dyDescent="0.35">
      <c r="A11" s="7" t="s">
        <v>65</v>
      </c>
      <c r="B11" s="18">
        <v>41</v>
      </c>
      <c r="C11" s="18">
        <v>3</v>
      </c>
      <c r="D11" s="18">
        <v>32</v>
      </c>
      <c r="E11" s="18">
        <v>20</v>
      </c>
      <c r="F11" s="18">
        <v>96</v>
      </c>
    </row>
    <row r="12" spans="1:6" x14ac:dyDescent="0.35">
      <c r="A12" s="7" t="s">
        <v>1984</v>
      </c>
      <c r="B12" s="18">
        <v>404</v>
      </c>
      <c r="C12" s="18">
        <v>74</v>
      </c>
      <c r="D12" s="18">
        <v>271</v>
      </c>
      <c r="E12" s="18">
        <v>251</v>
      </c>
      <c r="F12" s="18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9F41-0902-4A78-8276-F3A36059AC4F}">
  <dimension ref="A3:C20"/>
  <sheetViews>
    <sheetView workbookViewId="0">
      <selection activeCell="E5" sqref="E5"/>
    </sheetView>
  </sheetViews>
  <sheetFormatPr defaultRowHeight="14.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Sheet4</vt:lpstr>
      <vt:lpstr>1st q</vt:lpstr>
      <vt:lpstr>Sheet8</vt:lpstr>
      <vt:lpstr>Sheet7</vt:lpstr>
      <vt:lpstr>Sheet9</vt:lpstr>
      <vt:lpstr>Sheet10</vt:lpstr>
      <vt:lpstr>Sheet11</vt:lpstr>
      <vt:lpstr>Sheet12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Deepika M</cp:lastModifiedBy>
  <dcterms:created xsi:type="dcterms:W3CDTF">2022-08-29T14:02:56Z</dcterms:created>
  <dcterms:modified xsi:type="dcterms:W3CDTF">2024-03-29T06:08:48Z</dcterms:modified>
</cp:coreProperties>
</file>