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itc\Desktop\Bootcamp challenge\Module 1 Challenge\Starter_Code\"/>
    </mc:Choice>
  </mc:AlternateContent>
  <xr:revisionPtr revIDLastSave="0" documentId="13_ncr:1_{E74E890C-936E-4941-94B3-609F12FB1E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Campaigns Status vs P.Category" sheetId="2" r:id="rId2"/>
    <sheet name="Campaign Status vs Sub Category" sheetId="3" r:id="rId3"/>
    <sheet name="Campaign Status by Month" sheetId="5" r:id="rId4"/>
    <sheet name="Goal Range vs % of status" sheetId="6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Analysis'!$A$1:$D$566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3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I16" i="8"/>
  <c r="I15" i="8"/>
  <c r="I14" i="8"/>
  <c r="G16" i="8"/>
  <c r="G15" i="8"/>
  <c r="G14" i="8"/>
  <c r="G6" i="8"/>
  <c r="H10" i="8"/>
  <c r="H9" i="8"/>
  <c r="H8" i="8"/>
  <c r="H7" i="8"/>
  <c r="H6" i="8"/>
  <c r="H5" i="8"/>
  <c r="G10" i="8"/>
  <c r="G9" i="8"/>
  <c r="G8" i="8"/>
  <c r="G7" i="8"/>
  <c r="G5" i="8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9" i="6" l="1"/>
  <c r="H9" i="6" s="1"/>
  <c r="E3" i="6"/>
  <c r="H3" i="6" s="1"/>
  <c r="E8" i="6"/>
  <c r="F8" i="6" s="1"/>
  <c r="E10" i="6"/>
  <c r="G10" i="6" s="1"/>
  <c r="E11" i="6"/>
  <c r="H11" i="6" s="1"/>
  <c r="E7" i="6"/>
  <c r="G7" i="6" s="1"/>
  <c r="E2" i="6"/>
  <c r="F2" i="6" s="1"/>
  <c r="E6" i="6"/>
  <c r="F6" i="6" s="1"/>
  <c r="E13" i="6"/>
  <c r="F13" i="6" s="1"/>
  <c r="E5" i="6"/>
  <c r="H5" i="6" s="1"/>
  <c r="E12" i="6"/>
  <c r="F12" i="6" s="1"/>
  <c r="E4" i="6"/>
  <c r="F4" i="6" s="1"/>
  <c r="F11" i="6" l="1"/>
  <c r="H7" i="6"/>
  <c r="F9" i="6"/>
  <c r="H8" i="6"/>
  <c r="G9" i="6"/>
  <c r="G11" i="6"/>
  <c r="H6" i="6"/>
  <c r="F3" i="6"/>
  <c r="G6" i="6"/>
  <c r="G3" i="6"/>
  <c r="F5" i="6"/>
  <c r="F10" i="6"/>
  <c r="G13" i="6"/>
  <c r="G8" i="6"/>
  <c r="H10" i="6"/>
  <c r="G5" i="6"/>
  <c r="F7" i="6"/>
  <c r="G2" i="6"/>
  <c r="G12" i="6"/>
  <c r="G4" i="6"/>
  <c r="H4" i="6"/>
  <c r="H2" i="6"/>
  <c r="H13" i="6"/>
  <c r="H12" i="6"/>
</calcChain>
</file>

<file path=xl/sharedStrings.xml><?xml version="1.0" encoding="utf-8"?>
<sst xmlns="http://schemas.openxmlformats.org/spreadsheetml/2006/main" count="7072" uniqueCount="2120">
  <si>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</si>
  <si>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</si>
  <si>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</si>
  <si>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</si>
  <si>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</si>
  <si>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</si>
  <si>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</si>
  <si>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</si>
  <si>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</si>
  <si>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</si>
  <si>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</si>
  <si>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</si>
  <si>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</si>
  <si>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</si>
  <si>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</si>
  <si>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</si>
  <si>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</si>
  <si>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</si>
  <si>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</si>
  <si>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</si>
  <si>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</si>
  <si>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</si>
  <si>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</si>
  <si>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</si>
  <si>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</si>
  <si>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</si>
  <si>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</si>
  <si>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</si>
  <si>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</si>
  <si>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</si>
  <si>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</si>
  <si>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</si>
  <si>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</si>
  <si>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</si>
  <si>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</si>
  <si>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</si>
  <si>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</si>
  <si>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</si>
  <si>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</si>
  <si>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</si>
  <si>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</si>
  <si>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</si>
  <si>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</si>
  <si>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</si>
  <si>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</si>
  <si>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</si>
  <si>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</si>
  <si>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</si>
  <si>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</si>
  <si>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</si>
  <si>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</si>
  <si>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</si>
  <si>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</si>
  <si>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</si>
  <si>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</si>
  <si>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</si>
  <si>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</si>
  <si>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</si>
  <si>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</si>
  <si>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</si>
  <si>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</si>
  <si>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</si>
  <si>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</si>
  <si>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</si>
  <si>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</si>
  <si>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</si>
  <si>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</si>
  <si>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</si>
  <si>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</si>
  <si>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</si>
  <si>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</si>
  <si>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</si>
  <si>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</si>
  <si>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</si>
  <si>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</si>
  <si>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</si>
  <si>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</si>
  <si>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</si>
  <si>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</si>
  <si>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</si>
  <si>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</si>
  <si>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</si>
  <si>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</si>
  <si>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</si>
  <si>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</si>
  <si>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</si>
  <si>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</si>
  <si>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</si>
  <si>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</si>
  <si>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</si>
  <si>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</si>
  <si>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</si>
  <si>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</si>
  <si>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</si>
  <si>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</si>
  <si>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</si>
  <si>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</si>
  <si>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</si>
  <si>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</si>
  <si>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</si>
  <si>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</si>
  <si>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</si>
  <si>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</si>
  <si>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</si>
  <si>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</si>
  <si>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</si>
  <si>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</si>
  <si>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</si>
  <si>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</si>
  <si>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</si>
  <si>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</si>
  <si>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</si>
  <si>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</si>
  <si>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</si>
  <si>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</si>
  <si>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</si>
  <si>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</si>
  <si>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</si>
  <si>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</si>
  <si>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</si>
  <si>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</si>
  <si>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</si>
  <si>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</si>
  <si>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</si>
  <si>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</si>
  <si>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</si>
  <si>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</si>
  <si>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</si>
  <si>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</si>
  <si>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</si>
  <si>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</si>
  <si>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</si>
  <si>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</si>
  <si>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</si>
  <si>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</si>
  <si>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</si>
  <si>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</si>
  <si>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</si>
  <si>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</si>
  <si>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</si>
  <si>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</si>
  <si>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</si>
  <si>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</si>
  <si>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</si>
  <si>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</si>
  <si>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</si>
  <si>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</si>
  <si>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</si>
  <si>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</si>
  <si>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</si>
  <si>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</si>
  <si>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</si>
  <si>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</si>
  <si>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</si>
  <si>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</si>
  <si>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</si>
  <si>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</si>
  <si>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</si>
  <si>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</si>
  <si>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</si>
  <si>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</si>
  <si>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</si>
  <si>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</si>
  <si>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</si>
  <si>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</si>
  <si>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</si>
  <si>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</si>
  <si>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</si>
  <si>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</si>
  <si>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</si>
  <si>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</si>
  <si>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</si>
  <si>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</si>
  <si>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</si>
  <si>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</si>
  <si>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</si>
  <si>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</si>
  <si>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</si>
  <si>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</si>
  <si>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</si>
  <si>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</si>
  <si>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</si>
  <si>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</si>
  <si>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</si>
  <si>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</si>
  <si>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</si>
  <si>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</si>
  <si>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</si>
  <si>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</si>
  <si>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</si>
  <si>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</si>
  <si>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</si>
  <si>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</si>
  <si>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</si>
  <si>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</si>
  <si>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</si>
  <si>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</si>
  <si>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</si>
  <si>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</si>
  <si>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</si>
  <si>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</si>
  <si>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</si>
  <si>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</si>
  <si>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</si>
  <si>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</si>
  <si>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</si>
  <si>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</si>
  <si>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</si>
  <si>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</si>
  <si>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</si>
  <si>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</si>
  <si>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</si>
  <si>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</si>
  <si>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</si>
  <si>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</si>
  <si>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</si>
  <si>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</si>
  <si>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</si>
  <si>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</si>
  <si>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</si>
  <si>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</si>
  <si>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</si>
  <si>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</si>
  <si>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</si>
  <si>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</si>
  <si>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</si>
  <si>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</si>
  <si>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</si>
  <si>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</si>
  <si>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</si>
  <si>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</si>
  <si>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</si>
  <si>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</si>
  <si>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</si>
  <si>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</si>
  <si>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</si>
  <si>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</si>
  <si>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</si>
  <si>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</si>
  <si>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</si>
  <si>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</si>
  <si>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</si>
  <si>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</si>
  <si>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</si>
  <si>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</si>
  <si>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</si>
  <si>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</si>
  <si>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</si>
  <si>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</si>
  <si>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</si>
  <si>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</si>
  <si>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</si>
  <si>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</si>
  <si>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</si>
  <si>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</si>
  <si>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</si>
  <si>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</si>
  <si>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</si>
  <si>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</si>
  <si>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</si>
  <si>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</si>
  <si>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</si>
  <si>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</si>
  <si>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</si>
  <si>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</si>
  <si>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</si>
  <si>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</si>
  <si>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</si>
  <si>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</si>
  <si>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</si>
  <si>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</si>
  <si>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</si>
  <si>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</si>
  <si>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</si>
  <si>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</si>
  <si>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</si>
  <si>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</si>
  <si>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</si>
  <si>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</si>
  <si>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</si>
  <si>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</si>
  <si>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</si>
  <si>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</si>
  <si>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</si>
  <si>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</si>
  <si>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</si>
  <si>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</si>
  <si>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</si>
  <si>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</si>
  <si>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</si>
  <si>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</si>
  <si>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</si>
  <si>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</si>
  <si>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</si>
  <si>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</si>
  <si>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</si>
  <si>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</si>
  <si>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</si>
  <si>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</si>
  <si>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</si>
  <si>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</si>
  <si>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</si>
  <si>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</si>
  <si>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</si>
  <si>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</si>
  <si>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</si>
  <si>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</si>
  <si>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</si>
  <si>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</si>
  <si>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</si>
  <si>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</si>
  <si>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</si>
  <si>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</si>
  <si>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</si>
  <si>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</si>
  <si>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</si>
  <si>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</si>
  <si>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</si>
  <si>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</si>
  <si>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</si>
  <si>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</si>
  <si>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</si>
  <si>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</si>
  <si>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</si>
  <si>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</si>
  <si>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</si>
  <si>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</si>
  <si>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</si>
  <si>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</si>
  <si>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</si>
  <si>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</si>
  <si>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</si>
  <si>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</si>
  <si>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</si>
  <si>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</si>
  <si>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</si>
  <si>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</si>
  <si>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</si>
  <si>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</si>
  <si>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</si>
  <si>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</si>
  <si>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</si>
  <si>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</si>
  <si>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</si>
  <si>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</si>
  <si>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</si>
  <si>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</si>
  <si>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</si>
  <si>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</si>
  <si>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</si>
  <si>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</si>
  <si>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</si>
  <si>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</si>
  <si>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</si>
  <si>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</si>
  <si>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</si>
  <si>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</si>
  <si>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</si>
  <si>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</si>
  <si>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</si>
  <si>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</si>
  <si>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</si>
  <si>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</si>
  <si>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</si>
  <si>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</si>
  <si>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</si>
  <si>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</si>
  <si>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</si>
  <si>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</si>
  <si>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</si>
  <si>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</si>
  <si>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</si>
  <si>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</si>
  <si>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</si>
  <si>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</si>
  <si>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</si>
  <si>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</si>
  <si>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</si>
  <si>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</si>
  <si>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</si>
  <si>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</si>
  <si>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</si>
  <si>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</si>
  <si>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</si>
  <si>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</si>
  <si>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</si>
  <si>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</si>
  <si>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</si>
  <si>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</si>
  <si>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</si>
  <si>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</si>
  <si>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</si>
  <si>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</si>
  <si>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</si>
  <si>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</si>
  <si>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</si>
  <si>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</si>
  <si>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</si>
  <si>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</si>
  <si>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</si>
  <si>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</si>
  <si>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</si>
  <si>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</si>
  <si>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</si>
  <si>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</si>
  <si>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</si>
  <si>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</si>
  <si>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</si>
  <si>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</si>
  <si>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</si>
  <si>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</si>
  <si>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</si>
  <si>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</si>
  <si>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</si>
  <si>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</si>
  <si>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</si>
  <si>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</si>
  <si>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</si>
  <si>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</si>
  <si>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</si>
  <si>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</si>
  <si>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</si>
  <si>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</si>
  <si>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</si>
  <si>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</si>
  <si>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</si>
  <si>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</si>
  <si>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</si>
  <si>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</si>
  <si>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</si>
  <si>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</si>
  <si>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</si>
  <si>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</si>
  <si>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</si>
  <si>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</si>
  <si>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</si>
  <si>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</si>
  <si>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</si>
  <si>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</si>
  <si>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</si>
  <si>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</si>
  <si>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</si>
  <si>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</si>
  <si>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</si>
  <si>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</si>
  <si>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</si>
  <si>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</si>
  <si>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</si>
  <si>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</si>
  <si>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</si>
  <si>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</si>
  <si>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</si>
  <si>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</si>
  <si>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</si>
  <si>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</si>
  <si>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</si>
  <si>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</si>
  <si>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</si>
  <si>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</si>
  <si>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</si>
  <si>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</si>
  <si>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</si>
  <si>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</si>
  <si>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</si>
  <si>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</si>
  <si>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</si>
  <si>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</si>
  <si>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</si>
  <si>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</si>
  <si>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</si>
  <si>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</si>
  <si>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</si>
  <si>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</si>
  <si>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</si>
  <si>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</si>
  <si>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</si>
  <si>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</si>
  <si>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</si>
  <si>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</si>
  <si>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</si>
  <si>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</si>
  <si>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</si>
  <si>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</si>
  <si>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</si>
  <si>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</si>
  <si>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</si>
  <si>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</si>
  <si>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</si>
  <si>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</si>
  <si>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</si>
  <si>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</si>
  <si>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</si>
  <si>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</si>
  <si>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</si>
  <si>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</si>
  <si>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</si>
  <si>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</si>
  <si>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</si>
  <si>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</si>
  <si>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</si>
  <si>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</si>
  <si>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</si>
  <si>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</si>
  <si>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</si>
  <si>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</si>
  <si>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</si>
  <si>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</si>
  <si>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</si>
  <si>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</si>
  <si>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</si>
  <si>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</si>
  <si>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</si>
  <si>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</si>
  <si>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</si>
  <si>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</si>
  <si>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</si>
  <si>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</si>
  <si>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</si>
  <si>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</si>
  <si>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</si>
  <si>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</si>
  <si>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</si>
  <si>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</si>
  <si>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</si>
  <si>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</si>
  <si>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</si>
  <si>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</si>
  <si>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</si>
  <si>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</si>
  <si>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</si>
  <si>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</si>
  <si>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</si>
  <si>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</si>
  <si>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</si>
  <si>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</si>
  <si>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</si>
  <si>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</si>
  <si>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</si>
  <si>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</si>
  <si>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</si>
  <si>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</si>
  <si>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</si>
  <si>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</si>
  <si>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</si>
  <si>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</si>
  <si>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</si>
  <si>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</si>
  <si>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</si>
  <si>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</si>
  <si>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</si>
  <si>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</si>
  <si>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</si>
  <si>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</si>
  <si>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</si>
  <si>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</si>
  <si>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</si>
  <si>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</si>
  <si>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</si>
  <si>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</si>
  <si>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</si>
  <si>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</si>
  <si>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</si>
  <si>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</si>
  <si>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</si>
  <si>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</si>
  <si>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</si>
  <si>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</si>
  <si>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</si>
  <si>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</si>
  <si>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</si>
  <si>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</si>
  <si>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</si>
  <si>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</si>
  <si>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</si>
  <si>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</si>
  <si>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</si>
  <si>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</si>
  <si>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</si>
  <si>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</si>
  <si>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</si>
  <si>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</si>
  <si>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</si>
  <si>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</si>
  <si>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</si>
  <si>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</si>
  <si>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</si>
  <si>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</si>
  <si>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</si>
  <si>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</si>
  <si>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</si>
  <si>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</si>
  <si>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</si>
  <si>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</si>
  <si>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</si>
  <si>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</si>
  <si>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</si>
  <si>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</si>
  <si>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</si>
  <si>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</si>
  <si>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</si>
  <si>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</si>
  <si>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</si>
  <si>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</si>
  <si>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</si>
  <si>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</si>
  <si>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</si>
  <si>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</si>
  <si>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</si>
  <si>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</si>
  <si>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</si>
  <si>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</si>
  <si>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</si>
  <si>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</si>
  <si>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</si>
  <si>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</si>
  <si>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</si>
  <si>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</si>
  <si>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</si>
  <si>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</si>
  <si>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</si>
  <si>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</si>
  <si>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</si>
  <si>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</si>
  <si>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</si>
  <si>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</si>
  <si>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</si>
  <si>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</si>
  <si>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</si>
  <si>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</si>
  <si>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</si>
  <si>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</si>
  <si>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</si>
  <si>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</si>
  <si>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</si>
  <si>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</si>
  <si>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</si>
  <si>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</si>
  <si>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</si>
  <si>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</si>
  <si>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</si>
  <si>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</si>
  <si>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</si>
  <si>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</si>
  <si>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</si>
  <si>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</si>
  <si>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</si>
  <si>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</si>
  <si>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</si>
  <si>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</si>
  <si>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</si>
  <si>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</si>
  <si>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</si>
  <si>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</si>
  <si>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</si>
  <si>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</si>
  <si>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</si>
  <si>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</si>
  <si>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</si>
  <si>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</si>
  <si>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</si>
  <si>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</si>
  <si>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</si>
  <si>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</si>
  <si>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</si>
  <si>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</si>
  <si>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</si>
  <si>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</si>
  <si>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</si>
  <si>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</si>
  <si>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</si>
  <si>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</si>
  <si>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</si>
  <si>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</si>
  <si>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</si>
  <si>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</si>
  <si>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</si>
  <si>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</si>
  <si>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</si>
  <si>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</si>
  <si>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</si>
  <si>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</si>
  <si>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</si>
  <si>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</si>
  <si>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</si>
  <si>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</si>
  <si>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</si>
  <si>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</si>
  <si>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</si>
  <si>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</si>
  <si>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</si>
  <si>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</si>
  <si>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</si>
  <si>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</si>
  <si>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</si>
  <si>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</si>
  <si>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</si>
  <si>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</si>
  <si>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</si>
  <si>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</si>
  <si>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</si>
  <si>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</si>
  <si>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</si>
  <si>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</si>
  <si>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</si>
  <si>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</si>
  <si>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</si>
  <si>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</si>
  <si>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</si>
  <si>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</si>
  <si>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</si>
  <si>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</si>
  <si>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</si>
  <si>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</si>
  <si>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</si>
  <si>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</si>
  <si>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</si>
  <si>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</si>
  <si>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</si>
  <si>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</si>
  <si>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</si>
  <si>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</si>
  <si>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</si>
  <si>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</si>
  <si>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</si>
  <si>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</si>
  <si>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</si>
  <si>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</si>
  <si>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</si>
  <si>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</si>
  <si>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</si>
  <si>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</si>
  <si>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</si>
  <si>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</si>
  <si>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</si>
  <si>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</si>
  <si>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</si>
  <si>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</si>
  <si>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</si>
  <si>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</si>
  <si>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</si>
  <si>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</si>
  <si>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</si>
  <si>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</si>
  <si>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</si>
  <si>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</si>
  <si>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</si>
  <si>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</si>
  <si>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</si>
  <si>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</si>
  <si>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</si>
  <si>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</si>
  <si>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</si>
  <si>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</si>
  <si>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</si>
  <si>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</si>
  <si>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</si>
  <si>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</si>
  <si>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</si>
  <si>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</si>
  <si>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</si>
  <si>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</si>
  <si>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</si>
  <si>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</si>
  <si>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</si>
  <si>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</si>
  <si>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</si>
  <si>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</si>
  <si>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</si>
  <si>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</si>
  <si>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</si>
  <si>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</si>
  <si>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</si>
  <si>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</si>
  <si>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</si>
  <si>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</si>
  <si>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</si>
  <si>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</si>
  <si>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</si>
  <si>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</si>
  <si>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</si>
  <si>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</si>
  <si>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</si>
  <si>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</si>
  <si>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</si>
  <si>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</si>
  <si>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</si>
  <si>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</si>
  <si>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</si>
  <si>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</si>
  <si>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</si>
  <si>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</si>
  <si>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</si>
  <si>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</si>
  <si>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</si>
  <si>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</si>
  <si>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</si>
  <si>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</si>
  <si>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</si>
  <si>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</si>
  <si>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</si>
  <si>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</si>
  <si>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</si>
  <si>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</si>
  <si>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</si>
  <si>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</si>
  <si>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</si>
  <si>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</si>
  <si>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</si>
  <si>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</si>
  <si>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</si>
  <si>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</si>
  <si>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</si>
  <si>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</si>
  <si>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</si>
  <si>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</si>
  <si>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</si>
  <si>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</si>
  <si>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</si>
  <si>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</si>
  <si>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</si>
  <si>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</si>
  <si>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</si>
  <si>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</si>
  <si>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</si>
  <si>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</si>
  <si>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</si>
  <si>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</si>
  <si>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</si>
  <si>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</si>
  <si>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</si>
  <si>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</si>
  <si>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</si>
  <si>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</si>
  <si>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</si>
  <si>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</si>
  <si>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</si>
  <si>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</si>
  <si>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</si>
  <si>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</si>
  <si>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</si>
  <si>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</si>
  <si>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</si>
  <si>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</si>
  <si>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</si>
  <si>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</si>
  <si>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</si>
  <si>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</si>
  <si>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</si>
  <si>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</si>
  <si>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</si>
  <si>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</si>
  <si>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</si>
  <si>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</si>
  <si>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</si>
  <si>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</si>
  <si>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</si>
  <si>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</si>
  <si>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</si>
  <si>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</si>
  <si>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</si>
  <si>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</si>
  <si>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</si>
  <si>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</si>
  <si>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</si>
  <si>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</si>
  <si>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</si>
  <si>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</si>
  <si>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</si>
  <si>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</si>
  <si>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</si>
  <si>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</si>
  <si>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</si>
  <si>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</si>
  <si>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</si>
  <si>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</si>
  <si>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</si>
  <si>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</si>
  <si>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</si>
  <si>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</si>
  <si>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</si>
  <si>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</si>
  <si>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</si>
  <si>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</si>
  <si>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</si>
  <si>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</si>
  <si>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</si>
  <si>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</si>
  <si>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</si>
  <si>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</si>
  <si>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</si>
  <si>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</si>
  <si>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</si>
  <si>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</si>
  <si>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</si>
  <si>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</si>
  <si>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</si>
  <si>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</si>
  <si>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</si>
  <si>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</si>
  <si>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</si>
  <si>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</si>
  <si>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</si>
  <si>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</si>
  <si>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</si>
  <si>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</si>
  <si>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</si>
  <si>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</si>
  <si>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</si>
  <si>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</si>
  <si>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</si>
  <si>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</si>
  <si>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</si>
  <si>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</si>
  <si>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</si>
  <si>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</si>
  <si>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</si>
  <si>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</si>
  <si>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</si>
  <si>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</si>
  <si>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</si>
  <si>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</si>
  <si>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</si>
  <si>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</si>
  <si>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</si>
  <si>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</si>
  <si>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</si>
  <si>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</si>
  <si>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</si>
  <si>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</si>
  <si>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</si>
  <si>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</si>
  <si>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</si>
  <si>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</si>
  <si>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</si>
  <si>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</si>
  <si>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</si>
  <si>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</si>
  <si>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</si>
  <si>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</si>
  <si>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</si>
  <si>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</si>
  <si>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</si>
  <si>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</si>
  <si>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</si>
  <si>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</si>
  <si>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</si>
  <si>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</si>
  <si>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</si>
  <si>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</si>
  <si>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</si>
  <si>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</si>
  <si>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</si>
  <si>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</si>
  <si>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</si>
  <si>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</si>
  <si>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</si>
  <si>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</si>
  <si>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</si>
  <si>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</si>
  <si>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</si>
  <si>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</si>
  <si>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</si>
  <si>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</si>
  <si>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</si>
  <si>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</si>
  <si>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</si>
  <si>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</si>
  <si>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</si>
  <si>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</si>
  <si>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</si>
  <si>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</si>
  <si>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</si>
  <si>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</si>
  <si>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</si>
  <si>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</si>
  <si>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</si>
  <si>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</si>
  <si>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</si>
  <si>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</si>
  <si>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</si>
  <si>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</si>
  <si>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</si>
  <si>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</si>
  <si>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</si>
  <si>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</si>
  <si>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</si>
  <si>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</si>
  <si>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</si>
  <si>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</si>
  <si>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</si>
  <si>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</si>
  <si>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</si>
  <si>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</si>
  <si>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</si>
  <si>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</si>
  <si>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</si>
  <si>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</si>
  <si>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</si>
  <si>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</si>
  <si>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</si>
  <si>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</si>
  <si>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</si>
  <si>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</si>
  <si>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</si>
  <si>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</si>
  <si>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</si>
  <si>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</si>
  <si>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</si>
  <si>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</si>
  <si>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</si>
  <si>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</si>
  <si>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</si>
  <si>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</si>
  <si>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</si>
  <si>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</si>
  <si>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</si>
  <si>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</si>
  <si>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</si>
  <si>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</si>
  <si>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</si>
  <si>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</si>
  <si>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</si>
  <si>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</si>
  <si>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</si>
  <si>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</si>
  <si>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</si>
  <si>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</si>
  <si>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</si>
  <si>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</si>
  <si>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</si>
  <si>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</si>
  <si>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</si>
  <si>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</si>
  <si>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</si>
  <si>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</si>
  <si>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</si>
  <si>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</si>
  <si>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</si>
  <si>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</si>
  <si>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</si>
  <si>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</si>
  <si>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</si>
  <si>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</si>
  <si>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</si>
  <si>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</si>
  <si>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</si>
  <si>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</si>
  <si>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</si>
  <si>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</si>
  <si>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</si>
  <si>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</si>
  <si>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</si>
  <si>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</si>
  <si>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</si>
  <si>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</si>
  <si>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</si>
  <si>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</si>
  <si>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</si>
  <si>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</si>
  <si>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</si>
  <si>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</si>
  <si>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</si>
  <si>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</si>
  <si>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</si>
  <si>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</si>
  <si>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</si>
  <si>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</si>
  <si>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</si>
  <si>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</si>
  <si>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</si>
  <si>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</si>
  <si>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</si>
  <si>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</si>
  <si>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</si>
  <si>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</si>
  <si>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</si>
  <si>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</si>
  <si>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</si>
  <si>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</si>
  <si>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</si>
  <si>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</si>
  <si>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</si>
  <si>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</si>
  <si>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</si>
  <si>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</si>
  <si>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</si>
  <si>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</si>
  <si>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</si>
  <si>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</si>
  <si>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</si>
  <si>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</si>
  <si>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</si>
  <si>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</si>
  <si>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</si>
  <si>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</si>
  <si>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</si>
  <si>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</si>
  <si>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</si>
  <si>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</si>
  <si>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</si>
  <si>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</si>
  <si>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</si>
  <si>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</si>
  <si>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</si>
  <si>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</si>
  <si>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</si>
  <si>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</si>
  <si>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</si>
  <si>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</si>
  <si>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</si>
  <si>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</si>
  <si>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</si>
  <si>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</si>
  <si>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</si>
  <si>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</si>
  <si>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</si>
  <si>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</si>
  <si>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</si>
  <si>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</si>
  <si>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</si>
  <si>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</si>
  <si>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</si>
  <si>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</si>
  <si>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</si>
  <si>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</si>
  <si>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</si>
  <si>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</si>
  <si>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</si>
  <si>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</si>
  <si>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</si>
  <si>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</si>
  <si>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</si>
  <si>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</si>
  <si>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</si>
  <si>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</si>
  <si>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</si>
  <si>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</si>
  <si>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</si>
  <si>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</si>
  <si>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</si>
  <si>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</si>
  <si>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</si>
  <si>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</si>
  <si>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</si>
  <si>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</si>
  <si>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</si>
  <si>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</si>
  <si>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</si>
  <si>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</si>
  <si>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</si>
  <si>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</si>
  <si>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</si>
  <si>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</si>
  <si>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</si>
  <si>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</si>
  <si>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</si>
  <si>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</si>
  <si>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</si>
  <si>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</si>
  <si>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</si>
  <si>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</si>
  <si>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</si>
  <si>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</si>
  <si>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</si>
  <si>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</si>
  <si>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</si>
  <si>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</si>
  <si>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</si>
  <si>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</si>
  <si>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</si>
  <si>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</si>
  <si>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</si>
  <si>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</si>
  <si>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</si>
  <si>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</si>
  <si>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</si>
  <si>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</si>
  <si>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</si>
  <si>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</si>
  <si>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</si>
  <si>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</si>
  <si>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</si>
  <si>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</si>
  <si>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</si>
  <si>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</si>
  <si>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</si>
  <si>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</si>
  <si>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</si>
  <si>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</si>
  <si>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</si>
  <si>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</si>
  <si>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</si>
  <si>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</si>
  <si>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</si>
  <si>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</si>
  <si>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</si>
  <si>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</si>
  <si>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</si>
  <si>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</si>
  <si>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</si>
  <si>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</si>
  <si>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</si>
  <si>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</si>
  <si>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</si>
  <si>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</si>
  <si>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</si>
  <si>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</si>
  <si>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</si>
  <si>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</si>
  <si>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</si>
  <si>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</si>
  <si>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</si>
  <si>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</si>
  <si>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</si>
  <si>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</si>
  <si>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</si>
  <si>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</si>
  <si>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</si>
  <si>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</si>
  <si>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</si>
  <si>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</si>
  <si>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</si>
  <si>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</si>
  <si>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</si>
  <si>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</si>
  <si>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</si>
  <si>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</si>
  <si>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</si>
  <si>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</si>
  <si>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</si>
  <si>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</si>
  <si>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</si>
  <si>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</si>
  <si>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</si>
  <si>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</si>
  <si>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</si>
  <si>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</si>
  <si>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</si>
  <si>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</si>
  <si>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</si>
  <si>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</si>
  <si>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</si>
  <si>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</si>
  <si>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</si>
  <si>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</si>
  <si>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</si>
  <si>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</si>
  <si>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</si>
  <si>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</si>
  <si>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</si>
  <si>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</si>
  <si>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</si>
  <si>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</si>
  <si>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</si>
  <si>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</si>
  <si>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</si>
  <si>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</si>
  <si>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</si>
  <si>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</si>
  <si>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</si>
  <si>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</si>
  <si>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</si>
  <si>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</si>
  <si>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</si>
  <si>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</si>
  <si>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</si>
  <si>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</si>
  <si>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</si>
  <si>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</si>
  <si>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</si>
  <si>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</si>
  <si>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</si>
  <si>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</si>
  <si>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</si>
  <si>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</si>
  <si>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</si>
  <si>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</si>
  <si>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</si>
  <si>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</si>
  <si>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</si>
  <si>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</si>
  <si>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</si>
  <si>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</si>
  <si>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</si>
  <si>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</si>
  <si>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</si>
  <si>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</si>
  <si>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</si>
  <si>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</si>
  <si>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</si>
  <si>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</si>
  <si>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</si>
  <si>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</si>
  <si>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</si>
  <si>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</si>
  <si>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</si>
  <si>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</si>
  <si>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</si>
  <si>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</si>
  <si>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</si>
  <si>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</si>
  <si>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</si>
  <si>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</si>
  <si>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</si>
  <si>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</si>
  <si>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</si>
  <si>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</si>
  <si>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</si>
  <si>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</si>
  <si>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</si>
  <si>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</si>
  <si>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</si>
  <si>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</si>
  <si>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</si>
  <si>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</si>
  <si>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</si>
  <si>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</si>
  <si>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</si>
  <si>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</si>
  <si>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</si>
  <si>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</si>
  <si>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</si>
  <si>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</si>
  <si>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</si>
  <si>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</si>
  <si>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</si>
  <si>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</si>
  <si>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</si>
  <si>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</si>
  <si>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</si>
  <si>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</si>
  <si>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</si>
  <si>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</si>
  <si>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</si>
  <si>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</si>
  <si>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</si>
  <si>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</si>
  <si>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</si>
  <si>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</si>
  <si>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</si>
  <si>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</si>
  <si>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</si>
  <si>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</si>
  <si>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</si>
  <si>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</si>
  <si>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</si>
  <si>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</si>
  <si>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</si>
  <si>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</si>
  <si>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</si>
  <si>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</si>
  <si>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</si>
  <si>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</si>
  <si>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</si>
  <si>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</si>
  <si>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</si>
  <si>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</si>
  <si>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</si>
  <si>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</si>
  <si>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</si>
  <si>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</si>
  <si>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</si>
  <si>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</si>
  <si>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</si>
  <si>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</si>
  <si>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</si>
  <si>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</si>
  <si>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</si>
  <si>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</si>
  <si>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</si>
  <si>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</si>
  <si>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</si>
  <si>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</si>
  <si>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</si>
  <si>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</si>
  <si>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</si>
  <si>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</si>
  <si>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</si>
  <si>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</si>
  <si>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</si>
  <si>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</si>
  <si>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</si>
  <si>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</si>
  <si>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</si>
  <si>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</si>
  <si>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</si>
  <si>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</si>
  <si>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</si>
  <si>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</si>
  <si>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</si>
  <si>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</si>
  <si>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</si>
  <si>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</si>
  <si>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</si>
  <si>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</si>
  <si>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</si>
  <si>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</si>
  <si>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</si>
  <si>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</si>
  <si>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</si>
  <si>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</si>
  <si>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</si>
  <si>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</si>
  <si>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</si>
  <si>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</si>
  <si>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</si>
  <si>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</si>
  <si>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</si>
  <si>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</si>
  <si>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</si>
  <si>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</si>
  <si>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</si>
  <si>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</si>
  <si>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</si>
  <si>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</si>
  <si>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</si>
  <si>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</si>
  <si>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</si>
  <si>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</si>
  <si>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</si>
  <si>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</si>
  <si>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</si>
  <si>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</si>
  <si>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</si>
  <si>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</si>
  <si>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</si>
  <si>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</si>
  <si>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</si>
  <si>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</si>
  <si>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</si>
  <si>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</si>
  <si>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</si>
  <si>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</si>
  <si>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</si>
  <si>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</si>
  <si>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</si>
  <si>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</si>
  <si>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</si>
  <si>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</si>
  <si>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</si>
  <si>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</si>
  <si>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</si>
  <si>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</si>
  <si>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</si>
  <si>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</si>
  <si>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</si>
  <si>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</si>
  <si>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</si>
  <si>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</si>
  <si>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</si>
  <si>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</si>
  <si>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</si>
  <si>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</si>
  <si>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</si>
  <si>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</si>
  <si>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</si>
  <si>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</si>
  <si>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</si>
  <si>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</si>
  <si>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</si>
  <si>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</si>
  <si>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</si>
  <si>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</si>
  <si>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</si>
  <si>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</si>
  <si>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</si>
  <si>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</si>
  <si>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</si>
  <si>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</si>
  <si>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</si>
  <si>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</si>
  <si>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</si>
  <si>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</si>
  <si>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</si>
  <si>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</si>
  <si>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</si>
  <si>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</si>
  <si>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</si>
  <si>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</si>
  <si>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</si>
  <si>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</si>
  <si>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</si>
  <si>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</si>
  <si>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</si>
  <si>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</si>
  <si>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</si>
  <si>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</si>
  <si>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</si>
  <si>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</si>
  <si>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</si>
  <si>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</si>
  <si>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</si>
  <si>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</si>
  <si>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</si>
  <si>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</si>
  <si>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</si>
  <si>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</si>
  <si>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</si>
  <si>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</si>
  <si>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</si>
  <si>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</si>
  <si>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</si>
  <si>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</si>
  <si>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</si>
  <si>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</si>
  <si>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</si>
  <si>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</si>
  <si>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</si>
  <si>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</si>
  <si>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</si>
  <si>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</si>
  <si>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</si>
  <si>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</si>
  <si>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</si>
  <si>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</si>
  <si>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</si>
  <si>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</si>
  <si>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</si>
  <si>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</si>
  <si>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</si>
  <si>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</si>
  <si>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</si>
  <si>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</si>
  <si>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</si>
  <si>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</si>
  <si>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</si>
  <si>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</si>
  <si>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</si>
  <si>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</si>
  <si>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</si>
  <si>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</si>
  <si>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</si>
  <si>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</si>
  <si>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</si>
  <si>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</si>
  <si>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</si>
  <si>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</si>
  <si>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</si>
  <si>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</si>
  <si>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</si>
  <si>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</si>
  <si>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</si>
  <si>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</si>
  <si>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</si>
  <si>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</si>
  <si>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</si>
  <si>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</si>
  <si>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</si>
  <si>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</si>
  <si>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</si>
  <si>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</si>
  <si>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</si>
  <si>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</si>
  <si>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</si>
  <si>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</si>
  <si>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</si>
  <si>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</si>
  <si>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</si>
  <si>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</si>
  <si>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</si>
  <si>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</si>
  <si>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</si>
  <si>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</si>
  <si>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</si>
  <si>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</si>
  <si>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</si>
  <si>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</si>
  <si>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</si>
  <si>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</si>
  <si>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</si>
  <si>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</si>
  <si>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</si>
  <si>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</si>
  <si>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</si>
  <si>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</si>
  <si>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</si>
  <si>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</si>
  <si>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</si>
  <si>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</si>
  <si>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</si>
  <si>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</si>
  <si>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</si>
  <si>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</si>
  <si>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</si>
  <si>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</si>
  <si>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</si>
  <si>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</si>
  <si>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</si>
  <si>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</si>
  <si>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</si>
  <si>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</si>
  <si>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</si>
  <si>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</si>
  <si>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</si>
  <si>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</si>
  <si>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</si>
  <si>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</si>
  <si>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</si>
  <si>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</si>
  <si>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</si>
  <si>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</si>
  <si>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</si>
  <si>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</si>
  <si>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</si>
  <si>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</si>
  <si>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</si>
  <si>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</si>
  <si>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</si>
  <si>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</si>
  <si>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</si>
  <si>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</si>
  <si>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</si>
  <si>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</si>
  <si>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</si>
  <si>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</si>
  <si>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</si>
  <si>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</si>
  <si>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</si>
  <si>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</si>
  <si>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</si>
  <si>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</si>
  <si>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</si>
  <si>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</si>
  <si>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</si>
  <si>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</si>
  <si>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</si>
  <si>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</si>
  <si>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</si>
  <si>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</si>
  <si>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</si>
  <si>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</si>
  <si>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</si>
  <si>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</si>
  <si>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</si>
  <si>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</si>
  <si>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</si>
  <si>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</si>
  <si>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</si>
  <si>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</si>
  <si>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</si>
  <si>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</si>
  <si>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</si>
  <si>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</si>
  <si>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</si>
  <si>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</si>
  <si>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</si>
  <si>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</si>
  <si>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</si>
  <si>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</si>
  <si>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</si>
  <si>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</si>
  <si>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</si>
  <si>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</si>
  <si>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</si>
  <si>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</si>
  <si>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</si>
  <si>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</si>
  <si>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</si>
  <si>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</si>
  <si>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</si>
  <si>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</si>
  <si>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</si>
  <si>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</si>
  <si>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</si>
  <si>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</si>
  <si>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</si>
  <si>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</si>
  <si>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</si>
  <si>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</si>
  <si>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</si>
  <si>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</si>
  <si>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</si>
  <si>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</si>
  <si>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</si>
  <si>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</si>
  <si>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</si>
  <si>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</si>
  <si>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</si>
  <si>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</si>
  <si>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</si>
  <si>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</si>
  <si>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</si>
  <si>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</si>
  <si>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</si>
  <si>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</si>
  <si>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</si>
  <si>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</si>
  <si>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</si>
  <si>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</si>
  <si>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</si>
  <si>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</si>
  <si>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</si>
  <si>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</si>
  <si>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</si>
  <si>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</si>
  <si>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</si>
  <si>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</si>
  <si>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</si>
  <si>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</si>
  <si>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</si>
  <si>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</si>
  <si>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</si>
  <si>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</si>
  <si>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</si>
  <si>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</si>
  <si>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</si>
  <si>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</si>
  <si>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</si>
  <si>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</si>
  <si>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</si>
  <si>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</si>
  <si>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</si>
  <si>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</si>
  <si>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</si>
  <si>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</si>
  <si>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</si>
  <si>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</si>
  <si>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</si>
  <si>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</si>
  <si>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</si>
  <si>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</si>
  <si>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</si>
  <si>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</si>
  <si>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</si>
  <si>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</si>
  <si>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</si>
  <si>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</si>
  <si>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</si>
  <si>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</si>
  <si>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</si>
  <si>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</si>
  <si>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</si>
  <si>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</si>
  <si>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</si>
  <si>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</si>
  <si>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</si>
  <si>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</si>
  <si>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</si>
  <si>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</si>
  <si>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</si>
  <si>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</si>
  <si>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</si>
  <si>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</si>
  <si>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</si>
  <si>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</si>
  <si>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</si>
  <si>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</si>
  <si>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</si>
  <si>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</si>
  <si>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</si>
  <si>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</si>
  <si>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</si>
  <si>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</si>
  <si>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</si>
  <si>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</si>
  <si>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</si>
  <si>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</si>
  <si>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</si>
  <si>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</si>
  <si>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</si>
  <si>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</si>
  <si>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</si>
  <si>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</si>
  <si>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</si>
  <si>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</si>
  <si>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</si>
  <si>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</si>
  <si>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</si>
  <si>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</si>
  <si>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</si>
  <si>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</si>
  <si>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</si>
  <si>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</si>
  <si>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</si>
  <si>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</si>
  <si>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</si>
  <si>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</si>
  <si>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</si>
  <si>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</si>
  <si>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</si>
  <si>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</si>
  <si>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</si>
  <si>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</si>
  <si>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</si>
  <si>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</si>
  <si>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</si>
  <si>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</si>
  <si>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</si>
  <si>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</si>
  <si>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</si>
  <si>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</si>
  <si>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</si>
  <si>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</si>
  <si>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</si>
  <si>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</si>
  <si>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</si>
  <si>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</si>
  <si>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</si>
  <si>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</si>
  <si>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</si>
  <si>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</si>
  <si>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</si>
  <si>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</si>
  <si>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</si>
  <si>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</si>
  <si>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</si>
  <si>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</si>
  <si>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</si>
  <si>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</si>
  <si>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</si>
  <si>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</si>
  <si>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</si>
  <si>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</si>
  <si>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</si>
  <si>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</si>
  <si>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</si>
  <si>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</si>
  <si>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</si>
  <si>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</si>
  <si>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</si>
  <si>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</si>
  <si>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</si>
  <si>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</si>
  <si>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</si>
  <si>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</si>
  <si>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</si>
  <si>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</si>
  <si>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</si>
  <si>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</si>
  <si>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</si>
  <si>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</si>
  <si>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</si>
  <si>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</si>
  <si>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</si>
  <si>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</si>
  <si>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</si>
  <si>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</si>
  <si>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</si>
  <si>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</si>
  <si>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</si>
  <si>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</si>
  <si>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</si>
  <si>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</si>
  <si>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</si>
  <si>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</si>
  <si>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</si>
  <si>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</si>
  <si>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</si>
  <si>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</si>
  <si>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</si>
  <si>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</si>
  <si>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</si>
  <si>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</si>
  <si>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</si>
  <si>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</si>
  <si>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</si>
  <si>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</si>
  <si>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</si>
  <si>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</si>
  <si>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</si>
  <si>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</si>
  <si>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</si>
  <si>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</si>
  <si>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</si>
  <si>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</si>
  <si>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</si>
  <si>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</si>
  <si>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</si>
  <si>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</si>
  <si>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</si>
  <si>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</si>
  <si>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</si>
  <si>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</si>
  <si>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</si>
  <si>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</si>
  <si>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</si>
  <si>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</si>
  <si>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</si>
  <si>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</si>
  <si>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</si>
  <si>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</si>
  <si>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</si>
  <si>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</si>
  <si>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</si>
  <si>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</si>
  <si>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</si>
  <si>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</si>
  <si>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</si>
  <si>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</si>
  <si>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</si>
  <si>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</si>
  <si>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</si>
  <si>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</si>
  <si>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</si>
  <si>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</si>
  <si>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</si>
  <si>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</si>
  <si>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</si>
  <si>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</si>
  <si>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</si>
  <si>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</si>
  <si>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</si>
  <si>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</si>
  <si>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</si>
  <si>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</si>
  <si>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</si>
  <si>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</si>
  <si>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</si>
  <si>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</si>
  <si>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</si>
  <si>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</si>
  <si>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</si>
  <si>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</si>
  <si>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</si>
  <si>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</si>
  <si>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</si>
  <si>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</si>
  <si>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</si>
  <si>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</si>
  <si>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</si>
  <si>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</si>
  <si>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</si>
  <si>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</si>
  <si>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</si>
  <si>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</si>
  <si>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</si>
  <si>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</si>
  <si>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</si>
  <si>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</si>
  <si>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</si>
  <si>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</si>
  <si>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</si>
  <si>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</si>
  <si>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</si>
  <si>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</si>
  <si>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</si>
  <si>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</si>
  <si>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</si>
  <si>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</si>
  <si>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</si>
  <si>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</si>
  <si>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</si>
  <si>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</si>
  <si>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</si>
  <si>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</si>
  <si>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</si>
  <si>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</si>
  <si>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</si>
  <si>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</si>
  <si>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</si>
  <si>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</si>
  <si>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</si>
  <si>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</si>
  <si>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</si>
  <si>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</si>
  <si>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</si>
  <si>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</si>
  <si>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</si>
  <si>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</si>
  <si>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</si>
  <si>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</si>
  <si>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</si>
  <si>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</si>
  <si>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</si>
  <si>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</si>
  <si>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</si>
  <si>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</si>
  <si>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</si>
  <si>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</si>
  <si>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</si>
  <si>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</si>
  <si>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</si>
  <si>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</si>
  <si>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</si>
  <si>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</si>
  <si>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</si>
  <si>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</si>
  <si>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</si>
  <si>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</si>
  <si>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</si>
  <si>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</si>
  <si>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</si>
  <si>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</si>
  <si>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</si>
  <si>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</si>
  <si>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</si>
  <si>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</si>
  <si>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</si>
  <si>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</si>
  <si>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</si>
  <si>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</si>
  <si>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</si>
  <si>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</si>
  <si>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</si>
  <si>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</si>
  <si>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</si>
  <si>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</si>
  <si>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</si>
  <si>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</si>
  <si>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</si>
  <si>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</si>
  <si>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</si>
  <si>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</si>
  <si>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</si>
  <si>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</si>
  <si>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</si>
  <si>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</si>
  <si>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</si>
  <si>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</si>
  <si>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</si>
  <si>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</si>
  <si>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</si>
  <si>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</si>
  <si>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</si>
  <si>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</si>
  <si>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</si>
  <si>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</si>
  <si>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</si>
  <si>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</si>
  <si>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</si>
  <si>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</si>
  <si>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</si>
  <si>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</si>
  <si>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</si>
  <si>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</si>
  <si>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</si>
  <si>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</si>
  <si>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</si>
  <si>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</si>
  <si>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</si>
  <si>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</si>
  <si>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</si>
  <si>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</si>
  <si>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</si>
  <si>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</si>
  <si>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</si>
  <si>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</si>
  <si>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</si>
  <si>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</si>
  <si>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</si>
  <si>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</si>
  <si>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</si>
  <si>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</si>
  <si>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</si>
  <si>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</si>
  <si>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</si>
  <si>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</si>
  <si>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</si>
  <si>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</si>
  <si>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</si>
  <si>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</si>
  <si>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</si>
  <si>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</si>
  <si>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</si>
  <si>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</si>
  <si>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</si>
  <si>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</si>
  <si>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</si>
  <si>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</si>
  <si>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</si>
  <si>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</si>
  <si>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</si>
  <si>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</si>
  <si>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</si>
  <si>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</si>
  <si>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</si>
  <si>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Parent-Category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</si>
  <si>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</si>
  <si>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</si>
  <si>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</si>
  <si>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</si>
  <si>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</si>
  <si>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</si>
  <si>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</si>
  <si>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</si>
  <si>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</si>
  <si>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</si>
  <si>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</si>
  <si>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</si>
  <si>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</si>
  <si>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</si>
  <si>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</si>
  <si>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</si>
  <si>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</si>
  <si>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</si>
  <si>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</si>
  <si>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</si>
  <si>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</si>
  <si>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</si>
  <si>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</si>
  <si>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</si>
  <si>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</si>
  <si>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</si>
  <si>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</si>
  <si>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</si>
  <si>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</si>
  <si>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</si>
  <si>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</si>
  <si>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</si>
  <si>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</si>
  <si>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</si>
  <si>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</si>
  <si>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</si>
  <si>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</si>
  <si>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</si>
  <si>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&gt;1000</t>
  </si>
  <si>
    <t>&gt;=50000</t>
  </si>
  <si>
    <t>Mean</t>
  </si>
  <si>
    <t>Median</t>
  </si>
  <si>
    <t>Successful</t>
  </si>
  <si>
    <t>Failed</t>
  </si>
  <si>
    <t>Standard deviation</t>
  </si>
  <si>
    <t>Variance</t>
  </si>
  <si>
    <t>Maximum number</t>
  </si>
  <si>
    <t>Minimum number</t>
  </si>
  <si>
    <t>1st quartile</t>
  </si>
  <si>
    <t>2nd quartile</t>
  </si>
  <si>
    <t>3rd Quartile</t>
  </si>
  <si>
    <t>In this data set Median better summarizes the data as the data count compared is not equal/similar number of the data set.</t>
  </si>
  <si>
    <t>Eg : Total number of successful campaigns are not equal to total number of failed campaigns. Thus Mean value for the data set doesn't represent the accurate Average count for each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</si>
</sst>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/>
    </xf>
    <xf numFmtId="9" fontId="0" fillId="0" borderId="0" xfId="42" applyFont="1" applyAlignment="1"/>
    <xf numFmtId="9" fontId="19" fillId="0" borderId="0" xfId="42" applyFont="1" applyAlignment="1">
      <alignment horizontal="left" vertical="center"/>
    </xf>
    <xf numFmtId="0" fontId="0" fillId="33" borderId="10" xfId="0" applyFill="1" applyBorder="1"/>
    <xf numFmtId="0" fontId="16" fillId="33" borderId="10" xfId="0" applyFont="1" applyFill="1" applyBorder="1"/>
    <xf numFmtId="0" fontId="16" fillId="34" borderId="0" xfId="0" applyFont="1" applyFill="1"/>
    <xf numFmtId="0" fontId="0" fillId="34" borderId="0" xfId="0" applyFill="1"/>
    <xf numFmtId="1" fontId="0" fillId="0" borderId="0" xfId="0" applyNumberFormat="1"/>
    <xf numFmtId="0" fontId="0" fillId="35" borderId="0" xfId="0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[CrowdfundingBook_DP Re submission.xlsx]Campaigns Status vs P.Category!PivotTable15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Campaigns Status by Category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Status vs P.Category'!$B$3:$B$4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92F-83BD-9FC45F5207ED}"/>
            </c:ext>
          </c:extLst>
        </c:ser>
        <c:ser>
          <c:idx val="1"/>
          <c:order val="1"/>
          <c:tx>
            <c:strRef>
              <c:f>'Campaigns Status vs P.Category'!$C$3:$C$4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E-492F-83BD-9FC45F5207ED}"/>
            </c:ext>
          </c:extLst>
        </c:ser>
        <c:ser>
          <c:idx val="2"/>
          <c:order val="2"/>
          <c:tx>
            <c:strRef>
              <c:f>'Campaigns Status vs P.Category'!$D$3:$D$4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92F-83BD-9FC45F5207ED}"/>
            </c:ext>
          </c:extLst>
        </c:ser>
        <c:ser>
          <c:idx val="3"/>
          <c:order val="3"/>
          <c:tx>
            <c:strRef>
              <c:f>'Campaigns Status vs P.Category'!$E$3:$E$4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E-492F-83BD-9FC45F52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0248952"/>
        <c:axId val="550252192"/>
      </c:barChart>
      <c:catAx>
        <c:axId val="55024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52192"/>
        <c:crosses val="autoZero"/>
        <c:auto val="1"/>
        <c:lblAlgn val="ctr"/>
        <c:lblOffset val="100"/>
        <c:noMultiLvlLbl val="0"/>
      </c:catAx>
      <c:valAx>
        <c:axId val="550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of Campaigns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227500375278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[CrowdfundingBook_DP Re submission.xlsx]Campaign Status vs Sub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00"/>
              <a:t>Campaign status</a:t>
            </a:r>
            <a:r>
              <a:rPr lang="en-CA" sz="1000" baseline="0"/>
              <a:t> </a:t>
            </a:r>
            <a:r>
              <a:rPr lang="en-CA" sz="1000"/>
              <a:t>count by</a:t>
            </a:r>
            <a:r>
              <a:rPr lang="en-CA" sz="1000" baseline="0"/>
              <a:t> </a:t>
            </a:r>
            <a:r>
              <a:rPr lang="en-CA" sz="1000"/>
              <a:t>Sub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vs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E-4E12-B72F-8734A585A950}"/>
            </c:ext>
          </c:extLst>
        </c:ser>
        <c:ser>
          <c:idx val="1"/>
          <c:order val="1"/>
          <c:tx>
            <c:strRef>
              <c:f>'Campaign Status vs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E-4E12-B72F-8734A585A950}"/>
            </c:ext>
          </c:extLst>
        </c:ser>
        <c:ser>
          <c:idx val="2"/>
          <c:order val="2"/>
          <c:tx>
            <c:strRef>
              <c:f>'Campaign Status vs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E-4E12-B72F-8734A585A950}"/>
            </c:ext>
          </c:extLst>
        </c:ser>
        <c:ser>
          <c:idx val="3"/>
          <c:order val="3"/>
          <c:tx>
            <c:strRef>
              <c:f>'Campaign Status vs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E-4E12-B72F-8734A585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9777688"/>
        <c:axId val="569778048"/>
      </c:barChart>
      <c:catAx>
        <c:axId val="5697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78048"/>
        <c:crosses val="autoZero"/>
        <c:auto val="1"/>
        <c:lblAlgn val="ctr"/>
        <c:lblOffset val="100"/>
        <c:noMultiLvlLbl val="0"/>
      </c:catAx>
      <c:valAx>
        <c:axId val="56977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[CrowdfundingBook_DP Re submission.xlsx]Campaign Status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Status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Status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Status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045-887A-D91C134AB1EE}"/>
            </c:ext>
          </c:extLst>
        </c:ser>
        <c:ser>
          <c:idx val="1"/>
          <c:order val="1"/>
          <c:tx>
            <c:strRef>
              <c:f>'Campaign Status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Status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Status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045-887A-D91C134AB1EE}"/>
            </c:ext>
          </c:extLst>
        </c:ser>
        <c:ser>
          <c:idx val="2"/>
          <c:order val="2"/>
          <c:tx>
            <c:strRef>
              <c:f>'Campaign Status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Status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Status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045-887A-D91C134A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51096"/>
        <c:axId val="560357936"/>
      </c:lineChart>
      <c:catAx>
        <c:axId val="56035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Created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7936"/>
        <c:crosses val="autoZero"/>
        <c:auto val="1"/>
        <c:lblAlgn val="ctr"/>
        <c:lblOffset val="100"/>
        <c:noMultiLvlLbl val="0"/>
      </c:catAx>
      <c:valAx>
        <c:axId val="5603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'Goal Range vs % of status'!$F$1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 vs % of status'!$A$2:$A$13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Range vs % of status'!$F$2:$F$13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F-4A61-87FF-D2BA9FB83071}"/>
            </c:ext>
          </c:extLst>
        </c:ser>
        <c:ser>
          <c:idx val="5"/>
          <c:order val="5"/>
          <c:tx>
            <c:strRef>
              <c:f>'Goal Range vs % of status'!$G$1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 vs % of status'!$A$2:$A$13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Range vs % of status'!$G$2:$G$13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F-4A61-87FF-D2BA9FB83071}"/>
            </c:ext>
          </c:extLst>
        </c:ser>
        <c:ser>
          <c:idx val="6"/>
          <c:order val="6"/>
          <c:tx>
            <c:strRef>
              <c:f>'Goal Range vs % of status'!$H$1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 vs % of status'!$A$2:$A$13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Range vs % of status'!$H$2:$H$13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F-4A61-87FF-D2BA9FB8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91368"/>
        <c:axId val="569816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Range vs % of status'!$B$1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Range vs % of status'!$B$2:$B$13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9F-4A61-87FF-D2BA9FB830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9F-4A61-87FF-D2BA9FB830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9F-4A61-87FF-D2BA9FB830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9F-4A61-87FF-D2BA9FB83071}"/>
                  </c:ext>
                </c:extLst>
              </c15:ser>
            </c15:filteredLineSeries>
          </c:ext>
        </c:extLst>
      </c:lineChart>
      <c:catAx>
        <c:axId val="56979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16208"/>
        <c:crosses val="autoZero"/>
        <c:auto val="1"/>
        <c:lblAlgn val="ctr"/>
        <c:lblOffset val="100"/>
        <c:noMultiLvlLbl val="0"/>
      </c:catAx>
      <c:valAx>
        <c:axId val="5698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</a:t>
                </a:r>
                <a:r>
                  <a:rPr lang="en-CA" baseline="0"/>
                  <a:t> CAMPAIGN STATUS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123825</xdr:rowOff>
    </xdr:from>
    <xdr:to>
      <xdr:col>14</xdr:col>
      <xdr:colOff>443865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D506-2CD1-EDC6-BDD8-EFFA4611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137160</xdr:rowOff>
    </xdr:from>
    <xdr:to>
      <xdr:col>16</xdr:col>
      <xdr:colOff>53340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AA13-5117-3155-B9A5-B0804146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3</xdr:row>
      <xdr:rowOff>34290</xdr:rowOff>
    </xdr:from>
    <xdr:to>
      <xdr:col>13</xdr:col>
      <xdr:colOff>388620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4DA86-A534-8E1E-A60D-DAACE2DE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750570</xdr:colOff>
      <xdr:row>14</xdr:row>
      <xdr:rowOff>140970</xdr:rowOff>
    </xdr:from>
    <xdr:to>
      <xdr:col>9</xdr:col>
      <xdr:colOff>563880</xdr:colOff>
      <xdr:row>28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01E52-D7CF-9876-CB04-0524E4714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ika Pitchikala" refreshedDate="45034.793691319443" createdVersion="8" refreshedVersion="8" minRefreshableVersion="3" recordCount="1000" xr:uid="{79794119-8D66-4488-8A48-4D308B086C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66FF9-5AFB-4745-B1E5-3892235C094F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14" firstHeaderRow="1" firstDataRow="2" firstDataCol="1" rowPageCount="1" colPageCount="1"/>
  <pivotFields count="2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x="2"/>
        <item x="0"/>
        <item x="5"/>
        <item x="3"/>
        <item x="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8096A-6F65-4B31-AE14-10F14F4408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7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FC377-067F-496E-BB16-471156A953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2" sqref="A22"/>
    </sheetView>
  </sheetViews>
  <sheetFormatPr defaultColWidth="11.19921875" defaultRowHeight="15.6" x14ac:dyDescent="0.3"/>
  <cols>
    <col min="1" max="1" width="6.69921875" customWidth="1"/>
    <col min="2" max="2" width="30.69921875" bestFit="1" customWidth="1"/>
    <col min="3" max="3" width="33.5" style="3" customWidth="1"/>
    <col min="6" max="6" width="18.19921875" customWidth="1"/>
    <col min="8" max="8" width="13" bestFit="1" customWidth="1"/>
    <col min="9" max="9" width="20.09765625" style="5" bestFit="1" customWidth="1"/>
    <col min="12" max="12" width="11.19921875" bestFit="1" customWidth="1"/>
    <col min="13" max="13" width="26.19921875" style="10" bestFit="1" customWidth="1"/>
    <col min="14" max="14" width="11.19921875" bestFit="1" customWidth="1"/>
    <col min="15" max="15" width="24.796875" style="10" bestFit="1" customWidth="1"/>
    <col min="18" max="18" width="28" bestFit="1" customWidth="1"/>
    <col min="19" max="19" width="20.296875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8" t="s">
        <v>2072</v>
      </c>
      <c r="N1" s="1" t="s">
        <v>9</v>
      </c>
      <c r="O1" s="8" t="s">
        <v>2073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9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MID(R2,FIND("/",R2)+1,LEN(R2))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9">
        <f>(E3/D3)*100</f>
        <v>1040</v>
      </c>
      <c r="G3" t="s">
        <v>20</v>
      </c>
      <c r="H3">
        <v>158</v>
      </c>
      <c r="I3" s="5">
        <f t="shared" ref="I3:I66" si="0">E3/H3</f>
        <v>92.151898734177209</v>
      </c>
      <c r="J3" t="s">
        <v>21</v>
      </c>
      <c r="K3" t="s">
        <v>22</v>
      </c>
      <c r="L3">
        <v>1408424400</v>
      </c>
      <c r="M3" s="9">
        <f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1">LEFT(R3,FIND("/",R3)-1)</f>
        <v>music</v>
      </c>
      <c r="T3" t="str">
        <f t="shared" ref="T3:T66" si="2">MID(R3,FIND("/",R3)+1,LEN(R3))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9">
        <f>(E4/D4)*100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ref="M4:M67" si="3">(((L4/60)/60)/24)+DATE(1970,1,1)</f>
        <v>41595.25</v>
      </c>
      <c r="N4">
        <v>1384840800</v>
      </c>
      <c r="O4" s="10">
        <f>(((N4/60)/60)/24)+DATE(1970,1,1)</f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9">
        <f t="shared" ref="F5:F68" si="4">(E5/D5)*100</f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3"/>
        <v>43688.208333333328</v>
      </c>
      <c r="N5">
        <v>1568955600</v>
      </c>
      <c r="O5" s="10">
        <f t="shared" ref="O5:O68" si="5">(((N5/60)/60)/24)+DATE(1970,1,1)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9">
        <f t="shared" si="4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3"/>
        <v>43485.25</v>
      </c>
      <c r="N6">
        <v>1548309600</v>
      </c>
      <c r="O6" s="10">
        <f t="shared" si="5"/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9">
        <f t="shared" si="4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3"/>
        <v>41149.208333333336</v>
      </c>
      <c r="N7">
        <v>1347080400</v>
      </c>
      <c r="O7" s="10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9">
        <f t="shared" si="4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3"/>
        <v>42991.208333333328</v>
      </c>
      <c r="N8">
        <v>1505365200</v>
      </c>
      <c r="O8" s="10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9">
        <f t="shared" si="4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3"/>
        <v>42229.208333333328</v>
      </c>
      <c r="N9">
        <v>1439614800</v>
      </c>
      <c r="O9" s="10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9">
        <f t="shared" si="4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3"/>
        <v>40399.208333333336</v>
      </c>
      <c r="N10">
        <v>1281502800</v>
      </c>
      <c r="O10" s="10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9">
        <f t="shared" si="4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3"/>
        <v>41536.208333333336</v>
      </c>
      <c r="N11">
        <v>1383804000</v>
      </c>
      <c r="O11" s="10">
        <f t="shared" si="5"/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9">
        <f t="shared" si="4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9">
        <f t="shared" si="3"/>
        <v>40404.208333333336</v>
      </c>
      <c r="N12">
        <v>1285909200</v>
      </c>
      <c r="O12" s="10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9">
        <f t="shared" si="4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3"/>
        <v>40442.208333333336</v>
      </c>
      <c r="N13">
        <v>1285563600</v>
      </c>
      <c r="O13" s="10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9">
        <f t="shared" si="4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3"/>
        <v>43760.208333333328</v>
      </c>
      <c r="N14">
        <v>1572411600</v>
      </c>
      <c r="O14" s="10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9">
        <f t="shared" si="4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3"/>
        <v>42532.208333333328</v>
      </c>
      <c r="N15">
        <v>1466658000</v>
      </c>
      <c r="O15" s="10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9">
        <f t="shared" si="4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3"/>
        <v>40974.25</v>
      </c>
      <c r="N16">
        <v>1333342800</v>
      </c>
      <c r="O16" s="10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9">
        <f t="shared" si="4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3"/>
        <v>43809.25</v>
      </c>
      <c r="N17">
        <v>1576303200</v>
      </c>
      <c r="O17" s="10">
        <f t="shared" si="5"/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9">
        <f t="shared" si="4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9">
        <f t="shared" si="3"/>
        <v>41661.25</v>
      </c>
      <c r="N18">
        <v>1392271200</v>
      </c>
      <c r="O18" s="10">
        <f t="shared" si="5"/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9">
        <f t="shared" si="4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3"/>
        <v>40555.25</v>
      </c>
      <c r="N19">
        <v>1294898400</v>
      </c>
      <c r="O19" s="10">
        <f t="shared" si="5"/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9">
        <f t="shared" si="4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3"/>
        <v>43351.208333333328</v>
      </c>
      <c r="N20">
        <v>1537074000</v>
      </c>
      <c r="O20" s="10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9">
        <f t="shared" si="4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3"/>
        <v>43528.25</v>
      </c>
      <c r="N21">
        <v>1553490000</v>
      </c>
      <c r="O21" s="10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9">
        <f t="shared" si="4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3"/>
        <v>41848.208333333336</v>
      </c>
      <c r="N22">
        <v>1406523600</v>
      </c>
      <c r="O22" s="10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9">
        <f t="shared" si="4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3"/>
        <v>40770.208333333336</v>
      </c>
      <c r="N23">
        <v>1316322000</v>
      </c>
      <c r="O23" s="10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9">
        <f t="shared" si="4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3"/>
        <v>43193.208333333328</v>
      </c>
      <c r="N24">
        <v>1524027600</v>
      </c>
      <c r="O24" s="10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9">
        <f t="shared" si="4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3"/>
        <v>43510.25</v>
      </c>
      <c r="N25">
        <v>1554699600</v>
      </c>
      <c r="O25" s="10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9">
        <f t="shared" si="4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3"/>
        <v>41811.208333333336</v>
      </c>
      <c r="N26">
        <v>1403499600</v>
      </c>
      <c r="O26" s="10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9">
        <f t="shared" si="4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3"/>
        <v>40681.208333333336</v>
      </c>
      <c r="N27">
        <v>1307422800</v>
      </c>
      <c r="O27" s="10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9">
        <f t="shared" si="4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3"/>
        <v>43312.208333333328</v>
      </c>
      <c r="N28">
        <v>1535346000</v>
      </c>
      <c r="O28" s="10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9">
        <f t="shared" si="4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9">
        <f t="shared" si="3"/>
        <v>42280.208333333328</v>
      </c>
      <c r="N29">
        <v>1444539600</v>
      </c>
      <c r="O29" s="10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9">
        <f t="shared" si="4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3"/>
        <v>40218.25</v>
      </c>
      <c r="N30">
        <v>1267682400</v>
      </c>
      <c r="O30" s="10">
        <f t="shared" si="5"/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9">
        <f t="shared" si="4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3"/>
        <v>43301.208333333328</v>
      </c>
      <c r="N31">
        <v>1535518800</v>
      </c>
      <c r="O31" s="10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9">
        <f t="shared" si="4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3"/>
        <v>43609.208333333328</v>
      </c>
      <c r="N32">
        <v>1559106000</v>
      </c>
      <c r="O32" s="10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9">
        <f t="shared" si="4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3"/>
        <v>42374.25</v>
      </c>
      <c r="N33">
        <v>1454392800</v>
      </c>
      <c r="O33" s="10">
        <f t="shared" si="5"/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9">
        <f t="shared" si="4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3"/>
        <v>43110.25</v>
      </c>
      <c r="N34">
        <v>1517896800</v>
      </c>
      <c r="O34" s="10">
        <f t="shared" si="5"/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9">
        <f t="shared" si="4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3"/>
        <v>41917.208333333336</v>
      </c>
      <c r="N35">
        <v>1415685600</v>
      </c>
      <c r="O35" s="10">
        <f t="shared" si="5"/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9">
        <f t="shared" si="4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9">
        <f t="shared" si="3"/>
        <v>42817.208333333328</v>
      </c>
      <c r="N36">
        <v>1490677200</v>
      </c>
      <c r="O36" s="10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9">
        <f t="shared" si="4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3"/>
        <v>43484.25</v>
      </c>
      <c r="N37">
        <v>1551506400</v>
      </c>
      <c r="O37" s="10">
        <f t="shared" si="5"/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9">
        <f t="shared" si="4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9">
        <f t="shared" si="3"/>
        <v>40600.25</v>
      </c>
      <c r="N38">
        <v>1300856400</v>
      </c>
      <c r="O38" s="10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9">
        <f t="shared" si="4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3"/>
        <v>43744.208333333328</v>
      </c>
      <c r="N39">
        <v>1573192800</v>
      </c>
      <c r="O39" s="10">
        <f t="shared" si="5"/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9">
        <f t="shared" si="4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3"/>
        <v>40469.208333333336</v>
      </c>
      <c r="N40">
        <v>1287810000</v>
      </c>
      <c r="O40" s="10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9">
        <f t="shared" si="4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9">
        <f t="shared" si="3"/>
        <v>41330.25</v>
      </c>
      <c r="N41">
        <v>1362978000</v>
      </c>
      <c r="O41" s="10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9">
        <f t="shared" si="4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3"/>
        <v>40334.208333333336</v>
      </c>
      <c r="N42">
        <v>1277355600</v>
      </c>
      <c r="O42" s="10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9">
        <f t="shared" si="4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3"/>
        <v>41156.208333333336</v>
      </c>
      <c r="N43">
        <v>1348981200</v>
      </c>
      <c r="O43" s="10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9">
        <f t="shared" si="4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3"/>
        <v>40728.208333333336</v>
      </c>
      <c r="N44">
        <v>1310533200</v>
      </c>
      <c r="O44" s="10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9">
        <f t="shared" si="4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3"/>
        <v>41844.208333333336</v>
      </c>
      <c r="N45">
        <v>1407560400</v>
      </c>
      <c r="O45" s="10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9">
        <f t="shared" si="4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3"/>
        <v>43541.208333333328</v>
      </c>
      <c r="N46">
        <v>1552885200</v>
      </c>
      <c r="O46" s="10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9">
        <f t="shared" si="4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9">
        <f t="shared" si="3"/>
        <v>42676.208333333328</v>
      </c>
      <c r="N47">
        <v>1479362400</v>
      </c>
      <c r="O47" s="10">
        <f t="shared" si="5"/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9">
        <f t="shared" si="4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3"/>
        <v>40367.208333333336</v>
      </c>
      <c r="N48">
        <v>1280552400</v>
      </c>
      <c r="O48" s="10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9">
        <f t="shared" si="4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3"/>
        <v>41727.208333333336</v>
      </c>
      <c r="N49">
        <v>1398661200</v>
      </c>
      <c r="O49" s="10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9">
        <f t="shared" si="4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3"/>
        <v>42180.208333333328</v>
      </c>
      <c r="N50">
        <v>1436245200</v>
      </c>
      <c r="O50" s="10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9">
        <f t="shared" si="4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3"/>
        <v>43758.208333333328</v>
      </c>
      <c r="N51">
        <v>1575439200</v>
      </c>
      <c r="O51" s="10">
        <f t="shared" si="5"/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9">
        <f t="shared" si="4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9">
        <f t="shared" si="3"/>
        <v>41487.208333333336</v>
      </c>
      <c r="N52">
        <v>1377752400</v>
      </c>
      <c r="O52" s="10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9">
        <f t="shared" si="4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3"/>
        <v>40995.208333333336</v>
      </c>
      <c r="N53">
        <v>1334206800</v>
      </c>
      <c r="O53" s="10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9">
        <f t="shared" si="4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3"/>
        <v>40436.208333333336</v>
      </c>
      <c r="N54">
        <v>1284872400</v>
      </c>
      <c r="O54" s="10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9">
        <f t="shared" si="4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3"/>
        <v>41779.208333333336</v>
      </c>
      <c r="N55">
        <v>1403931600</v>
      </c>
      <c r="O55" s="10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9">
        <f t="shared" si="4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3"/>
        <v>43170.25</v>
      </c>
      <c r="N56">
        <v>1521262800</v>
      </c>
      <c r="O56" s="10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9">
        <f t="shared" si="4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3"/>
        <v>43311.208333333328</v>
      </c>
      <c r="N57">
        <v>1533358800</v>
      </c>
      <c r="O57" s="10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9">
        <f t="shared" si="4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3"/>
        <v>42014.25</v>
      </c>
      <c r="N58">
        <v>1421474400</v>
      </c>
      <c r="O58" s="10">
        <f t="shared" si="5"/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9">
        <f t="shared" si="4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3"/>
        <v>42979.208333333328</v>
      </c>
      <c r="N59">
        <v>1505278800</v>
      </c>
      <c r="O59" s="10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9">
        <f t="shared" si="4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3"/>
        <v>42268.208333333328</v>
      </c>
      <c r="N60">
        <v>1443934800</v>
      </c>
      <c r="O60" s="10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9">
        <f t="shared" si="4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3"/>
        <v>42898.208333333328</v>
      </c>
      <c r="N61">
        <v>1498539600</v>
      </c>
      <c r="O61" s="10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9">
        <f t="shared" si="4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3"/>
        <v>41107.208333333336</v>
      </c>
      <c r="N62">
        <v>1342760400</v>
      </c>
      <c r="O62" s="10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9">
        <f t="shared" si="4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3"/>
        <v>40595.25</v>
      </c>
      <c r="N63">
        <v>1301720400</v>
      </c>
      <c r="O63" s="10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9">
        <f t="shared" si="4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3"/>
        <v>42160.208333333328</v>
      </c>
      <c r="N64">
        <v>1433566800</v>
      </c>
      <c r="O64" s="10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9">
        <f t="shared" si="4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9">
        <f t="shared" si="3"/>
        <v>42853.208333333328</v>
      </c>
      <c r="N65">
        <v>1493874000</v>
      </c>
      <c r="O65" s="10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9">
        <f t="shared" si="4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 s="9">
        <f t="shared" si="3"/>
        <v>43283.208333333328</v>
      </c>
      <c r="N66">
        <v>1531803600</v>
      </c>
      <c r="O66" s="10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si="1"/>
        <v>technology</v>
      </c>
      <c r="T66" t="str">
        <f t="shared" si="2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9">
        <f t="shared" si="4"/>
        <v>236.14754098360655</v>
      </c>
      <c r="G67" t="s">
        <v>20</v>
      </c>
      <c r="H67">
        <v>236</v>
      </c>
      <c r="I67" s="5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 s="9">
        <f t="shared" si="3"/>
        <v>40570.25</v>
      </c>
      <c r="N67">
        <v>1296712800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7">LEFT(R67,FIND("/",R67)-1)</f>
        <v>theater</v>
      </c>
      <c r="T67" t="str">
        <f t="shared" ref="T67:T130" si="8">MID(R67,FIND("/",R67)+1,LEN(R67))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9">
        <f t="shared" si="4"/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 s="9">
        <f t="shared" ref="M68:M131" si="9">(((L68/60)/60)/24)+DATE(1970,1,1)</f>
        <v>42102.208333333328</v>
      </c>
      <c r="N68">
        <v>1428901200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9">
        <f t="shared" ref="F69:F132" si="10">(E69/D69)*100</f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9">
        <f t="shared" si="9"/>
        <v>40203.25</v>
      </c>
      <c r="N69">
        <v>1264831200</v>
      </c>
      <c r="O69" s="10">
        <f t="shared" ref="O69:O132" si="11">(((N69/60)/60)/24)+DATE(1970,1,1)</f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9">
        <f t="shared" si="10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 s="9">
        <f t="shared" si="9"/>
        <v>42943.208333333328</v>
      </c>
      <c r="N70">
        <v>1505192400</v>
      </c>
      <c r="O70" s="10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9">
        <f t="shared" si="10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 s="9">
        <f t="shared" si="9"/>
        <v>40531.25</v>
      </c>
      <c r="N71">
        <v>1295676000</v>
      </c>
      <c r="O71" s="10">
        <f t="shared" si="11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9">
        <f t="shared" si="10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9">
        <f t="shared" si="9"/>
        <v>40484.208333333336</v>
      </c>
      <c r="N72">
        <v>1292911200</v>
      </c>
      <c r="O72" s="10">
        <f t="shared" si="11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9">
        <f t="shared" si="10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 s="9">
        <f t="shared" si="9"/>
        <v>43799.25</v>
      </c>
      <c r="N73">
        <v>1575439200</v>
      </c>
      <c r="O73" s="10">
        <f t="shared" si="11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9">
        <f t="shared" si="10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9">
        <f t="shared" si="9"/>
        <v>42186.208333333328</v>
      </c>
      <c r="N74">
        <v>1438837200</v>
      </c>
      <c r="O74" s="10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9">
        <f t="shared" si="10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9">
        <f t="shared" si="9"/>
        <v>42701.25</v>
      </c>
      <c r="N75">
        <v>1480485600</v>
      </c>
      <c r="O75" s="10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9">
        <f t="shared" si="10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9">
        <f t="shared" si="9"/>
        <v>42456.208333333328</v>
      </c>
      <c r="N76">
        <v>1459141200</v>
      </c>
      <c r="O76" s="10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9">
        <f t="shared" si="10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9">
        <f t="shared" si="9"/>
        <v>43296.208333333328</v>
      </c>
      <c r="N77">
        <v>1532322000</v>
      </c>
      <c r="O77" s="10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9">
        <f t="shared" si="10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 s="9">
        <f t="shared" si="9"/>
        <v>42027.25</v>
      </c>
      <c r="N78">
        <v>1426222800</v>
      </c>
      <c r="O78" s="10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9">
        <f t="shared" si="10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9">
        <f t="shared" si="9"/>
        <v>40448.208333333336</v>
      </c>
      <c r="N79">
        <v>1286773200</v>
      </c>
      <c r="O79" s="10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9">
        <f t="shared" si="10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 s="9">
        <f t="shared" si="9"/>
        <v>43206.208333333328</v>
      </c>
      <c r="N80">
        <v>1523941200</v>
      </c>
      <c r="O80" s="10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9">
        <f t="shared" si="10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 s="9">
        <f t="shared" si="9"/>
        <v>43267.208333333328</v>
      </c>
      <c r="N81">
        <v>1529557200</v>
      </c>
      <c r="O81" s="10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9">
        <f t="shared" si="10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 s="9">
        <f t="shared" si="9"/>
        <v>42976.208333333328</v>
      </c>
      <c r="N82">
        <v>1506574800</v>
      </c>
      <c r="O82" s="10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9">
        <f t="shared" si="10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 s="9">
        <f t="shared" si="9"/>
        <v>43062.25</v>
      </c>
      <c r="N83">
        <v>1513576800</v>
      </c>
      <c r="O83" s="10">
        <f t="shared" si="11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9">
        <f t="shared" si="10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9">
        <f t="shared" si="9"/>
        <v>43482.25</v>
      </c>
      <c r="N84">
        <v>1548309600</v>
      </c>
      <c r="O84" s="10">
        <f t="shared" si="11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9">
        <f t="shared" si="10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9">
        <f t="shared" si="9"/>
        <v>42579.208333333328</v>
      </c>
      <c r="N85">
        <v>1471582800</v>
      </c>
      <c r="O85" s="10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9">
        <f t="shared" si="10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9">
        <f t="shared" si="9"/>
        <v>41118.208333333336</v>
      </c>
      <c r="N86">
        <v>1344315600</v>
      </c>
      <c r="O86" s="10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9">
        <f t="shared" si="10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 s="9">
        <f t="shared" si="9"/>
        <v>40797.208333333336</v>
      </c>
      <c r="N87">
        <v>1316408400</v>
      </c>
      <c r="O87" s="10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9">
        <f t="shared" si="10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 s="9">
        <f t="shared" si="9"/>
        <v>42128.208333333328</v>
      </c>
      <c r="N88">
        <v>1431838800</v>
      </c>
      <c r="O88" s="10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9">
        <f t="shared" si="10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 s="9">
        <f t="shared" si="9"/>
        <v>40610.25</v>
      </c>
      <c r="N89">
        <v>1300510800</v>
      </c>
      <c r="O89" s="10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9">
        <f t="shared" si="10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9">
        <f t="shared" si="9"/>
        <v>42110.208333333328</v>
      </c>
      <c r="N90">
        <v>1431061200</v>
      </c>
      <c r="O90" s="10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9">
        <f t="shared" si="10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 s="9">
        <f t="shared" si="9"/>
        <v>40283.208333333336</v>
      </c>
      <c r="N91">
        <v>1271480400</v>
      </c>
      <c r="O91" s="10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9">
        <f t="shared" si="10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 s="9">
        <f t="shared" si="9"/>
        <v>42425.25</v>
      </c>
      <c r="N92">
        <v>1456380000</v>
      </c>
      <c r="O92" s="10">
        <f t="shared" si="11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9">
        <f t="shared" si="10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 s="9">
        <f t="shared" si="9"/>
        <v>42588.208333333328</v>
      </c>
      <c r="N93">
        <v>1472878800</v>
      </c>
      <c r="O93" s="10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9">
        <f t="shared" si="10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9">
        <f t="shared" si="9"/>
        <v>40352.208333333336</v>
      </c>
      <c r="N94">
        <v>1277355600</v>
      </c>
      <c r="O94" s="10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9">
        <f t="shared" si="10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 s="9">
        <f t="shared" si="9"/>
        <v>41202.208333333336</v>
      </c>
      <c r="N95">
        <v>1351054800</v>
      </c>
      <c r="O95" s="10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9">
        <f t="shared" si="10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9">
        <f t="shared" si="9"/>
        <v>43562.208333333328</v>
      </c>
      <c r="N96">
        <v>1555563600</v>
      </c>
      <c r="O96" s="10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9">
        <f t="shared" si="10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 s="9">
        <f t="shared" si="9"/>
        <v>43752.208333333328</v>
      </c>
      <c r="N97">
        <v>1571634000</v>
      </c>
      <c r="O97" s="10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9">
        <f t="shared" si="10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9">
        <f t="shared" si="9"/>
        <v>40612.25</v>
      </c>
      <c r="N98">
        <v>1300856400</v>
      </c>
      <c r="O98" s="10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9">
        <f t="shared" si="10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 s="9">
        <f t="shared" si="9"/>
        <v>42180.208333333328</v>
      </c>
      <c r="N99">
        <v>1439874000</v>
      </c>
      <c r="O99" s="10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9">
        <f t="shared" si="10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 s="9">
        <f t="shared" si="9"/>
        <v>42212.208333333328</v>
      </c>
      <c r="N100">
        <v>1438318800</v>
      </c>
      <c r="O100" s="10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9">
        <f t="shared" si="10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 s="9">
        <f t="shared" si="9"/>
        <v>41968.25</v>
      </c>
      <c r="N101">
        <v>1419400800</v>
      </c>
      <c r="O101" s="10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9">
        <f t="shared" si="10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9">
        <f t="shared" si="9"/>
        <v>40835.208333333336</v>
      </c>
      <c r="N102">
        <v>1320555600</v>
      </c>
      <c r="O102" s="10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9">
        <f t="shared" si="10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 s="9">
        <f t="shared" si="9"/>
        <v>42056.25</v>
      </c>
      <c r="N103">
        <v>1425103200</v>
      </c>
      <c r="O103" s="10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9">
        <f t="shared" si="10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9">
        <f t="shared" si="9"/>
        <v>43234.208333333328</v>
      </c>
      <c r="N104">
        <v>1526878800</v>
      </c>
      <c r="O104" s="10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9">
        <f t="shared" si="10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 s="9">
        <f t="shared" si="9"/>
        <v>40475.208333333336</v>
      </c>
      <c r="N105">
        <v>1288674000</v>
      </c>
      <c r="O105" s="10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9">
        <f t="shared" si="10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9">
        <f t="shared" si="9"/>
        <v>42878.208333333328</v>
      </c>
      <c r="N106">
        <v>1495602000</v>
      </c>
      <c r="O106" s="10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9">
        <f t="shared" si="10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 s="9">
        <f t="shared" si="9"/>
        <v>41366.208333333336</v>
      </c>
      <c r="N107">
        <v>1366434000</v>
      </c>
      <c r="O107" s="10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9">
        <f t="shared" si="10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9">
        <f t="shared" si="9"/>
        <v>43716.208333333328</v>
      </c>
      <c r="N108">
        <v>1568350800</v>
      </c>
      <c r="O108" s="10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9">
        <f t="shared" si="10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9">
        <f t="shared" si="9"/>
        <v>43213.208333333328</v>
      </c>
      <c r="N109">
        <v>1525928400</v>
      </c>
      <c r="O109" s="10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9">
        <f t="shared" si="10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9">
        <f t="shared" si="9"/>
        <v>41005.208333333336</v>
      </c>
      <c r="N110">
        <v>1336885200</v>
      </c>
      <c r="O110" s="10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9">
        <f t="shared" si="10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9">
        <f t="shared" si="9"/>
        <v>41651.25</v>
      </c>
      <c r="N111">
        <v>1389679200</v>
      </c>
      <c r="O111" s="10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9">
        <f t="shared" si="10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9">
        <f t="shared" si="9"/>
        <v>43354.208333333328</v>
      </c>
      <c r="N112">
        <v>1538283600</v>
      </c>
      <c r="O112" s="10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9">
        <f t="shared" si="10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9">
        <f t="shared" si="9"/>
        <v>41174.208333333336</v>
      </c>
      <c r="N113">
        <v>1348808400</v>
      </c>
      <c r="O113" s="10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9">
        <f t="shared" si="10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 s="9">
        <f t="shared" si="9"/>
        <v>41875.208333333336</v>
      </c>
      <c r="N114">
        <v>1410152400</v>
      </c>
      <c r="O114" s="10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9">
        <f t="shared" si="10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 s="9">
        <f t="shared" si="9"/>
        <v>42990.208333333328</v>
      </c>
      <c r="N115">
        <v>1505797200</v>
      </c>
      <c r="O115" s="10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9">
        <f t="shared" si="10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 s="9">
        <f t="shared" si="9"/>
        <v>43564.208333333328</v>
      </c>
      <c r="N116">
        <v>1554872400</v>
      </c>
      <c r="O116" s="10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9">
        <f t="shared" si="10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9">
        <f t="shared" si="9"/>
        <v>43056.25</v>
      </c>
      <c r="N117">
        <v>1513922400</v>
      </c>
      <c r="O117" s="10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9">
        <f t="shared" si="10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 s="9">
        <f t="shared" si="9"/>
        <v>42265.208333333328</v>
      </c>
      <c r="N118">
        <v>1442638800</v>
      </c>
      <c r="O118" s="10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9">
        <f t="shared" si="10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 s="9">
        <f t="shared" si="9"/>
        <v>40808.208333333336</v>
      </c>
      <c r="N119">
        <v>1317186000</v>
      </c>
      <c r="O119" s="10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9">
        <f t="shared" si="10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 s="9">
        <f t="shared" si="9"/>
        <v>41665.25</v>
      </c>
      <c r="N120">
        <v>1391234400</v>
      </c>
      <c r="O120" s="10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9">
        <f t="shared" si="10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 s="9">
        <f t="shared" si="9"/>
        <v>41806.208333333336</v>
      </c>
      <c r="N121">
        <v>1404363600</v>
      </c>
      <c r="O121" s="10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9">
        <f t="shared" si="10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 s="9">
        <f t="shared" si="9"/>
        <v>42111.208333333328</v>
      </c>
      <c r="N122">
        <v>1429592400</v>
      </c>
      <c r="O122" s="10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9">
        <f t="shared" si="10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9">
        <f t="shared" si="9"/>
        <v>41917.208333333336</v>
      </c>
      <c r="N123">
        <v>1413608400</v>
      </c>
      <c r="O123" s="10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9">
        <f t="shared" si="10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9">
        <f t="shared" si="9"/>
        <v>41970.25</v>
      </c>
      <c r="N124">
        <v>1419400800</v>
      </c>
      <c r="O124" s="10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9">
        <f t="shared" si="10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 s="9">
        <f t="shared" si="9"/>
        <v>42332.25</v>
      </c>
      <c r="N125">
        <v>1448604000</v>
      </c>
      <c r="O125" s="10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9">
        <f t="shared" si="10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9">
        <f t="shared" si="9"/>
        <v>43598.208333333328</v>
      </c>
      <c r="N126">
        <v>1562302800</v>
      </c>
      <c r="O126" s="10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9">
        <f t="shared" si="10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 s="9">
        <f t="shared" si="9"/>
        <v>43362.208333333328</v>
      </c>
      <c r="N127">
        <v>1537678800</v>
      </c>
      <c r="O127" s="10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9">
        <f t="shared" si="10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 s="9">
        <f t="shared" si="9"/>
        <v>42596.208333333328</v>
      </c>
      <c r="N128">
        <v>1473570000</v>
      </c>
      <c r="O128" s="10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9">
        <f t="shared" si="10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 s="9">
        <f t="shared" si="9"/>
        <v>40310.208333333336</v>
      </c>
      <c r="N129">
        <v>1273899600</v>
      </c>
      <c r="O129" s="10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9">
        <f t="shared" si="10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 s="9">
        <f t="shared" si="9"/>
        <v>40417.208333333336</v>
      </c>
      <c r="N130">
        <v>1284008400</v>
      </c>
      <c r="O130" s="10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9">
        <f t="shared" si="10"/>
        <v>3.202693602693603</v>
      </c>
      <c r="G131" t="s">
        <v>74</v>
      </c>
      <c r="H131">
        <v>55</v>
      </c>
      <c r="I131" s="5">
        <f t="shared" ref="I131:I194" si="12">E131/H131</f>
        <v>86.472727272727269</v>
      </c>
      <c r="J131" t="s">
        <v>26</v>
      </c>
      <c r="K131" t="s">
        <v>27</v>
      </c>
      <c r="L131">
        <v>1422943200</v>
      </c>
      <c r="M131" s="9">
        <f t="shared" si="9"/>
        <v>42038.25</v>
      </c>
      <c r="N131">
        <v>1425103200</v>
      </c>
      <c r="O131" s="10">
        <f t="shared" si="11"/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LEFT(R131,FIND("/",R131)-1)</f>
        <v>food</v>
      </c>
      <c r="T131" t="str">
        <f t="shared" ref="T131:T194" si="14">MID(R131,FIND("/",R131)+1,LEN(R131))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9">
        <f t="shared" si="10"/>
        <v>155.46875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 s="9">
        <f t="shared" ref="M132:M195" si="15">(((L132/60)/60)/24)+DATE(1970,1,1)</f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9">
        <f t="shared" ref="F133:F196" si="16">(E133/D133)*100</f>
        <v>100.85974499089254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 s="9">
        <f t="shared" si="15"/>
        <v>41607.25</v>
      </c>
      <c r="N133">
        <v>1386828000</v>
      </c>
      <c r="O133" s="10">
        <f t="shared" ref="O133:O196" si="17">(((N133/60)/60)/24)+DATE(1970,1,1)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9">
        <f t="shared" si="16"/>
        <v>116.18181818181819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 s="9">
        <f t="shared" si="15"/>
        <v>43112.25</v>
      </c>
      <c r="N134">
        <v>1517119200</v>
      </c>
      <c r="O134" s="10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9">
        <f t="shared" si="16"/>
        <v>310.77777777777777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 s="9">
        <f t="shared" si="15"/>
        <v>40767.208333333336</v>
      </c>
      <c r="N135">
        <v>1315026000</v>
      </c>
      <c r="O135" s="10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9">
        <f t="shared" si="16"/>
        <v>89.73668341708543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 s="9">
        <f t="shared" si="15"/>
        <v>40713.208333333336</v>
      </c>
      <c r="N136">
        <v>1312693200</v>
      </c>
      <c r="O136" s="10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9">
        <f t="shared" si="16"/>
        <v>71.27272727272728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 s="9">
        <f t="shared" si="15"/>
        <v>41340.25</v>
      </c>
      <c r="N137">
        <v>1363064400</v>
      </c>
      <c r="O137" s="10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9">
        <f t="shared" si="16"/>
        <v>3.2862318840579712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 s="9">
        <f t="shared" si="15"/>
        <v>41797.208333333336</v>
      </c>
      <c r="N138">
        <v>1403154000</v>
      </c>
      <c r="O138" s="10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9">
        <f t="shared" si="16"/>
        <v>261.77777777777777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 s="9">
        <f t="shared" si="15"/>
        <v>40457.208333333336</v>
      </c>
      <c r="N139">
        <v>1286859600</v>
      </c>
      <c r="O139" s="10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9">
        <f t="shared" si="16"/>
        <v>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 s="9">
        <f t="shared" si="15"/>
        <v>41180.208333333336</v>
      </c>
      <c r="N140">
        <v>1349326800</v>
      </c>
      <c r="O140" s="10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9">
        <f t="shared" si="16"/>
        <v>20.896851248642779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 s="9">
        <f t="shared" si="15"/>
        <v>42115.208333333328</v>
      </c>
      <c r="N141">
        <v>1430974800</v>
      </c>
      <c r="O141" s="10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9">
        <f t="shared" si="16"/>
        <v>223.16363636363636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 s="9">
        <f t="shared" si="15"/>
        <v>43156.25</v>
      </c>
      <c r="N142">
        <v>1519970400</v>
      </c>
      <c r="O142" s="10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9">
        <f t="shared" si="16"/>
        <v>101.59097978227061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 s="9">
        <f t="shared" si="15"/>
        <v>42167.208333333328</v>
      </c>
      <c r="N143">
        <v>1434603600</v>
      </c>
      <c r="O143" s="10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9">
        <f t="shared" si="16"/>
        <v>230.03999999999996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 s="9">
        <f t="shared" si="15"/>
        <v>41005.208333333336</v>
      </c>
      <c r="N144">
        <v>1337230800</v>
      </c>
      <c r="O144" s="10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9">
        <f t="shared" si="16"/>
        <v>135.59259259259261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 s="9">
        <f t="shared" si="15"/>
        <v>40357.208333333336</v>
      </c>
      <c r="N145">
        <v>1279429200</v>
      </c>
      <c r="O145" s="10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9">
        <f t="shared" si="16"/>
        <v>129.1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 s="9">
        <f t="shared" si="15"/>
        <v>43633.208333333328</v>
      </c>
      <c r="N146">
        <v>1561438800</v>
      </c>
      <c r="O146" s="10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9">
        <f t="shared" si="16"/>
        <v>236.512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 s="9">
        <f t="shared" si="15"/>
        <v>41889.208333333336</v>
      </c>
      <c r="N147">
        <v>1410498000</v>
      </c>
      <c r="O147" s="10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9">
        <f t="shared" si="16"/>
        <v>17.25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 s="9">
        <f t="shared" si="15"/>
        <v>40855.25</v>
      </c>
      <c r="N148">
        <v>1322460000</v>
      </c>
      <c r="O148" s="10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9">
        <f t="shared" si="16"/>
        <v>112.49397590361446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 s="9">
        <f t="shared" si="15"/>
        <v>42534.208333333328</v>
      </c>
      <c r="N149">
        <v>1466312400</v>
      </c>
      <c r="O149" s="10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9">
        <f t="shared" si="16"/>
        <v>121.02150537634408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 s="9">
        <f t="shared" si="15"/>
        <v>42941.208333333328</v>
      </c>
      <c r="N150">
        <v>1501736400</v>
      </c>
      <c r="O150" s="10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9">
        <f t="shared" si="16"/>
        <v>219.87096774193549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 s="9">
        <f t="shared" si="15"/>
        <v>41275.25</v>
      </c>
      <c r="N151">
        <v>1361512800</v>
      </c>
      <c r="O151" s="10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9">
        <f t="shared" si="16"/>
        <v>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 s="9">
        <f t="shared" si="15"/>
        <v>43450.25</v>
      </c>
      <c r="N152">
        <v>1545026400</v>
      </c>
      <c r="O152" s="10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9">
        <f t="shared" si="16"/>
        <v>64.166909620991248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 s="9">
        <f t="shared" si="15"/>
        <v>41799.208333333336</v>
      </c>
      <c r="N153">
        <v>1406696400</v>
      </c>
      <c r="O153" s="10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9">
        <f t="shared" si="16"/>
        <v>423.06746987951806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 s="9">
        <f t="shared" si="15"/>
        <v>42783.25</v>
      </c>
      <c r="N154">
        <v>1487916000</v>
      </c>
      <c r="O154" s="10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9">
        <f t="shared" si="16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9">
        <f t="shared" si="15"/>
        <v>41201.208333333336</v>
      </c>
      <c r="N155">
        <v>1351141200</v>
      </c>
      <c r="O155" s="10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9">
        <f t="shared" si="16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9">
        <f t="shared" si="15"/>
        <v>42502.208333333328</v>
      </c>
      <c r="N156">
        <v>1465016400</v>
      </c>
      <c r="O156" s="10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9">
        <f t="shared" si="16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9">
        <f t="shared" si="15"/>
        <v>40262.208333333336</v>
      </c>
      <c r="N157">
        <v>1270789200</v>
      </c>
      <c r="O157" s="10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9">
        <f t="shared" si="16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9">
        <f t="shared" si="15"/>
        <v>43743.208333333328</v>
      </c>
      <c r="N158">
        <v>1572325200</v>
      </c>
      <c r="O158" s="10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9">
        <f t="shared" si="16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9">
        <f t="shared" si="15"/>
        <v>41638.25</v>
      </c>
      <c r="N159">
        <v>1389420000</v>
      </c>
      <c r="O159" s="10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9">
        <f t="shared" si="16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9">
        <f t="shared" si="15"/>
        <v>42346.25</v>
      </c>
      <c r="N160">
        <v>1449640800</v>
      </c>
      <c r="O160" s="10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9">
        <f t="shared" si="16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9">
        <f t="shared" si="15"/>
        <v>43551.208333333328</v>
      </c>
      <c r="N161">
        <v>1555218000</v>
      </c>
      <c r="O161" s="10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9">
        <f t="shared" si="16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9">
        <f t="shared" si="15"/>
        <v>43582.208333333328</v>
      </c>
      <c r="N162">
        <v>1557723600</v>
      </c>
      <c r="O162" s="10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9">
        <f t="shared" si="16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9">
        <f t="shared" si="15"/>
        <v>42270.208333333328</v>
      </c>
      <c r="N163">
        <v>1443502800</v>
      </c>
      <c r="O163" s="10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9">
        <f t="shared" si="16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9">
        <f t="shared" si="15"/>
        <v>43442.25</v>
      </c>
      <c r="N164">
        <v>1546840800</v>
      </c>
      <c r="O164" s="10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9">
        <f t="shared" si="16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9">
        <f t="shared" si="15"/>
        <v>43028.208333333328</v>
      </c>
      <c r="N165">
        <v>1512712800</v>
      </c>
      <c r="O165" s="10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9">
        <f t="shared" si="16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9">
        <f t="shared" si="15"/>
        <v>43016.208333333328</v>
      </c>
      <c r="N166">
        <v>1507525200</v>
      </c>
      <c r="O166" s="10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9">
        <f t="shared" si="16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9">
        <f t="shared" si="15"/>
        <v>42948.208333333328</v>
      </c>
      <c r="N167">
        <v>1504328400</v>
      </c>
      <c r="O167" s="10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9">
        <f t="shared" si="16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9">
        <f t="shared" si="15"/>
        <v>40534.25</v>
      </c>
      <c r="N168">
        <v>1293343200</v>
      </c>
      <c r="O168" s="10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9">
        <f t="shared" si="16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9">
        <f t="shared" si="15"/>
        <v>41435.208333333336</v>
      </c>
      <c r="N169">
        <v>1371704400</v>
      </c>
      <c r="O169" s="10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9">
        <f t="shared" si="16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9">
        <f t="shared" si="15"/>
        <v>43518.25</v>
      </c>
      <c r="N170">
        <v>1552798800</v>
      </c>
      <c r="O170" s="10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9">
        <f t="shared" si="16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9">
        <f t="shared" si="15"/>
        <v>41077.208333333336</v>
      </c>
      <c r="N171">
        <v>1342328400</v>
      </c>
      <c r="O171" s="10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9">
        <f t="shared" si="16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9">
        <f t="shared" si="15"/>
        <v>42950.208333333328</v>
      </c>
      <c r="N172">
        <v>1502341200</v>
      </c>
      <c r="O172" s="10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9">
        <f t="shared" si="16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9">
        <f t="shared" si="15"/>
        <v>41718.208333333336</v>
      </c>
      <c r="N173">
        <v>1397192400</v>
      </c>
      <c r="O173" s="10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9">
        <f t="shared" si="16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9">
        <f t="shared" si="15"/>
        <v>41839.208333333336</v>
      </c>
      <c r="N174">
        <v>1407042000</v>
      </c>
      <c r="O174" s="10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9">
        <f t="shared" si="16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9">
        <f t="shared" si="15"/>
        <v>41412.208333333336</v>
      </c>
      <c r="N175">
        <v>1369371600</v>
      </c>
      <c r="O175" s="10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9">
        <f t="shared" si="16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9">
        <f t="shared" si="15"/>
        <v>42282.208333333328</v>
      </c>
      <c r="N176">
        <v>1444107600</v>
      </c>
      <c r="O176" s="10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9">
        <f t="shared" si="16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9">
        <f t="shared" si="15"/>
        <v>42613.208333333328</v>
      </c>
      <c r="N177">
        <v>1474261200</v>
      </c>
      <c r="O177" s="10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9">
        <f t="shared" si="16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9">
        <f t="shared" si="15"/>
        <v>42616.208333333328</v>
      </c>
      <c r="N178">
        <v>1473656400</v>
      </c>
      <c r="O178" s="10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9">
        <f t="shared" si="16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9">
        <f t="shared" si="15"/>
        <v>40497.25</v>
      </c>
      <c r="N179">
        <v>1291960800</v>
      </c>
      <c r="O179" s="10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9">
        <f t="shared" si="16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9">
        <f t="shared" si="15"/>
        <v>42999.208333333328</v>
      </c>
      <c r="N180">
        <v>1506747600</v>
      </c>
      <c r="O180" s="10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9">
        <f t="shared" si="16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9">
        <f t="shared" si="15"/>
        <v>41350.208333333336</v>
      </c>
      <c r="N181">
        <v>1363582800</v>
      </c>
      <c r="O181" s="10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9">
        <f t="shared" si="16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9">
        <f t="shared" si="15"/>
        <v>40259.208333333336</v>
      </c>
      <c r="N182">
        <v>1269666000</v>
      </c>
      <c r="O182" s="10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9">
        <f t="shared" si="16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9">
        <f t="shared" si="15"/>
        <v>43012.208333333328</v>
      </c>
      <c r="N183">
        <v>1508648400</v>
      </c>
      <c r="O183" s="10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9">
        <f t="shared" si="16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9">
        <f t="shared" si="15"/>
        <v>43631.208333333328</v>
      </c>
      <c r="N184">
        <v>1561957200</v>
      </c>
      <c r="O184" s="10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9">
        <f t="shared" si="16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9">
        <f t="shared" si="15"/>
        <v>40430.208333333336</v>
      </c>
      <c r="N185">
        <v>1285131600</v>
      </c>
      <c r="O185" s="10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9">
        <f t="shared" si="16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9">
        <f t="shared" si="15"/>
        <v>43588.208333333328</v>
      </c>
      <c r="N186">
        <v>1556946000</v>
      </c>
      <c r="O186" s="10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9">
        <f t="shared" si="16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9">
        <f t="shared" si="15"/>
        <v>43233.208333333328</v>
      </c>
      <c r="N187">
        <v>1527138000</v>
      </c>
      <c r="O187" s="10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9">
        <f t="shared" si="16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9">
        <f t="shared" si="15"/>
        <v>41782.208333333336</v>
      </c>
      <c r="N188">
        <v>1402117200</v>
      </c>
      <c r="O188" s="10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9">
        <f t="shared" si="16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9">
        <f t="shared" si="15"/>
        <v>41328.25</v>
      </c>
      <c r="N189">
        <v>1364014800</v>
      </c>
      <c r="O189" s="10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9">
        <f t="shared" si="16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9">
        <f t="shared" si="15"/>
        <v>41975.25</v>
      </c>
      <c r="N190">
        <v>1417586400</v>
      </c>
      <c r="O190" s="10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9">
        <f t="shared" si="16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9">
        <f t="shared" si="15"/>
        <v>42433.25</v>
      </c>
      <c r="N191">
        <v>1457071200</v>
      </c>
      <c r="O191" s="10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9">
        <f t="shared" si="16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9">
        <f t="shared" si="15"/>
        <v>41429.208333333336</v>
      </c>
      <c r="N192">
        <v>1370408400</v>
      </c>
      <c r="O192" s="10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9">
        <f t="shared" si="16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9">
        <f t="shared" si="15"/>
        <v>43536.208333333328</v>
      </c>
      <c r="N193">
        <v>1552626000</v>
      </c>
      <c r="O193" s="10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9">
        <f t="shared" si="16"/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 s="9">
        <f t="shared" si="15"/>
        <v>41817.208333333336</v>
      </c>
      <c r="N194">
        <v>1404190800</v>
      </c>
      <c r="O194" s="10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9">
        <f t="shared" si="16"/>
        <v>45.636363636363633</v>
      </c>
      <c r="G195" t="s">
        <v>14</v>
      </c>
      <c r="H195">
        <v>65</v>
      </c>
      <c r="I195" s="5">
        <f t="shared" ref="I195:I258" si="18">E195/H195</f>
        <v>46.338461538461537</v>
      </c>
      <c r="J195" t="s">
        <v>21</v>
      </c>
      <c r="K195" t="s">
        <v>22</v>
      </c>
      <c r="L195">
        <v>1523163600</v>
      </c>
      <c r="M195" s="9">
        <f t="shared" si="15"/>
        <v>43198.208333333328</v>
      </c>
      <c r="N195">
        <v>1523509200</v>
      </c>
      <c r="O195" s="10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19">LEFT(R195,FIND("/",R195)-1)</f>
        <v>music</v>
      </c>
      <c r="T195" t="str">
        <f t="shared" ref="T195:T258" si="20">MID(R195,FIND("/",R195)+1,LEN(R195))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9">
        <f t="shared" si="16"/>
        <v>122.7605633802817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 s="9">
        <f t="shared" ref="M196:M259" si="21">(((L196/60)/60)/24)+DATE(1970,1,1)</f>
        <v>42261.208333333328</v>
      </c>
      <c r="N196">
        <v>1443589200</v>
      </c>
      <c r="O196" s="10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  <c r="T196" t="str">
        <f t="shared" si="20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9">
        <f t="shared" ref="F197:F260" si="22">(E197/D197)*100</f>
        <v>361.75316455696202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 s="9">
        <f t="shared" si="21"/>
        <v>43310.208333333328</v>
      </c>
      <c r="N197">
        <v>1533445200</v>
      </c>
      <c r="O197" s="10">
        <f t="shared" ref="O197:O260" si="23"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  <c r="T197" t="str">
        <f t="shared" si="20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9">
        <f t="shared" si="22"/>
        <v>63.146341463414636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 s="9">
        <f t="shared" si="21"/>
        <v>42616.208333333328</v>
      </c>
      <c r="N198">
        <v>1474520400</v>
      </c>
      <c r="O198" s="10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20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9">
        <f t="shared" si="22"/>
        <v>298.20475319926874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 s="9">
        <f t="shared" si="21"/>
        <v>42909.208333333328</v>
      </c>
      <c r="N199">
        <v>1499403600</v>
      </c>
      <c r="O199" s="10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20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9">
        <f t="shared" si="22"/>
        <v>9.5585443037974684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 s="9">
        <f t="shared" si="21"/>
        <v>40396.208333333336</v>
      </c>
      <c r="N200">
        <v>1283576400</v>
      </c>
      <c r="O200" s="10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20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9">
        <f t="shared" si="22"/>
        <v>53.777777777777779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 s="9">
        <f t="shared" si="21"/>
        <v>42192.208333333328</v>
      </c>
      <c r="N201">
        <v>1436590800</v>
      </c>
      <c r="O201" s="10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20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9">
        <f t="shared" si="22"/>
        <v>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 s="9">
        <f t="shared" si="21"/>
        <v>40262.208333333336</v>
      </c>
      <c r="N202">
        <v>1270443600</v>
      </c>
      <c r="O202" s="10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20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9">
        <f t="shared" si="22"/>
        <v>681.19047619047615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 s="9">
        <f t="shared" si="21"/>
        <v>41845.208333333336</v>
      </c>
      <c r="N203">
        <v>1407819600</v>
      </c>
      <c r="O203" s="10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20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9">
        <f t="shared" si="22"/>
        <v>78.831325301204828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 s="9">
        <f t="shared" si="21"/>
        <v>40818.208333333336</v>
      </c>
      <c r="N204">
        <v>1317877200</v>
      </c>
      <c r="O204" s="10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20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9">
        <f t="shared" si="22"/>
        <v>134.40792216817235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 s="9">
        <f t="shared" si="21"/>
        <v>42752.25</v>
      </c>
      <c r="N205">
        <v>1484805600</v>
      </c>
      <c r="O205" s="10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20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9">
        <f t="shared" si="22"/>
        <v>3.3719999999999999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 s="9">
        <f t="shared" si="21"/>
        <v>40636.208333333336</v>
      </c>
      <c r="N206">
        <v>1302670800</v>
      </c>
      <c r="O206" s="10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20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9">
        <f t="shared" si="22"/>
        <v>431.84615384615387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 s="9">
        <f t="shared" si="21"/>
        <v>43390.208333333328</v>
      </c>
      <c r="N207">
        <v>1540789200</v>
      </c>
      <c r="O207" s="10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20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9">
        <f t="shared" si="22"/>
        <v>38.844444444444441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 s="9">
        <f t="shared" si="21"/>
        <v>40236.25</v>
      </c>
      <c r="N208">
        <v>1268028000</v>
      </c>
      <c r="O208" s="10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20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9">
        <f t="shared" si="22"/>
        <v>425.7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 s="9">
        <f t="shared" si="21"/>
        <v>43340.208333333328</v>
      </c>
      <c r="N209">
        <v>1537160400</v>
      </c>
      <c r="O209" s="10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20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9">
        <f t="shared" si="22"/>
        <v>101.12239715591672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 s="9">
        <f t="shared" si="21"/>
        <v>43048.25</v>
      </c>
      <c r="N210">
        <v>1512280800</v>
      </c>
      <c r="O210" s="10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20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9">
        <f t="shared" si="22"/>
        <v>21.188688946015425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 s="9">
        <f t="shared" si="21"/>
        <v>42496.208333333328</v>
      </c>
      <c r="N211">
        <v>1463115600</v>
      </c>
      <c r="O211" s="10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20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9">
        <f t="shared" si="22"/>
        <v>67.425531914893625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 s="9">
        <f t="shared" si="21"/>
        <v>42797.25</v>
      </c>
      <c r="N212">
        <v>1490850000</v>
      </c>
      <c r="O212" s="10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20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9">
        <f t="shared" si="22"/>
        <v>94.923371647509583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 s="9">
        <f t="shared" si="21"/>
        <v>41513.208333333336</v>
      </c>
      <c r="N213">
        <v>1379653200</v>
      </c>
      <c r="O213" s="10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20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9">
        <f t="shared" si="22"/>
        <v>151.85185185185185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 s="9">
        <f t="shared" si="21"/>
        <v>43814.25</v>
      </c>
      <c r="N214">
        <v>1580364000</v>
      </c>
      <c r="O214" s="10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20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9">
        <f t="shared" si="22"/>
        <v>195.16382252559728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 s="9">
        <f t="shared" si="21"/>
        <v>40488.208333333336</v>
      </c>
      <c r="N215">
        <v>1289714400</v>
      </c>
      <c r="O215" s="10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20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9">
        <f t="shared" si="22"/>
        <v>1023.1428571428571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 s="9">
        <f t="shared" si="21"/>
        <v>40409.208333333336</v>
      </c>
      <c r="N216">
        <v>1282712400</v>
      </c>
      <c r="O216" s="10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20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9">
        <f t="shared" si="22"/>
        <v>3.841836734693878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 s="9">
        <f t="shared" si="21"/>
        <v>43509.25</v>
      </c>
      <c r="N217">
        <v>1550210400</v>
      </c>
      <c r="O217" s="10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20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9">
        <f t="shared" si="22"/>
        <v>155.07066557107643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 s="9">
        <f t="shared" si="21"/>
        <v>40869.25</v>
      </c>
      <c r="N218">
        <v>1322114400</v>
      </c>
      <c r="O218" s="10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20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9">
        <f t="shared" si="22"/>
        <v>44.753477588871718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 s="9">
        <f t="shared" si="21"/>
        <v>43583.208333333328</v>
      </c>
      <c r="N219">
        <v>1557205200</v>
      </c>
      <c r="O219" s="10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20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9">
        <f t="shared" si="22"/>
        <v>215.94736842105263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 s="9">
        <f t="shared" si="21"/>
        <v>40858.25</v>
      </c>
      <c r="N220">
        <v>1323928800</v>
      </c>
      <c r="O220" s="10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20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9">
        <f t="shared" si="22"/>
        <v>332.12709832134288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 s="9">
        <f t="shared" si="21"/>
        <v>41137.208333333336</v>
      </c>
      <c r="N221">
        <v>1346130000</v>
      </c>
      <c r="O221" s="10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20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9">
        <f t="shared" si="22"/>
        <v>8.4430379746835449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 s="9">
        <f t="shared" si="21"/>
        <v>40725.208333333336</v>
      </c>
      <c r="N222">
        <v>1311051600</v>
      </c>
      <c r="O222" s="10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20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9">
        <f t="shared" si="22"/>
        <v>98.625514403292186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 s="9">
        <f t="shared" si="21"/>
        <v>41081.208333333336</v>
      </c>
      <c r="N223">
        <v>1340427600</v>
      </c>
      <c r="O223" s="10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20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9">
        <f t="shared" si="22"/>
        <v>137.97916666666669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 s="9">
        <f t="shared" si="21"/>
        <v>41914.208333333336</v>
      </c>
      <c r="N224">
        <v>1412312400</v>
      </c>
      <c r="O224" s="10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20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9">
        <f t="shared" si="22"/>
        <v>93.81099656357388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 s="9">
        <f t="shared" si="21"/>
        <v>42445.208333333328</v>
      </c>
      <c r="N225">
        <v>1459314000</v>
      </c>
      <c r="O225" s="10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20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9">
        <f t="shared" si="22"/>
        <v>403.63930885529157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 s="9">
        <f t="shared" si="21"/>
        <v>41906.208333333336</v>
      </c>
      <c r="N226">
        <v>1415426400</v>
      </c>
      <c r="O226" s="10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20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9">
        <f t="shared" si="22"/>
        <v>260.1740412979351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 s="9">
        <f t="shared" si="21"/>
        <v>41762.208333333336</v>
      </c>
      <c r="N227">
        <v>1399093200</v>
      </c>
      <c r="O227" s="10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20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9">
        <f t="shared" si="22"/>
        <v>366.63333333333333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 s="9">
        <f t="shared" si="21"/>
        <v>40276.208333333336</v>
      </c>
      <c r="N228">
        <v>1273899600</v>
      </c>
      <c r="O228" s="10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20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9">
        <f t="shared" si="22"/>
        <v>168.72085385878489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 s="9">
        <f t="shared" si="21"/>
        <v>42139.208333333328</v>
      </c>
      <c r="N229">
        <v>1432184400</v>
      </c>
      <c r="O229" s="10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20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9">
        <f t="shared" si="22"/>
        <v>119.90717911530093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 s="9">
        <f t="shared" si="21"/>
        <v>42613.208333333328</v>
      </c>
      <c r="N230">
        <v>1474779600</v>
      </c>
      <c r="O230" s="10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20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9">
        <f t="shared" si="22"/>
        <v>193.68925233644859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 s="9">
        <f t="shared" si="21"/>
        <v>42887.208333333328</v>
      </c>
      <c r="N231">
        <v>1500440400</v>
      </c>
      <c r="O231" s="10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20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9">
        <f t="shared" si="22"/>
        <v>420.16666666666669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 s="9">
        <f t="shared" si="21"/>
        <v>43805.25</v>
      </c>
      <c r="N232">
        <v>1575612000</v>
      </c>
      <c r="O232" s="10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20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9">
        <f t="shared" si="22"/>
        <v>76.708333333333329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 s="9">
        <f t="shared" si="21"/>
        <v>41415.208333333336</v>
      </c>
      <c r="N233">
        <v>1374123600</v>
      </c>
      <c r="O233" s="10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20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9">
        <f t="shared" si="22"/>
        <v>171.26470588235293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 s="9">
        <f t="shared" si="21"/>
        <v>42576.208333333328</v>
      </c>
      <c r="N234">
        <v>1469509200</v>
      </c>
      <c r="O234" s="10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20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9">
        <f t="shared" si="22"/>
        <v>157.89473684210526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 s="9">
        <f t="shared" si="21"/>
        <v>40706.208333333336</v>
      </c>
      <c r="N235">
        <v>1309237200</v>
      </c>
      <c r="O235" s="10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20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9">
        <f t="shared" si="22"/>
        <v>109.08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 s="9">
        <f t="shared" si="21"/>
        <v>42969.208333333328</v>
      </c>
      <c r="N236">
        <v>1503982800</v>
      </c>
      <c r="O236" s="10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20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9">
        <f t="shared" si="22"/>
        <v>41.732558139534881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 s="9">
        <f t="shared" si="21"/>
        <v>42779.25</v>
      </c>
      <c r="N237">
        <v>1487397600</v>
      </c>
      <c r="O237" s="10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20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9">
        <f t="shared" si="22"/>
        <v>10.944303797468354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 s="9">
        <f t="shared" si="21"/>
        <v>43641.208333333328</v>
      </c>
      <c r="N238">
        <v>1562043600</v>
      </c>
      <c r="O238" s="10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20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9">
        <f t="shared" si="22"/>
        <v>159.3763440860215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 s="9">
        <f t="shared" si="21"/>
        <v>41754.208333333336</v>
      </c>
      <c r="N239">
        <v>1398574800</v>
      </c>
      <c r="O239" s="10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20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9">
        <f t="shared" si="22"/>
        <v>422.41666666666669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 s="9">
        <f t="shared" si="21"/>
        <v>43083.25</v>
      </c>
      <c r="N240">
        <v>1515391200</v>
      </c>
      <c r="O240" s="10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20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9">
        <f t="shared" si="22"/>
        <v>97.71875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 s="9">
        <f t="shared" si="21"/>
        <v>42245.208333333328</v>
      </c>
      <c r="N241">
        <v>1441170000</v>
      </c>
      <c r="O241" s="10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20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9">
        <f t="shared" si="22"/>
        <v>418.78911564625849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 s="9">
        <f t="shared" si="21"/>
        <v>40396.208333333336</v>
      </c>
      <c r="N242">
        <v>1281157200</v>
      </c>
      <c r="O242" s="10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20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9">
        <f t="shared" si="22"/>
        <v>101.91632047477745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 s="9">
        <f t="shared" si="21"/>
        <v>41742.208333333336</v>
      </c>
      <c r="N243">
        <v>1398229200</v>
      </c>
      <c r="O243" s="10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20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9">
        <f t="shared" si="22"/>
        <v>127.72619047619047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 s="9">
        <f t="shared" si="21"/>
        <v>42865.208333333328</v>
      </c>
      <c r="N244">
        <v>1495256400</v>
      </c>
      <c r="O244" s="10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20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9">
        <f t="shared" si="22"/>
        <v>445.21739130434781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 s="9">
        <f t="shared" si="21"/>
        <v>43163.25</v>
      </c>
      <c r="N245">
        <v>1520402400</v>
      </c>
      <c r="O245" s="10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20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9">
        <f t="shared" si="22"/>
        <v>569.71428571428578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 s="9">
        <f t="shared" si="21"/>
        <v>41834.208333333336</v>
      </c>
      <c r="N246">
        <v>1409806800</v>
      </c>
      <c r="O246" s="10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20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9">
        <f t="shared" si="22"/>
        <v>509.34482758620686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 s="9">
        <f t="shared" si="21"/>
        <v>41736.208333333336</v>
      </c>
      <c r="N247">
        <v>1396933200</v>
      </c>
      <c r="O247" s="10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20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9">
        <f t="shared" si="22"/>
        <v>325.5333333333333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 s="9">
        <f t="shared" si="21"/>
        <v>41491.208333333336</v>
      </c>
      <c r="N248">
        <v>1376024400</v>
      </c>
      <c r="O248" s="10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20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9">
        <f t="shared" si="22"/>
        <v>932.61616161616166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 s="9">
        <f t="shared" si="21"/>
        <v>42726.25</v>
      </c>
      <c r="N249">
        <v>1483682400</v>
      </c>
      <c r="O249" s="10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20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9">
        <f t="shared" si="22"/>
        <v>211.33870967741933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 s="9">
        <f t="shared" si="21"/>
        <v>42004.25</v>
      </c>
      <c r="N250">
        <v>1420437600</v>
      </c>
      <c r="O250" s="10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20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9">
        <f t="shared" si="22"/>
        <v>273.32520325203251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 s="9">
        <f t="shared" si="21"/>
        <v>42006.25</v>
      </c>
      <c r="N251">
        <v>1420783200</v>
      </c>
      <c r="O251" s="10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20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9">
        <f t="shared" si="22"/>
        <v>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 s="9">
        <f t="shared" si="21"/>
        <v>40203.25</v>
      </c>
      <c r="N252">
        <v>1267423200</v>
      </c>
      <c r="O252" s="10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20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9">
        <f t="shared" si="22"/>
        <v>54.084507042253513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 s="9">
        <f t="shared" si="21"/>
        <v>41252.25</v>
      </c>
      <c r="N253">
        <v>1355205600</v>
      </c>
      <c r="O253" s="10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20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9">
        <f t="shared" si="22"/>
        <v>626.29999999999995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 s="9">
        <f t="shared" si="21"/>
        <v>41572.208333333336</v>
      </c>
      <c r="N254">
        <v>1383109200</v>
      </c>
      <c r="O254" s="10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20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9">
        <f t="shared" si="22"/>
        <v>89.021399176954731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 s="9">
        <f t="shared" si="21"/>
        <v>40641.208333333336</v>
      </c>
      <c r="N255">
        <v>1303275600</v>
      </c>
      <c r="O255" s="10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20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9">
        <f t="shared" si="22"/>
        <v>184.89130434782609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 s="9">
        <f t="shared" si="21"/>
        <v>42787.25</v>
      </c>
      <c r="N256">
        <v>1487829600</v>
      </c>
      <c r="O256" s="10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20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9">
        <f t="shared" si="22"/>
        <v>120.16770186335404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 s="9">
        <f t="shared" si="21"/>
        <v>40590.25</v>
      </c>
      <c r="N257">
        <v>1298268000</v>
      </c>
      <c r="O257" s="10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20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9">
        <f t="shared" si="22"/>
        <v>23.390243902439025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 s="9">
        <f t="shared" si="21"/>
        <v>42393.25</v>
      </c>
      <c r="N258">
        <v>1456812000</v>
      </c>
      <c r="O258" s="10">
        <f t="shared" si="23"/>
        <v>42430.25</v>
      </c>
      <c r="P258" t="b">
        <v>0</v>
      </c>
      <c r="Q258" t="b">
        <v>0</v>
      </c>
      <c r="R258" t="s">
        <v>23</v>
      </c>
      <c r="S258" t="str">
        <f t="shared" si="19"/>
        <v>music</v>
      </c>
      <c r="T258" t="str">
        <f t="shared" si="20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9">
        <f t="shared" si="22"/>
        <v>146</v>
      </c>
      <c r="G259" t="s">
        <v>20</v>
      </c>
      <c r="H259">
        <v>92</v>
      </c>
      <c r="I259" s="5">
        <f t="shared" ref="I259:I322" si="24">E259/H259</f>
        <v>90.456521739130437</v>
      </c>
      <c r="J259" t="s">
        <v>21</v>
      </c>
      <c r="K259" t="s">
        <v>22</v>
      </c>
      <c r="L259">
        <v>1362463200</v>
      </c>
      <c r="M259" s="9">
        <f t="shared" si="21"/>
        <v>41338.25</v>
      </c>
      <c r="N259">
        <v>1363669200</v>
      </c>
      <c r="O259" s="10">
        <f t="shared" si="23"/>
        <v>41352.208333333336</v>
      </c>
      <c r="P259" t="b">
        <v>0</v>
      </c>
      <c r="Q259" t="b">
        <v>0</v>
      </c>
      <c r="R259" t="s">
        <v>33</v>
      </c>
      <c r="S259" t="str">
        <f t="shared" ref="S259:S322" si="25">LEFT(R259,FIND("/",R259)-1)</f>
        <v>theater</v>
      </c>
      <c r="T259" t="str">
        <f t="shared" ref="T259:T322" si="26">MID(R259,FIND("/",R259)+1,LEN(R259))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9">
        <f t="shared" si="22"/>
        <v>268.48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 s="9">
        <f t="shared" ref="M260:M323" si="27">(((L260/60)/60)/24)+DATE(1970,1,1)</f>
        <v>42712.25</v>
      </c>
      <c r="N260">
        <v>1482904800</v>
      </c>
      <c r="O260" s="10">
        <f t="shared" si="23"/>
        <v>42732.25</v>
      </c>
      <c r="P260" t="b">
        <v>0</v>
      </c>
      <c r="Q260" t="b">
        <v>1</v>
      </c>
      <c r="R260" t="s">
        <v>33</v>
      </c>
      <c r="S260" t="str">
        <f t="shared" si="25"/>
        <v>theater</v>
      </c>
      <c r="T260" t="str">
        <f t="shared" si="26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9">
        <f t="shared" ref="F261:F324" si="28">(E261/D261)*100</f>
        <v>597.5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 s="9">
        <f t="shared" si="27"/>
        <v>41251.25</v>
      </c>
      <c r="N261">
        <v>1356588000</v>
      </c>
      <c r="O261" s="10">
        <f t="shared" ref="O261:O324" si="29">(((N261/60)/60)/24)+DATE(1970,1,1)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25"/>
        <v>photography</v>
      </c>
      <c r="T261" t="str">
        <f t="shared" si="26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9">
        <f t="shared" si="28"/>
        <v>157.69841269841268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 s="9">
        <f t="shared" si="27"/>
        <v>41180.208333333336</v>
      </c>
      <c r="N262">
        <v>1349845200</v>
      </c>
      <c r="O262" s="10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5"/>
        <v>music</v>
      </c>
      <c r="T262" t="str">
        <f t="shared" si="26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9">
        <f t="shared" si="28"/>
        <v>31.201660735468568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 s="9">
        <f t="shared" si="27"/>
        <v>40415.208333333336</v>
      </c>
      <c r="N263">
        <v>1283058000</v>
      </c>
      <c r="O263" s="10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5"/>
        <v>music</v>
      </c>
      <c r="T263" t="str">
        <f t="shared" si="26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9">
        <f t="shared" si="28"/>
        <v>313.41176470588238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 s="9">
        <f t="shared" si="27"/>
        <v>40638.208333333336</v>
      </c>
      <c r="N264">
        <v>1304226000</v>
      </c>
      <c r="O264" s="10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5"/>
        <v>music</v>
      </c>
      <c r="T264" t="str">
        <f t="shared" si="26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9">
        <f t="shared" si="28"/>
        <v>370.89655172413791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 s="9">
        <f t="shared" si="27"/>
        <v>40187.25</v>
      </c>
      <c r="N265">
        <v>1263016800</v>
      </c>
      <c r="O265" s="10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5"/>
        <v>photography</v>
      </c>
      <c r="T265" t="str">
        <f t="shared" si="26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9">
        <f t="shared" si="28"/>
        <v>362.66447368421052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 s="9">
        <f t="shared" si="27"/>
        <v>41317.25</v>
      </c>
      <c r="N266">
        <v>1362031200</v>
      </c>
      <c r="O266" s="10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5"/>
        <v>theater</v>
      </c>
      <c r="T266" t="str">
        <f t="shared" si="26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9">
        <f t="shared" si="28"/>
        <v>123.08163265306122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 s="9">
        <f t="shared" si="27"/>
        <v>42372.25</v>
      </c>
      <c r="N267">
        <v>1455602400</v>
      </c>
      <c r="O267" s="10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5"/>
        <v>theater</v>
      </c>
      <c r="T267" t="str">
        <f t="shared" si="26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9">
        <f t="shared" si="28"/>
        <v>76.766756032171585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 s="9">
        <f t="shared" si="27"/>
        <v>41950.25</v>
      </c>
      <c r="N268">
        <v>1418191200</v>
      </c>
      <c r="O268" s="10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5"/>
        <v>music</v>
      </c>
      <c r="T268" t="str">
        <f t="shared" si="26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9">
        <f t="shared" si="28"/>
        <v>233.62012987012989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 s="9">
        <f t="shared" si="27"/>
        <v>41206.208333333336</v>
      </c>
      <c r="N269">
        <v>1352440800</v>
      </c>
      <c r="O269" s="10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5"/>
        <v>theater</v>
      </c>
      <c r="T269" t="str">
        <f t="shared" si="26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9">
        <f t="shared" si="28"/>
        <v>180.53333333333333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 s="9">
        <f t="shared" si="27"/>
        <v>41186.208333333336</v>
      </c>
      <c r="N270">
        <v>1353304800</v>
      </c>
      <c r="O270" s="10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5"/>
        <v>film &amp; video</v>
      </c>
      <c r="T270" t="str">
        <f t="shared" si="26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9">
        <f t="shared" si="28"/>
        <v>252.62857142857143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 s="9">
        <f t="shared" si="27"/>
        <v>43496.25</v>
      </c>
      <c r="N271">
        <v>1550728800</v>
      </c>
      <c r="O271" s="10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5"/>
        <v>film &amp; video</v>
      </c>
      <c r="T271" t="str">
        <f t="shared" si="26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9">
        <f t="shared" si="28"/>
        <v>27.176538240368025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 s="9">
        <f t="shared" si="27"/>
        <v>40514.25</v>
      </c>
      <c r="N272">
        <v>1291442400</v>
      </c>
      <c r="O272" s="10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5"/>
        <v>games</v>
      </c>
      <c r="T272" t="str">
        <f t="shared" si="26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9">
        <f t="shared" si="28"/>
        <v>1.2706571242680547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 s="9">
        <f t="shared" si="27"/>
        <v>42345.25</v>
      </c>
      <c r="N273">
        <v>1452146400</v>
      </c>
      <c r="O273" s="10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5"/>
        <v>photography</v>
      </c>
      <c r="T273" t="str">
        <f t="shared" si="26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9">
        <f t="shared" si="28"/>
        <v>304.0097847358121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 s="9">
        <f t="shared" si="27"/>
        <v>43656.208333333328</v>
      </c>
      <c r="N274">
        <v>1564894800</v>
      </c>
      <c r="O274" s="10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5"/>
        <v>theater</v>
      </c>
      <c r="T274" t="str">
        <f t="shared" si="26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9">
        <f t="shared" si="28"/>
        <v>137.23076923076923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 s="9">
        <f t="shared" si="27"/>
        <v>42995.208333333328</v>
      </c>
      <c r="N275">
        <v>1505883600</v>
      </c>
      <c r="O275" s="10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5"/>
        <v>theater</v>
      </c>
      <c r="T275" t="str">
        <f t="shared" si="26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9">
        <f t="shared" si="28"/>
        <v>32.208333333333336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 s="9">
        <f t="shared" si="27"/>
        <v>43045.25</v>
      </c>
      <c r="N276">
        <v>1510380000</v>
      </c>
      <c r="O276" s="10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5"/>
        <v>theater</v>
      </c>
      <c r="T276" t="str">
        <f t="shared" si="26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9">
        <f t="shared" si="28"/>
        <v>241.51282051282053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 s="9">
        <f t="shared" si="27"/>
        <v>43561.208333333328</v>
      </c>
      <c r="N277">
        <v>1555218000</v>
      </c>
      <c r="O277" s="10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5"/>
        <v>publishing</v>
      </c>
      <c r="T277" t="str">
        <f t="shared" si="26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9">
        <f t="shared" si="28"/>
        <v>96.8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 s="9">
        <f t="shared" si="27"/>
        <v>41018.208333333336</v>
      </c>
      <c r="N278">
        <v>1335243600</v>
      </c>
      <c r="O278" s="10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5"/>
        <v>games</v>
      </c>
      <c r="T278" t="str">
        <f t="shared" si="26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9">
        <f t="shared" si="28"/>
        <v>1066.4285714285716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 s="9">
        <f t="shared" si="27"/>
        <v>40378.208333333336</v>
      </c>
      <c r="N279">
        <v>1279688400</v>
      </c>
      <c r="O279" s="10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5"/>
        <v>theater</v>
      </c>
      <c r="T279" t="str">
        <f t="shared" si="26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9">
        <f t="shared" si="28"/>
        <v>325.88888888888891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 s="9">
        <f t="shared" si="27"/>
        <v>41239.25</v>
      </c>
      <c r="N280">
        <v>1356069600</v>
      </c>
      <c r="O280" s="10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5"/>
        <v>technology</v>
      </c>
      <c r="T280" t="str">
        <f t="shared" si="26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9">
        <f t="shared" si="28"/>
        <v>170.70000000000002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 s="9">
        <f t="shared" si="27"/>
        <v>43346.208333333328</v>
      </c>
      <c r="N281">
        <v>1536210000</v>
      </c>
      <c r="O281" s="10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5"/>
        <v>theater</v>
      </c>
      <c r="T281" t="str">
        <f t="shared" si="26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9">
        <f t="shared" si="28"/>
        <v>581.44000000000005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 s="9">
        <f t="shared" si="27"/>
        <v>43060.25</v>
      </c>
      <c r="N282">
        <v>1511762400</v>
      </c>
      <c r="O282" s="10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5"/>
        <v>film &amp; video</v>
      </c>
      <c r="T282" t="str">
        <f t="shared" si="26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9">
        <f t="shared" si="28"/>
        <v>91.520972644376897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 s="9">
        <f t="shared" si="27"/>
        <v>40979.25</v>
      </c>
      <c r="N283">
        <v>1333256400</v>
      </c>
      <c r="O283" s="10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5"/>
        <v>theater</v>
      </c>
      <c r="T283" t="str">
        <f t="shared" si="26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9">
        <f t="shared" si="28"/>
        <v>108.04761904761904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 s="9">
        <f t="shared" si="27"/>
        <v>42701.25</v>
      </c>
      <c r="N284">
        <v>1480744800</v>
      </c>
      <c r="O284" s="10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5"/>
        <v>film &amp; video</v>
      </c>
      <c r="T284" t="str">
        <f t="shared" si="26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9">
        <f t="shared" si="28"/>
        <v>18.728395061728396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 s="9">
        <f t="shared" si="27"/>
        <v>42520.208333333328</v>
      </c>
      <c r="N285">
        <v>1465016400</v>
      </c>
      <c r="O285" s="10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5"/>
        <v>music</v>
      </c>
      <c r="T285" t="str">
        <f t="shared" si="26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9">
        <f t="shared" si="28"/>
        <v>83.193877551020407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 s="9">
        <f t="shared" si="27"/>
        <v>41030.208333333336</v>
      </c>
      <c r="N286">
        <v>1336280400</v>
      </c>
      <c r="O286" s="10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5"/>
        <v>technology</v>
      </c>
      <c r="T286" t="str">
        <f t="shared" si="26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9">
        <f t="shared" si="28"/>
        <v>706.33333333333337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 s="9">
        <f t="shared" si="27"/>
        <v>42623.208333333328</v>
      </c>
      <c r="N287">
        <v>1476766800</v>
      </c>
      <c r="O287" s="10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5"/>
        <v>theater</v>
      </c>
      <c r="T287" t="str">
        <f t="shared" si="26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9">
        <f t="shared" si="28"/>
        <v>17.446030330062445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 s="9">
        <f t="shared" si="27"/>
        <v>42697.25</v>
      </c>
      <c r="N288">
        <v>1480485600</v>
      </c>
      <c r="O288" s="10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5"/>
        <v>theater</v>
      </c>
      <c r="T288" t="str">
        <f t="shared" si="26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9">
        <f t="shared" si="28"/>
        <v>209.73015873015873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 s="9">
        <f t="shared" si="27"/>
        <v>42122.208333333328</v>
      </c>
      <c r="N289">
        <v>1430197200</v>
      </c>
      <c r="O289" s="10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5"/>
        <v>music</v>
      </c>
      <c r="T289" t="str">
        <f t="shared" si="26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9">
        <f t="shared" si="28"/>
        <v>97.785714285714292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 s="9">
        <f t="shared" si="27"/>
        <v>40982.208333333336</v>
      </c>
      <c r="N290">
        <v>1331787600</v>
      </c>
      <c r="O290" s="10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5"/>
        <v>music</v>
      </c>
      <c r="T290" t="str">
        <f t="shared" si="26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9">
        <f t="shared" si="28"/>
        <v>1684.25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 s="9">
        <f t="shared" si="27"/>
        <v>42219.208333333328</v>
      </c>
      <c r="N291">
        <v>1438837200</v>
      </c>
      <c r="O291" s="10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5"/>
        <v>theater</v>
      </c>
      <c r="T291" t="str">
        <f t="shared" si="26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9">
        <f t="shared" si="28"/>
        <v>54.402135231316727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 s="9">
        <f t="shared" si="27"/>
        <v>41404.208333333336</v>
      </c>
      <c r="N292">
        <v>1370926800</v>
      </c>
      <c r="O292" s="10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5"/>
        <v>film &amp; video</v>
      </c>
      <c r="T292" t="str">
        <f t="shared" si="26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9">
        <f t="shared" si="28"/>
        <v>456.61111111111109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 s="9">
        <f t="shared" si="27"/>
        <v>40831.208333333336</v>
      </c>
      <c r="N293">
        <v>1319000400</v>
      </c>
      <c r="O293" s="10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5"/>
        <v>technology</v>
      </c>
      <c r="T293" t="str">
        <f t="shared" si="26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9">
        <f t="shared" si="28"/>
        <v>9.8219178082191778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 s="9">
        <f t="shared" si="27"/>
        <v>40984.208333333336</v>
      </c>
      <c r="N294">
        <v>1333429200</v>
      </c>
      <c r="O294" s="10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5"/>
        <v>food</v>
      </c>
      <c r="T294" t="str">
        <f t="shared" si="26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9">
        <f t="shared" si="28"/>
        <v>16.384615384615383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 s="9">
        <f t="shared" si="27"/>
        <v>40456.208333333336</v>
      </c>
      <c r="N295">
        <v>1287032400</v>
      </c>
      <c r="O295" s="10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5"/>
        <v>theater</v>
      </c>
      <c r="T295" t="str">
        <f t="shared" si="26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9">
        <f t="shared" si="28"/>
        <v>1339.6666666666667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 s="9">
        <f t="shared" si="27"/>
        <v>43399.208333333328</v>
      </c>
      <c r="N296">
        <v>1541570400</v>
      </c>
      <c r="O296" s="10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5"/>
        <v>theater</v>
      </c>
      <c r="T296" t="str">
        <f t="shared" si="26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9">
        <f t="shared" si="28"/>
        <v>35.650077760497666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 s="9">
        <f t="shared" si="27"/>
        <v>41562.208333333336</v>
      </c>
      <c r="N297">
        <v>1383976800</v>
      </c>
      <c r="O297" s="10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5"/>
        <v>theater</v>
      </c>
      <c r="T297" t="str">
        <f t="shared" si="26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9">
        <f t="shared" si="28"/>
        <v>54.950819672131146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 s="9">
        <f t="shared" si="27"/>
        <v>43493.25</v>
      </c>
      <c r="N298">
        <v>1550556000</v>
      </c>
      <c r="O298" s="10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5"/>
        <v>theater</v>
      </c>
      <c r="T298" t="str">
        <f t="shared" si="26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9">
        <f t="shared" si="28"/>
        <v>94.236111111111114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 s="9">
        <f t="shared" si="27"/>
        <v>41653.25</v>
      </c>
      <c r="N299">
        <v>1390456800</v>
      </c>
      <c r="O299" s="10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5"/>
        <v>theater</v>
      </c>
      <c r="T299" t="str">
        <f t="shared" si="26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9">
        <f t="shared" si="28"/>
        <v>143.91428571428571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 s="9">
        <f t="shared" si="27"/>
        <v>42426.25</v>
      </c>
      <c r="N300">
        <v>1458018000</v>
      </c>
      <c r="O300" s="10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5"/>
        <v>music</v>
      </c>
      <c r="T300" t="str">
        <f t="shared" si="26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9">
        <f t="shared" si="28"/>
        <v>51.421052631578945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 s="9">
        <f t="shared" si="27"/>
        <v>42432.25</v>
      </c>
      <c r="N301">
        <v>1461819600</v>
      </c>
      <c r="O301" s="10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5"/>
        <v>food</v>
      </c>
      <c r="T301" t="str">
        <f t="shared" si="26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9">
        <f t="shared" si="28"/>
        <v>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 s="9">
        <f t="shared" si="27"/>
        <v>42977.208333333328</v>
      </c>
      <c r="N302">
        <v>1504155600</v>
      </c>
      <c r="O302" s="10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5"/>
        <v>publishing</v>
      </c>
      <c r="T302" t="str">
        <f t="shared" si="26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9">
        <f t="shared" si="28"/>
        <v>1344.6666666666667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 s="9">
        <f t="shared" si="27"/>
        <v>42061.25</v>
      </c>
      <c r="N303">
        <v>1426395600</v>
      </c>
      <c r="O303" s="10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5"/>
        <v>film &amp; video</v>
      </c>
      <c r="T303" t="str">
        <f t="shared" si="26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9">
        <f t="shared" si="28"/>
        <v>31.844940867279899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 s="9">
        <f t="shared" si="27"/>
        <v>43345.208333333328</v>
      </c>
      <c r="N304">
        <v>1537074000</v>
      </c>
      <c r="O304" s="10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5"/>
        <v>theater</v>
      </c>
      <c r="T304" t="str">
        <f t="shared" si="26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9">
        <f t="shared" si="28"/>
        <v>82.617647058823536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 s="9">
        <f t="shared" si="27"/>
        <v>42376.25</v>
      </c>
      <c r="N305">
        <v>1452578400</v>
      </c>
      <c r="O305" s="10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5"/>
        <v>music</v>
      </c>
      <c r="T305" t="str">
        <f t="shared" si="26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9">
        <f t="shared" si="28"/>
        <v>546.14285714285722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 s="9">
        <f t="shared" si="27"/>
        <v>42589.208333333328</v>
      </c>
      <c r="N306">
        <v>1474088400</v>
      </c>
      <c r="O306" s="10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5"/>
        <v>film &amp; video</v>
      </c>
      <c r="T306" t="str">
        <f t="shared" si="26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9">
        <f t="shared" si="28"/>
        <v>286.21428571428572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 s="9">
        <f t="shared" si="27"/>
        <v>42448.208333333328</v>
      </c>
      <c r="N307">
        <v>1461906000</v>
      </c>
      <c r="O307" s="10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5"/>
        <v>theater</v>
      </c>
      <c r="T307" t="str">
        <f t="shared" si="26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9">
        <f t="shared" si="28"/>
        <v>7.9076923076923071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 s="9">
        <f t="shared" si="27"/>
        <v>42930.208333333328</v>
      </c>
      <c r="N308">
        <v>1500267600</v>
      </c>
      <c r="O308" s="10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5"/>
        <v>theater</v>
      </c>
      <c r="T308" t="str">
        <f t="shared" si="26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9">
        <f t="shared" si="28"/>
        <v>132.13677811550153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 s="9">
        <f t="shared" si="27"/>
        <v>41066.208333333336</v>
      </c>
      <c r="N309">
        <v>1340686800</v>
      </c>
      <c r="O309" s="10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5"/>
        <v>publishing</v>
      </c>
      <c r="T309" t="str">
        <f t="shared" si="26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9">
        <f t="shared" si="28"/>
        <v>74.077834179357026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 s="9">
        <f t="shared" si="27"/>
        <v>40651.208333333336</v>
      </c>
      <c r="N310">
        <v>1303189200</v>
      </c>
      <c r="O310" s="10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5"/>
        <v>theater</v>
      </c>
      <c r="T310" t="str">
        <f t="shared" si="26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9">
        <f t="shared" si="28"/>
        <v>75.292682926829272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 s="9">
        <f t="shared" si="27"/>
        <v>40807.208333333336</v>
      </c>
      <c r="N311">
        <v>1318309200</v>
      </c>
      <c r="O311" s="10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5"/>
        <v>music</v>
      </c>
      <c r="T311" t="str">
        <f t="shared" si="26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9">
        <f t="shared" si="28"/>
        <v>20.333333333333332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 s="9">
        <f t="shared" si="27"/>
        <v>40277.208333333336</v>
      </c>
      <c r="N312">
        <v>1272171600</v>
      </c>
      <c r="O312" s="10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5"/>
        <v>games</v>
      </c>
      <c r="T312" t="str">
        <f t="shared" si="26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9">
        <f t="shared" si="28"/>
        <v>203.36507936507937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 s="9">
        <f t="shared" si="27"/>
        <v>40590.25</v>
      </c>
      <c r="N313">
        <v>1298872800</v>
      </c>
      <c r="O313" s="10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5"/>
        <v>theater</v>
      </c>
      <c r="T313" t="str">
        <f t="shared" si="26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9">
        <f t="shared" si="28"/>
        <v>310.2284263959391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 s="9">
        <f t="shared" si="27"/>
        <v>41572.208333333336</v>
      </c>
      <c r="N314">
        <v>1383282000</v>
      </c>
      <c r="O314" s="10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5"/>
        <v>theater</v>
      </c>
      <c r="T314" t="str">
        <f t="shared" si="26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9">
        <f t="shared" si="28"/>
        <v>395.31818181818181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 s="9">
        <f t="shared" si="27"/>
        <v>40966.25</v>
      </c>
      <c r="N315">
        <v>1330495200</v>
      </c>
      <c r="O315" s="10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5"/>
        <v>music</v>
      </c>
      <c r="T315" t="str">
        <f t="shared" si="26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9">
        <f t="shared" si="28"/>
        <v>294.71428571428572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 s="9">
        <f t="shared" si="27"/>
        <v>43536.208333333328</v>
      </c>
      <c r="N316">
        <v>1552798800</v>
      </c>
      <c r="O316" s="10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5"/>
        <v>film &amp; video</v>
      </c>
      <c r="T316" t="str">
        <f t="shared" si="26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9">
        <f t="shared" si="28"/>
        <v>33.89473684210526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 s="9">
        <f t="shared" si="27"/>
        <v>41783.208333333336</v>
      </c>
      <c r="N317">
        <v>1403413200</v>
      </c>
      <c r="O317" s="10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5"/>
        <v>theater</v>
      </c>
      <c r="T317" t="str">
        <f t="shared" si="26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9">
        <f t="shared" si="28"/>
        <v>66.677083333333329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 s="9">
        <f t="shared" si="27"/>
        <v>43788.25</v>
      </c>
      <c r="N318">
        <v>1574229600</v>
      </c>
      <c r="O318" s="10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5"/>
        <v>food</v>
      </c>
      <c r="T318" t="str">
        <f t="shared" si="26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9">
        <f t="shared" si="28"/>
        <v>19.227272727272727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 s="9">
        <f t="shared" si="27"/>
        <v>42869.208333333328</v>
      </c>
      <c r="N319">
        <v>1495861200</v>
      </c>
      <c r="O319" s="10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5"/>
        <v>theater</v>
      </c>
      <c r="T319" t="str">
        <f t="shared" si="26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9">
        <f t="shared" si="28"/>
        <v>15.842105263157894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 s="9">
        <f t="shared" si="27"/>
        <v>41684.25</v>
      </c>
      <c r="N320">
        <v>1392530400</v>
      </c>
      <c r="O320" s="10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5"/>
        <v>music</v>
      </c>
      <c r="T320" t="str">
        <f t="shared" si="26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9">
        <f t="shared" si="28"/>
        <v>38.702380952380956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 s="9">
        <f t="shared" si="27"/>
        <v>40402.208333333336</v>
      </c>
      <c r="N321">
        <v>1283662800</v>
      </c>
      <c r="O321" s="10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5"/>
        <v>technology</v>
      </c>
      <c r="T321" t="str">
        <f t="shared" si="26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9">
        <f t="shared" si="28"/>
        <v>9.5876777251184837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 s="9">
        <f t="shared" si="27"/>
        <v>40673.208333333336</v>
      </c>
      <c r="N322">
        <v>1305781200</v>
      </c>
      <c r="O322" s="10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si="25"/>
        <v>publishing</v>
      </c>
      <c r="T322" t="str">
        <f t="shared" si="26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9">
        <f t="shared" si="28"/>
        <v>94.144366197183089</v>
      </c>
      <c r="G323" t="s">
        <v>14</v>
      </c>
      <c r="H323">
        <v>2468</v>
      </c>
      <c r="I323" s="5">
        <f t="shared" ref="I323:I386" si="30">E323/H323</f>
        <v>65.000810372771468</v>
      </c>
      <c r="J323" t="s">
        <v>21</v>
      </c>
      <c r="K323" t="s">
        <v>22</v>
      </c>
      <c r="L323">
        <v>1301634000</v>
      </c>
      <c r="M323" s="9">
        <f t="shared" si="27"/>
        <v>40634.208333333336</v>
      </c>
      <c r="N323">
        <v>1302325200</v>
      </c>
      <c r="O323" s="10">
        <f t="shared" si="29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1">LEFT(R323,FIND("/",R323)-1)</f>
        <v>film &amp; video</v>
      </c>
      <c r="T323" t="str">
        <f t="shared" ref="T323:T386" si="32">MID(R323,FIND("/",R323)+1,LEN(R323))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9">
        <f t="shared" si="28"/>
        <v>166.56234096692114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 s="9">
        <f t="shared" ref="M324:M387" si="33">(((L324/60)/60)/24)+DATE(1970,1,1)</f>
        <v>40507.25</v>
      </c>
      <c r="N324">
        <v>1291788000</v>
      </c>
      <c r="O324" s="10">
        <f t="shared" si="29"/>
        <v>40520.25</v>
      </c>
      <c r="P324" t="b">
        <v>0</v>
      </c>
      <c r="Q324" t="b">
        <v>0</v>
      </c>
      <c r="R324" t="s">
        <v>33</v>
      </c>
      <c r="S324" t="str">
        <f t="shared" si="31"/>
        <v>theater</v>
      </c>
      <c r="T324" t="str">
        <f t="shared" si="32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9">
        <f t="shared" ref="F325:F388" si="34">(E325/D325)*100</f>
        <v>24.134831460674157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 s="9">
        <f t="shared" si="33"/>
        <v>41725.208333333336</v>
      </c>
      <c r="N325">
        <v>1396069200</v>
      </c>
      <c r="O325" s="10">
        <f t="shared" ref="O325:O388" si="35"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31"/>
        <v>film &amp; video</v>
      </c>
      <c r="T325" t="str">
        <f t="shared" si="32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9">
        <f t="shared" si="34"/>
        <v>164.05633802816902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 s="9">
        <f t="shared" si="33"/>
        <v>42176.208333333328</v>
      </c>
      <c r="N326">
        <v>1435899600</v>
      </c>
      <c r="O326" s="10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1"/>
        <v>theater</v>
      </c>
      <c r="T326" t="str">
        <f t="shared" si="32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9">
        <f t="shared" si="34"/>
        <v>90.723076923076931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 s="9">
        <f t="shared" si="33"/>
        <v>43267.208333333328</v>
      </c>
      <c r="N327">
        <v>1531112400</v>
      </c>
      <c r="O327" s="10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1"/>
        <v>theater</v>
      </c>
      <c r="T327" t="str">
        <f t="shared" si="32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9">
        <f t="shared" si="34"/>
        <v>46.194444444444443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 s="9">
        <f t="shared" si="33"/>
        <v>42364.25</v>
      </c>
      <c r="N328">
        <v>1451628000</v>
      </c>
      <c r="O328" s="10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1"/>
        <v>film &amp; video</v>
      </c>
      <c r="T328" t="str">
        <f t="shared" si="32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9">
        <f t="shared" si="34"/>
        <v>38.53846153846154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 s="9">
        <f t="shared" si="33"/>
        <v>43705.208333333328</v>
      </c>
      <c r="N329">
        <v>1567314000</v>
      </c>
      <c r="O329" s="10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1"/>
        <v>theater</v>
      </c>
      <c r="T329" t="str">
        <f t="shared" si="32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9">
        <f t="shared" si="34"/>
        <v>133.56231003039514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 s="9">
        <f t="shared" si="33"/>
        <v>43434.25</v>
      </c>
      <c r="N330">
        <v>1544508000</v>
      </c>
      <c r="O330" s="10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1"/>
        <v>music</v>
      </c>
      <c r="T330" t="str">
        <f t="shared" si="32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9">
        <f t="shared" si="34"/>
        <v>22.896588486140725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 s="9">
        <f t="shared" si="33"/>
        <v>42716.25</v>
      </c>
      <c r="N331">
        <v>1482472800</v>
      </c>
      <c r="O331" s="10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1"/>
        <v>games</v>
      </c>
      <c r="T331" t="str">
        <f t="shared" si="32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9">
        <f t="shared" si="34"/>
        <v>184.95548961424333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 s="9">
        <f t="shared" si="33"/>
        <v>43077.25</v>
      </c>
      <c r="N332">
        <v>1512799200</v>
      </c>
      <c r="O332" s="10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1"/>
        <v>film &amp; video</v>
      </c>
      <c r="T332" t="str">
        <f t="shared" si="32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9">
        <f t="shared" si="34"/>
        <v>443.72727272727275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 s="9">
        <f t="shared" si="33"/>
        <v>40896.25</v>
      </c>
      <c r="N333">
        <v>1324360800</v>
      </c>
      <c r="O333" s="10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1"/>
        <v>food</v>
      </c>
      <c r="T333" t="str">
        <f t="shared" si="32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9">
        <f t="shared" si="34"/>
        <v>199.9806763285024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 s="9">
        <f t="shared" si="33"/>
        <v>41361.208333333336</v>
      </c>
      <c r="N334">
        <v>1364533200</v>
      </c>
      <c r="O334" s="10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1"/>
        <v>technology</v>
      </c>
      <c r="T334" t="str">
        <f t="shared" si="32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9">
        <f t="shared" si="34"/>
        <v>123.95833333333333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 s="9">
        <f t="shared" si="33"/>
        <v>43424.25</v>
      </c>
      <c r="N335">
        <v>1545112800</v>
      </c>
      <c r="O335" s="10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1"/>
        <v>theater</v>
      </c>
      <c r="T335" t="str">
        <f t="shared" si="32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9">
        <f t="shared" si="34"/>
        <v>186.61329305135951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 s="9">
        <f t="shared" si="33"/>
        <v>43110.25</v>
      </c>
      <c r="N336">
        <v>1516168800</v>
      </c>
      <c r="O336" s="10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1"/>
        <v>music</v>
      </c>
      <c r="T336" t="str">
        <f t="shared" si="32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9">
        <f t="shared" si="34"/>
        <v>114.28538550057536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 s="9">
        <f t="shared" si="33"/>
        <v>43784.25</v>
      </c>
      <c r="N337">
        <v>1574920800</v>
      </c>
      <c r="O337" s="10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1"/>
        <v>music</v>
      </c>
      <c r="T337" t="str">
        <f t="shared" si="32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9">
        <f t="shared" si="34"/>
        <v>97.032531824611041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 s="9">
        <f t="shared" si="33"/>
        <v>40527.25</v>
      </c>
      <c r="N338">
        <v>1292479200</v>
      </c>
      <c r="O338" s="10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1"/>
        <v>music</v>
      </c>
      <c r="T338" t="str">
        <f t="shared" si="32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9">
        <f t="shared" si="34"/>
        <v>122.81904761904762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 s="9">
        <f t="shared" si="33"/>
        <v>43780.25</v>
      </c>
      <c r="N339">
        <v>1573538400</v>
      </c>
      <c r="O339" s="10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1"/>
        <v>theater</v>
      </c>
      <c r="T339" t="str">
        <f t="shared" si="32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9">
        <f t="shared" si="34"/>
        <v>179.14326647564468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 s="9">
        <f t="shared" si="33"/>
        <v>40821.208333333336</v>
      </c>
      <c r="N340">
        <v>1320382800</v>
      </c>
      <c r="O340" s="10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1"/>
        <v>theater</v>
      </c>
      <c r="T340" t="str">
        <f t="shared" si="32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9">
        <f t="shared" si="34"/>
        <v>79.951577402787962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 s="9">
        <f t="shared" si="33"/>
        <v>42949.208333333328</v>
      </c>
      <c r="N341">
        <v>1502859600</v>
      </c>
      <c r="O341" s="10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1"/>
        <v>theater</v>
      </c>
      <c r="T341" t="str">
        <f t="shared" si="32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9">
        <f t="shared" si="34"/>
        <v>94.242587601078171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 s="9">
        <f t="shared" si="33"/>
        <v>40889.25</v>
      </c>
      <c r="N342">
        <v>1323756000</v>
      </c>
      <c r="O342" s="10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1"/>
        <v>photography</v>
      </c>
      <c r="T342" t="str">
        <f t="shared" si="32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9">
        <f t="shared" si="34"/>
        <v>84.669291338582681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 s="9">
        <f t="shared" si="33"/>
        <v>42244.208333333328</v>
      </c>
      <c r="N343">
        <v>1441342800</v>
      </c>
      <c r="O343" s="10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1"/>
        <v>music</v>
      </c>
      <c r="T343" t="str">
        <f t="shared" si="32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9">
        <f t="shared" si="34"/>
        <v>66.521920668058456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 s="9">
        <f t="shared" si="33"/>
        <v>41475.208333333336</v>
      </c>
      <c r="N344">
        <v>1375333200</v>
      </c>
      <c r="O344" s="10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1"/>
        <v>theater</v>
      </c>
      <c r="T344" t="str">
        <f t="shared" si="32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9">
        <f t="shared" si="34"/>
        <v>53.922222222222224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 s="9">
        <f t="shared" si="33"/>
        <v>41597.25</v>
      </c>
      <c r="N345">
        <v>1389420000</v>
      </c>
      <c r="O345" s="10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1"/>
        <v>theater</v>
      </c>
      <c r="T345" t="str">
        <f t="shared" si="32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9">
        <f t="shared" si="34"/>
        <v>41.983299595141702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 s="9">
        <f t="shared" si="33"/>
        <v>43122.25</v>
      </c>
      <c r="N346">
        <v>1520056800</v>
      </c>
      <c r="O346" s="10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1"/>
        <v>games</v>
      </c>
      <c r="T346" t="str">
        <f t="shared" si="32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9">
        <f t="shared" si="34"/>
        <v>14.69479695431472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 s="9">
        <f t="shared" si="33"/>
        <v>42194.208333333328</v>
      </c>
      <c r="N347">
        <v>1436504400</v>
      </c>
      <c r="O347" s="10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1"/>
        <v>film &amp; video</v>
      </c>
      <c r="T347" t="str">
        <f t="shared" si="32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9">
        <f t="shared" si="34"/>
        <v>34.475000000000001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 s="9">
        <f t="shared" si="33"/>
        <v>42971.208333333328</v>
      </c>
      <c r="N348">
        <v>1508302800</v>
      </c>
      <c r="O348" s="10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1"/>
        <v>music</v>
      </c>
      <c r="T348" t="str">
        <f t="shared" si="32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9">
        <f t="shared" si="34"/>
        <v>1400.7777777777778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 s="9">
        <f t="shared" si="33"/>
        <v>42046.25</v>
      </c>
      <c r="N349">
        <v>1425708000</v>
      </c>
      <c r="O349" s="10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1"/>
        <v>technology</v>
      </c>
      <c r="T349" t="str">
        <f t="shared" si="32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9">
        <f t="shared" si="34"/>
        <v>71.770351758793964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 s="9">
        <f t="shared" si="33"/>
        <v>42782.25</v>
      </c>
      <c r="N350">
        <v>1488348000</v>
      </c>
      <c r="O350" s="10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1"/>
        <v>food</v>
      </c>
      <c r="T350" t="str">
        <f t="shared" si="32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9">
        <f t="shared" si="34"/>
        <v>53.074115044247783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 s="9">
        <f t="shared" si="33"/>
        <v>42930.208333333328</v>
      </c>
      <c r="N351">
        <v>1502600400</v>
      </c>
      <c r="O351" s="10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1"/>
        <v>theater</v>
      </c>
      <c r="T351" t="str">
        <f t="shared" si="32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9">
        <f t="shared" si="34"/>
        <v>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 s="9">
        <f t="shared" si="33"/>
        <v>42144.208333333328</v>
      </c>
      <c r="N352">
        <v>1433653200</v>
      </c>
      <c r="O352" s="10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1"/>
        <v>music</v>
      </c>
      <c r="T352" t="str">
        <f t="shared" si="32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9">
        <f t="shared" si="34"/>
        <v>127.70715249662618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 s="9">
        <f t="shared" si="33"/>
        <v>42240.208333333328</v>
      </c>
      <c r="N353">
        <v>1441602000</v>
      </c>
      <c r="O353" s="10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1"/>
        <v>music</v>
      </c>
      <c r="T353" t="str">
        <f t="shared" si="32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9">
        <f t="shared" si="34"/>
        <v>34.892857142857139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 s="9">
        <f t="shared" si="33"/>
        <v>42315.25</v>
      </c>
      <c r="N354">
        <v>1447567200</v>
      </c>
      <c r="O354" s="10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1"/>
        <v>theater</v>
      </c>
      <c r="T354" t="str">
        <f t="shared" si="32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9">
        <f t="shared" si="34"/>
        <v>410.59821428571428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 s="9">
        <f t="shared" si="33"/>
        <v>43651.208333333328</v>
      </c>
      <c r="N355">
        <v>1562389200</v>
      </c>
      <c r="O355" s="10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1"/>
        <v>theater</v>
      </c>
      <c r="T355" t="str">
        <f t="shared" si="32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9">
        <f t="shared" si="34"/>
        <v>123.73770491803278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 s="9">
        <f t="shared" si="33"/>
        <v>41520.208333333336</v>
      </c>
      <c r="N356">
        <v>1378789200</v>
      </c>
      <c r="O356" s="10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1"/>
        <v>film &amp; video</v>
      </c>
      <c r="T356" t="str">
        <f t="shared" si="32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9">
        <f t="shared" si="34"/>
        <v>58.973684210526315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 s="9">
        <f t="shared" si="33"/>
        <v>42757.25</v>
      </c>
      <c r="N357">
        <v>1488520800</v>
      </c>
      <c r="O357" s="10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1"/>
        <v>technology</v>
      </c>
      <c r="T357" t="str">
        <f t="shared" si="32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9">
        <f t="shared" si="34"/>
        <v>36.892473118279568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 s="9">
        <f t="shared" si="33"/>
        <v>40922.25</v>
      </c>
      <c r="N358">
        <v>1327298400</v>
      </c>
      <c r="O358" s="10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1"/>
        <v>theater</v>
      </c>
      <c r="T358" t="str">
        <f t="shared" si="32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9">
        <f t="shared" si="34"/>
        <v>184.91304347826087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 s="9">
        <f t="shared" si="33"/>
        <v>42250.208333333328</v>
      </c>
      <c r="N359">
        <v>1443416400</v>
      </c>
      <c r="O359" s="10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1"/>
        <v>games</v>
      </c>
      <c r="T359" t="str">
        <f t="shared" si="32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9">
        <f t="shared" si="34"/>
        <v>11.814432989690722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 s="9">
        <f t="shared" si="33"/>
        <v>43322.208333333328</v>
      </c>
      <c r="N360">
        <v>1534136400</v>
      </c>
      <c r="O360" s="10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1"/>
        <v>photography</v>
      </c>
      <c r="T360" t="str">
        <f t="shared" si="32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9">
        <f t="shared" si="34"/>
        <v>298.7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 s="9">
        <f t="shared" si="33"/>
        <v>40782.208333333336</v>
      </c>
      <c r="N361">
        <v>1315026000</v>
      </c>
      <c r="O361" s="10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1"/>
        <v>film &amp; video</v>
      </c>
      <c r="T361" t="str">
        <f t="shared" si="32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9">
        <f t="shared" si="34"/>
        <v>226.35175879396985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 s="9">
        <f t="shared" si="33"/>
        <v>40544.25</v>
      </c>
      <c r="N362">
        <v>1295071200</v>
      </c>
      <c r="O362" s="10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1"/>
        <v>theater</v>
      </c>
      <c r="T362" t="str">
        <f t="shared" si="32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9">
        <f t="shared" si="34"/>
        <v>173.56363636363636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 s="9">
        <f t="shared" si="33"/>
        <v>43015.208333333328</v>
      </c>
      <c r="N363">
        <v>1509426000</v>
      </c>
      <c r="O363" s="10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1"/>
        <v>theater</v>
      </c>
      <c r="T363" t="str">
        <f t="shared" si="32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9">
        <f t="shared" si="34"/>
        <v>371.75675675675677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 s="9">
        <f t="shared" si="33"/>
        <v>40570.25</v>
      </c>
      <c r="N364">
        <v>1299391200</v>
      </c>
      <c r="O364" s="10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1"/>
        <v>music</v>
      </c>
      <c r="T364" t="str">
        <f t="shared" si="32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9">
        <f t="shared" si="34"/>
        <v>160.19230769230771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 s="9">
        <f t="shared" si="33"/>
        <v>40904.25</v>
      </c>
      <c r="N365">
        <v>1325052000</v>
      </c>
      <c r="O365" s="10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1"/>
        <v>music</v>
      </c>
      <c r="T365" t="str">
        <f t="shared" si="32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9">
        <f t="shared" si="34"/>
        <v>1616.3333333333335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 s="9">
        <f t="shared" si="33"/>
        <v>43164.25</v>
      </c>
      <c r="N366">
        <v>1522818000</v>
      </c>
      <c r="O366" s="10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1"/>
        <v>music</v>
      </c>
      <c r="T366" t="str">
        <f t="shared" si="32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9">
        <f t="shared" si="34"/>
        <v>733.4375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 s="9">
        <f t="shared" si="33"/>
        <v>42733.25</v>
      </c>
      <c r="N367">
        <v>1485324000</v>
      </c>
      <c r="O367" s="10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1"/>
        <v>theater</v>
      </c>
      <c r="T367" t="str">
        <f t="shared" si="32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9">
        <f t="shared" si="34"/>
        <v>592.11111111111109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 s="9">
        <f t="shared" si="33"/>
        <v>40546.25</v>
      </c>
      <c r="N368">
        <v>1294120800</v>
      </c>
      <c r="O368" s="10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1"/>
        <v>theater</v>
      </c>
      <c r="T368" t="str">
        <f t="shared" si="32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9">
        <f t="shared" si="34"/>
        <v>18.888888888888889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 s="9">
        <f t="shared" si="33"/>
        <v>41930.208333333336</v>
      </c>
      <c r="N369">
        <v>1415685600</v>
      </c>
      <c r="O369" s="10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1"/>
        <v>theater</v>
      </c>
      <c r="T369" t="str">
        <f t="shared" si="32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9">
        <f t="shared" si="34"/>
        <v>276.80769230769232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 s="9">
        <f t="shared" si="33"/>
        <v>40464.208333333336</v>
      </c>
      <c r="N370">
        <v>1288933200</v>
      </c>
      <c r="O370" s="10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1"/>
        <v>film &amp; video</v>
      </c>
      <c r="T370" t="str">
        <f t="shared" si="32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9">
        <f t="shared" si="34"/>
        <v>273.01851851851848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 s="9">
        <f t="shared" si="33"/>
        <v>41308.25</v>
      </c>
      <c r="N371">
        <v>1363237200</v>
      </c>
      <c r="O371" s="10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1"/>
        <v>film &amp; video</v>
      </c>
      <c r="T371" t="str">
        <f t="shared" si="32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9">
        <f t="shared" si="34"/>
        <v>159.36331255565449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 s="9">
        <f t="shared" si="33"/>
        <v>43570.208333333328</v>
      </c>
      <c r="N372">
        <v>1555822800</v>
      </c>
      <c r="O372" s="10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1"/>
        <v>theater</v>
      </c>
      <c r="T372" t="str">
        <f t="shared" si="32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9">
        <f t="shared" si="34"/>
        <v>67.869978858350947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 s="9">
        <f t="shared" si="33"/>
        <v>42043.25</v>
      </c>
      <c r="N373">
        <v>1427778000</v>
      </c>
      <c r="O373" s="10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1"/>
        <v>theater</v>
      </c>
      <c r="T373" t="str">
        <f t="shared" si="32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9">
        <f t="shared" si="34"/>
        <v>1591.5555555555554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 s="9">
        <f t="shared" si="33"/>
        <v>42012.25</v>
      </c>
      <c r="N374">
        <v>1422424800</v>
      </c>
      <c r="O374" s="10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1"/>
        <v>film &amp; video</v>
      </c>
      <c r="T374" t="str">
        <f t="shared" si="32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9">
        <f t="shared" si="34"/>
        <v>730.18222222222221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 s="9">
        <f t="shared" si="33"/>
        <v>42964.208333333328</v>
      </c>
      <c r="N375">
        <v>1503637200</v>
      </c>
      <c r="O375" s="10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1"/>
        <v>theater</v>
      </c>
      <c r="T375" t="str">
        <f t="shared" si="32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9">
        <f t="shared" si="34"/>
        <v>13.185782556750297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 s="9">
        <f t="shared" si="33"/>
        <v>43476.25</v>
      </c>
      <c r="N376">
        <v>1547618400</v>
      </c>
      <c r="O376" s="10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1"/>
        <v>film &amp; video</v>
      </c>
      <c r="T376" t="str">
        <f t="shared" si="32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9">
        <f t="shared" si="34"/>
        <v>54.777777777777779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 s="9">
        <f t="shared" si="33"/>
        <v>42293.208333333328</v>
      </c>
      <c r="N377">
        <v>1449900000</v>
      </c>
      <c r="O377" s="10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1"/>
        <v>music</v>
      </c>
      <c r="T377" t="str">
        <f t="shared" si="32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9">
        <f t="shared" si="34"/>
        <v>361.02941176470591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 s="9">
        <f t="shared" si="33"/>
        <v>41826.208333333336</v>
      </c>
      <c r="N378">
        <v>1405141200</v>
      </c>
      <c r="O378" s="10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1"/>
        <v>music</v>
      </c>
      <c r="T378" t="str">
        <f t="shared" si="32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9">
        <f t="shared" si="34"/>
        <v>10.257545271629779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 s="9">
        <f t="shared" si="33"/>
        <v>43760.208333333328</v>
      </c>
      <c r="N379">
        <v>1572933600</v>
      </c>
      <c r="O379" s="10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1"/>
        <v>theater</v>
      </c>
      <c r="T379" t="str">
        <f t="shared" si="32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9">
        <f t="shared" si="34"/>
        <v>13.962962962962964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 s="9">
        <f t="shared" si="33"/>
        <v>43241.208333333328</v>
      </c>
      <c r="N380">
        <v>1530162000</v>
      </c>
      <c r="O380" s="10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1"/>
        <v>film &amp; video</v>
      </c>
      <c r="T380" t="str">
        <f t="shared" si="32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9">
        <f t="shared" si="34"/>
        <v>40.444444444444443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 s="9">
        <f t="shared" si="33"/>
        <v>40843.208333333336</v>
      </c>
      <c r="N381">
        <v>1320904800</v>
      </c>
      <c r="O381" s="10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1"/>
        <v>theater</v>
      </c>
      <c r="T381" t="str">
        <f t="shared" si="32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9">
        <f t="shared" si="34"/>
        <v>160.32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 s="9">
        <f t="shared" si="33"/>
        <v>41448.208333333336</v>
      </c>
      <c r="N382">
        <v>1372395600</v>
      </c>
      <c r="O382" s="10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1"/>
        <v>theater</v>
      </c>
      <c r="T382" t="str">
        <f t="shared" si="32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9">
        <f t="shared" si="34"/>
        <v>183.9433962264151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 s="9">
        <f t="shared" si="33"/>
        <v>42163.208333333328</v>
      </c>
      <c r="N383">
        <v>1437714000</v>
      </c>
      <c r="O383" s="10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1"/>
        <v>theater</v>
      </c>
      <c r="T383" t="str">
        <f t="shared" si="32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9">
        <f t="shared" si="34"/>
        <v>63.769230769230766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 s="9">
        <f t="shared" si="33"/>
        <v>43024.208333333328</v>
      </c>
      <c r="N384">
        <v>1509771600</v>
      </c>
      <c r="O384" s="10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1"/>
        <v>photography</v>
      </c>
      <c r="T384" t="str">
        <f t="shared" si="32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9">
        <f t="shared" si="34"/>
        <v>225.38095238095238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 s="9">
        <f t="shared" si="33"/>
        <v>43509.25</v>
      </c>
      <c r="N385">
        <v>1550556000</v>
      </c>
      <c r="O385" s="10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1"/>
        <v>food</v>
      </c>
      <c r="T385" t="str">
        <f t="shared" si="32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9">
        <f t="shared" si="34"/>
        <v>172.00961538461539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 s="9">
        <f t="shared" si="33"/>
        <v>42776.25</v>
      </c>
      <c r="N386">
        <v>1489039200</v>
      </c>
      <c r="O386" s="10">
        <f t="shared" si="35"/>
        <v>42803.25</v>
      </c>
      <c r="P386" t="b">
        <v>1</v>
      </c>
      <c r="Q386" t="b">
        <v>1</v>
      </c>
      <c r="R386" t="s">
        <v>42</v>
      </c>
      <c r="S386" t="str">
        <f t="shared" si="31"/>
        <v>film &amp; video</v>
      </c>
      <c r="T386" t="str">
        <f t="shared" si="32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9">
        <f t="shared" si="34"/>
        <v>146.16709511568124</v>
      </c>
      <c r="G387" t="s">
        <v>20</v>
      </c>
      <c r="H387">
        <v>1137</v>
      </c>
      <c r="I387" s="5">
        <f t="shared" ref="I387:I450" si="36">E387/H387</f>
        <v>50.007915567282325</v>
      </c>
      <c r="J387" t="s">
        <v>21</v>
      </c>
      <c r="K387" t="s">
        <v>22</v>
      </c>
      <c r="L387">
        <v>1553835600</v>
      </c>
      <c r="M387" s="9">
        <f t="shared" si="33"/>
        <v>43553.208333333328</v>
      </c>
      <c r="N387">
        <v>1556600400</v>
      </c>
      <c r="O387" s="10">
        <f t="shared" si="35"/>
        <v>43585.208333333328</v>
      </c>
      <c r="P387" t="b">
        <v>0</v>
      </c>
      <c r="Q387" t="b">
        <v>0</v>
      </c>
      <c r="R387" t="s">
        <v>68</v>
      </c>
      <c r="S387" t="str">
        <f t="shared" ref="S387:S450" si="37">LEFT(R387,FIND("/",R387)-1)</f>
        <v>publishing</v>
      </c>
      <c r="T387" t="str">
        <f t="shared" ref="T387:T450" si="38">MID(R387,FIND("/",R387)+1,LEN(R387))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9">
        <f t="shared" si="34"/>
        <v>76.42361623616236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 s="9">
        <f t="shared" ref="M388:M451" si="39">(((L388/60)/60)/24)+DATE(1970,1,1)</f>
        <v>40355.208333333336</v>
      </c>
      <c r="N388">
        <v>1278565200</v>
      </c>
      <c r="O388" s="10">
        <f t="shared" si="35"/>
        <v>40367.208333333336</v>
      </c>
      <c r="P388" t="b">
        <v>0</v>
      </c>
      <c r="Q388" t="b">
        <v>0</v>
      </c>
      <c r="R388" t="s">
        <v>33</v>
      </c>
      <c r="S388" t="str">
        <f t="shared" si="37"/>
        <v>theater</v>
      </c>
      <c r="T388" t="str">
        <f t="shared" si="38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9">
        <f t="shared" ref="F389:F452" si="40">(E389/D389)*100</f>
        <v>39.261467889908261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 s="9">
        <f t="shared" si="39"/>
        <v>41072.208333333336</v>
      </c>
      <c r="N389">
        <v>1339909200</v>
      </c>
      <c r="O389" s="10">
        <f t="shared" ref="O389:O452" si="41"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37"/>
        <v>technology</v>
      </c>
      <c r="T389" t="str">
        <f t="shared" si="38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9">
        <f t="shared" si="40"/>
        <v>11.270034843205574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 s="9">
        <f t="shared" si="39"/>
        <v>40912.25</v>
      </c>
      <c r="N390">
        <v>1325829600</v>
      </c>
      <c r="O390" s="10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7"/>
        <v>music</v>
      </c>
      <c r="T390" t="str">
        <f t="shared" si="38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9">
        <f t="shared" si="40"/>
        <v>122.11084337349398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 s="9">
        <f t="shared" si="39"/>
        <v>40479.208333333336</v>
      </c>
      <c r="N391">
        <v>1290578400</v>
      </c>
      <c r="O391" s="10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7"/>
        <v>theater</v>
      </c>
      <c r="T391" t="str">
        <f t="shared" si="38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9">
        <f t="shared" si="40"/>
        <v>186.54166666666669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 s="9">
        <f t="shared" si="39"/>
        <v>41530.208333333336</v>
      </c>
      <c r="N392">
        <v>1380344400</v>
      </c>
      <c r="O392" s="10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7"/>
        <v>photography</v>
      </c>
      <c r="T392" t="str">
        <f t="shared" si="38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9">
        <f t="shared" si="40"/>
        <v>7.2731788079470201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 s="9">
        <f t="shared" si="39"/>
        <v>41653.25</v>
      </c>
      <c r="N393">
        <v>1389852000</v>
      </c>
      <c r="O393" s="10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7"/>
        <v>publishing</v>
      </c>
      <c r="T393" t="str">
        <f t="shared" si="38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9">
        <f t="shared" si="40"/>
        <v>65.642371234207957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 s="9">
        <f t="shared" si="39"/>
        <v>40549.25</v>
      </c>
      <c r="N394">
        <v>1294466400</v>
      </c>
      <c r="O394" s="10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7"/>
        <v>technology</v>
      </c>
      <c r="T394" t="str">
        <f t="shared" si="38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9">
        <f t="shared" si="40"/>
        <v>228.96178343949046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 s="9">
        <f t="shared" si="39"/>
        <v>42933.208333333328</v>
      </c>
      <c r="N395">
        <v>1500354000</v>
      </c>
      <c r="O395" s="10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7"/>
        <v>music</v>
      </c>
      <c r="T395" t="str">
        <f t="shared" si="38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9">
        <f t="shared" si="40"/>
        <v>469.37499999999994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 s="9">
        <f t="shared" si="39"/>
        <v>41484.208333333336</v>
      </c>
      <c r="N396">
        <v>1375938000</v>
      </c>
      <c r="O396" s="10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7"/>
        <v>film &amp; video</v>
      </c>
      <c r="T396" t="str">
        <f t="shared" si="38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9">
        <f t="shared" si="40"/>
        <v>130.11267605633802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 s="9">
        <f t="shared" si="39"/>
        <v>40885.25</v>
      </c>
      <c r="N397">
        <v>1323410400</v>
      </c>
      <c r="O397" s="10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7"/>
        <v>theater</v>
      </c>
      <c r="T397" t="str">
        <f t="shared" si="38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9">
        <f t="shared" si="40"/>
        <v>167.05422993492408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 s="9">
        <f t="shared" si="39"/>
        <v>43378.208333333328</v>
      </c>
      <c r="N398">
        <v>1539406800</v>
      </c>
      <c r="O398" s="10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7"/>
        <v>film &amp; video</v>
      </c>
      <c r="T398" t="str">
        <f t="shared" si="38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9">
        <f t="shared" si="40"/>
        <v>173.8641975308642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 s="9">
        <f t="shared" si="39"/>
        <v>41417.208333333336</v>
      </c>
      <c r="N399">
        <v>1369803600</v>
      </c>
      <c r="O399" s="10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7"/>
        <v>music</v>
      </c>
      <c r="T399" t="str">
        <f t="shared" si="38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9">
        <f t="shared" si="40"/>
        <v>717.76470588235293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 s="9">
        <f t="shared" si="39"/>
        <v>43228.208333333328</v>
      </c>
      <c r="N400">
        <v>1525928400</v>
      </c>
      <c r="O400" s="10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7"/>
        <v>film &amp; video</v>
      </c>
      <c r="T400" t="str">
        <f t="shared" si="38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9">
        <f t="shared" si="40"/>
        <v>63.850976361767728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 s="9">
        <f t="shared" si="39"/>
        <v>40576.25</v>
      </c>
      <c r="N401">
        <v>1297231200</v>
      </c>
      <c r="O401" s="10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7"/>
        <v>music</v>
      </c>
      <c r="T401" t="str">
        <f t="shared" si="38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9">
        <f t="shared" si="40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 s="9">
        <f t="shared" si="39"/>
        <v>41502.208333333336</v>
      </c>
      <c r="N402">
        <v>1378530000</v>
      </c>
      <c r="O402" s="10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7"/>
        <v>photography</v>
      </c>
      <c r="T402" t="str">
        <f t="shared" si="38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9">
        <f t="shared" si="40"/>
        <v>1530.2222222222222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 s="9">
        <f t="shared" si="39"/>
        <v>43765.208333333328</v>
      </c>
      <c r="N403">
        <v>1572152400</v>
      </c>
      <c r="O403" s="10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7"/>
        <v>theater</v>
      </c>
      <c r="T403" t="str">
        <f t="shared" si="38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9">
        <f t="shared" si="40"/>
        <v>40.356164383561641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 s="9">
        <f t="shared" si="39"/>
        <v>40914.25</v>
      </c>
      <c r="N404">
        <v>1329890400</v>
      </c>
      <c r="O404" s="10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7"/>
        <v>film &amp; video</v>
      </c>
      <c r="T404" t="str">
        <f t="shared" si="38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9">
        <f t="shared" si="40"/>
        <v>86.220633299284984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 s="9">
        <f t="shared" si="39"/>
        <v>40310.208333333336</v>
      </c>
      <c r="N405">
        <v>1276750800</v>
      </c>
      <c r="O405" s="10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7"/>
        <v>theater</v>
      </c>
      <c r="T405" t="str">
        <f t="shared" si="38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9">
        <f t="shared" si="40"/>
        <v>315.58486707566465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 s="9">
        <f t="shared" si="39"/>
        <v>43053.25</v>
      </c>
      <c r="N406">
        <v>1510898400</v>
      </c>
      <c r="O406" s="10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7"/>
        <v>theater</v>
      </c>
      <c r="T406" t="str">
        <f t="shared" si="38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9">
        <f t="shared" si="40"/>
        <v>89.618243243243242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 s="9">
        <f t="shared" si="39"/>
        <v>43255.208333333328</v>
      </c>
      <c r="N407">
        <v>1532408400</v>
      </c>
      <c r="O407" s="10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7"/>
        <v>theater</v>
      </c>
      <c r="T407" t="str">
        <f t="shared" si="38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9">
        <f t="shared" si="40"/>
        <v>182.14503816793894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 s="9">
        <f t="shared" si="39"/>
        <v>41304.25</v>
      </c>
      <c r="N408">
        <v>1360562400</v>
      </c>
      <c r="O408" s="10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7"/>
        <v>film &amp; video</v>
      </c>
      <c r="T408" t="str">
        <f t="shared" si="38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9">
        <f t="shared" si="40"/>
        <v>355.88235294117646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 s="9">
        <f t="shared" si="39"/>
        <v>43751.208333333328</v>
      </c>
      <c r="N409">
        <v>1571547600</v>
      </c>
      <c r="O409" s="10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7"/>
        <v>theater</v>
      </c>
      <c r="T409" t="str">
        <f t="shared" si="38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9">
        <f t="shared" si="40"/>
        <v>131.83695652173913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 s="9">
        <f t="shared" si="39"/>
        <v>42541.208333333328</v>
      </c>
      <c r="N410">
        <v>1468126800</v>
      </c>
      <c r="O410" s="10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7"/>
        <v>film &amp; video</v>
      </c>
      <c r="T410" t="str">
        <f t="shared" si="38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9">
        <f t="shared" si="40"/>
        <v>46.315634218289084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 s="9">
        <f t="shared" si="39"/>
        <v>42843.208333333328</v>
      </c>
      <c r="N411">
        <v>1492837200</v>
      </c>
      <c r="O411" s="10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7"/>
        <v>music</v>
      </c>
      <c r="T411" t="str">
        <f t="shared" si="38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9">
        <f t="shared" si="40"/>
        <v>36.132726089785294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 s="9">
        <f t="shared" si="39"/>
        <v>42122.208333333328</v>
      </c>
      <c r="N412">
        <v>1430197200</v>
      </c>
      <c r="O412" s="10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7"/>
        <v>games</v>
      </c>
      <c r="T412" t="str">
        <f t="shared" si="38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9">
        <f t="shared" si="40"/>
        <v>104.62820512820512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 s="9">
        <f t="shared" si="39"/>
        <v>42884.208333333328</v>
      </c>
      <c r="N413">
        <v>1496206800</v>
      </c>
      <c r="O413" s="10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7"/>
        <v>theater</v>
      </c>
      <c r="T413" t="str">
        <f t="shared" si="38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9">
        <f t="shared" si="40"/>
        <v>668.85714285714289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 s="9">
        <f t="shared" si="39"/>
        <v>41642.25</v>
      </c>
      <c r="N414">
        <v>1389592800</v>
      </c>
      <c r="O414" s="10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7"/>
        <v>publishing</v>
      </c>
      <c r="T414" t="str">
        <f t="shared" si="38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9">
        <f t="shared" si="40"/>
        <v>62.072823218997364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 s="9">
        <f t="shared" si="39"/>
        <v>43431.25</v>
      </c>
      <c r="N415">
        <v>1545631200</v>
      </c>
      <c r="O415" s="10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7"/>
        <v>film &amp; video</v>
      </c>
      <c r="T415" t="str">
        <f t="shared" si="38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9">
        <f t="shared" si="40"/>
        <v>84.699787460148784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 s="9">
        <f t="shared" si="39"/>
        <v>40288.208333333336</v>
      </c>
      <c r="N416">
        <v>1272430800</v>
      </c>
      <c r="O416" s="10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7"/>
        <v>food</v>
      </c>
      <c r="T416" t="str">
        <f t="shared" si="38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9">
        <f t="shared" si="40"/>
        <v>11.059030837004405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 s="9">
        <f t="shared" si="39"/>
        <v>40921.25</v>
      </c>
      <c r="N417">
        <v>1327903200</v>
      </c>
      <c r="O417" s="10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7"/>
        <v>theater</v>
      </c>
      <c r="T417" t="str">
        <f t="shared" si="38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9">
        <f t="shared" si="40"/>
        <v>43.838781575037146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 s="9">
        <f t="shared" si="39"/>
        <v>40560.25</v>
      </c>
      <c r="N418">
        <v>1296021600</v>
      </c>
      <c r="O418" s="10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7"/>
        <v>film &amp; video</v>
      </c>
      <c r="T418" t="str">
        <f t="shared" si="38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9">
        <f t="shared" si="40"/>
        <v>55.470588235294116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 s="9">
        <f t="shared" si="39"/>
        <v>43407.208333333328</v>
      </c>
      <c r="N419">
        <v>1543298400</v>
      </c>
      <c r="O419" s="10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7"/>
        <v>theater</v>
      </c>
      <c r="T419" t="str">
        <f t="shared" si="38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9">
        <f t="shared" si="40"/>
        <v>57.399511301160658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 s="9">
        <f t="shared" si="39"/>
        <v>41035.208333333336</v>
      </c>
      <c r="N420">
        <v>1336366800</v>
      </c>
      <c r="O420" s="10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7"/>
        <v>film &amp; video</v>
      </c>
      <c r="T420" t="str">
        <f t="shared" si="38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9">
        <f t="shared" si="40"/>
        <v>123.43497363796135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 s="9">
        <f t="shared" si="39"/>
        <v>40899.25</v>
      </c>
      <c r="N421">
        <v>1325052000</v>
      </c>
      <c r="O421" s="10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7"/>
        <v>technology</v>
      </c>
      <c r="T421" t="str">
        <f t="shared" si="38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9">
        <f t="shared" si="40"/>
        <v>128.46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 s="9">
        <f t="shared" si="39"/>
        <v>42911.208333333328</v>
      </c>
      <c r="N422">
        <v>1499576400</v>
      </c>
      <c r="O422" s="10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7"/>
        <v>theater</v>
      </c>
      <c r="T422" t="str">
        <f t="shared" si="38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9">
        <f t="shared" si="40"/>
        <v>63.989361702127653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 s="9">
        <f t="shared" si="39"/>
        <v>42915.208333333328</v>
      </c>
      <c r="N423">
        <v>1501304400</v>
      </c>
      <c r="O423" s="10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7"/>
        <v>technology</v>
      </c>
      <c r="T423" t="str">
        <f t="shared" si="38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9">
        <f t="shared" si="40"/>
        <v>127.29885057471265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 s="9">
        <f t="shared" si="39"/>
        <v>40285.208333333336</v>
      </c>
      <c r="N424">
        <v>1273208400</v>
      </c>
      <c r="O424" s="10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7"/>
        <v>theater</v>
      </c>
      <c r="T424" t="str">
        <f t="shared" si="38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9">
        <f t="shared" si="40"/>
        <v>10.638024357239512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 s="9">
        <f t="shared" si="39"/>
        <v>40808.208333333336</v>
      </c>
      <c r="N425">
        <v>1316840400</v>
      </c>
      <c r="O425" s="10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7"/>
        <v>food</v>
      </c>
      <c r="T425" t="str">
        <f t="shared" si="38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9">
        <f t="shared" si="40"/>
        <v>40.470588235294116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 s="9">
        <f t="shared" si="39"/>
        <v>43208.208333333328</v>
      </c>
      <c r="N426">
        <v>1524546000</v>
      </c>
      <c r="O426" s="10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7"/>
        <v>music</v>
      </c>
      <c r="T426" t="str">
        <f t="shared" si="38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9">
        <f t="shared" si="40"/>
        <v>287.66666666666663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 s="9">
        <f t="shared" si="39"/>
        <v>42213.208333333328</v>
      </c>
      <c r="N427">
        <v>1438578000</v>
      </c>
      <c r="O427" s="10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7"/>
        <v>photography</v>
      </c>
      <c r="T427" t="str">
        <f t="shared" si="38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9">
        <f t="shared" si="40"/>
        <v>572.94444444444446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 s="9">
        <f t="shared" si="39"/>
        <v>41332.25</v>
      </c>
      <c r="N428">
        <v>1362549600</v>
      </c>
      <c r="O428" s="10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7"/>
        <v>theater</v>
      </c>
      <c r="T428" t="str">
        <f t="shared" si="38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9">
        <f t="shared" si="40"/>
        <v>112.90429799426933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 s="9">
        <f t="shared" si="39"/>
        <v>41895.208333333336</v>
      </c>
      <c r="N429">
        <v>1413349200</v>
      </c>
      <c r="O429" s="10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7"/>
        <v>theater</v>
      </c>
      <c r="T429" t="str">
        <f t="shared" si="38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9">
        <f t="shared" si="40"/>
        <v>46.387573964497044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 s="9">
        <f t="shared" si="39"/>
        <v>40585.25</v>
      </c>
      <c r="N430">
        <v>1298008800</v>
      </c>
      <c r="O430" s="10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7"/>
        <v>film &amp; video</v>
      </c>
      <c r="T430" t="str">
        <f t="shared" si="38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9">
        <f t="shared" si="40"/>
        <v>90.675916230366497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 s="9">
        <f t="shared" si="39"/>
        <v>41680.25</v>
      </c>
      <c r="N431">
        <v>1394427600</v>
      </c>
      <c r="O431" s="10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7"/>
        <v>photography</v>
      </c>
      <c r="T431" t="str">
        <f t="shared" si="38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9">
        <f t="shared" si="40"/>
        <v>67.740740740740748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 s="9">
        <f t="shared" si="39"/>
        <v>43737.208333333328</v>
      </c>
      <c r="N432">
        <v>1572670800</v>
      </c>
      <c r="O432" s="10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7"/>
        <v>theater</v>
      </c>
      <c r="T432" t="str">
        <f t="shared" si="38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9">
        <f t="shared" si="40"/>
        <v>192.49019607843135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 s="9">
        <f t="shared" si="39"/>
        <v>43273.208333333328</v>
      </c>
      <c r="N433">
        <v>1531112400</v>
      </c>
      <c r="O433" s="10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7"/>
        <v>theater</v>
      </c>
      <c r="T433" t="str">
        <f t="shared" si="38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9">
        <f t="shared" si="40"/>
        <v>82.714285714285722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 s="9">
        <f t="shared" si="39"/>
        <v>41761.208333333336</v>
      </c>
      <c r="N434">
        <v>1400734800</v>
      </c>
      <c r="O434" s="10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7"/>
        <v>theater</v>
      </c>
      <c r="T434" t="str">
        <f t="shared" si="38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9">
        <f t="shared" si="40"/>
        <v>54.163920922570021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 s="9">
        <f t="shared" si="39"/>
        <v>41603.25</v>
      </c>
      <c r="N435">
        <v>1386741600</v>
      </c>
      <c r="O435" s="10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7"/>
        <v>film &amp; video</v>
      </c>
      <c r="T435" t="str">
        <f t="shared" si="38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9">
        <f t="shared" si="40"/>
        <v>16.722222222222221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 s="9">
        <f t="shared" si="39"/>
        <v>42705.25</v>
      </c>
      <c r="N436">
        <v>1481781600</v>
      </c>
      <c r="O436" s="10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7"/>
        <v>theater</v>
      </c>
      <c r="T436" t="str">
        <f t="shared" si="38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9">
        <f t="shared" si="40"/>
        <v>116.87664041994749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 s="9">
        <f t="shared" si="39"/>
        <v>41988.25</v>
      </c>
      <c r="N437">
        <v>1419660000</v>
      </c>
      <c r="O437" s="10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7"/>
        <v>theater</v>
      </c>
      <c r="T437" t="str">
        <f t="shared" si="38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9">
        <f t="shared" si="40"/>
        <v>1052.1538461538462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 s="9">
        <f t="shared" si="39"/>
        <v>43575.208333333328</v>
      </c>
      <c r="N438">
        <v>1555822800</v>
      </c>
      <c r="O438" s="10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7"/>
        <v>music</v>
      </c>
      <c r="T438" t="str">
        <f t="shared" si="38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9">
        <f t="shared" si="40"/>
        <v>123.07407407407408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 s="9">
        <f t="shared" si="39"/>
        <v>42260.208333333328</v>
      </c>
      <c r="N439">
        <v>1442379600</v>
      </c>
      <c r="O439" s="10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7"/>
        <v>film &amp; video</v>
      </c>
      <c r="T439" t="str">
        <f t="shared" si="38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9">
        <f t="shared" si="40"/>
        <v>178.63855421686748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 s="9">
        <f t="shared" si="39"/>
        <v>41337.25</v>
      </c>
      <c r="N440">
        <v>1364965200</v>
      </c>
      <c r="O440" s="10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7"/>
        <v>theater</v>
      </c>
      <c r="T440" t="str">
        <f t="shared" si="38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9">
        <f t="shared" si="40"/>
        <v>355.28169014084506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 s="9">
        <f t="shared" si="39"/>
        <v>42680.208333333328</v>
      </c>
      <c r="N441">
        <v>1479016800</v>
      </c>
      <c r="O441" s="10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7"/>
        <v>film &amp; video</v>
      </c>
      <c r="T441" t="str">
        <f t="shared" si="38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9">
        <f t="shared" si="40"/>
        <v>161.90634146341463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 s="9">
        <f t="shared" si="39"/>
        <v>42916.208333333328</v>
      </c>
      <c r="N442">
        <v>1499662800</v>
      </c>
      <c r="O442" s="10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7"/>
        <v>film &amp; video</v>
      </c>
      <c r="T442" t="str">
        <f t="shared" si="38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9">
        <f t="shared" si="40"/>
        <v>24.914285714285715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 s="9">
        <f t="shared" si="39"/>
        <v>41025.208333333336</v>
      </c>
      <c r="N443">
        <v>1337835600</v>
      </c>
      <c r="O443" s="10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7"/>
        <v>technology</v>
      </c>
      <c r="T443" t="str">
        <f t="shared" si="38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9">
        <f t="shared" si="40"/>
        <v>198.72222222222223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 s="9">
        <f t="shared" si="39"/>
        <v>42980.208333333328</v>
      </c>
      <c r="N444">
        <v>1505710800</v>
      </c>
      <c r="O444" s="10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7"/>
        <v>theater</v>
      </c>
      <c r="T444" t="str">
        <f t="shared" si="38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9">
        <f t="shared" si="40"/>
        <v>34.752688172043008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 s="9">
        <f t="shared" si="39"/>
        <v>40451.208333333336</v>
      </c>
      <c r="N445">
        <v>1287464400</v>
      </c>
      <c r="O445" s="10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7"/>
        <v>theater</v>
      </c>
      <c r="T445" t="str">
        <f t="shared" si="38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9">
        <f t="shared" si="40"/>
        <v>176.41935483870967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 s="9">
        <f t="shared" si="39"/>
        <v>40748.208333333336</v>
      </c>
      <c r="N446">
        <v>1311656400</v>
      </c>
      <c r="O446" s="10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7"/>
        <v>music</v>
      </c>
      <c r="T446" t="str">
        <f t="shared" si="38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9">
        <f t="shared" si="40"/>
        <v>511.38095238095235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 s="9">
        <f t="shared" si="39"/>
        <v>40515.25</v>
      </c>
      <c r="N447">
        <v>1293170400</v>
      </c>
      <c r="O447" s="10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7"/>
        <v>theater</v>
      </c>
      <c r="T447" t="str">
        <f t="shared" si="38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9">
        <f t="shared" si="40"/>
        <v>82.044117647058826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 s="9">
        <f t="shared" si="39"/>
        <v>41261.25</v>
      </c>
      <c r="N448">
        <v>1355983200</v>
      </c>
      <c r="O448" s="10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7"/>
        <v>technology</v>
      </c>
      <c r="T448" t="str">
        <f t="shared" si="38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9">
        <f t="shared" si="40"/>
        <v>24.326030927835053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 s="9">
        <f t="shared" si="39"/>
        <v>43088.25</v>
      </c>
      <c r="N449">
        <v>1515045600</v>
      </c>
      <c r="O449" s="10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7"/>
        <v>film &amp; video</v>
      </c>
      <c r="T449" t="str">
        <f t="shared" si="38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9">
        <f t="shared" si="40"/>
        <v>50.482758620689658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 s="9">
        <f t="shared" si="39"/>
        <v>41378.208333333336</v>
      </c>
      <c r="N450">
        <v>1366088400</v>
      </c>
      <c r="O450" s="10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si="37"/>
        <v>games</v>
      </c>
      <c r="T450" t="str">
        <f t="shared" si="38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9">
        <f t="shared" si="40"/>
        <v>967</v>
      </c>
      <c r="G451" t="s">
        <v>20</v>
      </c>
      <c r="H451">
        <v>86</v>
      </c>
      <c r="I451" s="5">
        <f t="shared" ref="I451:I514" si="42">E451/H451</f>
        <v>101.19767441860465</v>
      </c>
      <c r="J451" t="s">
        <v>36</v>
      </c>
      <c r="K451" t="s">
        <v>37</v>
      </c>
      <c r="L451">
        <v>1551852000</v>
      </c>
      <c r="M451" s="9">
        <f t="shared" si="39"/>
        <v>43530.25</v>
      </c>
      <c r="N451">
        <v>1553317200</v>
      </c>
      <c r="O451" s="10">
        <f t="shared" si="41"/>
        <v>43547.208333333328</v>
      </c>
      <c r="P451" t="b">
        <v>0</v>
      </c>
      <c r="Q451" t="b">
        <v>0</v>
      </c>
      <c r="R451" t="s">
        <v>89</v>
      </c>
      <c r="S451" t="str">
        <f t="shared" ref="S451:S514" si="43">LEFT(R451,FIND("/",R451)-1)</f>
        <v>games</v>
      </c>
      <c r="T451" t="str">
        <f t="shared" ref="T451:T514" si="44">MID(R451,FIND("/",R451)+1,LEN(R451))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9">
        <f t="shared" si="40"/>
        <v>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 s="9">
        <f t="shared" ref="M452:M515" si="45">(((L452/60)/60)/24)+DATE(1970,1,1)</f>
        <v>43394.208333333328</v>
      </c>
      <c r="N452">
        <v>1542088800</v>
      </c>
      <c r="O452" s="10">
        <f t="shared" si="41"/>
        <v>43417.25</v>
      </c>
      <c r="P452" t="b">
        <v>0</v>
      </c>
      <c r="Q452" t="b">
        <v>0</v>
      </c>
      <c r="R452" t="s">
        <v>71</v>
      </c>
      <c r="S452" t="str">
        <f t="shared" si="43"/>
        <v>film &amp; video</v>
      </c>
      <c r="T452" t="str">
        <f t="shared" si="44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9">
        <f t="shared" ref="F453:F516" si="46">(E453/D453)*100</f>
        <v>122.84501347708894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 s="9">
        <f t="shared" si="45"/>
        <v>42935.208333333328</v>
      </c>
      <c r="N453">
        <v>1503118800</v>
      </c>
      <c r="O453" s="10">
        <f t="shared" ref="O453:O516" si="47"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43"/>
        <v>music</v>
      </c>
      <c r="T453" t="str">
        <f t="shared" si="44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9">
        <f t="shared" si="46"/>
        <v>63.4375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 s="9">
        <f t="shared" si="45"/>
        <v>40365.208333333336</v>
      </c>
      <c r="N454">
        <v>1278478800</v>
      </c>
      <c r="O454" s="10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3"/>
        <v>film &amp; video</v>
      </c>
      <c r="T454" t="str">
        <f t="shared" si="44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9">
        <f t="shared" si="46"/>
        <v>56.331688596491226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 s="9">
        <f t="shared" si="45"/>
        <v>42705.25</v>
      </c>
      <c r="N455">
        <v>1484114400</v>
      </c>
      <c r="O455" s="10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3"/>
        <v>film &amp; video</v>
      </c>
      <c r="T455" t="str">
        <f t="shared" si="44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9">
        <f t="shared" si="46"/>
        <v>44.074999999999996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 s="9">
        <f t="shared" si="45"/>
        <v>41568.208333333336</v>
      </c>
      <c r="N456">
        <v>1385445600</v>
      </c>
      <c r="O456" s="10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3"/>
        <v>film &amp; video</v>
      </c>
      <c r="T456" t="str">
        <f t="shared" si="44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9">
        <f t="shared" si="46"/>
        <v>118.37253218884121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 s="9">
        <f t="shared" si="45"/>
        <v>40809.208333333336</v>
      </c>
      <c r="N457">
        <v>1318741200</v>
      </c>
      <c r="O457" s="10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3"/>
        <v>theater</v>
      </c>
      <c r="T457" t="str">
        <f t="shared" si="44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9">
        <f t="shared" si="46"/>
        <v>104.1243169398907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 s="9">
        <f t="shared" si="45"/>
        <v>43141.25</v>
      </c>
      <c r="N458">
        <v>1518242400</v>
      </c>
      <c r="O458" s="10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3"/>
        <v>music</v>
      </c>
      <c r="T458" t="str">
        <f t="shared" si="44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9">
        <f t="shared" si="46"/>
        <v>26.640000000000004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 s="9">
        <f t="shared" si="45"/>
        <v>42657.208333333328</v>
      </c>
      <c r="N459">
        <v>1476594000</v>
      </c>
      <c r="O459" s="10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3"/>
        <v>theater</v>
      </c>
      <c r="T459" t="str">
        <f t="shared" si="44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9">
        <f t="shared" si="46"/>
        <v>351.20118343195264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 s="9">
        <f t="shared" si="45"/>
        <v>40265.208333333336</v>
      </c>
      <c r="N460">
        <v>1273554000</v>
      </c>
      <c r="O460" s="10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3"/>
        <v>theater</v>
      </c>
      <c r="T460" t="str">
        <f t="shared" si="44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9">
        <f t="shared" si="46"/>
        <v>90.063492063492063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 s="9">
        <f t="shared" si="45"/>
        <v>42001.25</v>
      </c>
      <c r="N461">
        <v>1421906400</v>
      </c>
      <c r="O461" s="10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3"/>
        <v>film &amp; video</v>
      </c>
      <c r="T461" t="str">
        <f t="shared" si="44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9">
        <f t="shared" si="46"/>
        <v>171.625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 s="9">
        <f t="shared" si="45"/>
        <v>40399.208333333336</v>
      </c>
      <c r="N462">
        <v>1281589200</v>
      </c>
      <c r="O462" s="10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3"/>
        <v>theater</v>
      </c>
      <c r="T462" t="str">
        <f t="shared" si="44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9">
        <f t="shared" si="46"/>
        <v>141.04655870445345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 s="9">
        <f t="shared" si="45"/>
        <v>41757.208333333336</v>
      </c>
      <c r="N463">
        <v>1400389200</v>
      </c>
      <c r="O463" s="10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3"/>
        <v>film &amp; video</v>
      </c>
      <c r="T463" t="str">
        <f t="shared" si="44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9">
        <f t="shared" si="46"/>
        <v>30.57944915254237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 s="9">
        <f t="shared" si="45"/>
        <v>41304.25</v>
      </c>
      <c r="N464">
        <v>1362808800</v>
      </c>
      <c r="O464" s="10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3"/>
        <v>games</v>
      </c>
      <c r="T464" t="str">
        <f t="shared" si="44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9">
        <f t="shared" si="46"/>
        <v>108.16455696202532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 s="9">
        <f t="shared" si="45"/>
        <v>41639.25</v>
      </c>
      <c r="N465">
        <v>1388815200</v>
      </c>
      <c r="O465" s="10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3"/>
        <v>film &amp; video</v>
      </c>
      <c r="T465" t="str">
        <f t="shared" si="44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9">
        <f t="shared" si="46"/>
        <v>133.45505617977528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 s="9">
        <f t="shared" si="45"/>
        <v>43142.25</v>
      </c>
      <c r="N466">
        <v>1519538400</v>
      </c>
      <c r="O466" s="10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3"/>
        <v>theater</v>
      </c>
      <c r="T466" t="str">
        <f t="shared" si="44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9">
        <f t="shared" si="46"/>
        <v>187.85106382978722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 s="9">
        <f t="shared" si="45"/>
        <v>43127.25</v>
      </c>
      <c r="N467">
        <v>1517810400</v>
      </c>
      <c r="O467" s="10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3"/>
        <v>publishing</v>
      </c>
      <c r="T467" t="str">
        <f t="shared" si="44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9">
        <f t="shared" si="46"/>
        <v>332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 s="9">
        <f t="shared" si="45"/>
        <v>41409.208333333336</v>
      </c>
      <c r="N468">
        <v>1370581200</v>
      </c>
      <c r="O468" s="10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3"/>
        <v>technology</v>
      </c>
      <c r="T468" t="str">
        <f t="shared" si="44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9">
        <f t="shared" si="46"/>
        <v>575.21428571428578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 s="9">
        <f t="shared" si="45"/>
        <v>42331.25</v>
      </c>
      <c r="N469">
        <v>1448863200</v>
      </c>
      <c r="O469" s="10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3"/>
        <v>technology</v>
      </c>
      <c r="T469" t="str">
        <f t="shared" si="44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9">
        <f t="shared" si="46"/>
        <v>40.5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 s="9">
        <f t="shared" si="45"/>
        <v>43569.208333333328</v>
      </c>
      <c r="N470">
        <v>1556600400</v>
      </c>
      <c r="O470" s="10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3"/>
        <v>theater</v>
      </c>
      <c r="T470" t="str">
        <f t="shared" si="44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9">
        <f t="shared" si="46"/>
        <v>184.42857142857144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 s="9">
        <f t="shared" si="45"/>
        <v>42142.208333333328</v>
      </c>
      <c r="N471">
        <v>1432098000</v>
      </c>
      <c r="O471" s="10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3"/>
        <v>film &amp; video</v>
      </c>
      <c r="T471" t="str">
        <f t="shared" si="44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9">
        <f t="shared" si="46"/>
        <v>285.80555555555554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 s="9">
        <f t="shared" si="45"/>
        <v>42716.25</v>
      </c>
      <c r="N472">
        <v>1482127200</v>
      </c>
      <c r="O472" s="10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3"/>
        <v>technology</v>
      </c>
      <c r="T472" t="str">
        <f t="shared" si="44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9">
        <f t="shared" si="46"/>
        <v>319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 s="9">
        <f t="shared" si="45"/>
        <v>41031.208333333336</v>
      </c>
      <c r="N473">
        <v>1335934800</v>
      </c>
      <c r="O473" s="10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3"/>
        <v>food</v>
      </c>
      <c r="T473" t="str">
        <f t="shared" si="44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9">
        <f t="shared" si="46"/>
        <v>39.234070221066318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 s="9">
        <f t="shared" si="45"/>
        <v>43535.208333333328</v>
      </c>
      <c r="N474">
        <v>1556946000</v>
      </c>
      <c r="O474" s="10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3"/>
        <v>music</v>
      </c>
      <c r="T474" t="str">
        <f t="shared" si="44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9">
        <f t="shared" si="46"/>
        <v>178.14000000000001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 s="9">
        <f t="shared" si="45"/>
        <v>43277.208333333328</v>
      </c>
      <c r="N475">
        <v>1530075600</v>
      </c>
      <c r="O475" s="10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3"/>
        <v>music</v>
      </c>
      <c r="T475" t="str">
        <f t="shared" si="44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9">
        <f t="shared" si="46"/>
        <v>365.15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 s="9">
        <f t="shared" si="45"/>
        <v>41989.25</v>
      </c>
      <c r="N476">
        <v>1418796000</v>
      </c>
      <c r="O476" s="10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3"/>
        <v>film &amp; video</v>
      </c>
      <c r="T476" t="str">
        <f t="shared" si="44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9">
        <f t="shared" si="46"/>
        <v>113.94594594594594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 s="9">
        <f t="shared" si="45"/>
        <v>41450.208333333336</v>
      </c>
      <c r="N477">
        <v>1372482000</v>
      </c>
      <c r="O477" s="10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3"/>
        <v>publishing</v>
      </c>
      <c r="T477" t="str">
        <f t="shared" si="44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9">
        <f t="shared" si="46"/>
        <v>29.828720626631856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 s="9">
        <f t="shared" si="45"/>
        <v>43322.208333333328</v>
      </c>
      <c r="N478">
        <v>1534395600</v>
      </c>
      <c r="O478" s="10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3"/>
        <v>publishing</v>
      </c>
      <c r="T478" t="str">
        <f t="shared" si="44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9">
        <f t="shared" si="46"/>
        <v>54.270588235294113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 s="9">
        <f t="shared" si="45"/>
        <v>40720.208333333336</v>
      </c>
      <c r="N479">
        <v>1311397200</v>
      </c>
      <c r="O479" s="10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3"/>
        <v>film &amp; video</v>
      </c>
      <c r="T479" t="str">
        <f t="shared" si="44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9">
        <f t="shared" si="46"/>
        <v>236.34156976744185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 s="9">
        <f t="shared" si="45"/>
        <v>42072.208333333328</v>
      </c>
      <c r="N480">
        <v>1426914000</v>
      </c>
      <c r="O480" s="10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3"/>
        <v>technology</v>
      </c>
      <c r="T480" t="str">
        <f t="shared" si="44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9">
        <f t="shared" si="46"/>
        <v>512.91666666666663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 s="9">
        <f t="shared" si="45"/>
        <v>42945.208333333328</v>
      </c>
      <c r="N481">
        <v>1501477200</v>
      </c>
      <c r="O481" s="10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3"/>
        <v>food</v>
      </c>
      <c r="T481" t="str">
        <f t="shared" si="44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9">
        <f t="shared" si="46"/>
        <v>100.65116279069768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 s="9">
        <f t="shared" si="45"/>
        <v>40248.25</v>
      </c>
      <c r="N482">
        <v>1269061200</v>
      </c>
      <c r="O482" s="10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3"/>
        <v>photography</v>
      </c>
      <c r="T482" t="str">
        <f t="shared" si="44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9">
        <f t="shared" si="46"/>
        <v>81.348423194303152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 s="9">
        <f t="shared" si="45"/>
        <v>41913.208333333336</v>
      </c>
      <c r="N483">
        <v>1415772000</v>
      </c>
      <c r="O483" s="10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3"/>
        <v>theater</v>
      </c>
      <c r="T483" t="str">
        <f t="shared" si="44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9">
        <f t="shared" si="46"/>
        <v>16.404761904761905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 s="9">
        <f t="shared" si="45"/>
        <v>40963.25</v>
      </c>
      <c r="N484">
        <v>1331013600</v>
      </c>
      <c r="O484" s="10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3"/>
        <v>publishing</v>
      </c>
      <c r="T484" t="str">
        <f t="shared" si="44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9">
        <f t="shared" si="46"/>
        <v>52.774617067833695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 s="9">
        <f t="shared" si="45"/>
        <v>43811.25</v>
      </c>
      <c r="N485">
        <v>1576735200</v>
      </c>
      <c r="O485" s="10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3"/>
        <v>theater</v>
      </c>
      <c r="T485" t="str">
        <f t="shared" si="44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9">
        <f t="shared" si="46"/>
        <v>260.20608108108109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 s="9">
        <f t="shared" si="45"/>
        <v>41855.208333333336</v>
      </c>
      <c r="N486">
        <v>1411362000</v>
      </c>
      <c r="O486" s="10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3"/>
        <v>food</v>
      </c>
      <c r="T486" t="str">
        <f t="shared" si="44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9">
        <f t="shared" si="46"/>
        <v>30.73289183222958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 s="9">
        <f t="shared" si="45"/>
        <v>43626.208333333328</v>
      </c>
      <c r="N487">
        <v>1563685200</v>
      </c>
      <c r="O487" s="10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3"/>
        <v>theater</v>
      </c>
      <c r="T487" t="str">
        <f t="shared" si="44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9">
        <f t="shared" si="46"/>
        <v>13.5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 s="9">
        <f t="shared" si="45"/>
        <v>43168.25</v>
      </c>
      <c r="N488">
        <v>1521867600</v>
      </c>
      <c r="O488" s="10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3"/>
        <v>publishing</v>
      </c>
      <c r="T488" t="str">
        <f t="shared" si="44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9">
        <f t="shared" si="46"/>
        <v>178.62556663644605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 s="9">
        <f t="shared" si="45"/>
        <v>42845.208333333328</v>
      </c>
      <c r="N489">
        <v>1495515600</v>
      </c>
      <c r="O489" s="10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3"/>
        <v>theater</v>
      </c>
      <c r="T489" t="str">
        <f t="shared" si="44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9">
        <f t="shared" si="46"/>
        <v>220.0566037735849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 s="9">
        <f t="shared" si="45"/>
        <v>42403.25</v>
      </c>
      <c r="N490">
        <v>1455948000</v>
      </c>
      <c r="O490" s="10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3"/>
        <v>theater</v>
      </c>
      <c r="T490" t="str">
        <f t="shared" si="44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9">
        <f t="shared" si="46"/>
        <v>101.5108695652174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 s="9">
        <f t="shared" si="45"/>
        <v>40406.208333333336</v>
      </c>
      <c r="N491">
        <v>1282366800</v>
      </c>
      <c r="O491" s="10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3"/>
        <v>technology</v>
      </c>
      <c r="T491" t="str">
        <f t="shared" si="44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9">
        <f t="shared" si="46"/>
        <v>191.5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 s="9">
        <f t="shared" si="45"/>
        <v>43786.25</v>
      </c>
      <c r="N492">
        <v>1574575200</v>
      </c>
      <c r="O492" s="10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3"/>
        <v>journalism</v>
      </c>
      <c r="T492" t="str">
        <f t="shared" si="44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9">
        <f t="shared" si="46"/>
        <v>305.34683098591546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 s="9">
        <f t="shared" si="45"/>
        <v>41456.208333333336</v>
      </c>
      <c r="N493">
        <v>1374901200</v>
      </c>
      <c r="O493" s="10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3"/>
        <v>food</v>
      </c>
      <c r="T493" t="str">
        <f t="shared" si="44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9">
        <f t="shared" si="46"/>
        <v>23.995287958115181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 s="9">
        <f t="shared" si="45"/>
        <v>40336.208333333336</v>
      </c>
      <c r="N494">
        <v>1278910800</v>
      </c>
      <c r="O494" s="10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3"/>
        <v>film &amp; video</v>
      </c>
      <c r="T494" t="str">
        <f t="shared" si="44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9">
        <f t="shared" si="46"/>
        <v>723.77777777777771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 s="9">
        <f t="shared" si="45"/>
        <v>43645.208333333328</v>
      </c>
      <c r="N495">
        <v>1562907600</v>
      </c>
      <c r="O495" s="10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3"/>
        <v>photography</v>
      </c>
      <c r="T495" t="str">
        <f t="shared" si="44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9">
        <f t="shared" si="46"/>
        <v>547.36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 s="9">
        <f t="shared" si="45"/>
        <v>40990.208333333336</v>
      </c>
      <c r="N496">
        <v>1332478800</v>
      </c>
      <c r="O496" s="10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3"/>
        <v>technology</v>
      </c>
      <c r="T496" t="str">
        <f t="shared" si="44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9">
        <f t="shared" si="46"/>
        <v>414.49999999999994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 s="9">
        <f t="shared" si="45"/>
        <v>41800.208333333336</v>
      </c>
      <c r="N497">
        <v>1402722000</v>
      </c>
      <c r="O497" s="10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3"/>
        <v>theater</v>
      </c>
      <c r="T497" t="str">
        <f t="shared" si="44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9">
        <f t="shared" si="46"/>
        <v>0.90696409140369971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 s="9">
        <f t="shared" si="45"/>
        <v>42876.208333333328</v>
      </c>
      <c r="N498">
        <v>1496811600</v>
      </c>
      <c r="O498" s="10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3"/>
        <v>film &amp; video</v>
      </c>
      <c r="T498" t="str">
        <f t="shared" si="44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9">
        <f t="shared" si="46"/>
        <v>34.173469387755098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 s="9">
        <f t="shared" si="45"/>
        <v>42724.25</v>
      </c>
      <c r="N499">
        <v>1482213600</v>
      </c>
      <c r="O499" s="10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3"/>
        <v>technology</v>
      </c>
      <c r="T499" t="str">
        <f t="shared" si="44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9">
        <f t="shared" si="46"/>
        <v>23.948810754912099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 s="9">
        <f t="shared" si="45"/>
        <v>42005.25</v>
      </c>
      <c r="N500">
        <v>1420264800</v>
      </c>
      <c r="O500" s="10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3"/>
        <v>technology</v>
      </c>
      <c r="T500" t="str">
        <f t="shared" si="44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9">
        <f t="shared" si="46"/>
        <v>48.072649572649574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 s="9">
        <f t="shared" si="45"/>
        <v>42444.208333333328</v>
      </c>
      <c r="N501">
        <v>1458450000</v>
      </c>
      <c r="O501" s="10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3"/>
        <v>film &amp; video</v>
      </c>
      <c r="T501" t="str">
        <f t="shared" si="44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9">
        <f t="shared" si="46"/>
        <v>0</v>
      </c>
      <c r="G502" t="s">
        <v>14</v>
      </c>
      <c r="H502">
        <v>0</v>
      </c>
      <c r="I502" s="5" t="e">
        <f t="shared" si="42"/>
        <v>#DIV/0!</v>
      </c>
      <c r="J502" t="s">
        <v>21</v>
      </c>
      <c r="K502" t="s">
        <v>22</v>
      </c>
      <c r="L502">
        <v>1367384400</v>
      </c>
      <c r="M502" s="9">
        <f t="shared" si="45"/>
        <v>41395.208333333336</v>
      </c>
      <c r="N502">
        <v>1369803600</v>
      </c>
      <c r="O502" s="10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3"/>
        <v>theater</v>
      </c>
      <c r="T502" t="str">
        <f t="shared" si="44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9">
        <f t="shared" si="46"/>
        <v>70.145182291666657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 s="9">
        <f t="shared" si="45"/>
        <v>41345.208333333336</v>
      </c>
      <c r="N503">
        <v>1363237200</v>
      </c>
      <c r="O503" s="10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3"/>
        <v>film &amp; video</v>
      </c>
      <c r="T503" t="str">
        <f t="shared" si="44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9">
        <f t="shared" si="46"/>
        <v>529.92307692307691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 s="9">
        <f t="shared" si="45"/>
        <v>41117.208333333336</v>
      </c>
      <c r="N504">
        <v>1345870800</v>
      </c>
      <c r="O504" s="10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3"/>
        <v>games</v>
      </c>
      <c r="T504" t="str">
        <f t="shared" si="44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9">
        <f t="shared" si="46"/>
        <v>180.32549019607845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 s="9">
        <f t="shared" si="45"/>
        <v>42186.208333333328</v>
      </c>
      <c r="N505">
        <v>1437454800</v>
      </c>
      <c r="O505" s="10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3"/>
        <v>film &amp; video</v>
      </c>
      <c r="T505" t="str">
        <f t="shared" si="44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9">
        <f t="shared" si="46"/>
        <v>92.320000000000007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 s="9">
        <f t="shared" si="45"/>
        <v>42142.208333333328</v>
      </c>
      <c r="N506">
        <v>1432011600</v>
      </c>
      <c r="O506" s="10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3"/>
        <v>music</v>
      </c>
      <c r="T506" t="str">
        <f t="shared" si="44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9">
        <f t="shared" si="46"/>
        <v>13.901001112347053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 s="9">
        <f t="shared" si="45"/>
        <v>41341.25</v>
      </c>
      <c r="N507">
        <v>1366347600</v>
      </c>
      <c r="O507" s="10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3"/>
        <v>publishing</v>
      </c>
      <c r="T507" t="str">
        <f t="shared" si="44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9">
        <f t="shared" si="46"/>
        <v>927.07777777777767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 s="9">
        <f t="shared" si="45"/>
        <v>43062.25</v>
      </c>
      <c r="N508">
        <v>1512885600</v>
      </c>
      <c r="O508" s="10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3"/>
        <v>theater</v>
      </c>
      <c r="T508" t="str">
        <f t="shared" si="44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9">
        <f t="shared" si="46"/>
        <v>39.857142857142861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 s="9">
        <f t="shared" si="45"/>
        <v>41373.208333333336</v>
      </c>
      <c r="N509">
        <v>1369717200</v>
      </c>
      <c r="O509" s="10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3"/>
        <v>technology</v>
      </c>
      <c r="T509" t="str">
        <f t="shared" si="44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9">
        <f t="shared" si="46"/>
        <v>112.22929936305732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 s="9">
        <f t="shared" si="45"/>
        <v>43310.208333333328</v>
      </c>
      <c r="N510">
        <v>1534654800</v>
      </c>
      <c r="O510" s="10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3"/>
        <v>theater</v>
      </c>
      <c r="T510" t="str">
        <f t="shared" si="44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9">
        <f t="shared" si="46"/>
        <v>70.925816023738875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 s="9">
        <f t="shared" si="45"/>
        <v>41034.208333333336</v>
      </c>
      <c r="N511">
        <v>1337058000</v>
      </c>
      <c r="O511" s="10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3"/>
        <v>theater</v>
      </c>
      <c r="T511" t="str">
        <f t="shared" si="44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9">
        <f t="shared" si="46"/>
        <v>119.08974358974358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 s="9">
        <f t="shared" si="45"/>
        <v>43251.208333333328</v>
      </c>
      <c r="N512">
        <v>1529816400</v>
      </c>
      <c r="O512" s="10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3"/>
        <v>film &amp; video</v>
      </c>
      <c r="T512" t="str">
        <f t="shared" si="44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9">
        <f t="shared" si="46"/>
        <v>24.017591339648174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 s="9">
        <f t="shared" si="45"/>
        <v>43671.208333333328</v>
      </c>
      <c r="N513">
        <v>1564894800</v>
      </c>
      <c r="O513" s="10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3"/>
        <v>theater</v>
      </c>
      <c r="T513" t="str">
        <f t="shared" si="44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9">
        <f t="shared" si="46"/>
        <v>139.31868131868131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 s="9">
        <f t="shared" si="45"/>
        <v>41825.208333333336</v>
      </c>
      <c r="N514">
        <v>1404622800</v>
      </c>
      <c r="O514" s="10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3"/>
        <v>games</v>
      </c>
      <c r="T514" t="str">
        <f t="shared" si="44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9">
        <f t="shared" si="46"/>
        <v>39.277108433734945</v>
      </c>
      <c r="G515" t="s">
        <v>74</v>
      </c>
      <c r="H515">
        <v>35</v>
      </c>
      <c r="I515" s="5">
        <f t="shared" ref="I515:I578" si="48">E515/H515</f>
        <v>93.142857142857139</v>
      </c>
      <c r="J515" t="s">
        <v>21</v>
      </c>
      <c r="K515" t="s">
        <v>22</v>
      </c>
      <c r="L515">
        <v>1284008400</v>
      </c>
      <c r="M515" s="9">
        <f t="shared" si="45"/>
        <v>40430.208333333336</v>
      </c>
      <c r="N515">
        <v>1284181200</v>
      </c>
      <c r="O515" s="10">
        <f t="shared" si="47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9">LEFT(R515,FIND("/",R515)-1)</f>
        <v>film &amp; video</v>
      </c>
      <c r="T515" t="str">
        <f t="shared" ref="T515:T578" si="50">MID(R515,FIND("/",R515)+1,LEN(R515))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9">
        <f t="shared" si="46"/>
        <v>22.439077144917089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 s="9">
        <f t="shared" ref="M516:M579" si="51">(((L516/60)/60)/24)+DATE(1970,1,1)</f>
        <v>41614.25</v>
      </c>
      <c r="N516">
        <v>1386741600</v>
      </c>
      <c r="O516" s="10">
        <f t="shared" si="47"/>
        <v>41619.25</v>
      </c>
      <c r="P516" t="b">
        <v>0</v>
      </c>
      <c r="Q516" t="b">
        <v>1</v>
      </c>
      <c r="R516" t="s">
        <v>23</v>
      </c>
      <c r="S516" t="str">
        <f t="shared" si="49"/>
        <v>music</v>
      </c>
      <c r="T516" t="str">
        <f t="shared" si="50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9">
        <f t="shared" ref="F517:F580" si="52">(E517/D517)*100</f>
        <v>55.779069767441861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 s="9">
        <f t="shared" si="51"/>
        <v>40900.25</v>
      </c>
      <c r="N517">
        <v>1324792800</v>
      </c>
      <c r="O517" s="10">
        <f t="shared" ref="O517:O580" si="53">(((N517/60)/60)/24)+DATE(1970,1,1)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49"/>
        <v>theater</v>
      </c>
      <c r="T517" t="str">
        <f t="shared" si="50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9">
        <f t="shared" si="52"/>
        <v>42.523125996810208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 s="9">
        <f t="shared" si="51"/>
        <v>40396.208333333336</v>
      </c>
      <c r="N518">
        <v>1284354000</v>
      </c>
      <c r="O518" s="10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9"/>
        <v>publishing</v>
      </c>
      <c r="T518" t="str">
        <f t="shared" si="50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9">
        <f t="shared" si="52"/>
        <v>112.00000000000001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 s="9">
        <f t="shared" si="51"/>
        <v>42860.208333333328</v>
      </c>
      <c r="N519">
        <v>1494392400</v>
      </c>
      <c r="O519" s="10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9"/>
        <v>food</v>
      </c>
      <c r="T519" t="str">
        <f t="shared" si="50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9">
        <f t="shared" si="52"/>
        <v>7.0681818181818183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 s="9">
        <f t="shared" si="51"/>
        <v>43154.25</v>
      </c>
      <c r="N520">
        <v>1519538400</v>
      </c>
      <c r="O520" s="10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9"/>
        <v>film &amp; video</v>
      </c>
      <c r="T520" t="str">
        <f t="shared" si="50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9">
        <f t="shared" si="52"/>
        <v>101.74563871693867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 s="9">
        <f t="shared" si="51"/>
        <v>42012.25</v>
      </c>
      <c r="N521">
        <v>1421906400</v>
      </c>
      <c r="O521" s="10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9"/>
        <v>music</v>
      </c>
      <c r="T521" t="str">
        <f t="shared" si="50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9">
        <f t="shared" si="52"/>
        <v>425.75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 s="9">
        <f t="shared" si="51"/>
        <v>43574.208333333328</v>
      </c>
      <c r="N522">
        <v>1555909200</v>
      </c>
      <c r="O522" s="10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9"/>
        <v>theater</v>
      </c>
      <c r="T522" t="str">
        <f t="shared" si="50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9">
        <f t="shared" si="52"/>
        <v>145.53947368421052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 s="9">
        <f t="shared" si="51"/>
        <v>42605.208333333328</v>
      </c>
      <c r="N523">
        <v>1472446800</v>
      </c>
      <c r="O523" s="10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9"/>
        <v>film &amp; video</v>
      </c>
      <c r="T523" t="str">
        <f t="shared" si="50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9">
        <f t="shared" si="52"/>
        <v>32.453465346534657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 s="9">
        <f t="shared" si="51"/>
        <v>41093.208333333336</v>
      </c>
      <c r="N524">
        <v>1342328400</v>
      </c>
      <c r="O524" s="10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9"/>
        <v>film &amp; video</v>
      </c>
      <c r="T524" t="str">
        <f t="shared" si="50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9">
        <f t="shared" si="52"/>
        <v>700.33333333333326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 s="9">
        <f t="shared" si="51"/>
        <v>40241.25</v>
      </c>
      <c r="N525">
        <v>1268114400</v>
      </c>
      <c r="O525" s="10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9"/>
        <v>film &amp; video</v>
      </c>
      <c r="T525" t="str">
        <f t="shared" si="50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9">
        <f t="shared" si="52"/>
        <v>83.904860392967933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 s="9">
        <f t="shared" si="51"/>
        <v>40294.208333333336</v>
      </c>
      <c r="N526">
        <v>1273381200</v>
      </c>
      <c r="O526" s="10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9"/>
        <v>theater</v>
      </c>
      <c r="T526" t="str">
        <f t="shared" si="50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9">
        <f t="shared" si="52"/>
        <v>84.19047619047619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 s="9">
        <f t="shared" si="51"/>
        <v>40505.25</v>
      </c>
      <c r="N527">
        <v>1290837600</v>
      </c>
      <c r="O527" s="10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9"/>
        <v>technology</v>
      </c>
      <c r="T527" t="str">
        <f t="shared" si="50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9">
        <f t="shared" si="52"/>
        <v>155.95180722891567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 s="9">
        <f t="shared" si="51"/>
        <v>42364.25</v>
      </c>
      <c r="N528">
        <v>1454306400</v>
      </c>
      <c r="O528" s="10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9"/>
        <v>theater</v>
      </c>
      <c r="T528" t="str">
        <f t="shared" si="50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9">
        <f t="shared" si="52"/>
        <v>99.619450317124731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 s="9">
        <f t="shared" si="51"/>
        <v>42405.25</v>
      </c>
      <c r="N529">
        <v>1457762400</v>
      </c>
      <c r="O529" s="10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9"/>
        <v>film &amp; video</v>
      </c>
      <c r="T529" t="str">
        <f t="shared" si="50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9">
        <f t="shared" si="52"/>
        <v>80.300000000000011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 s="9">
        <f t="shared" si="51"/>
        <v>41601.25</v>
      </c>
      <c r="N530">
        <v>1389074400</v>
      </c>
      <c r="O530" s="10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9"/>
        <v>music</v>
      </c>
      <c r="T530" t="str">
        <f t="shared" si="50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9">
        <f t="shared" si="52"/>
        <v>11.254901960784313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 s="9">
        <f t="shared" si="51"/>
        <v>41769.208333333336</v>
      </c>
      <c r="N531">
        <v>1402117200</v>
      </c>
      <c r="O531" s="10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9"/>
        <v>games</v>
      </c>
      <c r="T531" t="str">
        <f t="shared" si="50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9">
        <f t="shared" si="52"/>
        <v>91.740952380952379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 s="9">
        <f t="shared" si="51"/>
        <v>40421.208333333336</v>
      </c>
      <c r="N532">
        <v>1284440400</v>
      </c>
      <c r="O532" s="10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9"/>
        <v>publishing</v>
      </c>
      <c r="T532" t="str">
        <f t="shared" si="50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9">
        <f t="shared" si="52"/>
        <v>95.521156936261391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 s="9">
        <f t="shared" si="51"/>
        <v>41589.25</v>
      </c>
      <c r="N533">
        <v>1388988000</v>
      </c>
      <c r="O533" s="10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9"/>
        <v>games</v>
      </c>
      <c r="T533" t="str">
        <f t="shared" si="50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9">
        <f t="shared" si="52"/>
        <v>502.87499999999994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 s="9">
        <f t="shared" si="51"/>
        <v>43125.25</v>
      </c>
      <c r="N534">
        <v>1516946400</v>
      </c>
      <c r="O534" s="10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9"/>
        <v>theater</v>
      </c>
      <c r="T534" t="str">
        <f t="shared" si="50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9">
        <f t="shared" si="52"/>
        <v>159.24394463667818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 s="9">
        <f t="shared" si="51"/>
        <v>41479.208333333336</v>
      </c>
      <c r="N535">
        <v>1377752400</v>
      </c>
      <c r="O535" s="10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9"/>
        <v>music</v>
      </c>
      <c r="T535" t="str">
        <f t="shared" si="50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9">
        <f t="shared" si="52"/>
        <v>15.022446689113355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 s="9">
        <f t="shared" si="51"/>
        <v>43329.208333333328</v>
      </c>
      <c r="N536">
        <v>1534568400</v>
      </c>
      <c r="O536" s="10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9"/>
        <v>film &amp; video</v>
      </c>
      <c r="T536" t="str">
        <f t="shared" si="50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9">
        <f t="shared" si="52"/>
        <v>482.03846153846149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 s="9">
        <f t="shared" si="51"/>
        <v>43259.208333333328</v>
      </c>
      <c r="N537">
        <v>1528606800</v>
      </c>
      <c r="O537" s="10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9"/>
        <v>theater</v>
      </c>
      <c r="T537" t="str">
        <f t="shared" si="50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9">
        <f t="shared" si="52"/>
        <v>149.96938775510205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 s="9">
        <f t="shared" si="51"/>
        <v>40414.208333333336</v>
      </c>
      <c r="N538">
        <v>1284872400</v>
      </c>
      <c r="O538" s="10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9"/>
        <v>publishing</v>
      </c>
      <c r="T538" t="str">
        <f t="shared" si="50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9">
        <f t="shared" si="52"/>
        <v>117.22156398104266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 s="9">
        <f t="shared" si="51"/>
        <v>43342.208333333328</v>
      </c>
      <c r="N539">
        <v>1537592400</v>
      </c>
      <c r="O539" s="10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9"/>
        <v>film &amp; video</v>
      </c>
      <c r="T539" t="str">
        <f t="shared" si="50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9">
        <f t="shared" si="52"/>
        <v>37.695968274950431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 s="9">
        <f t="shared" si="51"/>
        <v>41539.208333333336</v>
      </c>
      <c r="N540">
        <v>1381208400</v>
      </c>
      <c r="O540" s="10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9"/>
        <v>games</v>
      </c>
      <c r="T540" t="str">
        <f t="shared" si="50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9">
        <f t="shared" si="52"/>
        <v>72.653061224489804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 s="9">
        <f t="shared" si="51"/>
        <v>43647.208333333328</v>
      </c>
      <c r="N541">
        <v>1562475600</v>
      </c>
      <c r="O541" s="10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9"/>
        <v>food</v>
      </c>
      <c r="T541" t="str">
        <f t="shared" si="50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9">
        <f t="shared" si="52"/>
        <v>265.98113207547169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 s="9">
        <f t="shared" si="51"/>
        <v>43225.208333333328</v>
      </c>
      <c r="N542">
        <v>1527397200</v>
      </c>
      <c r="O542" s="10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9"/>
        <v>photography</v>
      </c>
      <c r="T542" t="str">
        <f t="shared" si="50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9">
        <f t="shared" si="52"/>
        <v>24.205617977528089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 s="9">
        <f t="shared" si="51"/>
        <v>42165.208333333328</v>
      </c>
      <c r="N543">
        <v>1436158800</v>
      </c>
      <c r="O543" s="10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9"/>
        <v>games</v>
      </c>
      <c r="T543" t="str">
        <f t="shared" si="50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9">
        <f t="shared" si="52"/>
        <v>2.5064935064935066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 s="9">
        <f t="shared" si="51"/>
        <v>42391.25</v>
      </c>
      <c r="N544">
        <v>1456034400</v>
      </c>
      <c r="O544" s="10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9"/>
        <v>music</v>
      </c>
      <c r="T544" t="str">
        <f t="shared" si="50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9">
        <f t="shared" si="52"/>
        <v>16.329799764428738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 s="9">
        <f t="shared" si="51"/>
        <v>41528.208333333336</v>
      </c>
      <c r="N545">
        <v>1380171600</v>
      </c>
      <c r="O545" s="10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9"/>
        <v>games</v>
      </c>
      <c r="T545" t="str">
        <f t="shared" si="50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9">
        <f t="shared" si="52"/>
        <v>276.5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 s="9">
        <f t="shared" si="51"/>
        <v>42377.25</v>
      </c>
      <c r="N546">
        <v>1453356000</v>
      </c>
      <c r="O546" s="10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9"/>
        <v>music</v>
      </c>
      <c r="T546" t="str">
        <f t="shared" si="50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9">
        <f t="shared" si="52"/>
        <v>88.803571428571431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 s="9">
        <f t="shared" si="51"/>
        <v>43824.25</v>
      </c>
      <c r="N547">
        <v>1578981600</v>
      </c>
      <c r="O547" s="10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9"/>
        <v>theater</v>
      </c>
      <c r="T547" t="str">
        <f t="shared" si="50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9">
        <f t="shared" si="52"/>
        <v>163.57142857142856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 s="9">
        <f t="shared" si="51"/>
        <v>43360.208333333328</v>
      </c>
      <c r="N548">
        <v>1537419600</v>
      </c>
      <c r="O548" s="10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9"/>
        <v>theater</v>
      </c>
      <c r="T548" t="str">
        <f t="shared" si="50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9">
        <f t="shared" si="52"/>
        <v>969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 s="9">
        <f t="shared" si="51"/>
        <v>42029.25</v>
      </c>
      <c r="N549">
        <v>1423202400</v>
      </c>
      <c r="O549" s="10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9"/>
        <v>film &amp; video</v>
      </c>
      <c r="T549" t="str">
        <f t="shared" si="50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9">
        <f t="shared" si="52"/>
        <v>270.91376701966715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 s="9">
        <f t="shared" si="51"/>
        <v>42461.208333333328</v>
      </c>
      <c r="N550">
        <v>1460610000</v>
      </c>
      <c r="O550" s="10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9"/>
        <v>theater</v>
      </c>
      <c r="T550" t="str">
        <f t="shared" si="50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9">
        <f t="shared" si="52"/>
        <v>284.21355932203392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 s="9">
        <f t="shared" si="51"/>
        <v>41422.208333333336</v>
      </c>
      <c r="N551">
        <v>1370494800</v>
      </c>
      <c r="O551" s="10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49"/>
        <v>technology</v>
      </c>
      <c r="T551" t="str">
        <f t="shared" si="50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9">
        <f t="shared" si="52"/>
        <v>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 s="9">
        <f t="shared" si="51"/>
        <v>40968.25</v>
      </c>
      <c r="N552">
        <v>1332306000</v>
      </c>
      <c r="O552" s="10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49"/>
        <v>music</v>
      </c>
      <c r="T552" t="str">
        <f t="shared" si="50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9">
        <f t="shared" si="52"/>
        <v>58.6329816768462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 s="9">
        <f t="shared" si="51"/>
        <v>41993.25</v>
      </c>
      <c r="N553">
        <v>1422511200</v>
      </c>
      <c r="O553" s="10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49"/>
        <v>technology</v>
      </c>
      <c r="T553" t="str">
        <f t="shared" si="50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9">
        <f t="shared" si="52"/>
        <v>98.51111111111112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 s="9">
        <f t="shared" si="51"/>
        <v>42700.25</v>
      </c>
      <c r="N554">
        <v>1480312800</v>
      </c>
      <c r="O554" s="10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49"/>
        <v>theater</v>
      </c>
      <c r="T554" t="str">
        <f t="shared" si="50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9">
        <f t="shared" si="52"/>
        <v>43.975381008206334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 s="9">
        <f t="shared" si="51"/>
        <v>40545.25</v>
      </c>
      <c r="N555">
        <v>1294034400</v>
      </c>
      <c r="O555" s="10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9"/>
        <v>music</v>
      </c>
      <c r="T555" t="str">
        <f t="shared" si="50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9">
        <f t="shared" si="52"/>
        <v>151.66315789473683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 s="9">
        <f t="shared" si="51"/>
        <v>42723.25</v>
      </c>
      <c r="N556">
        <v>1482645600</v>
      </c>
      <c r="O556" s="10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49"/>
        <v>music</v>
      </c>
      <c r="T556" t="str">
        <f t="shared" si="50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9">
        <f t="shared" si="52"/>
        <v>223.63492063492063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 s="9">
        <f t="shared" si="51"/>
        <v>41731.208333333336</v>
      </c>
      <c r="N557">
        <v>1399093200</v>
      </c>
      <c r="O557" s="10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9"/>
        <v>music</v>
      </c>
      <c r="T557" t="str">
        <f t="shared" si="50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9">
        <f t="shared" si="52"/>
        <v>239.75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 s="9">
        <f t="shared" si="51"/>
        <v>40792.208333333336</v>
      </c>
      <c r="N558">
        <v>1315890000</v>
      </c>
      <c r="O558" s="10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49"/>
        <v>publishing</v>
      </c>
      <c r="T558" t="str">
        <f t="shared" si="50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9">
        <f t="shared" si="52"/>
        <v>199.33333333333334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 s="9">
        <f t="shared" si="51"/>
        <v>42279.208333333328</v>
      </c>
      <c r="N559">
        <v>1444021200</v>
      </c>
      <c r="O559" s="10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49"/>
        <v>film &amp; video</v>
      </c>
      <c r="T559" t="str">
        <f t="shared" si="50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9">
        <f t="shared" si="52"/>
        <v>137.34482758620689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 s="9">
        <f t="shared" si="51"/>
        <v>42424.25</v>
      </c>
      <c r="N560">
        <v>1460005200</v>
      </c>
      <c r="O560" s="10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49"/>
        <v>theater</v>
      </c>
      <c r="T560" t="str">
        <f t="shared" si="50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9">
        <f t="shared" si="52"/>
        <v>100.9696106362773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 s="9">
        <f t="shared" si="51"/>
        <v>42584.208333333328</v>
      </c>
      <c r="N561">
        <v>1470718800</v>
      </c>
      <c r="O561" s="10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49"/>
        <v>theater</v>
      </c>
      <c r="T561" t="str">
        <f t="shared" si="50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9">
        <f t="shared" si="52"/>
        <v>794.16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 s="9">
        <f t="shared" si="51"/>
        <v>40865.25</v>
      </c>
      <c r="N562">
        <v>1325052000</v>
      </c>
      <c r="O562" s="10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49"/>
        <v>film &amp; video</v>
      </c>
      <c r="T562" t="str">
        <f t="shared" si="50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9">
        <f t="shared" si="52"/>
        <v>369.7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 s="9">
        <f t="shared" si="51"/>
        <v>40833.208333333336</v>
      </c>
      <c r="N563">
        <v>1319000400</v>
      </c>
      <c r="O563" s="10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49"/>
        <v>theater</v>
      </c>
      <c r="T563" t="str">
        <f t="shared" si="50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9">
        <f t="shared" si="52"/>
        <v>12.818181818181817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 s="9">
        <f t="shared" si="51"/>
        <v>43536.208333333328</v>
      </c>
      <c r="N564">
        <v>1552539600</v>
      </c>
      <c r="O564" s="10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9"/>
        <v>music</v>
      </c>
      <c r="T564" t="str">
        <f t="shared" si="50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9">
        <f t="shared" si="52"/>
        <v>138.02702702702703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 s="9">
        <f t="shared" si="51"/>
        <v>43417.25</v>
      </c>
      <c r="N565">
        <v>1543816800</v>
      </c>
      <c r="O565" s="10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49"/>
        <v>film &amp; video</v>
      </c>
      <c r="T565" t="str">
        <f t="shared" si="50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9">
        <f t="shared" si="52"/>
        <v>83.813278008298752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 s="9">
        <f t="shared" si="51"/>
        <v>42078.208333333328</v>
      </c>
      <c r="N566">
        <v>1427086800</v>
      </c>
      <c r="O566" s="10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49"/>
        <v>theater</v>
      </c>
      <c r="T566" t="str">
        <f t="shared" si="50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9">
        <f t="shared" si="52"/>
        <v>204.60063224446787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 s="9">
        <f t="shared" si="51"/>
        <v>40862.25</v>
      </c>
      <c r="N567">
        <v>1323064800</v>
      </c>
      <c r="O567" s="10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49"/>
        <v>theater</v>
      </c>
      <c r="T567" t="str">
        <f t="shared" si="50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9">
        <f t="shared" si="52"/>
        <v>44.344086021505376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 s="9">
        <f t="shared" si="51"/>
        <v>42424.25</v>
      </c>
      <c r="N568">
        <v>1458277200</v>
      </c>
      <c r="O568" s="10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49"/>
        <v>music</v>
      </c>
      <c r="T568" t="str">
        <f t="shared" si="50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9">
        <f t="shared" si="52"/>
        <v>218.60294117647058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 s="9">
        <f t="shared" si="51"/>
        <v>41830.208333333336</v>
      </c>
      <c r="N569">
        <v>1405141200</v>
      </c>
      <c r="O569" s="10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9"/>
        <v>music</v>
      </c>
      <c r="T569" t="str">
        <f t="shared" si="50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9">
        <f t="shared" si="52"/>
        <v>186.03314917127071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 s="9">
        <f t="shared" si="51"/>
        <v>40374.208333333336</v>
      </c>
      <c r="N570">
        <v>1283058000</v>
      </c>
      <c r="O570" s="10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49"/>
        <v>theater</v>
      </c>
      <c r="T570" t="str">
        <f t="shared" si="50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9">
        <f t="shared" si="52"/>
        <v>237.33830845771143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 s="9">
        <f t="shared" si="51"/>
        <v>40554.25</v>
      </c>
      <c r="N571">
        <v>1295762400</v>
      </c>
      <c r="O571" s="10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49"/>
        <v>film &amp; video</v>
      </c>
      <c r="T571" t="str">
        <f t="shared" si="50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9">
        <f t="shared" si="52"/>
        <v>305.65384615384613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 s="9">
        <f t="shared" si="51"/>
        <v>41993.25</v>
      </c>
      <c r="N572">
        <v>1419573600</v>
      </c>
      <c r="O572" s="10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9"/>
        <v>music</v>
      </c>
      <c r="T572" t="str">
        <f t="shared" si="50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9">
        <f t="shared" si="52"/>
        <v>94.142857142857139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 s="9">
        <f t="shared" si="51"/>
        <v>42174.208333333328</v>
      </c>
      <c r="N573">
        <v>1438750800</v>
      </c>
      <c r="O573" s="10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49"/>
        <v>film &amp; video</v>
      </c>
      <c r="T573" t="str">
        <f t="shared" si="50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9">
        <f t="shared" si="52"/>
        <v>54.400000000000006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 s="9">
        <f t="shared" si="51"/>
        <v>42275.208333333328</v>
      </c>
      <c r="N574">
        <v>1444798800</v>
      </c>
      <c r="O574" s="10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9"/>
        <v>music</v>
      </c>
      <c r="T574" t="str">
        <f t="shared" si="50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9">
        <f t="shared" si="52"/>
        <v>111.88059701492537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 s="9">
        <f t="shared" si="51"/>
        <v>41761.208333333336</v>
      </c>
      <c r="N575">
        <v>1399179600</v>
      </c>
      <c r="O575" s="10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49"/>
        <v>journalism</v>
      </c>
      <c r="T575" t="str">
        <f t="shared" si="50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9">
        <f t="shared" si="52"/>
        <v>369.14814814814815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 s="9">
        <f t="shared" si="51"/>
        <v>43806.25</v>
      </c>
      <c r="N576">
        <v>1576562400</v>
      </c>
      <c r="O576" s="10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9"/>
        <v>food</v>
      </c>
      <c r="T576" t="str">
        <f t="shared" si="50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9">
        <f t="shared" si="52"/>
        <v>62.930372148859547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 s="9">
        <f t="shared" si="51"/>
        <v>41779.208333333336</v>
      </c>
      <c r="N577">
        <v>1400821200</v>
      </c>
      <c r="O577" s="10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49"/>
        <v>theater</v>
      </c>
      <c r="T577" t="str">
        <f t="shared" si="50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9">
        <f t="shared" si="52"/>
        <v>64.927835051546396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 s="9">
        <f t="shared" si="51"/>
        <v>43040.208333333328</v>
      </c>
      <c r="N578">
        <v>1510984800</v>
      </c>
      <c r="O578" s="10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49"/>
        <v>theater</v>
      </c>
      <c r="T578" t="str">
        <f t="shared" si="50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9">
        <f t="shared" si="52"/>
        <v>18.853658536585368</v>
      </c>
      <c r="G579" t="s">
        <v>74</v>
      </c>
      <c r="H579">
        <v>37</v>
      </c>
      <c r="I579" s="5">
        <f t="shared" ref="I579:I642" si="54">E579/H579</f>
        <v>41.783783783783782</v>
      </c>
      <c r="J579" t="s">
        <v>21</v>
      </c>
      <c r="K579" t="s">
        <v>22</v>
      </c>
      <c r="L579">
        <v>1299823200</v>
      </c>
      <c r="M579" s="9">
        <f t="shared" si="51"/>
        <v>40613.25</v>
      </c>
      <c r="N579">
        <v>1302066000</v>
      </c>
      <c r="O579" s="10">
        <f t="shared" si="53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5">LEFT(R579,FIND("/",R579)-1)</f>
        <v>music</v>
      </c>
      <c r="T579" t="str">
        <f t="shared" ref="T579:T642" si="56">MID(R579,FIND("/",R579)+1,LEN(R579))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9">
        <f t="shared" si="52"/>
        <v>16.754404145077721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 s="9">
        <f t="shared" ref="M580:M643" si="57">(((L580/60)/60)/24)+DATE(1970,1,1)</f>
        <v>40878.25</v>
      </c>
      <c r="N580">
        <v>1322978400</v>
      </c>
      <c r="O580" s="10">
        <f t="shared" si="53"/>
        <v>40881.25</v>
      </c>
      <c r="P580" t="b">
        <v>0</v>
      </c>
      <c r="Q580" t="b">
        <v>0</v>
      </c>
      <c r="R580" t="s">
        <v>474</v>
      </c>
      <c r="S580" t="str">
        <f t="shared" si="55"/>
        <v>film &amp; video</v>
      </c>
      <c r="T580" t="str">
        <f t="shared" si="56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9">
        <f t="shared" ref="F581:F644" si="58">(E581/D581)*100</f>
        <v>101.11290322580646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 s="9">
        <f t="shared" si="57"/>
        <v>40762.208333333336</v>
      </c>
      <c r="N581">
        <v>1313730000</v>
      </c>
      <c r="O581" s="10">
        <f t="shared" ref="O581:O644" si="59"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55"/>
        <v>music</v>
      </c>
      <c r="T581" t="str">
        <f t="shared" si="56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9">
        <f t="shared" si="58"/>
        <v>341.5022831050228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 s="9">
        <f t="shared" si="57"/>
        <v>41696.25</v>
      </c>
      <c r="N582">
        <v>1394085600</v>
      </c>
      <c r="O582" s="10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5"/>
        <v>theater</v>
      </c>
      <c r="T582" t="str">
        <f t="shared" si="56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9">
        <f t="shared" si="58"/>
        <v>64.016666666666666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 s="9">
        <f t="shared" si="57"/>
        <v>40662.208333333336</v>
      </c>
      <c r="N583">
        <v>1305349200</v>
      </c>
      <c r="O583" s="10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5"/>
        <v>technology</v>
      </c>
      <c r="T583" t="str">
        <f t="shared" si="56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9">
        <f t="shared" si="58"/>
        <v>52.080459770114942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 s="9">
        <f t="shared" si="57"/>
        <v>42165.208333333328</v>
      </c>
      <c r="N584">
        <v>1434344400</v>
      </c>
      <c r="O584" s="10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5"/>
        <v>games</v>
      </c>
      <c r="T584" t="str">
        <f t="shared" si="56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9">
        <f t="shared" si="58"/>
        <v>322.40211640211641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 s="9">
        <f t="shared" si="57"/>
        <v>40959.25</v>
      </c>
      <c r="N585">
        <v>1331186400</v>
      </c>
      <c r="O585" s="10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5"/>
        <v>film &amp; video</v>
      </c>
      <c r="T585" t="str">
        <f t="shared" si="56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9">
        <f t="shared" si="58"/>
        <v>119.50810185185186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 s="9">
        <f t="shared" si="57"/>
        <v>41024.208333333336</v>
      </c>
      <c r="N586">
        <v>1336539600</v>
      </c>
      <c r="O586" s="10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5"/>
        <v>technology</v>
      </c>
      <c r="T586" t="str">
        <f t="shared" si="56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9">
        <f t="shared" si="58"/>
        <v>146.79775280898878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 s="9">
        <f t="shared" si="57"/>
        <v>40255.208333333336</v>
      </c>
      <c r="N587">
        <v>1269752400</v>
      </c>
      <c r="O587" s="10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5"/>
        <v>publishing</v>
      </c>
      <c r="T587" t="str">
        <f t="shared" si="56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9">
        <f t="shared" si="58"/>
        <v>950.57142857142856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 s="9">
        <f t="shared" si="57"/>
        <v>40499.25</v>
      </c>
      <c r="N588">
        <v>1291615200</v>
      </c>
      <c r="O588" s="10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5"/>
        <v>music</v>
      </c>
      <c r="T588" t="str">
        <f t="shared" si="56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9">
        <f t="shared" si="58"/>
        <v>72.893617021276597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 s="9">
        <f t="shared" si="57"/>
        <v>43484.25</v>
      </c>
      <c r="N589">
        <v>1552366800</v>
      </c>
      <c r="O589" s="10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5"/>
        <v>food</v>
      </c>
      <c r="T589" t="str">
        <f t="shared" si="56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9">
        <f t="shared" si="58"/>
        <v>79.008248730964468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 s="9">
        <f t="shared" si="57"/>
        <v>40262.208333333336</v>
      </c>
      <c r="N590">
        <v>1272171600</v>
      </c>
      <c r="O590" s="10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5"/>
        <v>theater</v>
      </c>
      <c r="T590" t="str">
        <f t="shared" si="56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9">
        <f t="shared" si="58"/>
        <v>64.721518987341781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 s="9">
        <f t="shared" si="57"/>
        <v>42190.208333333328</v>
      </c>
      <c r="N591">
        <v>1436677200</v>
      </c>
      <c r="O591" s="10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5"/>
        <v>film &amp; video</v>
      </c>
      <c r="T591" t="str">
        <f t="shared" si="56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9">
        <f t="shared" si="58"/>
        <v>82.028169014084511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 s="9">
        <f t="shared" si="57"/>
        <v>41994.25</v>
      </c>
      <c r="N592">
        <v>1420092000</v>
      </c>
      <c r="O592" s="10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5"/>
        <v>publishing</v>
      </c>
      <c r="T592" t="str">
        <f t="shared" si="56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9">
        <f t="shared" si="58"/>
        <v>1037.6666666666667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 s="9">
        <f t="shared" si="57"/>
        <v>40373.208333333336</v>
      </c>
      <c r="N593">
        <v>1279947600</v>
      </c>
      <c r="O593" s="10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5"/>
        <v>games</v>
      </c>
      <c r="T593" t="str">
        <f t="shared" si="56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9">
        <f t="shared" si="58"/>
        <v>12.910076530612244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 s="9">
        <f t="shared" si="57"/>
        <v>41789.208333333336</v>
      </c>
      <c r="N594">
        <v>1402203600</v>
      </c>
      <c r="O594" s="10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5"/>
        <v>theater</v>
      </c>
      <c r="T594" t="str">
        <f t="shared" si="56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9">
        <f t="shared" si="58"/>
        <v>154.84210526315789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 s="9">
        <f t="shared" si="57"/>
        <v>41724.208333333336</v>
      </c>
      <c r="N595">
        <v>1396933200</v>
      </c>
      <c r="O595" s="10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5"/>
        <v>film &amp; video</v>
      </c>
      <c r="T595" t="str">
        <f t="shared" si="56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9">
        <f t="shared" si="58"/>
        <v>7.0991735537190088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 s="9">
        <f t="shared" si="57"/>
        <v>42548.208333333328</v>
      </c>
      <c r="N596">
        <v>1467262800</v>
      </c>
      <c r="O596" s="10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5"/>
        <v>theater</v>
      </c>
      <c r="T596" t="str">
        <f t="shared" si="56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9">
        <f t="shared" si="58"/>
        <v>208.52773826458036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 s="9">
        <f t="shared" si="57"/>
        <v>40253.208333333336</v>
      </c>
      <c r="N597">
        <v>1270530000</v>
      </c>
      <c r="O597" s="10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5"/>
        <v>theater</v>
      </c>
      <c r="T597" t="str">
        <f t="shared" si="56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9">
        <f t="shared" si="58"/>
        <v>99.683544303797461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 s="9">
        <f t="shared" si="57"/>
        <v>42434.25</v>
      </c>
      <c r="N598">
        <v>1457762400</v>
      </c>
      <c r="O598" s="10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5"/>
        <v>film &amp; video</v>
      </c>
      <c r="T598" t="str">
        <f t="shared" si="56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9">
        <f t="shared" si="58"/>
        <v>201.59756097560978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 s="9">
        <f t="shared" si="57"/>
        <v>43786.25</v>
      </c>
      <c r="N599">
        <v>1575525600</v>
      </c>
      <c r="O599" s="10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5"/>
        <v>theater</v>
      </c>
      <c r="T599" t="str">
        <f t="shared" si="56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9">
        <f t="shared" si="58"/>
        <v>162.09032258064516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 s="9">
        <f t="shared" si="57"/>
        <v>40344.208333333336</v>
      </c>
      <c r="N600">
        <v>1279083600</v>
      </c>
      <c r="O600" s="10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5"/>
        <v>music</v>
      </c>
      <c r="T600" t="str">
        <f t="shared" si="56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9">
        <f t="shared" si="58"/>
        <v>3.6436208125445471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 s="9">
        <f t="shared" si="57"/>
        <v>42047.25</v>
      </c>
      <c r="N601">
        <v>1424412000</v>
      </c>
      <c r="O601" s="10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5"/>
        <v>film &amp; video</v>
      </c>
      <c r="T601" t="str">
        <f t="shared" si="56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9">
        <f t="shared" si="58"/>
        <v>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 s="9">
        <f t="shared" si="57"/>
        <v>41485.208333333336</v>
      </c>
      <c r="N602">
        <v>1376197200</v>
      </c>
      <c r="O602" s="10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5"/>
        <v>food</v>
      </c>
      <c r="T602" t="str">
        <f t="shared" si="56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9">
        <f t="shared" si="58"/>
        <v>206.63492063492063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 s="9">
        <f t="shared" si="57"/>
        <v>41789.208333333336</v>
      </c>
      <c r="N603">
        <v>1402894800</v>
      </c>
      <c r="O603" s="10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5"/>
        <v>technology</v>
      </c>
      <c r="T603" t="str">
        <f t="shared" si="56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9">
        <f t="shared" si="58"/>
        <v>128.23628691983123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 s="9">
        <f t="shared" si="57"/>
        <v>42160.208333333328</v>
      </c>
      <c r="N604">
        <v>1434430800</v>
      </c>
      <c r="O604" s="10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5"/>
        <v>theater</v>
      </c>
      <c r="T604" t="str">
        <f t="shared" si="56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9">
        <f t="shared" si="58"/>
        <v>119.66037735849055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 s="9">
        <f t="shared" si="57"/>
        <v>43573.208333333328</v>
      </c>
      <c r="N605">
        <v>1557896400</v>
      </c>
      <c r="O605" s="10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5"/>
        <v>theater</v>
      </c>
      <c r="T605" t="str">
        <f t="shared" si="56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9">
        <f t="shared" si="58"/>
        <v>170.73055242390078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 s="9">
        <f t="shared" si="57"/>
        <v>40565.25</v>
      </c>
      <c r="N606">
        <v>1297490400</v>
      </c>
      <c r="O606" s="10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5"/>
        <v>theater</v>
      </c>
      <c r="T606" t="str">
        <f t="shared" si="56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9">
        <f t="shared" si="58"/>
        <v>187.21212121212122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 s="9">
        <f t="shared" si="57"/>
        <v>42280.208333333328</v>
      </c>
      <c r="N607">
        <v>1447394400</v>
      </c>
      <c r="O607" s="10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5"/>
        <v>publishing</v>
      </c>
      <c r="T607" t="str">
        <f t="shared" si="56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9">
        <f t="shared" si="58"/>
        <v>188.38235294117646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 s="9">
        <f t="shared" si="57"/>
        <v>42436.25</v>
      </c>
      <c r="N608">
        <v>1458277200</v>
      </c>
      <c r="O608" s="10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5"/>
        <v>music</v>
      </c>
      <c r="T608" t="str">
        <f t="shared" si="56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9">
        <f t="shared" si="58"/>
        <v>131.29869186046511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 s="9">
        <f t="shared" si="57"/>
        <v>41721.208333333336</v>
      </c>
      <c r="N609">
        <v>1395723600</v>
      </c>
      <c r="O609" s="10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5"/>
        <v>food</v>
      </c>
      <c r="T609" t="str">
        <f t="shared" si="56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9">
        <f t="shared" si="58"/>
        <v>283.97435897435901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 s="9">
        <f t="shared" si="57"/>
        <v>43530.25</v>
      </c>
      <c r="N610">
        <v>1552197600</v>
      </c>
      <c r="O610" s="10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5"/>
        <v>music</v>
      </c>
      <c r="T610" t="str">
        <f t="shared" si="56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9">
        <f t="shared" si="58"/>
        <v>120.41999999999999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 s="9">
        <f t="shared" si="57"/>
        <v>43481.25</v>
      </c>
      <c r="N611">
        <v>1549087200</v>
      </c>
      <c r="O611" s="10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5"/>
        <v>film &amp; video</v>
      </c>
      <c r="T611" t="str">
        <f t="shared" si="56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9">
        <f t="shared" si="58"/>
        <v>419.0560747663551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 s="9">
        <f t="shared" si="57"/>
        <v>41259.25</v>
      </c>
      <c r="N612">
        <v>1356847200</v>
      </c>
      <c r="O612" s="10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5"/>
        <v>theater</v>
      </c>
      <c r="T612" t="str">
        <f t="shared" si="56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9">
        <f t="shared" si="58"/>
        <v>13.853658536585368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 s="9">
        <f t="shared" si="57"/>
        <v>41480.208333333336</v>
      </c>
      <c r="N613">
        <v>1375765200</v>
      </c>
      <c r="O613" s="10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5"/>
        <v>theater</v>
      </c>
      <c r="T613" t="str">
        <f t="shared" si="56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9">
        <f t="shared" si="58"/>
        <v>139.43548387096774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 s="9">
        <f t="shared" si="57"/>
        <v>40474.208333333336</v>
      </c>
      <c r="N614">
        <v>1289800800</v>
      </c>
      <c r="O614" s="10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5"/>
        <v>music</v>
      </c>
      <c r="T614" t="str">
        <f t="shared" si="56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9">
        <f t="shared" si="58"/>
        <v>174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 s="9">
        <f t="shared" si="57"/>
        <v>42973.208333333328</v>
      </c>
      <c r="N615">
        <v>1504501200</v>
      </c>
      <c r="O615" s="10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5"/>
        <v>theater</v>
      </c>
      <c r="T615" t="str">
        <f t="shared" si="56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9">
        <f t="shared" si="58"/>
        <v>155.49056603773585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 s="9">
        <f t="shared" si="57"/>
        <v>42746.25</v>
      </c>
      <c r="N616">
        <v>1485669600</v>
      </c>
      <c r="O616" s="10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5"/>
        <v>theater</v>
      </c>
      <c r="T616" t="str">
        <f t="shared" si="56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9">
        <f t="shared" si="58"/>
        <v>170.44705882352943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 s="9">
        <f t="shared" si="57"/>
        <v>42489.208333333328</v>
      </c>
      <c r="N617">
        <v>1462770000</v>
      </c>
      <c r="O617" s="10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5"/>
        <v>theater</v>
      </c>
      <c r="T617" t="str">
        <f t="shared" si="56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9">
        <f t="shared" si="58"/>
        <v>189.515625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 s="9">
        <f t="shared" si="57"/>
        <v>41537.208333333336</v>
      </c>
      <c r="N618">
        <v>1379739600</v>
      </c>
      <c r="O618" s="10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5"/>
        <v>music</v>
      </c>
      <c r="T618" t="str">
        <f t="shared" si="56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9">
        <f t="shared" si="58"/>
        <v>249.71428571428572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 s="9">
        <f t="shared" si="57"/>
        <v>41794.208333333336</v>
      </c>
      <c r="N619">
        <v>1402722000</v>
      </c>
      <c r="O619" s="10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5"/>
        <v>theater</v>
      </c>
      <c r="T619" t="str">
        <f t="shared" si="56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9">
        <f t="shared" si="58"/>
        <v>48.860523665659613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 s="9">
        <f t="shared" si="57"/>
        <v>41396.208333333336</v>
      </c>
      <c r="N620">
        <v>1369285200</v>
      </c>
      <c r="O620" s="10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5"/>
        <v>publishing</v>
      </c>
      <c r="T620" t="str">
        <f t="shared" si="56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9">
        <f t="shared" si="58"/>
        <v>28.461970393057683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 s="9">
        <f t="shared" si="57"/>
        <v>40669.208333333336</v>
      </c>
      <c r="N621">
        <v>1304744400</v>
      </c>
      <c r="O621" s="10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5"/>
        <v>theater</v>
      </c>
      <c r="T621" t="str">
        <f t="shared" si="56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9">
        <f t="shared" si="58"/>
        <v>268.02325581395348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 s="9">
        <f t="shared" si="57"/>
        <v>42559.208333333328</v>
      </c>
      <c r="N622">
        <v>1468299600</v>
      </c>
      <c r="O622" s="10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5"/>
        <v>photography</v>
      </c>
      <c r="T622" t="str">
        <f t="shared" si="56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9">
        <f t="shared" si="58"/>
        <v>619.80078125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 s="9">
        <f t="shared" si="57"/>
        <v>42626.208333333328</v>
      </c>
      <c r="N623">
        <v>1474174800</v>
      </c>
      <c r="O623" s="10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5"/>
        <v>theater</v>
      </c>
      <c r="T623" t="str">
        <f t="shared" si="56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9">
        <f t="shared" si="58"/>
        <v>3.1301587301587301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 s="9">
        <f t="shared" si="57"/>
        <v>43205.208333333328</v>
      </c>
      <c r="N624">
        <v>1526014800</v>
      </c>
      <c r="O624" s="10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5"/>
        <v>music</v>
      </c>
      <c r="T624" t="str">
        <f t="shared" si="56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9">
        <f t="shared" si="58"/>
        <v>159.92152704135739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 s="9">
        <f t="shared" si="57"/>
        <v>42201.208333333328</v>
      </c>
      <c r="N625">
        <v>1437454800</v>
      </c>
      <c r="O625" s="10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5"/>
        <v>theater</v>
      </c>
      <c r="T625" t="str">
        <f t="shared" si="56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9">
        <f t="shared" si="58"/>
        <v>279.39215686274508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 s="9">
        <f t="shared" si="57"/>
        <v>42029.25</v>
      </c>
      <c r="N626">
        <v>1422684000</v>
      </c>
      <c r="O626" s="10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5"/>
        <v>photography</v>
      </c>
      <c r="T626" t="str">
        <f t="shared" si="56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9">
        <f t="shared" si="58"/>
        <v>77.373333333333335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 s="9">
        <f t="shared" si="57"/>
        <v>43857.25</v>
      </c>
      <c r="N627">
        <v>1581314400</v>
      </c>
      <c r="O627" s="10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5"/>
        <v>theater</v>
      </c>
      <c r="T627" t="str">
        <f t="shared" si="56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9">
        <f t="shared" si="58"/>
        <v>206.32812500000003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 s="9">
        <f t="shared" si="57"/>
        <v>40449.208333333336</v>
      </c>
      <c r="N628">
        <v>1286427600</v>
      </c>
      <c r="O628" s="10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5"/>
        <v>theater</v>
      </c>
      <c r="T628" t="str">
        <f t="shared" si="56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9">
        <f t="shared" si="58"/>
        <v>694.25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 s="9">
        <f t="shared" si="57"/>
        <v>40345.208333333336</v>
      </c>
      <c r="N629">
        <v>1278738000</v>
      </c>
      <c r="O629" s="10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5"/>
        <v>food</v>
      </c>
      <c r="T629" t="str">
        <f t="shared" si="56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9">
        <f t="shared" si="58"/>
        <v>151.78947368421052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 s="9">
        <f t="shared" si="57"/>
        <v>40455.208333333336</v>
      </c>
      <c r="N630">
        <v>1286427600</v>
      </c>
      <c r="O630" s="10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5"/>
        <v>music</v>
      </c>
      <c r="T630" t="str">
        <f t="shared" si="56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9">
        <f t="shared" si="58"/>
        <v>64.58207217694995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 s="9">
        <f t="shared" si="57"/>
        <v>42557.208333333328</v>
      </c>
      <c r="N631">
        <v>1467954000</v>
      </c>
      <c r="O631" s="10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5"/>
        <v>theater</v>
      </c>
      <c r="T631" t="str">
        <f t="shared" si="56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9">
        <f t="shared" si="58"/>
        <v>62.873684210526314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 s="9">
        <f t="shared" si="57"/>
        <v>43586.208333333328</v>
      </c>
      <c r="N632">
        <v>1557637200</v>
      </c>
      <c r="O632" s="10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5"/>
        <v>theater</v>
      </c>
      <c r="T632" t="str">
        <f t="shared" si="56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9">
        <f t="shared" si="58"/>
        <v>310.39864864864865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 s="9">
        <f t="shared" si="57"/>
        <v>43550.208333333328</v>
      </c>
      <c r="N633">
        <v>1553922000</v>
      </c>
      <c r="O633" s="10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5"/>
        <v>theater</v>
      </c>
      <c r="T633" t="str">
        <f t="shared" si="56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9">
        <f t="shared" si="58"/>
        <v>42.859916782246884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 s="9">
        <f t="shared" si="57"/>
        <v>41945.208333333336</v>
      </c>
      <c r="N634">
        <v>1416463200</v>
      </c>
      <c r="O634" s="10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5"/>
        <v>theater</v>
      </c>
      <c r="T634" t="str">
        <f t="shared" si="56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9">
        <f t="shared" si="58"/>
        <v>83.119402985074629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 s="9">
        <f t="shared" si="57"/>
        <v>42315.25</v>
      </c>
      <c r="N635">
        <v>1447221600</v>
      </c>
      <c r="O635" s="10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5"/>
        <v>film &amp; video</v>
      </c>
      <c r="T635" t="str">
        <f t="shared" si="56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9">
        <f t="shared" si="58"/>
        <v>78.531302876480552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 s="9">
        <f t="shared" si="57"/>
        <v>42819.208333333328</v>
      </c>
      <c r="N636">
        <v>1491627600</v>
      </c>
      <c r="O636" s="10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5"/>
        <v>film &amp; video</v>
      </c>
      <c r="T636" t="str">
        <f t="shared" si="56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9">
        <f t="shared" si="58"/>
        <v>114.09352517985612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 s="9">
        <f t="shared" si="57"/>
        <v>41314.25</v>
      </c>
      <c r="N637">
        <v>1363150800</v>
      </c>
      <c r="O637" s="10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5"/>
        <v>film &amp; video</v>
      </c>
      <c r="T637" t="str">
        <f t="shared" si="56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9">
        <f t="shared" si="58"/>
        <v>64.537683358624179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 s="9">
        <f t="shared" si="57"/>
        <v>40926.25</v>
      </c>
      <c r="N638">
        <v>1330754400</v>
      </c>
      <c r="O638" s="10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5"/>
        <v>film &amp; video</v>
      </c>
      <c r="T638" t="str">
        <f t="shared" si="56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9">
        <f t="shared" si="58"/>
        <v>79.411764705882348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 s="9">
        <f t="shared" si="57"/>
        <v>42688.25</v>
      </c>
      <c r="N639">
        <v>1479794400</v>
      </c>
      <c r="O639" s="10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5"/>
        <v>theater</v>
      </c>
      <c r="T639" t="str">
        <f t="shared" si="56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9">
        <f t="shared" si="58"/>
        <v>11.419117647058824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 s="9">
        <f t="shared" si="57"/>
        <v>40386.208333333336</v>
      </c>
      <c r="N640">
        <v>1281243600</v>
      </c>
      <c r="O640" s="10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5"/>
        <v>theater</v>
      </c>
      <c r="T640" t="str">
        <f t="shared" si="56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9">
        <f t="shared" si="58"/>
        <v>56.186046511627907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 s="9">
        <f t="shared" si="57"/>
        <v>43309.208333333328</v>
      </c>
      <c r="N641">
        <v>1532754000</v>
      </c>
      <c r="O641" s="10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5"/>
        <v>film &amp; video</v>
      </c>
      <c r="T641" t="str">
        <f t="shared" si="56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9">
        <f t="shared" si="58"/>
        <v>16.501669449081803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 s="9">
        <f t="shared" si="57"/>
        <v>42387.25</v>
      </c>
      <c r="N642">
        <v>1453356000</v>
      </c>
      <c r="O642" s="10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55"/>
        <v>theater</v>
      </c>
      <c r="T642" t="str">
        <f t="shared" si="56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9">
        <f t="shared" si="58"/>
        <v>119.96808510638297</v>
      </c>
      <c r="G643" t="s">
        <v>20</v>
      </c>
      <c r="H643">
        <v>194</v>
      </c>
      <c r="I643" s="5">
        <f t="shared" ref="I643:I706" si="60">E643/H643</f>
        <v>58.128865979381445</v>
      </c>
      <c r="J643" t="s">
        <v>98</v>
      </c>
      <c r="K643" t="s">
        <v>99</v>
      </c>
      <c r="L643">
        <v>1487570400</v>
      </c>
      <c r="M643" s="9">
        <f t="shared" si="57"/>
        <v>42786.25</v>
      </c>
      <c r="N643">
        <v>1489986000</v>
      </c>
      <c r="O643" s="10">
        <f t="shared" si="59"/>
        <v>42814.208333333328</v>
      </c>
      <c r="P643" t="b">
        <v>0</v>
      </c>
      <c r="Q643" t="b">
        <v>0</v>
      </c>
      <c r="R643" t="s">
        <v>33</v>
      </c>
      <c r="S643" t="str">
        <f t="shared" ref="S643:S706" si="61">LEFT(R643,FIND("/",R643)-1)</f>
        <v>theater</v>
      </c>
      <c r="T643" t="str">
        <f t="shared" ref="T643:T706" si="62">MID(R643,FIND("/",R643)+1,LEN(R643))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9">
        <f t="shared" si="58"/>
        <v>145.45652173913044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 s="9">
        <f t="shared" ref="M644:M707" si="63">(((L644/60)/60)/24)+DATE(1970,1,1)</f>
        <v>43451.25</v>
      </c>
      <c r="N644">
        <v>1545804000</v>
      </c>
      <c r="O644" s="10">
        <f t="shared" si="59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9">
        <f t="shared" ref="F645:F708" si="64">(E645/D645)*100</f>
        <v>221.38255033557047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 s="9">
        <f t="shared" si="63"/>
        <v>42795.25</v>
      </c>
      <c r="N645">
        <v>1489899600</v>
      </c>
      <c r="O645" s="10">
        <f t="shared" ref="O645:O708" si="65"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9">
        <f t="shared" si="64"/>
        <v>48.396694214876035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 s="9">
        <f t="shared" si="63"/>
        <v>43452.25</v>
      </c>
      <c r="N646">
        <v>1546495200</v>
      </c>
      <c r="O646" s="10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9">
        <f t="shared" si="64"/>
        <v>92.911504424778755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 s="9">
        <f t="shared" si="63"/>
        <v>43369.208333333328</v>
      </c>
      <c r="N647">
        <v>1539752400</v>
      </c>
      <c r="O647" s="10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9">
        <f t="shared" si="64"/>
        <v>88.599797365754824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 s="9">
        <f t="shared" si="63"/>
        <v>41346.208333333336</v>
      </c>
      <c r="N648">
        <v>1364101200</v>
      </c>
      <c r="O648" s="10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9">
        <f t="shared" si="64"/>
        <v>41.4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 s="9">
        <f t="shared" si="63"/>
        <v>43199.208333333328</v>
      </c>
      <c r="N649">
        <v>1525323600</v>
      </c>
      <c r="O649" s="10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9">
        <f t="shared" si="64"/>
        <v>63.056795131845846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 s="9">
        <f t="shared" si="63"/>
        <v>42922.208333333328</v>
      </c>
      <c r="N650">
        <v>1500872400</v>
      </c>
      <c r="O650" s="10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9">
        <f t="shared" si="64"/>
        <v>48.482333607230892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 s="9">
        <f t="shared" si="63"/>
        <v>40471.208333333336</v>
      </c>
      <c r="N651">
        <v>1288501200</v>
      </c>
      <c r="O651" s="10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9">
        <f t="shared" si="64"/>
        <v>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 s="9">
        <f t="shared" si="63"/>
        <v>41828.208333333336</v>
      </c>
      <c r="N652">
        <v>1407128400</v>
      </c>
      <c r="O652" s="10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9">
        <f t="shared" si="64"/>
        <v>88.47941026944585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 s="9">
        <f t="shared" si="63"/>
        <v>41692.25</v>
      </c>
      <c r="N653">
        <v>1394344800</v>
      </c>
      <c r="O653" s="10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9">
        <f t="shared" si="64"/>
        <v>126.84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 s="9">
        <f t="shared" si="63"/>
        <v>42587.208333333328</v>
      </c>
      <c r="N654">
        <v>1474088400</v>
      </c>
      <c r="O654" s="10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9">
        <f t="shared" si="64"/>
        <v>2338.833333333333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 s="9">
        <f t="shared" si="63"/>
        <v>42468.208333333328</v>
      </c>
      <c r="N655">
        <v>1460264400</v>
      </c>
      <c r="O655" s="10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9">
        <f t="shared" si="64"/>
        <v>508.38857142857148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 s="9">
        <f t="shared" si="63"/>
        <v>42240.208333333328</v>
      </c>
      <c r="N656">
        <v>1440824400</v>
      </c>
      <c r="O656" s="10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9">
        <f t="shared" si="64"/>
        <v>191.47826086956522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 s="9">
        <f t="shared" si="63"/>
        <v>42796.25</v>
      </c>
      <c r="N657">
        <v>1489554000</v>
      </c>
      <c r="O657" s="10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9">
        <f t="shared" si="64"/>
        <v>42.127533783783782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 s="9">
        <f t="shared" si="63"/>
        <v>43097.25</v>
      </c>
      <c r="N658">
        <v>1514872800</v>
      </c>
      <c r="O658" s="10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9">
        <f t="shared" si="64"/>
        <v>8.24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 s="9">
        <f t="shared" si="63"/>
        <v>43096.25</v>
      </c>
      <c r="N659">
        <v>1515736800</v>
      </c>
      <c r="O659" s="10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9">
        <f t="shared" si="64"/>
        <v>60.064638783269963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 s="9">
        <f t="shared" si="63"/>
        <v>42246.208333333328</v>
      </c>
      <c r="N660">
        <v>1442898000</v>
      </c>
      <c r="O660" s="10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9">
        <f t="shared" si="64"/>
        <v>47.232808616404313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 s="9">
        <f t="shared" si="63"/>
        <v>40570.25</v>
      </c>
      <c r="N661">
        <v>1296194400</v>
      </c>
      <c r="O661" s="10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9">
        <f t="shared" si="64"/>
        <v>81.736263736263737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 s="9">
        <f t="shared" si="63"/>
        <v>42237.208333333328</v>
      </c>
      <c r="N662">
        <v>1440910800</v>
      </c>
      <c r="O662" s="10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9">
        <f t="shared" si="64"/>
        <v>54.187265917603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 s="9">
        <f t="shared" si="63"/>
        <v>40996.208333333336</v>
      </c>
      <c r="N663">
        <v>1335502800</v>
      </c>
      <c r="O663" s="10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9">
        <f t="shared" si="64"/>
        <v>97.868131868131869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 s="9">
        <f t="shared" si="63"/>
        <v>43443.25</v>
      </c>
      <c r="N664">
        <v>1544680800</v>
      </c>
      <c r="O664" s="10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9">
        <f t="shared" si="64"/>
        <v>77.239999999999995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 s="9">
        <f t="shared" si="63"/>
        <v>40458.208333333336</v>
      </c>
      <c r="N665">
        <v>1288414800</v>
      </c>
      <c r="O665" s="10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9">
        <f t="shared" si="64"/>
        <v>33.464735516372798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 s="9">
        <f t="shared" si="63"/>
        <v>40959.25</v>
      </c>
      <c r="N666">
        <v>1330581600</v>
      </c>
      <c r="O666" s="10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9">
        <f t="shared" si="64"/>
        <v>239.58823529411765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 s="9">
        <f t="shared" si="63"/>
        <v>40733.208333333336</v>
      </c>
      <c r="N667">
        <v>1311397200</v>
      </c>
      <c r="O667" s="10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9">
        <f t="shared" si="64"/>
        <v>64.032258064516128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 s="9">
        <f t="shared" si="63"/>
        <v>41516.208333333336</v>
      </c>
      <c r="N668">
        <v>1378357200</v>
      </c>
      <c r="O668" s="10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9">
        <f t="shared" si="64"/>
        <v>176.15942028985506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 s="9">
        <f t="shared" si="63"/>
        <v>41892.208333333336</v>
      </c>
      <c r="N669">
        <v>1411102800</v>
      </c>
      <c r="O669" s="10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journalism</v>
      </c>
      <c r="T669" t="str">
        <f t="shared" si="62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9">
        <f t="shared" si="64"/>
        <v>20.33818181818182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 s="9">
        <f t="shared" si="63"/>
        <v>41122.208333333336</v>
      </c>
      <c r="N670">
        <v>1344834000</v>
      </c>
      <c r="O670" s="10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9">
        <f t="shared" si="64"/>
        <v>358.64754098360658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 s="9">
        <f t="shared" si="63"/>
        <v>42912.208333333328</v>
      </c>
      <c r="N671">
        <v>1499230800</v>
      </c>
      <c r="O671" s="10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9">
        <f t="shared" si="64"/>
        <v>468.85802469135803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 s="9">
        <f t="shared" si="63"/>
        <v>42425.25</v>
      </c>
      <c r="N672">
        <v>1457416800</v>
      </c>
      <c r="O672" s="10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9">
        <f t="shared" si="64"/>
        <v>122.05635245901641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 s="9">
        <f t="shared" si="63"/>
        <v>40390.208333333336</v>
      </c>
      <c r="N673">
        <v>1280898000</v>
      </c>
      <c r="O673" s="10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9">
        <f t="shared" si="64"/>
        <v>55.931783729156137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 s="9">
        <f t="shared" si="63"/>
        <v>43180.208333333328</v>
      </c>
      <c r="N674">
        <v>1522472400</v>
      </c>
      <c r="O674" s="10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9">
        <f t="shared" si="64"/>
        <v>43.660714285714285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 s="9">
        <f t="shared" si="63"/>
        <v>42475.208333333328</v>
      </c>
      <c r="N675">
        <v>1462510800</v>
      </c>
      <c r="O675" s="10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9">
        <f t="shared" si="64"/>
        <v>33.53837141183363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 s="9">
        <f t="shared" si="63"/>
        <v>40774.208333333336</v>
      </c>
      <c r="N676">
        <v>1317790800</v>
      </c>
      <c r="O676" s="10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9">
        <f t="shared" si="64"/>
        <v>122.97938144329896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 s="9">
        <f t="shared" si="63"/>
        <v>43719.208333333328</v>
      </c>
      <c r="N677">
        <v>1568782800</v>
      </c>
      <c r="O677" s="10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journalism</v>
      </c>
      <c r="T677" t="str">
        <f t="shared" si="62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9">
        <f t="shared" si="64"/>
        <v>189.74959871589084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 s="9">
        <f t="shared" si="63"/>
        <v>41178.208333333336</v>
      </c>
      <c r="N678">
        <v>1349413200</v>
      </c>
      <c r="O678" s="10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9">
        <f t="shared" si="64"/>
        <v>83.622641509433961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 s="9">
        <f t="shared" si="63"/>
        <v>42561.208333333328</v>
      </c>
      <c r="N679">
        <v>1472446800</v>
      </c>
      <c r="O679" s="10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9">
        <f t="shared" si="64"/>
        <v>17.968844221105527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 s="9">
        <f t="shared" si="63"/>
        <v>43484.25</v>
      </c>
      <c r="N680">
        <v>1548050400</v>
      </c>
      <c r="O680" s="10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9">
        <f t="shared" si="64"/>
        <v>1036.5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 s="9">
        <f t="shared" si="63"/>
        <v>43756.208333333328</v>
      </c>
      <c r="N681">
        <v>1571806800</v>
      </c>
      <c r="O681" s="10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9">
        <f t="shared" si="64"/>
        <v>97.405219780219781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 s="9">
        <f t="shared" si="63"/>
        <v>43813.25</v>
      </c>
      <c r="N682">
        <v>1576476000</v>
      </c>
      <c r="O682" s="10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9">
        <f t="shared" si="64"/>
        <v>86.386203150461711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 s="9">
        <f t="shared" si="63"/>
        <v>40898.25</v>
      </c>
      <c r="N683">
        <v>1324965600</v>
      </c>
      <c r="O683" s="10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9">
        <f t="shared" si="64"/>
        <v>150.16666666666666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 s="9">
        <f t="shared" si="63"/>
        <v>41619.25</v>
      </c>
      <c r="N684">
        <v>1387519200</v>
      </c>
      <c r="O684" s="10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9">
        <f t="shared" si="64"/>
        <v>358.43478260869563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 s="9">
        <f t="shared" si="63"/>
        <v>43359.208333333328</v>
      </c>
      <c r="N685">
        <v>1537246800</v>
      </c>
      <c r="O685" s="10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9">
        <f t="shared" si="64"/>
        <v>542.85714285714289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 s="9">
        <f t="shared" si="63"/>
        <v>40358.208333333336</v>
      </c>
      <c r="N686">
        <v>1279515600</v>
      </c>
      <c r="O686" s="10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9">
        <f t="shared" si="64"/>
        <v>67.500714285714281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 s="9">
        <f t="shared" si="63"/>
        <v>42239.208333333328</v>
      </c>
      <c r="N687">
        <v>1442379600</v>
      </c>
      <c r="O687" s="10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9">
        <f t="shared" si="64"/>
        <v>191.74666666666667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 s="9">
        <f t="shared" si="63"/>
        <v>43186.208333333328</v>
      </c>
      <c r="N688">
        <v>1523077200</v>
      </c>
      <c r="O688" s="10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9">
        <f t="shared" si="64"/>
        <v>932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 s="9">
        <f t="shared" si="63"/>
        <v>42806.25</v>
      </c>
      <c r="N689">
        <v>1489554000</v>
      </c>
      <c r="O689" s="10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9">
        <f t="shared" si="64"/>
        <v>429.27586206896552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 s="9">
        <f t="shared" si="63"/>
        <v>43475.25</v>
      </c>
      <c r="N690">
        <v>1548482400</v>
      </c>
      <c r="O690" s="10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9">
        <f t="shared" si="64"/>
        <v>100.65753424657535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 s="9">
        <f t="shared" si="63"/>
        <v>41576.208333333336</v>
      </c>
      <c r="N691">
        <v>1384063200</v>
      </c>
      <c r="O691" s="10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9">
        <f t="shared" si="64"/>
        <v>226.61111111111109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 s="9">
        <f t="shared" si="63"/>
        <v>40874.25</v>
      </c>
      <c r="N692">
        <v>1322892000</v>
      </c>
      <c r="O692" s="10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9">
        <f t="shared" si="64"/>
        <v>142.38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 s="9">
        <f t="shared" si="63"/>
        <v>41185.208333333336</v>
      </c>
      <c r="N693">
        <v>1350709200</v>
      </c>
      <c r="O693" s="10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9">
        <f t="shared" si="64"/>
        <v>90.633333333333326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 s="9">
        <f t="shared" si="63"/>
        <v>43655.208333333328</v>
      </c>
      <c r="N694">
        <v>1564203600</v>
      </c>
      <c r="O694" s="10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9">
        <f t="shared" si="64"/>
        <v>63.966740576496676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 s="9">
        <f t="shared" si="63"/>
        <v>43025.208333333328</v>
      </c>
      <c r="N695">
        <v>1509685200</v>
      </c>
      <c r="O695" s="10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9">
        <f t="shared" si="64"/>
        <v>84.131868131868131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 s="9">
        <f t="shared" si="63"/>
        <v>43066.25</v>
      </c>
      <c r="N696">
        <v>1514959200</v>
      </c>
      <c r="O696" s="10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9">
        <f t="shared" si="64"/>
        <v>133.93478260869566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 s="9">
        <f t="shared" si="63"/>
        <v>42322.25</v>
      </c>
      <c r="N697">
        <v>1448863200</v>
      </c>
      <c r="O697" s="10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9">
        <f t="shared" si="64"/>
        <v>59.042047531992694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 s="9">
        <f t="shared" si="63"/>
        <v>42114.208333333328</v>
      </c>
      <c r="N698">
        <v>1429592400</v>
      </c>
      <c r="O698" s="10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9">
        <f t="shared" si="64"/>
        <v>152.80062063615205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 s="9">
        <f t="shared" si="63"/>
        <v>43190.208333333328</v>
      </c>
      <c r="N699">
        <v>1522645200</v>
      </c>
      <c r="O699" s="10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9">
        <f t="shared" si="64"/>
        <v>446.69121140142522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 s="9">
        <f t="shared" si="63"/>
        <v>40871.25</v>
      </c>
      <c r="N700">
        <v>1323324000</v>
      </c>
      <c r="O700" s="10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9">
        <f t="shared" si="64"/>
        <v>84.391891891891888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 s="9">
        <f t="shared" si="63"/>
        <v>43641.208333333328</v>
      </c>
      <c r="N701">
        <v>1561525200</v>
      </c>
      <c r="O701" s="10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9">
        <f t="shared" si="64"/>
        <v>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 s="9">
        <f t="shared" si="63"/>
        <v>40203.25</v>
      </c>
      <c r="N702">
        <v>1265695200</v>
      </c>
      <c r="O702" s="10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9">
        <f t="shared" si="64"/>
        <v>175.02692307692308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 s="9">
        <f t="shared" si="63"/>
        <v>40629.208333333336</v>
      </c>
      <c r="N703">
        <v>1301806800</v>
      </c>
      <c r="O703" s="10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9">
        <f t="shared" si="64"/>
        <v>54.137931034482754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 s="9">
        <f t="shared" si="63"/>
        <v>41477.208333333336</v>
      </c>
      <c r="N704">
        <v>1374901200</v>
      </c>
      <c r="O704" s="10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9">
        <f t="shared" si="64"/>
        <v>311.87381703470032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 s="9">
        <f t="shared" si="63"/>
        <v>41020.208333333336</v>
      </c>
      <c r="N705">
        <v>1336453200</v>
      </c>
      <c r="O705" s="10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9">
        <f t="shared" si="64"/>
        <v>122.78160919540231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 s="9">
        <f t="shared" si="63"/>
        <v>42555.208333333328</v>
      </c>
      <c r="N706">
        <v>1468904400</v>
      </c>
      <c r="O706" s="10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1"/>
        <v>film &amp; video</v>
      </c>
      <c r="T706" t="str">
        <f t="shared" si="62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9">
        <f t="shared" si="64"/>
        <v>99.026517383618156</v>
      </c>
      <c r="G707" t="s">
        <v>14</v>
      </c>
      <c r="H707">
        <v>2025</v>
      </c>
      <c r="I707" s="5">
        <f t="shared" ref="I707:I770" si="66">E707/H707</f>
        <v>82.986666666666665</v>
      </c>
      <c r="J707" t="s">
        <v>40</v>
      </c>
      <c r="K707" t="s">
        <v>41</v>
      </c>
      <c r="L707">
        <v>1386741600</v>
      </c>
      <c r="M707" s="9">
        <f t="shared" si="63"/>
        <v>41619.25</v>
      </c>
      <c r="N707">
        <v>1387087200</v>
      </c>
      <c r="O707" s="10">
        <f t="shared" si="65"/>
        <v>41623.25</v>
      </c>
      <c r="P707" t="b">
        <v>0</v>
      </c>
      <c r="Q707" t="b">
        <v>0</v>
      </c>
      <c r="R707" t="s">
        <v>68</v>
      </c>
      <c r="S707" t="str">
        <f t="shared" ref="S707:S770" si="67">LEFT(R707,FIND("/",R707)-1)</f>
        <v>publishing</v>
      </c>
      <c r="T707" t="str">
        <f t="shared" ref="T707:T770" si="68">MID(R707,FIND("/",R707)+1,LEN(R707))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9">
        <f t="shared" si="64"/>
        <v>127.84686346863469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 s="9">
        <f t="shared" ref="M708:M771" si="69">(((L708/60)/60)/24)+DATE(1970,1,1)</f>
        <v>43471.25</v>
      </c>
      <c r="N708">
        <v>1547445600</v>
      </c>
      <c r="O708" s="10">
        <f t="shared" si="65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9">
        <f t="shared" ref="F709:F772" si="70">(E709/D709)*100</f>
        <v>158.61643835616439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 s="9">
        <f t="shared" si="69"/>
        <v>43442.25</v>
      </c>
      <c r="N709">
        <v>1547359200</v>
      </c>
      <c r="O709" s="10">
        <f t="shared" ref="O709:O772" si="71">(((N709/60)/60)/24)+DATE(1970,1,1)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9">
        <f t="shared" si="70"/>
        <v>707.05882352941171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 s="9">
        <f t="shared" si="69"/>
        <v>42877.208333333328</v>
      </c>
      <c r="N710">
        <v>1496293200</v>
      </c>
      <c r="O710" s="10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9">
        <f t="shared" si="70"/>
        <v>142.38775510204081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 s="9">
        <f t="shared" si="69"/>
        <v>41018.208333333336</v>
      </c>
      <c r="N711">
        <v>1335416400</v>
      </c>
      <c r="O711" s="10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9">
        <f t="shared" si="70"/>
        <v>147.86046511627907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 s="9">
        <f t="shared" si="69"/>
        <v>43295.208333333328</v>
      </c>
      <c r="N712">
        <v>1532149200</v>
      </c>
      <c r="O712" s="10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9">
        <f t="shared" si="70"/>
        <v>20.322580645161288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 s="9">
        <f t="shared" si="69"/>
        <v>42393.25</v>
      </c>
      <c r="N713">
        <v>1453788000</v>
      </c>
      <c r="O713" s="10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9">
        <f t="shared" si="70"/>
        <v>1840.625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 s="9">
        <f t="shared" si="69"/>
        <v>42559.208333333328</v>
      </c>
      <c r="N714">
        <v>1471496400</v>
      </c>
      <c r="O714" s="10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9">
        <f t="shared" si="70"/>
        <v>161.94202898550725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 s="9">
        <f t="shared" si="69"/>
        <v>42604.208333333328</v>
      </c>
      <c r="N715">
        <v>1472878800</v>
      </c>
      <c r="O715" s="10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9">
        <f t="shared" si="70"/>
        <v>472.82077922077923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 s="9">
        <f t="shared" si="69"/>
        <v>41870.208333333336</v>
      </c>
      <c r="N716">
        <v>1408510800</v>
      </c>
      <c r="O716" s="10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9">
        <f t="shared" si="70"/>
        <v>24.466101694915253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 s="9">
        <f t="shared" si="69"/>
        <v>40397.208333333336</v>
      </c>
      <c r="N717">
        <v>1281589200</v>
      </c>
      <c r="O717" s="10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9">
        <f t="shared" si="70"/>
        <v>517.65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 s="9">
        <f t="shared" si="69"/>
        <v>41465.208333333336</v>
      </c>
      <c r="N718">
        <v>1375851600</v>
      </c>
      <c r="O718" s="10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9">
        <f t="shared" si="70"/>
        <v>247.64285714285714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 s="9">
        <f t="shared" si="69"/>
        <v>40777.208333333336</v>
      </c>
      <c r="N719">
        <v>1315803600</v>
      </c>
      <c r="O719" s="10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9">
        <f t="shared" si="70"/>
        <v>100.20481927710843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 s="9">
        <f t="shared" si="69"/>
        <v>41442.208333333336</v>
      </c>
      <c r="N720">
        <v>1373691600</v>
      </c>
      <c r="O720" s="10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9">
        <f t="shared" si="70"/>
        <v>153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 s="9">
        <f t="shared" si="69"/>
        <v>41058.208333333336</v>
      </c>
      <c r="N721">
        <v>1339218000</v>
      </c>
      <c r="O721" s="10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9">
        <f t="shared" si="70"/>
        <v>37.091954022988503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 s="9">
        <f t="shared" si="69"/>
        <v>43152.25</v>
      </c>
      <c r="N722">
        <v>1520402400</v>
      </c>
      <c r="O722" s="10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9">
        <f t="shared" si="70"/>
        <v>4.392394822006473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 s="9">
        <f t="shared" si="69"/>
        <v>43194.208333333328</v>
      </c>
      <c r="N723">
        <v>1523336400</v>
      </c>
      <c r="O723" s="10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9">
        <f t="shared" si="70"/>
        <v>156.50721649484535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 s="9">
        <f t="shared" si="69"/>
        <v>43045.25</v>
      </c>
      <c r="N724">
        <v>1512280800</v>
      </c>
      <c r="O724" s="10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9">
        <f t="shared" si="70"/>
        <v>270.40816326530609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 s="9">
        <f t="shared" si="69"/>
        <v>42431.25</v>
      </c>
      <c r="N725">
        <v>1458709200</v>
      </c>
      <c r="O725" s="10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9">
        <f t="shared" si="70"/>
        <v>134.05952380952382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 s="9">
        <f t="shared" si="69"/>
        <v>41934.208333333336</v>
      </c>
      <c r="N726">
        <v>1414126800</v>
      </c>
      <c r="O726" s="10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9">
        <f t="shared" si="70"/>
        <v>50.398033126293996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 s="9">
        <f t="shared" si="69"/>
        <v>41958.25</v>
      </c>
      <c r="N727">
        <v>1416204000</v>
      </c>
      <c r="O727" s="10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9">
        <f t="shared" si="70"/>
        <v>88.815837937384899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 s="9">
        <f t="shared" si="69"/>
        <v>40476.208333333336</v>
      </c>
      <c r="N728">
        <v>1288501200</v>
      </c>
      <c r="O728" s="10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9">
        <f t="shared" si="70"/>
        <v>165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 s="9">
        <f t="shared" si="69"/>
        <v>43485.25</v>
      </c>
      <c r="N729">
        <v>1552971600</v>
      </c>
      <c r="O729" s="10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9">
        <f t="shared" si="70"/>
        <v>17.5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 s="9">
        <f t="shared" si="69"/>
        <v>42515.208333333328</v>
      </c>
      <c r="N730">
        <v>1465102800</v>
      </c>
      <c r="O730" s="10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9">
        <f t="shared" si="70"/>
        <v>185.66071428571428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 s="9">
        <f t="shared" si="69"/>
        <v>41309.25</v>
      </c>
      <c r="N731">
        <v>1360130400</v>
      </c>
      <c r="O731" s="10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9">
        <f t="shared" si="70"/>
        <v>412.6631944444444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 s="9">
        <f t="shared" si="69"/>
        <v>42147.208333333328</v>
      </c>
      <c r="N732">
        <v>1432875600</v>
      </c>
      <c r="O732" s="10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9">
        <f t="shared" si="70"/>
        <v>90.25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 s="9">
        <f t="shared" si="69"/>
        <v>42939.208333333328</v>
      </c>
      <c r="N733">
        <v>1500872400</v>
      </c>
      <c r="O733" s="10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9">
        <f t="shared" si="70"/>
        <v>91.984615384615381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 s="9">
        <f t="shared" si="69"/>
        <v>42816.208333333328</v>
      </c>
      <c r="N734">
        <v>1492146000</v>
      </c>
      <c r="O734" s="10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9">
        <f t="shared" si="70"/>
        <v>527.00632911392404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 s="9">
        <f t="shared" si="69"/>
        <v>41844.208333333336</v>
      </c>
      <c r="N735">
        <v>1407301200</v>
      </c>
      <c r="O735" s="10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9">
        <f t="shared" si="70"/>
        <v>319.14285714285711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 s="9">
        <f t="shared" si="69"/>
        <v>42763.25</v>
      </c>
      <c r="N736">
        <v>1486620000</v>
      </c>
      <c r="O736" s="10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9">
        <f t="shared" si="70"/>
        <v>354.18867924528303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 s="9">
        <f t="shared" si="69"/>
        <v>42459.208333333328</v>
      </c>
      <c r="N737">
        <v>1459918800</v>
      </c>
      <c r="O737" s="10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9">
        <f t="shared" si="70"/>
        <v>32.896103896103895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 s="9">
        <f t="shared" si="69"/>
        <v>42055.25</v>
      </c>
      <c r="N738">
        <v>1424757600</v>
      </c>
      <c r="O738" s="10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9">
        <f t="shared" si="70"/>
        <v>135.8918918918919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 s="9">
        <f t="shared" si="69"/>
        <v>42685.25</v>
      </c>
      <c r="N739">
        <v>1479880800</v>
      </c>
      <c r="O739" s="10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9">
        <f t="shared" si="70"/>
        <v>2.0843373493975905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 s="9">
        <f t="shared" si="69"/>
        <v>41959.25</v>
      </c>
      <c r="N740">
        <v>1418018400</v>
      </c>
      <c r="O740" s="10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9">
        <f t="shared" si="70"/>
        <v>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 s="9">
        <f t="shared" si="69"/>
        <v>41089.208333333336</v>
      </c>
      <c r="N741">
        <v>1341032400</v>
      </c>
      <c r="O741" s="10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9">
        <f t="shared" si="70"/>
        <v>30.037735849056602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 s="9">
        <f t="shared" si="69"/>
        <v>42769.25</v>
      </c>
      <c r="N742">
        <v>1486360800</v>
      </c>
      <c r="O742" s="10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9">
        <f t="shared" si="70"/>
        <v>1179.1666666666665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 s="9">
        <f t="shared" si="69"/>
        <v>40321.208333333336</v>
      </c>
      <c r="N743">
        <v>1274677200</v>
      </c>
      <c r="O743" s="10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9">
        <f t="shared" si="70"/>
        <v>1126.0833333333335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 s="9">
        <f t="shared" si="69"/>
        <v>40197.25</v>
      </c>
      <c r="N744">
        <v>1267509600</v>
      </c>
      <c r="O744" s="10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9">
        <f t="shared" si="70"/>
        <v>12.923076923076923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 s="9">
        <f t="shared" si="69"/>
        <v>42298.208333333328</v>
      </c>
      <c r="N745">
        <v>1445922000</v>
      </c>
      <c r="O745" s="10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9">
        <f t="shared" si="70"/>
        <v>712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 s="9">
        <f t="shared" si="69"/>
        <v>43322.208333333328</v>
      </c>
      <c r="N746">
        <v>1534050000</v>
      </c>
      <c r="O746" s="10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9">
        <f t="shared" si="70"/>
        <v>30.304347826086957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 s="9">
        <f t="shared" si="69"/>
        <v>40328.208333333336</v>
      </c>
      <c r="N747">
        <v>1277528400</v>
      </c>
      <c r="O747" s="10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9">
        <f t="shared" si="70"/>
        <v>212.50896057347671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 s="9">
        <f t="shared" si="69"/>
        <v>40825.208333333336</v>
      </c>
      <c r="N748">
        <v>1318568400</v>
      </c>
      <c r="O748" s="10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9">
        <f t="shared" si="70"/>
        <v>228.85714285714286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 s="9">
        <f t="shared" si="69"/>
        <v>40423.208333333336</v>
      </c>
      <c r="N749">
        <v>1284354000</v>
      </c>
      <c r="O749" s="10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9">
        <f t="shared" si="70"/>
        <v>34.959979476654695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 s="9">
        <f t="shared" si="69"/>
        <v>40238.25</v>
      </c>
      <c r="N750">
        <v>1269579600</v>
      </c>
      <c r="O750" s="10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9">
        <f t="shared" si="70"/>
        <v>157.29069767441862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 s="9">
        <f t="shared" si="69"/>
        <v>41920.208333333336</v>
      </c>
      <c r="N751">
        <v>1413781200</v>
      </c>
      <c r="O751" s="10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9">
        <f t="shared" si="70"/>
        <v>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 s="9">
        <f t="shared" si="69"/>
        <v>40360.208333333336</v>
      </c>
      <c r="N752">
        <v>1280120400</v>
      </c>
      <c r="O752" s="10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9">
        <f t="shared" si="70"/>
        <v>232.30555555555554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 s="9">
        <f t="shared" si="69"/>
        <v>42446.208333333328</v>
      </c>
      <c r="N753">
        <v>1459486800</v>
      </c>
      <c r="O753" s="10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9">
        <f t="shared" si="70"/>
        <v>92.448275862068968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 s="9">
        <f t="shared" si="69"/>
        <v>40395.208333333336</v>
      </c>
      <c r="N754">
        <v>1282539600</v>
      </c>
      <c r="O754" s="10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9">
        <f t="shared" si="70"/>
        <v>256.70212765957444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 s="9">
        <f t="shared" si="69"/>
        <v>40321.208333333336</v>
      </c>
      <c r="N755">
        <v>1275886800</v>
      </c>
      <c r="O755" s="10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9">
        <f t="shared" si="70"/>
        <v>168.47017045454547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 s="9">
        <f t="shared" si="69"/>
        <v>41210.208333333336</v>
      </c>
      <c r="N756">
        <v>1355983200</v>
      </c>
      <c r="O756" s="10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9">
        <f t="shared" si="70"/>
        <v>166.57777777777778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 s="9">
        <f t="shared" si="69"/>
        <v>43096.25</v>
      </c>
      <c r="N757">
        <v>1515391200</v>
      </c>
      <c r="O757" s="10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9">
        <f t="shared" si="70"/>
        <v>772.07692307692309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 s="9">
        <f t="shared" si="69"/>
        <v>42024.25</v>
      </c>
      <c r="N758">
        <v>1422252000</v>
      </c>
      <c r="O758" s="10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9">
        <f t="shared" si="70"/>
        <v>406.85714285714283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 s="9">
        <f t="shared" si="69"/>
        <v>40675.208333333336</v>
      </c>
      <c r="N759">
        <v>1305522000</v>
      </c>
      <c r="O759" s="10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9">
        <f t="shared" si="70"/>
        <v>564.20608108108115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 s="9">
        <f t="shared" si="69"/>
        <v>41936.208333333336</v>
      </c>
      <c r="N760">
        <v>1414904400</v>
      </c>
      <c r="O760" s="10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9">
        <f t="shared" si="70"/>
        <v>68.426865671641792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 s="9">
        <f t="shared" si="69"/>
        <v>43136.25</v>
      </c>
      <c r="N761">
        <v>1520402400</v>
      </c>
      <c r="O761" s="10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9">
        <f t="shared" si="70"/>
        <v>34.351966873706004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 s="9">
        <f t="shared" si="69"/>
        <v>43678.208333333328</v>
      </c>
      <c r="N762">
        <v>1567141200</v>
      </c>
      <c r="O762" s="10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9">
        <f t="shared" si="70"/>
        <v>655.4545454545455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 s="9">
        <f t="shared" si="69"/>
        <v>42938.208333333328</v>
      </c>
      <c r="N763">
        <v>1501131600</v>
      </c>
      <c r="O763" s="10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9">
        <f t="shared" si="70"/>
        <v>177.25714285714284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 s="9">
        <f t="shared" si="69"/>
        <v>41241.25</v>
      </c>
      <c r="N764">
        <v>1355032800</v>
      </c>
      <c r="O764" s="10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9">
        <f t="shared" si="70"/>
        <v>113.17857142857144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 s="9">
        <f t="shared" si="69"/>
        <v>41037.208333333336</v>
      </c>
      <c r="N765">
        <v>1339477200</v>
      </c>
      <c r="O765" s="10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9">
        <f t="shared" si="70"/>
        <v>728.18181818181824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 s="9">
        <f t="shared" si="69"/>
        <v>40676.208333333336</v>
      </c>
      <c r="N766">
        <v>1305954000</v>
      </c>
      <c r="O766" s="10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9">
        <f t="shared" si="70"/>
        <v>208.33333333333334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 s="9">
        <f t="shared" si="69"/>
        <v>42840.208333333328</v>
      </c>
      <c r="N767">
        <v>1494392400</v>
      </c>
      <c r="O767" s="10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9">
        <f t="shared" si="70"/>
        <v>31.171232876712331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 s="9">
        <f t="shared" si="69"/>
        <v>43362.208333333328</v>
      </c>
      <c r="N768">
        <v>1537419600</v>
      </c>
      <c r="O768" s="10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9">
        <f t="shared" si="70"/>
        <v>56.967078189300416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 s="9">
        <f t="shared" si="69"/>
        <v>42283.208333333328</v>
      </c>
      <c r="N769">
        <v>1447999200</v>
      </c>
      <c r="O769" s="10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9">
        <f t="shared" si="70"/>
        <v>231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 s="9">
        <f t="shared" si="69"/>
        <v>41619.25</v>
      </c>
      <c r="N770">
        <v>1388037600</v>
      </c>
      <c r="O770" s="10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67"/>
        <v>theater</v>
      </c>
      <c r="T770" t="str">
        <f t="shared" si="6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9">
        <f t="shared" si="70"/>
        <v>86.867834394904463</v>
      </c>
      <c r="G771" t="s">
        <v>14</v>
      </c>
      <c r="H771">
        <v>3410</v>
      </c>
      <c r="I771" s="5">
        <f t="shared" ref="I771:I834" si="72">E771/H771</f>
        <v>31.995894428152493</v>
      </c>
      <c r="J771" t="s">
        <v>21</v>
      </c>
      <c r="K771" t="s">
        <v>22</v>
      </c>
      <c r="L771">
        <v>1376542800</v>
      </c>
      <c r="M771" s="9">
        <f t="shared" si="69"/>
        <v>41501.208333333336</v>
      </c>
      <c r="N771">
        <v>1378789200</v>
      </c>
      <c r="O771" s="10">
        <f t="shared" si="71"/>
        <v>41527.208333333336</v>
      </c>
      <c r="P771" t="b">
        <v>0</v>
      </c>
      <c r="Q771" t="b">
        <v>0</v>
      </c>
      <c r="R771" t="s">
        <v>89</v>
      </c>
      <c r="S771" t="str">
        <f t="shared" ref="S771:S834" si="73">LEFT(R771,FIND("/",R771)-1)</f>
        <v>games</v>
      </c>
      <c r="T771" t="str">
        <f t="shared" ref="T771:T834" si="74">MID(R771,FIND("/",R771)+1,LEN(R771))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9">
        <f t="shared" si="70"/>
        <v>270.74418604651163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 s="9">
        <f t="shared" ref="M772:M835" si="75">(((L772/60)/60)/24)+DATE(1970,1,1)</f>
        <v>41743.208333333336</v>
      </c>
      <c r="N772">
        <v>1398056400</v>
      </c>
      <c r="O772" s="10">
        <f t="shared" si="71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9">
        <f t="shared" ref="F773:F836" si="76">(E773/D773)*100</f>
        <v>49.446428571428569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 s="9">
        <f t="shared" si="75"/>
        <v>43491.25</v>
      </c>
      <c r="N773">
        <v>1550815200</v>
      </c>
      <c r="O773" s="10">
        <f t="shared" ref="O773:O836" si="77">(((N773/60)/60)/24)+DATE(1970,1,1)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9">
        <f t="shared" si="76"/>
        <v>113.3596256684492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 s="9">
        <f t="shared" si="75"/>
        <v>43505.25</v>
      </c>
      <c r="N774">
        <v>1550037600</v>
      </c>
      <c r="O774" s="10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9">
        <f t="shared" si="76"/>
        <v>190.55555555555554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 s="9">
        <f t="shared" si="75"/>
        <v>42838.208333333328</v>
      </c>
      <c r="N775">
        <v>1492923600</v>
      </c>
      <c r="O775" s="10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9">
        <f t="shared" si="76"/>
        <v>135.5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 s="9">
        <f t="shared" si="75"/>
        <v>42513.208333333328</v>
      </c>
      <c r="N776">
        <v>1467522000</v>
      </c>
      <c r="O776" s="10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9">
        <f t="shared" si="76"/>
        <v>10.297872340425531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 s="9">
        <f t="shared" si="75"/>
        <v>41949.25</v>
      </c>
      <c r="N777">
        <v>1416117600</v>
      </c>
      <c r="O777" s="10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9">
        <f t="shared" si="76"/>
        <v>65.544223826714799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 s="9">
        <f t="shared" si="75"/>
        <v>43650.208333333328</v>
      </c>
      <c r="N778">
        <v>1563771600</v>
      </c>
      <c r="O778" s="10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9">
        <f t="shared" si="76"/>
        <v>49.026652452025587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 s="9">
        <f t="shared" si="75"/>
        <v>40809.208333333336</v>
      </c>
      <c r="N779">
        <v>1319259600</v>
      </c>
      <c r="O779" s="10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9">
        <f t="shared" si="76"/>
        <v>787.92307692307691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 s="9">
        <f t="shared" si="75"/>
        <v>40768.208333333336</v>
      </c>
      <c r="N780">
        <v>1313643600</v>
      </c>
      <c r="O780" s="10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9">
        <f t="shared" si="76"/>
        <v>80.306347746090154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 s="9">
        <f t="shared" si="75"/>
        <v>42230.208333333328</v>
      </c>
      <c r="N781">
        <v>1440306000</v>
      </c>
      <c r="O781" s="10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9">
        <f t="shared" si="76"/>
        <v>106.29411764705883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 s="9">
        <f t="shared" si="75"/>
        <v>42573.208333333328</v>
      </c>
      <c r="N782">
        <v>1470805200</v>
      </c>
      <c r="O782" s="10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9">
        <f t="shared" si="76"/>
        <v>50.735632183908038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 s="9">
        <f t="shared" si="75"/>
        <v>40482.208333333336</v>
      </c>
      <c r="N783">
        <v>1292911200</v>
      </c>
      <c r="O783" s="10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9">
        <f t="shared" si="76"/>
        <v>215.31372549019611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 s="9">
        <f t="shared" si="75"/>
        <v>40603.25</v>
      </c>
      <c r="N784">
        <v>1301374800</v>
      </c>
      <c r="O784" s="10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9">
        <f t="shared" si="76"/>
        <v>141.22972972972974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 s="9">
        <f t="shared" si="75"/>
        <v>41625.25</v>
      </c>
      <c r="N785">
        <v>1387864800</v>
      </c>
      <c r="O785" s="10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9">
        <f t="shared" si="76"/>
        <v>115.33745781777279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 s="9">
        <f t="shared" si="75"/>
        <v>42435.25</v>
      </c>
      <c r="N786">
        <v>1458190800</v>
      </c>
      <c r="O786" s="10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9">
        <f t="shared" si="76"/>
        <v>193.11940298507463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 s="9">
        <f t="shared" si="75"/>
        <v>43582.208333333328</v>
      </c>
      <c r="N787">
        <v>1559278800</v>
      </c>
      <c r="O787" s="10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9">
        <f t="shared" si="76"/>
        <v>729.73333333333335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 s="9">
        <f t="shared" si="75"/>
        <v>43186.208333333328</v>
      </c>
      <c r="N788">
        <v>1522731600</v>
      </c>
      <c r="O788" s="10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9">
        <f t="shared" si="76"/>
        <v>99.66339869281046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 s="9">
        <f t="shared" si="75"/>
        <v>40684.208333333336</v>
      </c>
      <c r="N789">
        <v>1306731600</v>
      </c>
      <c r="O789" s="10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9">
        <f t="shared" si="76"/>
        <v>88.166666666666671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 s="9">
        <f t="shared" si="75"/>
        <v>41202.208333333336</v>
      </c>
      <c r="N790">
        <v>1352527200</v>
      </c>
      <c r="O790" s="10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9">
        <f t="shared" si="76"/>
        <v>37.233333333333334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 s="9">
        <f t="shared" si="75"/>
        <v>41786.208333333336</v>
      </c>
      <c r="N791">
        <v>1404363600</v>
      </c>
      <c r="O791" s="10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9">
        <f t="shared" si="76"/>
        <v>30.540075309306079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 s="9">
        <f t="shared" si="75"/>
        <v>40223.25</v>
      </c>
      <c r="N792">
        <v>1266645600</v>
      </c>
      <c r="O792" s="10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9">
        <f t="shared" si="76"/>
        <v>25.714285714285712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 s="9">
        <f t="shared" si="75"/>
        <v>42715.25</v>
      </c>
      <c r="N793">
        <v>1482818400</v>
      </c>
      <c r="O793" s="10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9">
        <f t="shared" si="76"/>
        <v>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 s="9">
        <f t="shared" si="75"/>
        <v>41451.208333333336</v>
      </c>
      <c r="N794">
        <v>1374642000</v>
      </c>
      <c r="O794" s="10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9">
        <f t="shared" si="76"/>
        <v>1185.909090909091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 s="9">
        <f t="shared" si="75"/>
        <v>41450.208333333336</v>
      </c>
      <c r="N795">
        <v>1372482000</v>
      </c>
      <c r="O795" s="10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9">
        <f t="shared" si="76"/>
        <v>125.39393939393939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 s="9">
        <f t="shared" si="75"/>
        <v>43091.25</v>
      </c>
      <c r="N796">
        <v>1514959200</v>
      </c>
      <c r="O796" s="10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9">
        <f t="shared" si="76"/>
        <v>14.394366197183098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 s="9">
        <f t="shared" si="75"/>
        <v>42675.208333333328</v>
      </c>
      <c r="N797">
        <v>1478235600</v>
      </c>
      <c r="O797" s="10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9">
        <f t="shared" si="76"/>
        <v>54.807692307692314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 s="9">
        <f t="shared" si="75"/>
        <v>41859.208333333336</v>
      </c>
      <c r="N798">
        <v>1408078800</v>
      </c>
      <c r="O798" s="10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9">
        <f t="shared" si="76"/>
        <v>109.63157894736841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 s="9">
        <f t="shared" si="75"/>
        <v>43464.25</v>
      </c>
      <c r="N799">
        <v>1548136800</v>
      </c>
      <c r="O799" s="10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9">
        <f t="shared" si="76"/>
        <v>188.47058823529412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 s="9">
        <f t="shared" si="75"/>
        <v>41060.208333333336</v>
      </c>
      <c r="N800">
        <v>1340859600</v>
      </c>
      <c r="O800" s="10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9">
        <f t="shared" si="76"/>
        <v>87.008284023668637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 s="9">
        <f t="shared" si="75"/>
        <v>42399.25</v>
      </c>
      <c r="N801">
        <v>1454479200</v>
      </c>
      <c r="O801" s="10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9">
        <f t="shared" si="76"/>
        <v>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 s="9">
        <f t="shared" si="75"/>
        <v>42167.208333333328</v>
      </c>
      <c r="N802">
        <v>1434430800</v>
      </c>
      <c r="O802" s="10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9">
        <f t="shared" si="76"/>
        <v>202.9130434782609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 s="9">
        <f t="shared" si="75"/>
        <v>43830.25</v>
      </c>
      <c r="N803">
        <v>1579672800</v>
      </c>
      <c r="O803" s="10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9">
        <f t="shared" si="76"/>
        <v>197.03225806451613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 s="9">
        <f t="shared" si="75"/>
        <v>43650.208333333328</v>
      </c>
      <c r="N804">
        <v>1562389200</v>
      </c>
      <c r="O804" s="10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9">
        <f t="shared" si="76"/>
        <v>107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 s="9">
        <f t="shared" si="75"/>
        <v>43492.25</v>
      </c>
      <c r="N805">
        <v>1551506400</v>
      </c>
      <c r="O805" s="10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9">
        <f t="shared" si="76"/>
        <v>268.73076923076923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 s="9">
        <f t="shared" si="75"/>
        <v>43102.25</v>
      </c>
      <c r="N806">
        <v>1516600800</v>
      </c>
      <c r="O806" s="10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9">
        <f t="shared" si="76"/>
        <v>50.845360824742272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 s="9">
        <f t="shared" si="75"/>
        <v>41958.25</v>
      </c>
      <c r="N807">
        <v>1420437600</v>
      </c>
      <c r="O807" s="10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9">
        <f t="shared" si="76"/>
        <v>1180.2857142857142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 s="9">
        <f t="shared" si="75"/>
        <v>40973.25</v>
      </c>
      <c r="N808">
        <v>1332997200</v>
      </c>
      <c r="O808" s="10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9">
        <f t="shared" si="76"/>
        <v>264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 s="9">
        <f t="shared" si="75"/>
        <v>43753.208333333328</v>
      </c>
      <c r="N809">
        <v>1574920800</v>
      </c>
      <c r="O809" s="10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9">
        <f t="shared" si="76"/>
        <v>30.44230769230769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 s="9">
        <f t="shared" si="75"/>
        <v>42507.208333333328</v>
      </c>
      <c r="N810">
        <v>1464930000</v>
      </c>
      <c r="O810" s="10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9">
        <f t="shared" si="76"/>
        <v>62.880681818181813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 s="9">
        <f t="shared" si="75"/>
        <v>41135.208333333336</v>
      </c>
      <c r="N811">
        <v>1345006800</v>
      </c>
      <c r="O811" s="10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9">
        <f t="shared" si="76"/>
        <v>193.125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 s="9">
        <f t="shared" si="75"/>
        <v>43067.25</v>
      </c>
      <c r="N812">
        <v>1512712800</v>
      </c>
      <c r="O812" s="10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9">
        <f t="shared" si="76"/>
        <v>77.102702702702715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 s="9">
        <f t="shared" si="75"/>
        <v>42378.25</v>
      </c>
      <c r="N813">
        <v>1452492000</v>
      </c>
      <c r="O813" s="10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9">
        <f t="shared" si="76"/>
        <v>225.52763819095478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 s="9">
        <f t="shared" si="75"/>
        <v>43206.208333333328</v>
      </c>
      <c r="N814">
        <v>1524286800</v>
      </c>
      <c r="O814" s="10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9">
        <f t="shared" si="76"/>
        <v>239.40625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 s="9">
        <f t="shared" si="75"/>
        <v>41148.208333333336</v>
      </c>
      <c r="N815">
        <v>1346907600</v>
      </c>
      <c r="O815" s="10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9">
        <f t="shared" si="76"/>
        <v>92.1875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 s="9">
        <f t="shared" si="75"/>
        <v>42517.208333333328</v>
      </c>
      <c r="N816">
        <v>1464498000</v>
      </c>
      <c r="O816" s="10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9">
        <f t="shared" si="76"/>
        <v>130.23333333333335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 s="9">
        <f t="shared" si="75"/>
        <v>43068.25</v>
      </c>
      <c r="N817">
        <v>1514181600</v>
      </c>
      <c r="O817" s="10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9">
        <f t="shared" si="76"/>
        <v>615.21739130434787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 s="9">
        <f t="shared" si="75"/>
        <v>41680.25</v>
      </c>
      <c r="N818">
        <v>1392184800</v>
      </c>
      <c r="O818" s="10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9">
        <f t="shared" si="76"/>
        <v>368.79532163742692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 s="9">
        <f t="shared" si="75"/>
        <v>43589.208333333328</v>
      </c>
      <c r="N819">
        <v>1559365200</v>
      </c>
      <c r="O819" s="10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9">
        <f t="shared" si="76"/>
        <v>1094.8571428571429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 s="9">
        <f t="shared" si="75"/>
        <v>43486.25</v>
      </c>
      <c r="N820">
        <v>1549173600</v>
      </c>
      <c r="O820" s="10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9">
        <f t="shared" si="76"/>
        <v>50.662921348314605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 s="9">
        <f t="shared" si="75"/>
        <v>41237.25</v>
      </c>
      <c r="N821">
        <v>1355032800</v>
      </c>
      <c r="O821" s="10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9">
        <f t="shared" si="76"/>
        <v>800.6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 s="9">
        <f t="shared" si="75"/>
        <v>43310.208333333328</v>
      </c>
      <c r="N822">
        <v>1533963600</v>
      </c>
      <c r="O822" s="10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9">
        <f t="shared" si="76"/>
        <v>291.28571428571428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 s="9">
        <f t="shared" si="75"/>
        <v>42794.25</v>
      </c>
      <c r="N823">
        <v>1489381200</v>
      </c>
      <c r="O823" s="10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9">
        <f t="shared" si="76"/>
        <v>349.9666666666667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 s="9">
        <f t="shared" si="75"/>
        <v>41698.25</v>
      </c>
      <c r="N824">
        <v>1395032400</v>
      </c>
      <c r="O824" s="10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9">
        <f t="shared" si="76"/>
        <v>357.07317073170731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 s="9">
        <f t="shared" si="75"/>
        <v>41892.208333333336</v>
      </c>
      <c r="N825">
        <v>1412485200</v>
      </c>
      <c r="O825" s="10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9">
        <f t="shared" si="76"/>
        <v>126.48941176470588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 s="9">
        <f t="shared" si="75"/>
        <v>40348.208333333336</v>
      </c>
      <c r="N826">
        <v>1279688400</v>
      </c>
      <c r="O826" s="10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9">
        <f t="shared" si="76"/>
        <v>387.5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 s="9">
        <f t="shared" si="75"/>
        <v>42941.208333333328</v>
      </c>
      <c r="N827">
        <v>1501995600</v>
      </c>
      <c r="O827" s="10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9">
        <f t="shared" si="76"/>
        <v>457.03571428571428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 s="9">
        <f t="shared" si="75"/>
        <v>40525.25</v>
      </c>
      <c r="N828">
        <v>1294639200</v>
      </c>
      <c r="O828" s="10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9">
        <f t="shared" si="76"/>
        <v>266.69565217391306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 s="9">
        <f t="shared" si="75"/>
        <v>40666.208333333336</v>
      </c>
      <c r="N829">
        <v>1305435600</v>
      </c>
      <c r="O829" s="10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9">
        <f t="shared" si="76"/>
        <v>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 s="9">
        <f t="shared" si="75"/>
        <v>43340.208333333328</v>
      </c>
      <c r="N830">
        <v>1537592400</v>
      </c>
      <c r="O830" s="10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9">
        <f t="shared" si="76"/>
        <v>51.34375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 s="9">
        <f t="shared" si="75"/>
        <v>42164.208333333328</v>
      </c>
      <c r="N831">
        <v>1435122000</v>
      </c>
      <c r="O831" s="10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9">
        <f t="shared" si="76"/>
        <v>1.1710526315789473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 s="9">
        <f t="shared" si="75"/>
        <v>43103.25</v>
      </c>
      <c r="N832">
        <v>1520056800</v>
      </c>
      <c r="O832" s="10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9">
        <f t="shared" si="76"/>
        <v>108.97734294541709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 s="9">
        <f t="shared" si="75"/>
        <v>40994.208333333336</v>
      </c>
      <c r="N833">
        <v>1335675600</v>
      </c>
      <c r="O833" s="10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9">
        <f t="shared" si="76"/>
        <v>315.17592592592592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 s="9">
        <f t="shared" si="75"/>
        <v>42299.208333333328</v>
      </c>
      <c r="N834">
        <v>1448431200</v>
      </c>
      <c r="O834" s="10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73"/>
        <v>publishing</v>
      </c>
      <c r="T834" t="str">
        <f t="shared" si="74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9">
        <f t="shared" si="76"/>
        <v>157.69117647058823</v>
      </c>
      <c r="G835" t="s">
        <v>20</v>
      </c>
      <c r="H835">
        <v>165</v>
      </c>
      <c r="I835" s="5">
        <f t="shared" ref="I835:I898" si="78">E835/H835</f>
        <v>64.987878787878785</v>
      </c>
      <c r="J835" t="s">
        <v>36</v>
      </c>
      <c r="K835" t="s">
        <v>37</v>
      </c>
      <c r="L835">
        <v>1297663200</v>
      </c>
      <c r="M835" s="9">
        <f t="shared" si="75"/>
        <v>40588.25</v>
      </c>
      <c r="N835">
        <v>1298613600</v>
      </c>
      <c r="O835" s="10">
        <f t="shared" si="77"/>
        <v>40599.25</v>
      </c>
      <c r="P835" t="b">
        <v>0</v>
      </c>
      <c r="Q835" t="b">
        <v>0</v>
      </c>
      <c r="R835" t="s">
        <v>206</v>
      </c>
      <c r="S835" t="str">
        <f t="shared" ref="S835:S898" si="79">LEFT(R835,FIND("/",R835)-1)</f>
        <v>publishing</v>
      </c>
      <c r="T835" t="str">
        <f t="shared" ref="T835:T898" si="80">MID(R835,FIND("/",R835)+1,LEN(R835))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9">
        <f t="shared" si="76"/>
        <v>153.8082191780822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 s="9">
        <f t="shared" ref="M836:M899" si="81">(((L836/60)/60)/24)+DATE(1970,1,1)</f>
        <v>41448.208333333336</v>
      </c>
      <c r="N836">
        <v>1372482000</v>
      </c>
      <c r="O836" s="10">
        <f t="shared" si="77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9">
        <f t="shared" ref="F837:F900" si="82">(E837/D837)*100</f>
        <v>89.738979118329468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 s="9">
        <f t="shared" si="81"/>
        <v>42063.25</v>
      </c>
      <c r="N837">
        <v>1425621600</v>
      </c>
      <c r="O837" s="10">
        <f t="shared" ref="O837:O900" si="83">(((N837/60)/60)/24)+DATE(1970,1,1)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9">
        <f t="shared" si="82"/>
        <v>75.135802469135797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 s="9">
        <f t="shared" si="81"/>
        <v>40214.25</v>
      </c>
      <c r="N838">
        <v>1266300000</v>
      </c>
      <c r="O838" s="10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9">
        <f t="shared" si="82"/>
        <v>852.88135593220341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 s="9">
        <f t="shared" si="81"/>
        <v>40629.208333333336</v>
      </c>
      <c r="N839">
        <v>1305867600</v>
      </c>
      <c r="O839" s="10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9">
        <f t="shared" si="82"/>
        <v>138.90625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 s="9">
        <f t="shared" si="81"/>
        <v>43370.208333333328</v>
      </c>
      <c r="N840">
        <v>1538802000</v>
      </c>
      <c r="O840" s="10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9">
        <f t="shared" si="82"/>
        <v>190.18181818181819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 s="9">
        <f t="shared" si="81"/>
        <v>41715.208333333336</v>
      </c>
      <c r="N841">
        <v>1398920400</v>
      </c>
      <c r="O841" s="10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9">
        <f t="shared" si="82"/>
        <v>100.24333619948409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 s="9">
        <f t="shared" si="81"/>
        <v>41836.208333333336</v>
      </c>
      <c r="N842">
        <v>1405659600</v>
      </c>
      <c r="O842" s="10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9">
        <f t="shared" si="82"/>
        <v>142.75824175824175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 s="9">
        <f t="shared" si="81"/>
        <v>42419.25</v>
      </c>
      <c r="N843">
        <v>1457244000</v>
      </c>
      <c r="O843" s="10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9">
        <f t="shared" si="82"/>
        <v>563.13333333333333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 s="9">
        <f t="shared" si="81"/>
        <v>43266.208333333328</v>
      </c>
      <c r="N844">
        <v>1529298000</v>
      </c>
      <c r="O844" s="10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9">
        <f t="shared" si="82"/>
        <v>30.715909090909086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 s="9">
        <f t="shared" si="81"/>
        <v>43338.208333333328</v>
      </c>
      <c r="N845">
        <v>1535778000</v>
      </c>
      <c r="O845" s="10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9">
        <f t="shared" si="82"/>
        <v>99.39772727272728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 s="9">
        <f t="shared" si="81"/>
        <v>40930.25</v>
      </c>
      <c r="N846">
        <v>1327471200</v>
      </c>
      <c r="O846" s="10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9">
        <f t="shared" si="82"/>
        <v>197.54935622317598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 s="9">
        <f t="shared" si="81"/>
        <v>43235.208333333328</v>
      </c>
      <c r="N847">
        <v>1529557200</v>
      </c>
      <c r="O847" s="10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9">
        <f t="shared" si="82"/>
        <v>508.5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 s="9">
        <f t="shared" si="81"/>
        <v>43302.208333333328</v>
      </c>
      <c r="N848">
        <v>1535259600</v>
      </c>
      <c r="O848" s="10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9">
        <f t="shared" si="82"/>
        <v>237.74468085106383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 s="9">
        <f t="shared" si="81"/>
        <v>43107.25</v>
      </c>
      <c r="N849">
        <v>1515564000</v>
      </c>
      <c r="O849" s="10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9">
        <f t="shared" si="82"/>
        <v>338.46875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 s="9">
        <f t="shared" si="81"/>
        <v>40341.208333333336</v>
      </c>
      <c r="N850">
        <v>1277096400</v>
      </c>
      <c r="O850" s="10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9">
        <f t="shared" si="82"/>
        <v>133.08955223880596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 s="9">
        <f t="shared" si="81"/>
        <v>40948.25</v>
      </c>
      <c r="N851">
        <v>1329026400</v>
      </c>
      <c r="O851" s="10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9">
        <f t="shared" si="82"/>
        <v>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 s="9">
        <f t="shared" si="81"/>
        <v>40866.25</v>
      </c>
      <c r="N852">
        <v>1322978400</v>
      </c>
      <c r="O852" s="10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9">
        <f t="shared" si="82"/>
        <v>207.79999999999998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 s="9">
        <f t="shared" si="81"/>
        <v>41031.208333333336</v>
      </c>
      <c r="N853">
        <v>1338786000</v>
      </c>
      <c r="O853" s="10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9">
        <f t="shared" si="82"/>
        <v>51.122448979591837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 s="9">
        <f t="shared" si="81"/>
        <v>40740.208333333336</v>
      </c>
      <c r="N854">
        <v>1311656400</v>
      </c>
      <c r="O854" s="10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9">
        <f t="shared" si="82"/>
        <v>652.05847953216369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 s="9">
        <f t="shared" si="81"/>
        <v>40714.208333333336</v>
      </c>
      <c r="N855">
        <v>1308978000</v>
      </c>
      <c r="O855" s="10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9">
        <f t="shared" si="82"/>
        <v>113.63099415204678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 s="9">
        <f t="shared" si="81"/>
        <v>43787.25</v>
      </c>
      <c r="N856">
        <v>1576389600</v>
      </c>
      <c r="O856" s="10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9">
        <f t="shared" si="82"/>
        <v>102.37606837606839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 s="9">
        <f t="shared" si="81"/>
        <v>40712.208333333336</v>
      </c>
      <c r="N857">
        <v>1311051600</v>
      </c>
      <c r="O857" s="10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9">
        <f t="shared" si="82"/>
        <v>356.58333333333331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 s="9">
        <f t="shared" si="81"/>
        <v>41023.208333333336</v>
      </c>
      <c r="N858">
        <v>1336712400</v>
      </c>
      <c r="O858" s="10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9">
        <f t="shared" si="82"/>
        <v>139.86792452830187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 s="9">
        <f t="shared" si="81"/>
        <v>40944.25</v>
      </c>
      <c r="N859">
        <v>1330408800</v>
      </c>
      <c r="O859" s="10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9">
        <f t="shared" si="82"/>
        <v>69.45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 s="9">
        <f t="shared" si="81"/>
        <v>43211.208333333328</v>
      </c>
      <c r="N860">
        <v>1524891600</v>
      </c>
      <c r="O860" s="10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9">
        <f t="shared" si="82"/>
        <v>35.534246575342465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 s="9">
        <f t="shared" si="81"/>
        <v>41334.25</v>
      </c>
      <c r="N861">
        <v>1363669200</v>
      </c>
      <c r="O861" s="10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9">
        <f t="shared" si="82"/>
        <v>251.65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 s="9">
        <f t="shared" si="81"/>
        <v>43515.25</v>
      </c>
      <c r="N862">
        <v>1551420000</v>
      </c>
      <c r="O862" s="10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9">
        <f t="shared" si="82"/>
        <v>105.87500000000001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 s="9">
        <f t="shared" si="81"/>
        <v>40258.208333333336</v>
      </c>
      <c r="N863">
        <v>1269838800</v>
      </c>
      <c r="O863" s="10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9">
        <f t="shared" si="82"/>
        <v>187.42857142857144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 s="9">
        <f t="shared" si="81"/>
        <v>40756.208333333336</v>
      </c>
      <c r="N864">
        <v>1312520400</v>
      </c>
      <c r="O864" s="10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9">
        <f t="shared" si="82"/>
        <v>386.78571428571428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 s="9">
        <f t="shared" si="81"/>
        <v>42172.208333333328</v>
      </c>
      <c r="N865">
        <v>1436504400</v>
      </c>
      <c r="O865" s="10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9">
        <f t="shared" si="82"/>
        <v>347.07142857142856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 s="9">
        <f t="shared" si="81"/>
        <v>42601.208333333328</v>
      </c>
      <c r="N866">
        <v>1472014800</v>
      </c>
      <c r="O866" s="10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9">
        <f t="shared" si="82"/>
        <v>185.82098765432099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 s="9">
        <f t="shared" si="81"/>
        <v>41897.208333333336</v>
      </c>
      <c r="N867">
        <v>1411534800</v>
      </c>
      <c r="O867" s="10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9">
        <f t="shared" si="82"/>
        <v>43.241247264770237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 s="9">
        <f t="shared" si="81"/>
        <v>40671.208333333336</v>
      </c>
      <c r="N868">
        <v>1304917200</v>
      </c>
      <c r="O868" s="10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9">
        <f t="shared" si="82"/>
        <v>162.4375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 s="9">
        <f t="shared" si="81"/>
        <v>43382.208333333328</v>
      </c>
      <c r="N869">
        <v>1539579600</v>
      </c>
      <c r="O869" s="10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9">
        <f t="shared" si="82"/>
        <v>184.84285714285716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 s="9">
        <f t="shared" si="81"/>
        <v>41559.208333333336</v>
      </c>
      <c r="N870">
        <v>1382504400</v>
      </c>
      <c r="O870" s="10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9">
        <f t="shared" si="82"/>
        <v>23.703520691785052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 s="9">
        <f t="shared" si="81"/>
        <v>40350.208333333336</v>
      </c>
      <c r="N871">
        <v>1278306000</v>
      </c>
      <c r="O871" s="10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9">
        <f t="shared" si="82"/>
        <v>89.870129870129873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 s="9">
        <f t="shared" si="81"/>
        <v>42240.208333333328</v>
      </c>
      <c r="N872">
        <v>1442552400</v>
      </c>
      <c r="O872" s="10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9">
        <f t="shared" si="82"/>
        <v>272.6041958041958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 s="9">
        <f t="shared" si="81"/>
        <v>43040.208333333328</v>
      </c>
      <c r="N873">
        <v>1511071200</v>
      </c>
      <c r="O873" s="10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9">
        <f t="shared" si="82"/>
        <v>170.04255319148936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 s="9">
        <f t="shared" si="81"/>
        <v>43346.208333333328</v>
      </c>
      <c r="N874">
        <v>1536382800</v>
      </c>
      <c r="O874" s="10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9">
        <f t="shared" si="82"/>
        <v>188.28503562945369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 s="9">
        <f t="shared" si="81"/>
        <v>41647.25</v>
      </c>
      <c r="N875">
        <v>1389592800</v>
      </c>
      <c r="O875" s="10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9">
        <f t="shared" si="82"/>
        <v>346.93532338308455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 s="9">
        <f t="shared" si="81"/>
        <v>40291.208333333336</v>
      </c>
      <c r="N876">
        <v>1275282000</v>
      </c>
      <c r="O876" s="10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9">
        <f t="shared" si="82"/>
        <v>69.177215189873422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 s="9">
        <f t="shared" si="81"/>
        <v>40556.25</v>
      </c>
      <c r="N877">
        <v>1294984800</v>
      </c>
      <c r="O877" s="10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9">
        <f t="shared" si="82"/>
        <v>25.433734939759034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 s="9">
        <f t="shared" si="81"/>
        <v>43624.208333333328</v>
      </c>
      <c r="N878">
        <v>1562043600</v>
      </c>
      <c r="O878" s="10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9">
        <f t="shared" si="82"/>
        <v>77.400977995110026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 s="9">
        <f t="shared" si="81"/>
        <v>42577.208333333328</v>
      </c>
      <c r="N879">
        <v>1469595600</v>
      </c>
      <c r="O879" s="10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9">
        <f t="shared" si="82"/>
        <v>37.481481481481481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 s="9">
        <f t="shared" si="81"/>
        <v>43845.25</v>
      </c>
      <c r="N880">
        <v>1581141600</v>
      </c>
      <c r="O880" s="10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9">
        <f t="shared" si="82"/>
        <v>543.79999999999995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 s="9">
        <f t="shared" si="81"/>
        <v>42788.25</v>
      </c>
      <c r="N881">
        <v>1488520800</v>
      </c>
      <c r="O881" s="10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9">
        <f t="shared" si="82"/>
        <v>228.52189349112427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 s="9">
        <f t="shared" si="81"/>
        <v>43667.208333333328</v>
      </c>
      <c r="N882">
        <v>1563858000</v>
      </c>
      <c r="O882" s="10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9">
        <f t="shared" si="82"/>
        <v>38.948339483394832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 s="9">
        <f t="shared" si="81"/>
        <v>42194.208333333328</v>
      </c>
      <c r="N883">
        <v>1438923600</v>
      </c>
      <c r="O883" s="10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9">
        <f t="shared" si="82"/>
        <v>370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 s="9">
        <f t="shared" si="81"/>
        <v>42025.25</v>
      </c>
      <c r="N884">
        <v>1422165600</v>
      </c>
      <c r="O884" s="10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9">
        <f t="shared" si="82"/>
        <v>237.91176470588232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 s="9">
        <f t="shared" si="81"/>
        <v>40323.208333333336</v>
      </c>
      <c r="N885">
        <v>1277874000</v>
      </c>
      <c r="O885" s="10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9">
        <f t="shared" si="82"/>
        <v>64.036299765807954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 s="9">
        <f t="shared" si="81"/>
        <v>41763.208333333336</v>
      </c>
      <c r="N886">
        <v>1399352400</v>
      </c>
      <c r="O886" s="10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9">
        <f t="shared" si="82"/>
        <v>118.27777777777777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 s="9">
        <f t="shared" si="81"/>
        <v>40335.208333333336</v>
      </c>
      <c r="N887">
        <v>1279083600</v>
      </c>
      <c r="O887" s="10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9">
        <f t="shared" si="82"/>
        <v>84.824037184594957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 s="9">
        <f t="shared" si="81"/>
        <v>40416.208333333336</v>
      </c>
      <c r="N888">
        <v>1284354000</v>
      </c>
      <c r="O888" s="10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9">
        <f t="shared" si="82"/>
        <v>29.346153846153843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 s="9">
        <f t="shared" si="81"/>
        <v>42202.208333333328</v>
      </c>
      <c r="N889">
        <v>1441170000</v>
      </c>
      <c r="O889" s="10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9">
        <f t="shared" si="82"/>
        <v>209.89655172413794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 s="9">
        <f t="shared" si="81"/>
        <v>42836.208333333328</v>
      </c>
      <c r="N890">
        <v>1493528400</v>
      </c>
      <c r="O890" s="10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9">
        <f t="shared" si="82"/>
        <v>169.78571428571431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 s="9">
        <f t="shared" si="81"/>
        <v>41710.208333333336</v>
      </c>
      <c r="N891">
        <v>1395205200</v>
      </c>
      <c r="O891" s="10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9">
        <f t="shared" si="82"/>
        <v>115.95907738095239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 s="9">
        <f t="shared" si="81"/>
        <v>43640.208333333328</v>
      </c>
      <c r="N892">
        <v>1561438800</v>
      </c>
      <c r="O892" s="10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9">
        <f t="shared" si="82"/>
        <v>258.59999999999997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 s="9">
        <f t="shared" si="81"/>
        <v>40880.25</v>
      </c>
      <c r="N893">
        <v>1326693600</v>
      </c>
      <c r="O893" s="10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9">
        <f t="shared" si="82"/>
        <v>230.58333333333331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 s="9">
        <f t="shared" si="81"/>
        <v>40319.208333333336</v>
      </c>
      <c r="N894">
        <v>1277960400</v>
      </c>
      <c r="O894" s="10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9">
        <f t="shared" si="82"/>
        <v>128.21428571428572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 s="9">
        <f t="shared" si="81"/>
        <v>42170.208333333328</v>
      </c>
      <c r="N895">
        <v>1434690000</v>
      </c>
      <c r="O895" s="10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9">
        <f t="shared" si="82"/>
        <v>188.70588235294116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 s="9">
        <f t="shared" si="81"/>
        <v>41466.208333333336</v>
      </c>
      <c r="N896">
        <v>1376110800</v>
      </c>
      <c r="O896" s="10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9">
        <f t="shared" si="82"/>
        <v>6.9511889862327907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 s="9">
        <f t="shared" si="81"/>
        <v>43134.25</v>
      </c>
      <c r="N897">
        <v>1518415200</v>
      </c>
      <c r="O897" s="10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9">
        <f t="shared" si="82"/>
        <v>774.43434343434342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 s="9">
        <f t="shared" si="81"/>
        <v>40738.208333333336</v>
      </c>
      <c r="N898">
        <v>1310878800</v>
      </c>
      <c r="O898" s="10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si="79"/>
        <v>food</v>
      </c>
      <c r="T898" t="str">
        <f t="shared" si="80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9">
        <f t="shared" si="82"/>
        <v>27.693181818181817</v>
      </c>
      <c r="G899" t="s">
        <v>14</v>
      </c>
      <c r="H899">
        <v>27</v>
      </c>
      <c r="I899" s="5">
        <f t="shared" ref="I899:I962" si="84">E899/H899</f>
        <v>90.259259259259252</v>
      </c>
      <c r="J899" t="s">
        <v>21</v>
      </c>
      <c r="K899" t="s">
        <v>22</v>
      </c>
      <c r="L899">
        <v>1556427600</v>
      </c>
      <c r="M899" s="9">
        <f t="shared" si="81"/>
        <v>43583.208333333328</v>
      </c>
      <c r="N899">
        <v>1556600400</v>
      </c>
      <c r="O899" s="10">
        <f t="shared" si="83"/>
        <v>43585.208333333328</v>
      </c>
      <c r="P899" t="b">
        <v>0</v>
      </c>
      <c r="Q899" t="b">
        <v>0</v>
      </c>
      <c r="R899" t="s">
        <v>33</v>
      </c>
      <c r="S899" t="str">
        <f t="shared" ref="S899:S962" si="85">LEFT(R899,FIND("/",R899)-1)</f>
        <v>theater</v>
      </c>
      <c r="T899" t="str">
        <f t="shared" ref="T899:T962" si="86">MID(R899,FIND("/",R899)+1,LEN(R899))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9">
        <f t="shared" si="82"/>
        <v>52.479620323841424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 s="9">
        <f t="shared" ref="M900:M963" si="87">(((L900/60)/60)/24)+DATE(1970,1,1)</f>
        <v>43815.25</v>
      </c>
      <c r="N900">
        <v>1576994400</v>
      </c>
      <c r="O900" s="10">
        <f t="shared" si="83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9">
        <f t="shared" ref="F901:F964" si="88">(E901/D901)*100</f>
        <v>407.09677419354841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 s="9">
        <f t="shared" si="87"/>
        <v>41554.208333333336</v>
      </c>
      <c r="N901">
        <v>1382677200</v>
      </c>
      <c r="O901" s="10">
        <f t="shared" ref="O901:O964" si="89"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9">
        <f t="shared" si="88"/>
        <v>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 s="9">
        <f t="shared" si="87"/>
        <v>41901.208333333336</v>
      </c>
      <c r="N902">
        <v>1411189200</v>
      </c>
      <c r="O902" s="10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9">
        <f t="shared" si="88"/>
        <v>156.17857142857144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 s="9">
        <f t="shared" si="87"/>
        <v>43298.208333333328</v>
      </c>
      <c r="N903">
        <v>1534654800</v>
      </c>
      <c r="O903" s="10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9">
        <f t="shared" si="88"/>
        <v>252.42857142857144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 s="9">
        <f t="shared" si="87"/>
        <v>42399.25</v>
      </c>
      <c r="N904">
        <v>1457762400</v>
      </c>
      <c r="O904" s="10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9">
        <f t="shared" si="88"/>
        <v>1.729268292682927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 s="9">
        <f t="shared" si="87"/>
        <v>41034.208333333336</v>
      </c>
      <c r="N905">
        <v>1337490000</v>
      </c>
      <c r="O905" s="10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9">
        <f t="shared" si="88"/>
        <v>12.230769230769232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 s="9">
        <f t="shared" si="87"/>
        <v>41186.208333333336</v>
      </c>
      <c r="N906">
        <v>1349672400</v>
      </c>
      <c r="O906" s="10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9">
        <f t="shared" si="88"/>
        <v>163.98734177215189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 s="9">
        <f t="shared" si="87"/>
        <v>41536.208333333336</v>
      </c>
      <c r="N907">
        <v>1379826000</v>
      </c>
      <c r="O907" s="10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9">
        <f t="shared" si="88"/>
        <v>162.98181818181817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 s="9">
        <f t="shared" si="87"/>
        <v>42868.208333333328</v>
      </c>
      <c r="N908">
        <v>1497762000</v>
      </c>
      <c r="O908" s="10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9">
        <f t="shared" si="88"/>
        <v>20.252747252747252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 s="9">
        <f t="shared" si="87"/>
        <v>40660.208333333336</v>
      </c>
      <c r="N909">
        <v>1304485200</v>
      </c>
      <c r="O909" s="10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9">
        <f t="shared" si="88"/>
        <v>319.24083769633506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 s="9">
        <f t="shared" si="87"/>
        <v>41031.208333333336</v>
      </c>
      <c r="N910">
        <v>1336885200</v>
      </c>
      <c r="O910" s="10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9">
        <f t="shared" si="88"/>
        <v>478.94444444444446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 s="9">
        <f t="shared" si="87"/>
        <v>43255.208333333328</v>
      </c>
      <c r="N911">
        <v>1530421200</v>
      </c>
      <c r="O911" s="10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9">
        <f t="shared" si="88"/>
        <v>19.556634304207122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 s="9">
        <f t="shared" si="87"/>
        <v>42026.25</v>
      </c>
      <c r="N912">
        <v>1421992800</v>
      </c>
      <c r="O912" s="10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9">
        <f t="shared" si="88"/>
        <v>198.94827586206895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 s="9">
        <f t="shared" si="87"/>
        <v>43717.208333333328</v>
      </c>
      <c r="N913">
        <v>1568178000</v>
      </c>
      <c r="O913" s="10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9">
        <f t="shared" si="88"/>
        <v>795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 s="9">
        <f t="shared" si="87"/>
        <v>41157.208333333336</v>
      </c>
      <c r="N914">
        <v>1347944400</v>
      </c>
      <c r="O914" s="10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9">
        <f t="shared" si="88"/>
        <v>50.621082621082621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 s="9">
        <f t="shared" si="87"/>
        <v>43597.208333333328</v>
      </c>
      <c r="N915">
        <v>1558760400</v>
      </c>
      <c r="O915" s="10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9">
        <f t="shared" si="88"/>
        <v>57.4375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 s="9">
        <f t="shared" si="87"/>
        <v>41490.208333333336</v>
      </c>
      <c r="N916">
        <v>1376629200</v>
      </c>
      <c r="O916" s="10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9">
        <f t="shared" si="88"/>
        <v>155.62827640984909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 s="9">
        <f t="shared" si="87"/>
        <v>42976.208333333328</v>
      </c>
      <c r="N917">
        <v>1504760400</v>
      </c>
      <c r="O917" s="10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9">
        <f t="shared" si="88"/>
        <v>36.297297297297298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 s="9">
        <f t="shared" si="87"/>
        <v>41991.25</v>
      </c>
      <c r="N918">
        <v>1419660000</v>
      </c>
      <c r="O918" s="10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9">
        <f t="shared" si="88"/>
        <v>58.25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 s="9">
        <f t="shared" si="87"/>
        <v>40722.208333333336</v>
      </c>
      <c r="N919">
        <v>1311310800</v>
      </c>
      <c r="O919" s="10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9">
        <f t="shared" si="88"/>
        <v>237.39473684210526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 s="9">
        <f t="shared" si="87"/>
        <v>41117.208333333336</v>
      </c>
      <c r="N920">
        <v>1344315600</v>
      </c>
      <c r="O920" s="10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9">
        <f t="shared" si="88"/>
        <v>58.75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 s="9">
        <f t="shared" si="87"/>
        <v>43022.208333333328</v>
      </c>
      <c r="N921">
        <v>1510725600</v>
      </c>
      <c r="O921" s="10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9">
        <f t="shared" si="88"/>
        <v>182.56603773584905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 s="9">
        <f t="shared" si="87"/>
        <v>43503.25</v>
      </c>
      <c r="N922">
        <v>1551247200</v>
      </c>
      <c r="O922" s="10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9">
        <f t="shared" si="88"/>
        <v>0.75436408977556113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 s="9">
        <f t="shared" si="87"/>
        <v>40951.25</v>
      </c>
      <c r="N923">
        <v>1330236000</v>
      </c>
      <c r="O923" s="10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9">
        <f t="shared" si="88"/>
        <v>175.95330739299609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 s="9">
        <f t="shared" si="87"/>
        <v>43443.25</v>
      </c>
      <c r="N924">
        <v>1545112800</v>
      </c>
      <c r="O924" s="10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9">
        <f t="shared" si="88"/>
        <v>237.88235294117646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 s="9">
        <f t="shared" si="87"/>
        <v>40373.208333333336</v>
      </c>
      <c r="N925">
        <v>1279170000</v>
      </c>
      <c r="O925" s="10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9">
        <f t="shared" si="88"/>
        <v>488.05076142131981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 s="9">
        <f t="shared" si="87"/>
        <v>43769.208333333328</v>
      </c>
      <c r="N926">
        <v>1573452000</v>
      </c>
      <c r="O926" s="10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9">
        <f t="shared" si="88"/>
        <v>224.06666666666669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 s="9">
        <f t="shared" si="87"/>
        <v>43000.208333333328</v>
      </c>
      <c r="N927">
        <v>1507093200</v>
      </c>
      <c r="O927" s="10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9">
        <f t="shared" si="88"/>
        <v>18.126436781609197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 s="9">
        <f t="shared" si="87"/>
        <v>42502.208333333328</v>
      </c>
      <c r="N928">
        <v>1463374800</v>
      </c>
      <c r="O928" s="10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9">
        <f t="shared" si="88"/>
        <v>45.847222222222221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 s="9">
        <f t="shared" si="87"/>
        <v>41102.208333333336</v>
      </c>
      <c r="N929">
        <v>1344574800</v>
      </c>
      <c r="O929" s="10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9">
        <f t="shared" si="88"/>
        <v>117.31541218637993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 s="9">
        <f t="shared" si="87"/>
        <v>41637.25</v>
      </c>
      <c r="N930">
        <v>1389074400</v>
      </c>
      <c r="O930" s="10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9">
        <f t="shared" si="88"/>
        <v>217.30909090909088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 s="9">
        <f t="shared" si="87"/>
        <v>42858.208333333328</v>
      </c>
      <c r="N931">
        <v>1494997200</v>
      </c>
      <c r="O931" s="10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9">
        <f t="shared" si="88"/>
        <v>112.28571428571428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 s="9">
        <f t="shared" si="87"/>
        <v>42060.25</v>
      </c>
      <c r="N932">
        <v>1425448800</v>
      </c>
      <c r="O932" s="10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9">
        <f t="shared" si="88"/>
        <v>72.51898734177216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 s="9">
        <f t="shared" si="87"/>
        <v>41818.208333333336</v>
      </c>
      <c r="N933">
        <v>1404104400</v>
      </c>
      <c r="O933" s="10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9">
        <f t="shared" si="88"/>
        <v>212.30434782608697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 s="9">
        <f t="shared" si="87"/>
        <v>41709.208333333336</v>
      </c>
      <c r="N934">
        <v>1394773200</v>
      </c>
      <c r="O934" s="10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9">
        <f t="shared" si="88"/>
        <v>239.74657534246577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 s="9">
        <f t="shared" si="87"/>
        <v>41372.208333333336</v>
      </c>
      <c r="N935">
        <v>1366520400</v>
      </c>
      <c r="O935" s="10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9">
        <f t="shared" si="88"/>
        <v>181.93548387096774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 s="9">
        <f t="shared" si="87"/>
        <v>42422.25</v>
      </c>
      <c r="N936">
        <v>1456639200</v>
      </c>
      <c r="O936" s="10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9">
        <f t="shared" si="88"/>
        <v>164.13114754098362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 s="9">
        <f t="shared" si="87"/>
        <v>42209.208333333328</v>
      </c>
      <c r="N937">
        <v>1438318800</v>
      </c>
      <c r="O937" s="10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9">
        <f t="shared" si="88"/>
        <v>1.6375968992248062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 s="9">
        <f t="shared" si="87"/>
        <v>43668.208333333328</v>
      </c>
      <c r="N938">
        <v>1564030800</v>
      </c>
      <c r="O938" s="10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9">
        <f t="shared" si="88"/>
        <v>49.64385964912281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 s="9">
        <f t="shared" si="87"/>
        <v>42334.25</v>
      </c>
      <c r="N939">
        <v>1449295200</v>
      </c>
      <c r="O939" s="10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9">
        <f t="shared" si="88"/>
        <v>109.70652173913042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 s="9">
        <f t="shared" si="87"/>
        <v>43263.208333333328</v>
      </c>
      <c r="N940">
        <v>1531890000</v>
      </c>
      <c r="O940" s="10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9">
        <f t="shared" si="88"/>
        <v>49.217948717948715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 s="9">
        <f t="shared" si="87"/>
        <v>40670.208333333336</v>
      </c>
      <c r="N941">
        <v>1306213200</v>
      </c>
      <c r="O941" s="10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9">
        <f t="shared" si="88"/>
        <v>62.232323232323225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 s="9">
        <f t="shared" si="87"/>
        <v>41244.25</v>
      </c>
      <c r="N942">
        <v>1356242400</v>
      </c>
      <c r="O942" s="10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9">
        <f t="shared" si="88"/>
        <v>13.05813953488372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 s="9">
        <f t="shared" si="87"/>
        <v>40552.25</v>
      </c>
      <c r="N943">
        <v>1297576800</v>
      </c>
      <c r="O943" s="10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9">
        <f t="shared" si="88"/>
        <v>64.635416666666671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 s="9">
        <f t="shared" si="87"/>
        <v>40568.25</v>
      </c>
      <c r="N944">
        <v>1296194400</v>
      </c>
      <c r="O944" s="10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9">
        <f t="shared" si="88"/>
        <v>159.58666666666667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 s="9">
        <f t="shared" si="87"/>
        <v>41906.208333333336</v>
      </c>
      <c r="N945">
        <v>1414558800</v>
      </c>
      <c r="O945" s="10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9">
        <f t="shared" si="88"/>
        <v>81.42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 s="9">
        <f t="shared" si="87"/>
        <v>42776.25</v>
      </c>
      <c r="N946">
        <v>1488348000</v>
      </c>
      <c r="O946" s="10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9">
        <f t="shared" si="88"/>
        <v>32.444767441860463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 s="9">
        <f t="shared" si="87"/>
        <v>41004.208333333336</v>
      </c>
      <c r="N947">
        <v>1334898000</v>
      </c>
      <c r="O947" s="10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9">
        <f t="shared" si="88"/>
        <v>9.9141184124918666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 s="9">
        <f t="shared" si="87"/>
        <v>40710.208333333336</v>
      </c>
      <c r="N948">
        <v>1308373200</v>
      </c>
      <c r="O948" s="10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9">
        <f t="shared" si="88"/>
        <v>26.694444444444443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 s="9">
        <f t="shared" si="87"/>
        <v>41908.208333333336</v>
      </c>
      <c r="N949">
        <v>1412312400</v>
      </c>
      <c r="O949" s="10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9">
        <f t="shared" si="88"/>
        <v>62.957446808510639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 s="9">
        <f t="shared" si="87"/>
        <v>41985.25</v>
      </c>
      <c r="N950">
        <v>1419228000</v>
      </c>
      <c r="O950" s="10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9">
        <f t="shared" si="88"/>
        <v>161.35593220338984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 s="9">
        <f t="shared" si="87"/>
        <v>42112.208333333328</v>
      </c>
      <c r="N951">
        <v>1430974800</v>
      </c>
      <c r="O951" s="10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9">
        <f t="shared" si="88"/>
        <v>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 s="9">
        <f t="shared" si="87"/>
        <v>43571.208333333328</v>
      </c>
      <c r="N952">
        <v>1555822800</v>
      </c>
      <c r="O952" s="10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9">
        <f t="shared" si="88"/>
        <v>1096.9379310344827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 s="9">
        <f t="shared" si="87"/>
        <v>42730.25</v>
      </c>
      <c r="N953">
        <v>1482818400</v>
      </c>
      <c r="O953" s="10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9">
        <f t="shared" si="88"/>
        <v>70.094158075601371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 s="9">
        <f t="shared" si="87"/>
        <v>42591.208333333328</v>
      </c>
      <c r="N954">
        <v>1471928400</v>
      </c>
      <c r="O954" s="10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9">
        <f t="shared" si="88"/>
        <v>60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 s="9">
        <f t="shared" si="87"/>
        <v>42358.25</v>
      </c>
      <c r="N955">
        <v>1453701600</v>
      </c>
      <c r="O955" s="10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9">
        <f t="shared" si="88"/>
        <v>367.0985915492958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 s="9">
        <f t="shared" si="87"/>
        <v>41174.208333333336</v>
      </c>
      <c r="N956">
        <v>1350363600</v>
      </c>
      <c r="O956" s="10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9">
        <f t="shared" si="88"/>
        <v>1109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 s="9">
        <f t="shared" si="87"/>
        <v>41238.25</v>
      </c>
      <c r="N957">
        <v>1353996000</v>
      </c>
      <c r="O957" s="10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9">
        <f t="shared" si="88"/>
        <v>19.028784648187631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 s="9">
        <f t="shared" si="87"/>
        <v>42360.25</v>
      </c>
      <c r="N958">
        <v>1451109600</v>
      </c>
      <c r="O958" s="10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9">
        <f t="shared" si="88"/>
        <v>126.87755102040816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 s="9">
        <f t="shared" si="87"/>
        <v>40955.25</v>
      </c>
      <c r="N959">
        <v>1329631200</v>
      </c>
      <c r="O959" s="10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9">
        <f t="shared" si="88"/>
        <v>734.63636363636363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 s="9">
        <f t="shared" si="87"/>
        <v>40350.208333333336</v>
      </c>
      <c r="N960">
        <v>1278997200</v>
      </c>
      <c r="O960" s="10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9">
        <f t="shared" si="88"/>
        <v>4.5731034482758623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 s="9">
        <f t="shared" si="87"/>
        <v>40357.208333333336</v>
      </c>
      <c r="N961">
        <v>1280120400</v>
      </c>
      <c r="O961" s="10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9">
        <f t="shared" si="88"/>
        <v>85.054545454545448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 s="9">
        <f t="shared" si="87"/>
        <v>42408.25</v>
      </c>
      <c r="N962">
        <v>1458104400</v>
      </c>
      <c r="O962" s="10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si="85"/>
        <v>technology</v>
      </c>
      <c r="T962" t="str">
        <f t="shared" si="86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9">
        <f t="shared" si="88"/>
        <v>119.29824561403508</v>
      </c>
      <c r="G963" t="s">
        <v>20</v>
      </c>
      <c r="H963">
        <v>155</v>
      </c>
      <c r="I963" s="5">
        <f t="shared" ref="I963:I1001" si="90">E963/H963</f>
        <v>43.87096774193548</v>
      </c>
      <c r="J963" t="s">
        <v>21</v>
      </c>
      <c r="K963" t="s">
        <v>22</v>
      </c>
      <c r="L963">
        <v>1297922400</v>
      </c>
      <c r="M963" s="9">
        <f t="shared" si="87"/>
        <v>40591.25</v>
      </c>
      <c r="N963">
        <v>1298268000</v>
      </c>
      <c r="O963" s="10">
        <f t="shared" si="89"/>
        <v>40595.25</v>
      </c>
      <c r="P963" t="b">
        <v>0</v>
      </c>
      <c r="Q963" t="b">
        <v>0</v>
      </c>
      <c r="R963" t="s">
        <v>206</v>
      </c>
      <c r="S963" t="str">
        <f t="shared" ref="S963:S1001" si="91">LEFT(R963,FIND("/",R963)-1)</f>
        <v>publishing</v>
      </c>
      <c r="T963" t="str">
        <f t="shared" ref="T963:T1001" si="92">MID(R963,FIND("/",R963)+1,LEN(R963))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9">
        <f t="shared" si="88"/>
        <v>296.02777777777777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 s="9">
        <f t="shared" ref="M964:M1001" si="93">(((L964/60)/60)/24)+DATE(1970,1,1)</f>
        <v>41592.25</v>
      </c>
      <c r="N964">
        <v>1386223200</v>
      </c>
      <c r="O964" s="10">
        <f t="shared" si="89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9">
        <f t="shared" ref="F965:F1001" si="94">(E965/D965)*100</f>
        <v>84.694915254237287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 s="9">
        <f t="shared" si="93"/>
        <v>40607.25</v>
      </c>
      <c r="N965">
        <v>1299823200</v>
      </c>
      <c r="O965" s="10">
        <f t="shared" ref="O965:O1001" si="95">(((N965/60)/60)/24)+DATE(1970,1,1)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9">
        <f t="shared" si="94"/>
        <v>355.7837837837838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 s="9">
        <f t="shared" si="93"/>
        <v>42135.208333333328</v>
      </c>
      <c r="N966">
        <v>1431752400</v>
      </c>
      <c r="O966" s="10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9">
        <f t="shared" si="94"/>
        <v>386.40909090909093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 s="9">
        <f t="shared" si="93"/>
        <v>40203.25</v>
      </c>
      <c r="N967">
        <v>1267855200</v>
      </c>
      <c r="O967" s="10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9">
        <f t="shared" si="94"/>
        <v>792.23529411764707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 s="9">
        <f t="shared" si="93"/>
        <v>42901.208333333328</v>
      </c>
      <c r="N968">
        <v>1497675600</v>
      </c>
      <c r="O968" s="10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9">
        <f t="shared" si="94"/>
        <v>137.03393665158373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 s="9">
        <f t="shared" si="93"/>
        <v>41005.208333333336</v>
      </c>
      <c r="N969">
        <v>1336885200</v>
      </c>
      <c r="O969" s="10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9">
        <f t="shared" si="94"/>
        <v>338.20833333333337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 s="9">
        <f t="shared" si="93"/>
        <v>40544.25</v>
      </c>
      <c r="N970">
        <v>1295157600</v>
      </c>
      <c r="O970" s="10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9">
        <f t="shared" si="94"/>
        <v>108.22784810126582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 s="9">
        <f t="shared" si="93"/>
        <v>43821.25</v>
      </c>
      <c r="N971">
        <v>1577599200</v>
      </c>
      <c r="O971" s="10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9">
        <f t="shared" si="94"/>
        <v>60.757639620653315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 s="9">
        <f t="shared" si="93"/>
        <v>40672.208333333336</v>
      </c>
      <c r="N972">
        <v>1305003600</v>
      </c>
      <c r="O972" s="10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9">
        <f t="shared" si="94"/>
        <v>27.725490196078432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 s="9">
        <f t="shared" si="93"/>
        <v>41555.208333333336</v>
      </c>
      <c r="N973">
        <v>1381726800</v>
      </c>
      <c r="O973" s="10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9">
        <f t="shared" si="94"/>
        <v>228.3934426229508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 s="9">
        <f t="shared" si="93"/>
        <v>41792.208333333336</v>
      </c>
      <c r="N974">
        <v>1402462800</v>
      </c>
      <c r="O974" s="10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9">
        <f t="shared" si="94"/>
        <v>21.615194054500414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 s="9">
        <f t="shared" si="93"/>
        <v>40522.25</v>
      </c>
      <c r="N975">
        <v>1292133600</v>
      </c>
      <c r="O975" s="10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9">
        <f t="shared" si="94"/>
        <v>373.875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 s="9">
        <f t="shared" si="93"/>
        <v>41412.208333333336</v>
      </c>
      <c r="N976">
        <v>1368939600</v>
      </c>
      <c r="O976" s="10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9">
        <f t="shared" si="94"/>
        <v>154.92592592592592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 s="9">
        <f t="shared" si="93"/>
        <v>42337.25</v>
      </c>
      <c r="N977">
        <v>1452146400</v>
      </c>
      <c r="O977" s="10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9">
        <f t="shared" si="94"/>
        <v>322.14999999999998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 s="9">
        <f t="shared" si="93"/>
        <v>40571.25</v>
      </c>
      <c r="N978">
        <v>1296712800</v>
      </c>
      <c r="O978" s="10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9">
        <f t="shared" si="94"/>
        <v>73.957142857142856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 s="9">
        <f t="shared" si="93"/>
        <v>43138.25</v>
      </c>
      <c r="N979">
        <v>1520748000</v>
      </c>
      <c r="O979" s="10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9">
        <f t="shared" si="94"/>
        <v>864.1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 s="9">
        <f t="shared" si="93"/>
        <v>42686.25</v>
      </c>
      <c r="N980">
        <v>1480831200</v>
      </c>
      <c r="O980" s="10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9">
        <f t="shared" si="94"/>
        <v>143.26245847176079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 s="9">
        <f t="shared" si="93"/>
        <v>42078.208333333328</v>
      </c>
      <c r="N981">
        <v>1426914000</v>
      </c>
      <c r="O981" s="10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9">
        <f t="shared" si="94"/>
        <v>40.281762295081968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 s="9">
        <f t="shared" si="93"/>
        <v>42307.208333333328</v>
      </c>
      <c r="N982">
        <v>1446616800</v>
      </c>
      <c r="O982" s="10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9">
        <f t="shared" si="94"/>
        <v>178.22388059701493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 s="9">
        <f t="shared" si="93"/>
        <v>43094.25</v>
      </c>
      <c r="N983">
        <v>1517032800</v>
      </c>
      <c r="O983" s="10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9">
        <f t="shared" si="94"/>
        <v>84.930555555555557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 s="9">
        <f t="shared" si="93"/>
        <v>40743.208333333336</v>
      </c>
      <c r="N984">
        <v>1311224400</v>
      </c>
      <c r="O984" s="10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9">
        <f t="shared" si="94"/>
        <v>145.93648334624322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 s="9">
        <f t="shared" si="93"/>
        <v>43681.208333333328</v>
      </c>
      <c r="N985">
        <v>1566190800</v>
      </c>
      <c r="O985" s="10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9">
        <f t="shared" si="94"/>
        <v>152.46153846153848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 s="9">
        <f t="shared" si="93"/>
        <v>43716.208333333328</v>
      </c>
      <c r="N986">
        <v>1570165200</v>
      </c>
      <c r="O986" s="10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9">
        <f t="shared" si="94"/>
        <v>67.129542790152414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 s="9">
        <f t="shared" si="93"/>
        <v>41614.25</v>
      </c>
      <c r="N987">
        <v>1388556000</v>
      </c>
      <c r="O987" s="10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9">
        <f t="shared" si="94"/>
        <v>40.307692307692307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 s="9">
        <f t="shared" si="93"/>
        <v>40638.208333333336</v>
      </c>
      <c r="N988">
        <v>1303189200</v>
      </c>
      <c r="O988" s="10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9">
        <f t="shared" si="94"/>
        <v>216.79032258064518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 s="9">
        <f t="shared" si="93"/>
        <v>42852.208333333328</v>
      </c>
      <c r="N989">
        <v>1494478800</v>
      </c>
      <c r="O989" s="10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9">
        <f t="shared" si="94"/>
        <v>52.117021276595743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 s="9">
        <f t="shared" si="93"/>
        <v>42686.25</v>
      </c>
      <c r="N990">
        <v>1480744800</v>
      </c>
      <c r="O990" s="10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9">
        <f t="shared" si="94"/>
        <v>499.58333333333337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 s="9">
        <f t="shared" si="93"/>
        <v>43571.208333333328</v>
      </c>
      <c r="N991">
        <v>1555822800</v>
      </c>
      <c r="O991" s="10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9">
        <f t="shared" si="94"/>
        <v>87.679487179487182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 s="9">
        <f t="shared" si="93"/>
        <v>42432.25</v>
      </c>
      <c r="N992">
        <v>1458882000</v>
      </c>
      <c r="O992" s="10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9">
        <f t="shared" si="94"/>
        <v>113.17346938775511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 s="9">
        <f t="shared" si="93"/>
        <v>41907.208333333336</v>
      </c>
      <c r="N993">
        <v>1411966800</v>
      </c>
      <c r="O993" s="10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9">
        <f t="shared" si="94"/>
        <v>426.54838709677421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 s="9">
        <f t="shared" si="93"/>
        <v>43227.208333333328</v>
      </c>
      <c r="N994">
        <v>1526878800</v>
      </c>
      <c r="O994" s="10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9">
        <f t="shared" si="94"/>
        <v>77.632653061224488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 s="9">
        <f t="shared" si="93"/>
        <v>42362.25</v>
      </c>
      <c r="N995">
        <v>1452405600</v>
      </c>
      <c r="O995" s="10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9">
        <f t="shared" si="94"/>
        <v>52.496810772501767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 s="9">
        <f t="shared" si="93"/>
        <v>41929.208333333336</v>
      </c>
      <c r="N996">
        <v>1414040400</v>
      </c>
      <c r="O996" s="10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9">
        <f t="shared" si="94"/>
        <v>157.46762589928059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 s="9">
        <f t="shared" si="93"/>
        <v>43408.208333333328</v>
      </c>
      <c r="N997">
        <v>1543816800</v>
      </c>
      <c r="O997" s="10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9">
        <f t="shared" si="94"/>
        <v>72.939393939393938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 s="9">
        <f t="shared" si="93"/>
        <v>41276.25</v>
      </c>
      <c r="N998">
        <v>1359698400</v>
      </c>
      <c r="O998" s="10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9">
        <f t="shared" si="94"/>
        <v>60.565789473684205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 s="9">
        <f t="shared" si="93"/>
        <v>41659.25</v>
      </c>
      <c r="N999">
        <v>1390629600</v>
      </c>
      <c r="O999" s="10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9">
        <f t="shared" si="94"/>
        <v>56.791291291291287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 s="9">
        <f t="shared" si="93"/>
        <v>40220.25</v>
      </c>
      <c r="N1000">
        <v>1267077600</v>
      </c>
      <c r="O1000" s="10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9">
        <f t="shared" si="94"/>
        <v>56.542754275427541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 s="9">
        <f t="shared" si="93"/>
        <v>42550.208333333328</v>
      </c>
      <c r="N1001">
        <v>1467781200</v>
      </c>
      <c r="O1001" s="10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/>
      </colorScale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605D-E0B5-4466-9726-CF00DE1B5786}">
  <dimension ref="A1:F14"/>
  <sheetViews>
    <sheetView workbookViewId="0">
      <selection activeCell="D10" sqref="D10"/>
    </sheetView>
  </sheetViews>
  <sheetFormatPr defaultRowHeight="15.6" x14ac:dyDescent="0.3"/>
  <cols>
    <col min="1" max="1" width="17" bestFit="1" customWidth="1"/>
    <col min="2" max="5" width="10.5" bestFit="1" customWidth="1"/>
    <col min="6" max="6" width="11" bestFit="1" customWidth="1"/>
  </cols>
  <sheetData>
    <row r="1" spans="1:6" x14ac:dyDescent="0.3">
      <c r="A1" s="6" t="s">
        <v>6</v>
      </c>
      <c r="B1" t="s">
        <v>2067</v>
      </c>
    </row>
    <row r="3" spans="1:6" x14ac:dyDescent="0.3">
      <c r="A3" s="6" t="s">
        <v>2065</v>
      </c>
      <c r="B3" s="6" t="s">
        <v>4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t="s">
        <v>2062</v>
      </c>
      <c r="E8">
        <v>4</v>
      </c>
      <c r="F8">
        <v>4</v>
      </c>
    </row>
    <row r="9" spans="1:6" x14ac:dyDescent="0.3">
      <c r="A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7D9-7188-4189-B607-9F127EC10EE5}">
  <dimension ref="A1:F30"/>
  <sheetViews>
    <sheetView workbookViewId="0">
      <selection activeCell="S4" sqref="S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2067</v>
      </c>
    </row>
    <row r="2" spans="1:6" x14ac:dyDescent="0.3">
      <c r="A2" s="6" t="s">
        <v>2066</v>
      </c>
      <c r="B2" t="s">
        <v>2067</v>
      </c>
    </row>
    <row r="4" spans="1:6" x14ac:dyDescent="0.3">
      <c r="A4" s="6" t="s">
        <v>2071</v>
      </c>
      <c r="B4" s="6" t="s">
        <v>2070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19A9-4595-4A34-8B11-58E275899185}">
  <dimension ref="A1:E18"/>
  <sheetViews>
    <sheetView workbookViewId="0">
      <selection activeCell="J26" sqref="J2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6" t="s">
        <v>2066</v>
      </c>
      <c r="B1" t="s">
        <v>2067</v>
      </c>
    </row>
    <row r="2" spans="1:5" x14ac:dyDescent="0.3">
      <c r="A2" s="6" t="s">
        <v>2086</v>
      </c>
      <c r="B2" t="s">
        <v>2067</v>
      </c>
    </row>
    <row r="4" spans="1:5" x14ac:dyDescent="0.3">
      <c r="A4" s="6" t="s">
        <v>2065</v>
      </c>
      <c r="B4" s="6" t="s">
        <v>2070</v>
      </c>
    </row>
    <row r="5" spans="1:5" x14ac:dyDescent="0.3">
      <c r="A5" s="6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1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1354-C4E8-4A9A-AE50-6ECEA9D875F2}">
  <dimension ref="A1:H13"/>
  <sheetViews>
    <sheetView workbookViewId="0">
      <selection activeCell="B13" sqref="B13"/>
    </sheetView>
  </sheetViews>
  <sheetFormatPr defaultRowHeight="15.6" x14ac:dyDescent="0.3"/>
  <cols>
    <col min="1" max="1" width="17" customWidth="1"/>
    <col min="2" max="2" width="16.296875" bestFit="1" customWidth="1"/>
    <col min="3" max="3" width="12.59765625" bestFit="1" customWidth="1"/>
    <col min="4" max="4" width="14.5" bestFit="1" customWidth="1"/>
    <col min="5" max="5" width="13.59765625" bestFit="1" customWidth="1"/>
    <col min="6" max="6" width="20" bestFit="1" customWidth="1"/>
    <col min="7" max="7" width="16.296875" style="13" bestFit="1" customWidth="1"/>
    <col min="8" max="8" width="18.19921875" style="13" bestFit="1" customWidth="1"/>
  </cols>
  <sheetData>
    <row r="1" spans="1:8" ht="16.8" customHeight="1" x14ac:dyDescent="0.3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4" t="s">
        <v>2093</v>
      </c>
      <c r="H1" s="14" t="s">
        <v>2094</v>
      </c>
    </row>
    <row r="2" spans="1:8" x14ac:dyDescent="0.3">
      <c r="A2" t="s">
        <v>2105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t="s">
        <v>2103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2104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2106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ignoredErrors>
    <ignoredError sqref="C2 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E60E-B4AE-49B6-9190-82749B0F83E6}">
  <dimension ref="A1:J566"/>
  <sheetViews>
    <sheetView workbookViewId="0">
      <selection activeCell="J17" sqref="J17"/>
    </sheetView>
  </sheetViews>
  <sheetFormatPr defaultRowHeight="15.6" x14ac:dyDescent="0.3"/>
  <cols>
    <col min="1" max="1" width="13" customWidth="1"/>
    <col min="2" max="2" width="17.09765625" bestFit="1" customWidth="1"/>
    <col min="4" max="4" width="13.09765625" bestFit="1" customWidth="1"/>
    <col min="6" max="6" width="17.09765625" bestFit="1" customWidth="1"/>
    <col min="8" max="8" width="11.8984375" bestFit="1" customWidth="1"/>
    <col min="9" max="9" width="6.5" customWidth="1"/>
    <col min="10" max="10" width="65.3984375" customWidth="1"/>
  </cols>
  <sheetData>
    <row r="1" spans="1:10" ht="15.6" customHeight="1" x14ac:dyDescent="0.3">
      <c r="A1" t="s">
        <v>4</v>
      </c>
      <c r="B1" t="s">
        <v>5</v>
      </c>
      <c r="C1" t="s">
        <v>4</v>
      </c>
      <c r="D1" t="s">
        <v>5</v>
      </c>
    </row>
    <row r="2" spans="1:10" x14ac:dyDescent="0.3">
      <c r="A2" t="s">
        <v>20</v>
      </c>
      <c r="B2">
        <v>158</v>
      </c>
      <c r="C2" t="s">
        <v>14</v>
      </c>
      <c r="D2">
        <v>0</v>
      </c>
    </row>
    <row r="3" spans="1:10" ht="15.6" customHeight="1" x14ac:dyDescent="0.3">
      <c r="A3" t="s">
        <v>20</v>
      </c>
      <c r="B3">
        <v>1425</v>
      </c>
      <c r="C3" t="s">
        <v>14</v>
      </c>
      <c r="D3">
        <v>24</v>
      </c>
    </row>
    <row r="4" spans="1:10" x14ac:dyDescent="0.3">
      <c r="A4" t="s">
        <v>20</v>
      </c>
      <c r="B4">
        <v>174</v>
      </c>
      <c r="C4" t="s">
        <v>14</v>
      </c>
      <c r="D4">
        <v>53</v>
      </c>
      <c r="F4" s="15"/>
      <c r="G4" s="16" t="s">
        <v>2109</v>
      </c>
      <c r="H4" s="16" t="s">
        <v>2110</v>
      </c>
      <c r="J4" s="20" t="s">
        <v>2118</v>
      </c>
    </row>
    <row r="5" spans="1:10" x14ac:dyDescent="0.3">
      <c r="A5" t="s">
        <v>20</v>
      </c>
      <c r="B5">
        <v>227</v>
      </c>
      <c r="C5" t="s">
        <v>14</v>
      </c>
      <c r="D5">
        <v>18</v>
      </c>
      <c r="F5" s="16" t="s">
        <v>2107</v>
      </c>
      <c r="G5" s="15">
        <f>AVERAGE(B2:B566)</f>
        <v>851.14690265486729</v>
      </c>
      <c r="H5" s="15">
        <f>AVERAGE(D2:D365)</f>
        <v>585.61538461538464</v>
      </c>
      <c r="J5" s="20"/>
    </row>
    <row r="6" spans="1:10" x14ac:dyDescent="0.3">
      <c r="A6" t="s">
        <v>20</v>
      </c>
      <c r="B6">
        <v>220</v>
      </c>
      <c r="C6" t="s">
        <v>14</v>
      </c>
      <c r="D6">
        <v>44</v>
      </c>
      <c r="F6" s="16" t="s">
        <v>2108</v>
      </c>
      <c r="G6" s="15">
        <f>MEDIAN(B2:B566)</f>
        <v>201</v>
      </c>
      <c r="H6" s="15">
        <f>MEDIAN(D2:D365)</f>
        <v>114.5</v>
      </c>
      <c r="J6" s="20" t="s">
        <v>2119</v>
      </c>
    </row>
    <row r="7" spans="1:10" ht="31.2" customHeight="1" x14ac:dyDescent="0.3">
      <c r="A7" t="s">
        <v>20</v>
      </c>
      <c r="B7">
        <v>98</v>
      </c>
      <c r="C7" t="s">
        <v>14</v>
      </c>
      <c r="D7">
        <v>27</v>
      </c>
      <c r="F7" s="16" t="s">
        <v>2114</v>
      </c>
      <c r="G7" s="15">
        <f>MIN(B2:B566)</f>
        <v>16</v>
      </c>
      <c r="H7" s="15">
        <f>MIN(D2:D365)</f>
        <v>0</v>
      </c>
      <c r="J7" s="20"/>
    </row>
    <row r="8" spans="1:10" x14ac:dyDescent="0.3">
      <c r="A8" t="s">
        <v>20</v>
      </c>
      <c r="B8">
        <v>100</v>
      </c>
      <c r="C8" t="s">
        <v>14</v>
      </c>
      <c r="D8">
        <v>55</v>
      </c>
      <c r="F8" s="16" t="s">
        <v>2113</v>
      </c>
      <c r="G8" s="15">
        <f>MAX(B2:B566)</f>
        <v>7295</v>
      </c>
      <c r="H8" s="15">
        <f>MAX(D2:D365)</f>
        <v>6080</v>
      </c>
    </row>
    <row r="9" spans="1:10" x14ac:dyDescent="0.3">
      <c r="A9" t="s">
        <v>20</v>
      </c>
      <c r="B9">
        <v>1249</v>
      </c>
      <c r="C9" t="s">
        <v>14</v>
      </c>
      <c r="D9">
        <v>200</v>
      </c>
      <c r="F9" s="16" t="s">
        <v>2112</v>
      </c>
      <c r="G9" s="15">
        <f>_xlfn.VAR.P(B2:B566)</f>
        <v>1603373.7324019109</v>
      </c>
      <c r="H9" s="15">
        <f>_xlfn.VAR.P(D2:D365)</f>
        <v>921574.68174133555</v>
      </c>
    </row>
    <row r="10" spans="1:10" x14ac:dyDescent="0.3">
      <c r="A10" t="s">
        <v>20</v>
      </c>
      <c r="B10">
        <v>1396</v>
      </c>
      <c r="C10" t="s">
        <v>14</v>
      </c>
      <c r="D10">
        <v>452</v>
      </c>
      <c r="F10" s="16" t="s">
        <v>2111</v>
      </c>
      <c r="G10" s="15">
        <f>_xlfn.STDEV.P(B2:B566)</f>
        <v>1266.2439466397898</v>
      </c>
      <c r="H10" s="15">
        <f>_xlfn.STDEV.P(D2:D365)</f>
        <v>959.98681331637863</v>
      </c>
    </row>
    <row r="11" spans="1:10" x14ac:dyDescent="0.3">
      <c r="A11" t="s">
        <v>20</v>
      </c>
      <c r="B11">
        <v>890</v>
      </c>
      <c r="C11" t="s">
        <v>14</v>
      </c>
      <c r="D11">
        <v>674</v>
      </c>
    </row>
    <row r="12" spans="1:10" x14ac:dyDescent="0.3">
      <c r="A12" t="s">
        <v>20</v>
      </c>
      <c r="B12">
        <v>142</v>
      </c>
      <c r="C12" t="s">
        <v>14</v>
      </c>
      <c r="D12">
        <v>558</v>
      </c>
    </row>
    <row r="13" spans="1:10" x14ac:dyDescent="0.3">
      <c r="A13" t="s">
        <v>20</v>
      </c>
      <c r="B13">
        <v>2673</v>
      </c>
      <c r="C13" t="s">
        <v>14</v>
      </c>
      <c r="D13">
        <v>15</v>
      </c>
      <c r="F13" s="17" t="s">
        <v>2109</v>
      </c>
      <c r="G13" s="18"/>
      <c r="H13" s="17" t="s">
        <v>2110</v>
      </c>
      <c r="I13" s="18"/>
    </row>
    <row r="14" spans="1:10" x14ac:dyDescent="0.3">
      <c r="A14" t="s">
        <v>20</v>
      </c>
      <c r="B14">
        <v>163</v>
      </c>
      <c r="C14" t="s">
        <v>14</v>
      </c>
      <c r="D14">
        <v>2307</v>
      </c>
      <c r="F14" s="18" t="s">
        <v>2115</v>
      </c>
      <c r="G14" s="18">
        <f>_xlfn.QUARTILE.EXC(B2:B566,1)</f>
        <v>127.5</v>
      </c>
      <c r="H14" s="18" t="s">
        <v>2115</v>
      </c>
      <c r="I14" s="18">
        <f>_xlfn.QUARTILE.EXC(D2:D365,1)</f>
        <v>38</v>
      </c>
    </row>
    <row r="15" spans="1:10" x14ac:dyDescent="0.3">
      <c r="A15" t="s">
        <v>20</v>
      </c>
      <c r="B15">
        <v>2220</v>
      </c>
      <c r="C15" t="s">
        <v>14</v>
      </c>
      <c r="D15">
        <v>88</v>
      </c>
      <c r="F15" s="18" t="s">
        <v>2116</v>
      </c>
      <c r="G15" s="18">
        <f>_xlfn.QUARTILE.EXC(B2:B566,2)</f>
        <v>201</v>
      </c>
      <c r="H15" s="18" t="s">
        <v>2116</v>
      </c>
      <c r="I15" s="18">
        <f>_xlfn.QUARTILE.EXC(D2:D365,2)</f>
        <v>114.5</v>
      </c>
    </row>
    <row r="16" spans="1:10" x14ac:dyDescent="0.3">
      <c r="A16" t="s">
        <v>20</v>
      </c>
      <c r="B16">
        <v>1606</v>
      </c>
      <c r="C16" t="s">
        <v>14</v>
      </c>
      <c r="D16">
        <v>48</v>
      </c>
      <c r="F16" s="18" t="s">
        <v>2117</v>
      </c>
      <c r="G16" s="18">
        <f>_xlfn.QUARTILE.EXC(B2:B566,3)</f>
        <v>1288.5</v>
      </c>
      <c r="H16" s="18" t="s">
        <v>2117</v>
      </c>
      <c r="I16" s="18">
        <f>_xlfn.QUARTILE.EXC(D2:D365,3)</f>
        <v>789.5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D566" xr:uid="{159FE60E-B4AE-49B6-9190-82749B0F83E6}"/>
  <mergeCells count="2">
    <mergeCell ref="J4:J5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 Status vs P.Category</vt:lpstr>
      <vt:lpstr>Campaign Status vs Sub Category</vt:lpstr>
      <vt:lpstr>Campaign Status by Month</vt:lpstr>
      <vt:lpstr>Goal Range vs % of status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Deepika Pitchikala</cp:lastModifiedBy>
  <dcterms:created xsi:type="dcterms:W3CDTF">2021-09-29T18:52:28Z</dcterms:created>
  <dcterms:modified xsi:type="dcterms:W3CDTF">2023-04-20T02:06:39Z</dcterms:modified>
</cp:coreProperties>
</file>