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71\Downloads\"/>
    </mc:Choice>
  </mc:AlternateContent>
  <xr:revisionPtr revIDLastSave="0" documentId="13_ncr:1_{2DC8261F-9C0B-43ED-8BE4-AB69E4FFD5EF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Workout Log" sheetId="1" r:id="rId1"/>
    <sheet name="Calorie Tracking" sheetId="2" r:id="rId2"/>
    <sheet name="Progress Tracking" sheetId="3" r:id="rId3"/>
    <sheet name="Monthly Tra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B4" i="4"/>
  <c r="B3" i="4"/>
  <c r="C2" i="4"/>
  <c r="B2" i="4"/>
  <c r="D11" i="3"/>
  <c r="D10" i="3"/>
  <c r="D9" i="3"/>
  <c r="D8" i="3"/>
  <c r="D7" i="3"/>
  <c r="D6" i="3"/>
  <c r="D5" i="3"/>
  <c r="D4" i="3"/>
  <c r="D3" i="3"/>
  <c r="D2" i="3"/>
  <c r="C4" i="4" s="1"/>
  <c r="E12" i="2"/>
  <c r="E11" i="2"/>
  <c r="E10" i="2"/>
  <c r="E9" i="2"/>
  <c r="E8" i="2"/>
  <c r="E7" i="2"/>
  <c r="E6" i="2"/>
  <c r="E5" i="2"/>
  <c r="E4" i="2"/>
  <c r="E3" i="2"/>
  <c r="E2" i="2"/>
  <c r="G12" i="1"/>
  <c r="G11" i="1"/>
  <c r="G10" i="1"/>
  <c r="G9" i="1"/>
  <c r="G8" i="1"/>
  <c r="G7" i="1"/>
  <c r="G6" i="1"/>
  <c r="G5" i="1"/>
  <c r="G4" i="1"/>
  <c r="G3" i="1"/>
  <c r="G2" i="1"/>
  <c r="C3" i="4" l="1"/>
</calcChain>
</file>

<file path=xl/sharedStrings.xml><?xml version="1.0" encoding="utf-8"?>
<sst xmlns="http://schemas.openxmlformats.org/spreadsheetml/2006/main" count="52" uniqueCount="48">
  <si>
    <t>Date</t>
  </si>
  <si>
    <t>Exercise</t>
  </si>
  <si>
    <t>Sets</t>
  </si>
  <si>
    <t>Reps</t>
  </si>
  <si>
    <t>Weight (kg)</t>
  </si>
  <si>
    <t>Duration (min)</t>
  </si>
  <si>
    <t>Calories Burned</t>
  </si>
  <si>
    <t>Squats</t>
  </si>
  <si>
    <t>Bench Press</t>
  </si>
  <si>
    <t>Deadlifts</t>
  </si>
  <si>
    <t>Running</t>
  </si>
  <si>
    <t>Pull-Ups</t>
  </si>
  <si>
    <t>Plank</t>
  </si>
  <si>
    <t>Bicep Curls</t>
  </si>
  <si>
    <t>Tricep Dips</t>
  </si>
  <si>
    <t>Jump Rope</t>
  </si>
  <si>
    <t>press</t>
  </si>
  <si>
    <t>Food Item</t>
  </si>
  <si>
    <t>Calories per 100g</t>
  </si>
  <si>
    <t>Quantity (g)</t>
  </si>
  <si>
    <t>Calories Consumed</t>
  </si>
  <si>
    <t>Oatmeal</t>
  </si>
  <si>
    <t>Chicken Salad</t>
  </si>
  <si>
    <t>Banana</t>
  </si>
  <si>
    <t>Protein Shake</t>
  </si>
  <si>
    <t>Rice &amp; Beans</t>
  </si>
  <si>
    <t>Pizza</t>
  </si>
  <si>
    <t>Soda</t>
  </si>
  <si>
    <t>Burger</t>
  </si>
  <si>
    <t>Pasta</t>
  </si>
  <si>
    <t>Chocolate</t>
  </si>
  <si>
    <t>Height (m)</t>
  </si>
  <si>
    <t>BMI</t>
  </si>
  <si>
    <t>Month</t>
  </si>
  <si>
    <t>Avg Weight</t>
  </si>
  <si>
    <t>Avg BMI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</si>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</sst>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14" fontId="0" fillId="0" borderId="0" xfId="0" applyNumberFormat="1"/>
    <xf numFmtId="2" fontId="0" fillId="0" borderId="2" xfId="0" applyNumberFormat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6" xfId="0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CALORIES</a:t>
            </a:r>
            <a:r>
              <a:rPr lang="en-IN" b="1" baseline="0"/>
              <a:t> CONSUMED</a:t>
            </a:r>
            <a:endParaRPr lang="en-IN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area3D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  <a:sp3d/>
          </c:spPr>
          <c:val>
            <c:numRef>
              <c:f>'Calorie Tracking'!$E$2:$E$11</c:f>
              <c:numCache>
                <c:formatCode>0.00</c:formatCode>
                <c:ptCount val="10"/>
                <c:pt idx="0">
                  <c:v>136</c:v>
                </c:pt>
                <c:pt idx="1">
                  <c:v>358.5</c:v>
                </c:pt>
                <c:pt idx="2">
                  <c:v>106.8</c:v>
                </c:pt>
                <c:pt idx="3">
                  <c:v>275</c:v>
                </c:pt>
                <c:pt idx="4">
                  <c:v>390</c:v>
                </c:pt>
                <c:pt idx="5">
                  <c:v>478.8</c:v>
                </c:pt>
                <c:pt idx="6">
                  <c:v>210</c:v>
                </c:pt>
                <c:pt idx="7">
                  <c:v>590</c:v>
                </c:pt>
                <c:pt idx="8">
                  <c:v>392.5</c:v>
                </c:pt>
                <c:pt idx="9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7-41DC-A9EC-51AD4543A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  <c:axId val="1000"/>
      </c:area3D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0"/>
        <c:crosses val="autoZero"/>
        <c:crossBetween val="midCat"/>
      </c:valAx>
      <c:serAx>
        <c:axId val="1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"/>
        <c:crosses val="autoZero"/>
      </c:ser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BMI</a:t>
            </a:r>
            <a:r>
              <a:rPr lang="en-IN" b="1" baseline="0"/>
              <a:t> PROGRESS</a:t>
            </a:r>
            <a:endParaRPr lang="en-IN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val>
            <c:numRef>
              <c:f>'Progress Tracking'!$D$2:$D$11</c:f>
              <c:numCache>
                <c:formatCode>0.00</c:formatCode>
                <c:ptCount val="10"/>
                <c:pt idx="0">
                  <c:v>24.489795918367346</c:v>
                </c:pt>
                <c:pt idx="1">
                  <c:v>24.424489795918365</c:v>
                </c:pt>
                <c:pt idx="2">
                  <c:v>24.326530612244898</c:v>
                </c:pt>
                <c:pt idx="3">
                  <c:v>24.261224489795918</c:v>
                </c:pt>
                <c:pt idx="4">
                  <c:v>24.163265306122447</c:v>
                </c:pt>
                <c:pt idx="5">
                  <c:v>24.691358024691358</c:v>
                </c:pt>
                <c:pt idx="6">
                  <c:v>29.411764705882355</c:v>
                </c:pt>
                <c:pt idx="7">
                  <c:v>25.142857142857142</c:v>
                </c:pt>
                <c:pt idx="8">
                  <c:v>23.243801652892564</c:v>
                </c:pt>
                <c:pt idx="9">
                  <c:v>22.460034350640772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4-4505-925D-78403E8D7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0808799"/>
        <c:axId val="1420815519"/>
        <c:axId val="0"/>
      </c:bar3DChart>
      <c:catAx>
        <c:axId val="14208087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815519"/>
        <c:crosses val="autoZero"/>
        <c:auto val="1"/>
        <c:lblAlgn val="ctr"/>
        <c:lblOffset val="100"/>
        <c:noMultiLvlLbl val="0"/>
      </c:catAx>
      <c:valAx>
        <c:axId val="14208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80879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</xdr:row>
      <xdr:rowOff>179070</xdr:rowOff>
    </xdr:from>
    <xdr:to>
      <xdr:col>13</xdr:col>
      <xdr:colOff>579120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179070</xdr:rowOff>
    </xdr:from>
    <xdr:to>
      <xdr:col>13</xdr:col>
      <xdr:colOff>304800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12" sqref="G12"/>
    </sheetView>
  </sheetViews>
  <sheetFormatPr defaultRowHeight="14.4" x14ac:dyDescent="0.3"/>
  <cols>
    <col min="1" max="1" width="12" customWidth="1"/>
  </cols>
  <sheetData>
    <row r="1" spans="1:7" ht="28.8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3">
      <c r="A2" s="8">
        <v>45658</v>
      </c>
      <c r="B2" s="9" t="s">
        <v>7</v>
      </c>
      <c r="C2" s="9">
        <v>3</v>
      </c>
      <c r="D2" s="9">
        <v>12</v>
      </c>
      <c r="E2" s="9">
        <v>50</v>
      </c>
      <c r="F2" s="9">
        <v>10</v>
      </c>
      <c r="G2" s="10">
        <f t="shared" ref="G2:G12" si="0">E2*D2 + F2*10</f>
        <v>700</v>
      </c>
    </row>
    <row r="3" spans="1:7" ht="28.8" customHeight="1" x14ac:dyDescent="0.3">
      <c r="A3" s="11">
        <v>45658</v>
      </c>
      <c r="B3" s="12" t="s">
        <v>8</v>
      </c>
      <c r="C3" s="12">
        <v>3</v>
      </c>
      <c r="D3" s="12">
        <v>10</v>
      </c>
      <c r="E3" s="12">
        <v>40</v>
      </c>
      <c r="F3" s="12">
        <v>8</v>
      </c>
      <c r="G3" s="13">
        <f t="shared" si="0"/>
        <v>480</v>
      </c>
    </row>
    <row r="4" spans="1:7" x14ac:dyDescent="0.3">
      <c r="A4" s="8">
        <v>45658</v>
      </c>
      <c r="B4" s="9" t="s">
        <v>9</v>
      </c>
      <c r="C4" s="9">
        <v>3</v>
      </c>
      <c r="D4" s="9">
        <v>8</v>
      </c>
      <c r="E4" s="9">
        <v>60</v>
      </c>
      <c r="F4" s="9">
        <v>12</v>
      </c>
      <c r="G4" s="10">
        <f t="shared" si="0"/>
        <v>600</v>
      </c>
    </row>
    <row r="5" spans="1:7" x14ac:dyDescent="0.3">
      <c r="A5" s="11">
        <v>45659</v>
      </c>
      <c r="B5" s="12" t="s">
        <v>10</v>
      </c>
      <c r="C5" s="12">
        <v>3</v>
      </c>
      <c r="D5" s="12">
        <v>12</v>
      </c>
      <c r="E5" s="12">
        <v>80</v>
      </c>
      <c r="F5" s="12">
        <v>30</v>
      </c>
      <c r="G5" s="13">
        <f t="shared" si="0"/>
        <v>1260</v>
      </c>
    </row>
    <row r="6" spans="1:7" x14ac:dyDescent="0.3">
      <c r="A6" s="8">
        <v>45659</v>
      </c>
      <c r="B6" s="9" t="s">
        <v>11</v>
      </c>
      <c r="C6" s="9">
        <v>3</v>
      </c>
      <c r="D6" s="9">
        <v>8</v>
      </c>
      <c r="E6" s="9">
        <v>70</v>
      </c>
      <c r="F6" s="9">
        <v>5</v>
      </c>
      <c r="G6" s="10">
        <f t="shared" si="0"/>
        <v>610</v>
      </c>
    </row>
    <row r="7" spans="1:7" x14ac:dyDescent="0.3">
      <c r="A7" s="11">
        <v>45659</v>
      </c>
      <c r="B7" s="12" t="s">
        <v>12</v>
      </c>
      <c r="C7" s="12">
        <v>3</v>
      </c>
      <c r="D7" s="12">
        <v>10</v>
      </c>
      <c r="E7" s="12">
        <v>80</v>
      </c>
      <c r="F7" s="12">
        <v>3</v>
      </c>
      <c r="G7" s="13">
        <f t="shared" si="0"/>
        <v>830</v>
      </c>
    </row>
    <row r="8" spans="1:7" ht="28.8" customHeight="1" x14ac:dyDescent="0.3">
      <c r="A8" s="8">
        <v>45660</v>
      </c>
      <c r="B8" s="9" t="s">
        <v>13</v>
      </c>
      <c r="C8" s="9">
        <v>3</v>
      </c>
      <c r="D8" s="9">
        <v>12</v>
      </c>
      <c r="E8" s="9">
        <v>15</v>
      </c>
      <c r="F8" s="9">
        <v>8</v>
      </c>
      <c r="G8" s="10">
        <f t="shared" si="0"/>
        <v>260</v>
      </c>
    </row>
    <row r="9" spans="1:7" ht="28.8" customHeight="1" x14ac:dyDescent="0.3">
      <c r="A9" s="11">
        <v>45660</v>
      </c>
      <c r="B9" s="12" t="s">
        <v>14</v>
      </c>
      <c r="C9" s="12">
        <v>3</v>
      </c>
      <c r="D9" s="12">
        <v>10</v>
      </c>
      <c r="E9" s="12">
        <v>80</v>
      </c>
      <c r="F9" s="12">
        <v>5</v>
      </c>
      <c r="G9" s="13">
        <f t="shared" si="0"/>
        <v>850</v>
      </c>
    </row>
    <row r="10" spans="1:7" ht="28.8" customHeight="1" x14ac:dyDescent="0.3">
      <c r="A10" s="8">
        <v>45660</v>
      </c>
      <c r="B10" s="9" t="s">
        <v>15</v>
      </c>
      <c r="C10" s="9">
        <v>3</v>
      </c>
      <c r="D10" s="9">
        <v>3</v>
      </c>
      <c r="E10" s="9">
        <v>19</v>
      </c>
      <c r="F10" s="9">
        <v>2</v>
      </c>
      <c r="G10" s="10">
        <f t="shared" si="0"/>
        <v>77</v>
      </c>
    </row>
    <row r="11" spans="1:7" x14ac:dyDescent="0.3">
      <c r="A11" s="3">
        <v>45661</v>
      </c>
      <c r="B11" s="14" t="s">
        <v>10</v>
      </c>
      <c r="C11" s="14">
        <v>5</v>
      </c>
      <c r="D11" s="14">
        <v>5</v>
      </c>
      <c r="E11" s="14">
        <v>19</v>
      </c>
      <c r="F11" s="14">
        <v>2</v>
      </c>
      <c r="G11" s="15">
        <f t="shared" si="0"/>
        <v>115</v>
      </c>
    </row>
    <row r="12" spans="1:7" x14ac:dyDescent="0.3">
      <c r="A12" s="3">
        <v>45661</v>
      </c>
      <c r="B12" s="16" t="s">
        <v>16</v>
      </c>
      <c r="C12" s="16">
        <v>6</v>
      </c>
      <c r="D12" s="16">
        <v>10</v>
      </c>
      <c r="E12" s="16">
        <v>70</v>
      </c>
      <c r="F12" s="16">
        <v>5</v>
      </c>
      <c r="G12" s="17">
        <f t="shared" si="0"/>
        <v>750</v>
      </c>
    </row>
  </sheetData>
  <conditionalFormatting sqref="D11:D1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F27" sqref="F27"/>
    </sheetView>
  </sheetViews>
  <sheetFormatPr defaultRowHeight="14.4" x14ac:dyDescent="0.3"/>
  <cols>
    <col min="1" max="1" width="11.77734375" customWidth="1"/>
    <col min="2" max="2" width="13.6640625" customWidth="1"/>
    <col min="3" max="3" width="10.88671875" customWidth="1"/>
    <col min="4" max="4" width="12.109375" customWidth="1"/>
    <col min="5" max="5" width="17" customWidth="1"/>
  </cols>
  <sheetData>
    <row r="1" spans="1: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3">
        <v>45658</v>
      </c>
      <c r="B2" t="s">
        <v>21</v>
      </c>
      <c r="C2">
        <v>68</v>
      </c>
      <c r="D2">
        <v>200</v>
      </c>
      <c r="E2" s="2">
        <f t="shared" ref="E2:E12" si="0">C2*D2/100</f>
        <v>136</v>
      </c>
    </row>
    <row r="3" spans="1:5" x14ac:dyDescent="0.3">
      <c r="A3" s="3">
        <v>45658</v>
      </c>
      <c r="B3" t="s">
        <v>22</v>
      </c>
      <c r="C3">
        <v>239</v>
      </c>
      <c r="D3">
        <v>150</v>
      </c>
      <c r="E3" s="2">
        <f t="shared" si="0"/>
        <v>358.5</v>
      </c>
    </row>
    <row r="4" spans="1:5" x14ac:dyDescent="0.3">
      <c r="A4" s="3">
        <v>45658</v>
      </c>
      <c r="B4" t="s">
        <v>23</v>
      </c>
      <c r="C4">
        <v>89</v>
      </c>
      <c r="D4">
        <v>120</v>
      </c>
      <c r="E4" s="2">
        <f t="shared" si="0"/>
        <v>106.8</v>
      </c>
    </row>
    <row r="5" spans="1:5" x14ac:dyDescent="0.3">
      <c r="A5" s="3">
        <v>45659</v>
      </c>
      <c r="B5" t="s">
        <v>24</v>
      </c>
      <c r="C5">
        <v>110</v>
      </c>
      <c r="D5">
        <v>250</v>
      </c>
      <c r="E5" s="2">
        <f t="shared" si="0"/>
        <v>275</v>
      </c>
    </row>
    <row r="6" spans="1:5" x14ac:dyDescent="0.3">
      <c r="A6" s="3">
        <v>45659</v>
      </c>
      <c r="B6" t="s">
        <v>25</v>
      </c>
      <c r="C6">
        <v>130</v>
      </c>
      <c r="D6">
        <v>300</v>
      </c>
      <c r="E6" s="2">
        <f t="shared" si="0"/>
        <v>390</v>
      </c>
    </row>
    <row r="7" spans="1:5" x14ac:dyDescent="0.3">
      <c r="A7" s="3">
        <v>45659</v>
      </c>
      <c r="B7" t="s">
        <v>26</v>
      </c>
      <c r="C7">
        <v>266</v>
      </c>
      <c r="D7">
        <v>180</v>
      </c>
      <c r="E7" s="2">
        <f t="shared" si="0"/>
        <v>478.8</v>
      </c>
    </row>
    <row r="8" spans="1:5" x14ac:dyDescent="0.3">
      <c r="A8" s="3">
        <v>45719</v>
      </c>
      <c r="B8" t="s">
        <v>27</v>
      </c>
      <c r="C8">
        <v>42</v>
      </c>
      <c r="D8">
        <v>500</v>
      </c>
      <c r="E8" s="2">
        <f t="shared" si="0"/>
        <v>210</v>
      </c>
    </row>
    <row r="9" spans="1:5" x14ac:dyDescent="0.3">
      <c r="A9" s="3">
        <v>45660</v>
      </c>
      <c r="B9" t="s">
        <v>28</v>
      </c>
      <c r="C9">
        <v>295</v>
      </c>
      <c r="D9">
        <v>200</v>
      </c>
      <c r="E9" s="2">
        <f t="shared" si="0"/>
        <v>590</v>
      </c>
    </row>
    <row r="10" spans="1:5" x14ac:dyDescent="0.3">
      <c r="A10" s="3">
        <v>45660</v>
      </c>
      <c r="B10" t="s">
        <v>29</v>
      </c>
      <c r="C10">
        <v>157</v>
      </c>
      <c r="D10">
        <v>250</v>
      </c>
      <c r="E10" s="2">
        <f t="shared" si="0"/>
        <v>392.5</v>
      </c>
    </row>
    <row r="11" spans="1:5" x14ac:dyDescent="0.3">
      <c r="A11" s="3">
        <v>45661</v>
      </c>
      <c r="B11" t="s">
        <v>30</v>
      </c>
      <c r="C11">
        <v>546</v>
      </c>
      <c r="D11">
        <v>100</v>
      </c>
      <c r="E11" s="2">
        <f t="shared" si="0"/>
        <v>546</v>
      </c>
    </row>
    <row r="12" spans="1:5" x14ac:dyDescent="0.3">
      <c r="E12" s="4">
        <f t="shared" si="0"/>
        <v>0</v>
      </c>
    </row>
  </sheetData>
  <conditionalFormatting sqref="E2:E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8" sqref="B18"/>
    </sheetView>
  </sheetViews>
  <sheetFormatPr defaultRowHeight="14.4" x14ac:dyDescent="0.3"/>
  <cols>
    <col min="1" max="1" width="19" customWidth="1"/>
    <col min="2" max="2" width="11.109375" customWidth="1"/>
    <col min="3" max="3" width="11.6640625" customWidth="1"/>
  </cols>
  <sheetData>
    <row r="1" spans="1:4" x14ac:dyDescent="0.3">
      <c r="A1" s="1" t="s">
        <v>0</v>
      </c>
      <c r="B1" s="1" t="s">
        <v>4</v>
      </c>
      <c r="C1" s="1" t="s">
        <v>31</v>
      </c>
      <c r="D1" s="1" t="s">
        <v>32</v>
      </c>
    </row>
    <row r="2" spans="1:4" x14ac:dyDescent="0.3">
      <c r="A2" s="18">
        <v>45717</v>
      </c>
      <c r="B2">
        <v>75</v>
      </c>
      <c r="C2">
        <v>1.75</v>
      </c>
      <c r="D2" s="2">
        <f t="shared" ref="D2:D11" si="0">B2/(C2*C2)</f>
        <v>24.489795918367346</v>
      </c>
    </row>
    <row r="3" spans="1:4" x14ac:dyDescent="0.3">
      <c r="A3" s="18">
        <v>45718</v>
      </c>
      <c r="B3">
        <v>74.8</v>
      </c>
      <c r="C3">
        <v>1.75</v>
      </c>
      <c r="D3" s="2">
        <f t="shared" si="0"/>
        <v>24.424489795918365</v>
      </c>
    </row>
    <row r="4" spans="1:4" x14ac:dyDescent="0.3">
      <c r="A4" s="18">
        <v>45719</v>
      </c>
      <c r="B4">
        <v>74.5</v>
      </c>
      <c r="C4">
        <v>1.75</v>
      </c>
      <c r="D4" s="2">
        <f t="shared" si="0"/>
        <v>24.326530612244898</v>
      </c>
    </row>
    <row r="5" spans="1:4" x14ac:dyDescent="0.3">
      <c r="A5" s="18">
        <v>45720</v>
      </c>
      <c r="B5">
        <v>74.3</v>
      </c>
      <c r="C5">
        <v>1.75</v>
      </c>
      <c r="D5" s="2">
        <f t="shared" si="0"/>
        <v>24.261224489795918</v>
      </c>
    </row>
    <row r="6" spans="1:4" x14ac:dyDescent="0.3">
      <c r="A6" s="18">
        <v>45721</v>
      </c>
      <c r="B6">
        <v>74</v>
      </c>
      <c r="C6">
        <v>1.75</v>
      </c>
      <c r="D6" s="2">
        <f t="shared" si="0"/>
        <v>24.163265306122447</v>
      </c>
    </row>
    <row r="7" spans="1:4" x14ac:dyDescent="0.3">
      <c r="A7" s="18">
        <v>45722</v>
      </c>
      <c r="B7">
        <v>80</v>
      </c>
      <c r="C7">
        <v>1.8</v>
      </c>
      <c r="D7" s="2">
        <f t="shared" si="0"/>
        <v>24.691358024691358</v>
      </c>
    </row>
    <row r="8" spans="1:4" x14ac:dyDescent="0.3">
      <c r="A8" s="18">
        <v>45723</v>
      </c>
      <c r="B8">
        <v>85</v>
      </c>
      <c r="C8">
        <v>1.7</v>
      </c>
      <c r="D8" s="2">
        <f t="shared" si="0"/>
        <v>29.411764705882355</v>
      </c>
    </row>
    <row r="9" spans="1:4" x14ac:dyDescent="0.3">
      <c r="A9" s="18">
        <v>45724</v>
      </c>
      <c r="B9">
        <v>77</v>
      </c>
      <c r="C9">
        <v>1.75</v>
      </c>
      <c r="D9" s="2">
        <f t="shared" si="0"/>
        <v>25.142857142857142</v>
      </c>
    </row>
    <row r="10" spans="1:4" x14ac:dyDescent="0.3">
      <c r="A10" s="18">
        <v>45725</v>
      </c>
      <c r="B10">
        <v>72</v>
      </c>
      <c r="C10">
        <v>1.76</v>
      </c>
      <c r="D10" s="2">
        <f t="shared" si="0"/>
        <v>23.243801652892564</v>
      </c>
    </row>
    <row r="11" spans="1:4" x14ac:dyDescent="0.3">
      <c r="A11" s="18">
        <v>45940</v>
      </c>
      <c r="B11">
        <v>68</v>
      </c>
      <c r="C11">
        <v>1.74</v>
      </c>
      <c r="D11" s="2">
        <f t="shared" si="0"/>
        <v>22.460034350640772</v>
      </c>
    </row>
  </sheetData>
  <conditionalFormatting sqref="D2:D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G8" sqref="G8"/>
    </sheetView>
  </sheetViews>
  <sheetFormatPr defaultRowHeight="14.4" x14ac:dyDescent="0.3"/>
  <cols>
    <col min="1" max="1" width="12.21875" customWidth="1"/>
    <col min="2" max="2" width="14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36</v>
      </c>
      <c r="B2" t="str">
        <f>IFERROR(AVERAGEIFS('Progress Tracking'!B:B,'Progress Tracking'!A:A,"&gt;="&amp;DATE(2025,1,1),'Progress Tracking'!A:A,"&lt;="&amp;DATE(2025,1,31)),"")</f>
        <v/>
      </c>
      <c r="C2" t="str">
        <f>IFERROR(AVERAGEIFS('Progress Tracking'!D:D,'Progress Tracking'!A:A,"&gt;="&amp;DATE(2025,1,1),'Progress Tracking'!A:A,"&lt;="&amp;DATE(2025,1,31)),"")</f>
        <v/>
      </c>
    </row>
    <row r="3" spans="1:3" x14ac:dyDescent="0.3">
      <c r="A3" t="s">
        <v>37</v>
      </c>
      <c r="B3">
        <f>IFERROR(AVERAGEIFS('Progress Tracking'!B:B,'Progress Tracking'!A:A,"&gt;="&amp;DATE(2025,2,1),'Progress Tracking'!A:A,"&lt;="&amp;DATE(2025,2,29)),"")</f>
        <v>75</v>
      </c>
      <c r="C3">
        <f>IFERROR(AVERAGEIFS('Progress Tracking'!D:D,'Progress Tracking'!A:A,"&gt;="&amp;DATE(2025,2,1),'Progress Tracking'!A:A,"&lt;="&amp;DATE(2025,2,29)),"")</f>
        <v>24.489795918367346</v>
      </c>
    </row>
    <row r="4" spans="1:3" x14ac:dyDescent="0.3">
      <c r="A4" t="s">
        <v>38</v>
      </c>
      <c r="B4">
        <f>IFERROR(AVERAGEIFS('Progress Tracking'!B:B,'Progress Tracking'!A:A,"&gt;="&amp;DATE(2025,3,1),'Progress Tracking'!A:A,"&lt;="&amp;DATE(2025,3,31)),"")</f>
        <v>76.288888888888891</v>
      </c>
      <c r="C4">
        <f>IFERROR(AVERAGEIFS('Progress Tracking'!D:D,'Progress Tracking'!A:A,"&gt;="&amp;DATE(2025,3,1),'Progress Tracking'!A:A,"&lt;="&amp;DATE(2025,3,31)),"")</f>
        <v>24.906120849863598</v>
      </c>
    </row>
    <row r="5" spans="1:3" x14ac:dyDescent="0.3">
      <c r="A5" t="s">
        <v>39</v>
      </c>
      <c r="B5" t="str">
        <f>IFERROR(AVERAGEIFS('Progress Tracking'!B:B,'Progress Tracking'!A:A,"&gt;="&amp;DATE(2025,4,1),'Progress Tracking'!A:A,"&lt;="&amp;DATE(2025,4,30)),"")</f>
        <v/>
      </c>
      <c r="C5" t="str">
        <f>IFERROR(AVERAGEIFS('Progress Tracking'!D:D,'Progress Tracking'!A:A,"&gt;="&amp;DATE(2025,4,1),'Progress Tracking'!A:A,"&lt;="&amp;DATE(2025,4,30)),"")</f>
        <v/>
      </c>
    </row>
    <row r="6" spans="1:3" x14ac:dyDescent="0.3">
      <c r="A6" t="s">
        <v>40</v>
      </c>
      <c r="B6" t="str">
        <f>IFERROR(AVERAGEIFS('Progress Tracking'!B:B,'Progress Tracking'!A:A,"&gt;="&amp;DATE(2025,5,1),'Progress Tracking'!A:A,"&lt;="&amp;DATE(2025,5,31)),"")</f>
        <v/>
      </c>
      <c r="C6" t="str">
        <f>IFERROR(AVERAGEIFS('Progress Tracking'!D:D,'Progress Tracking'!A:A,"&gt;="&amp;DATE(2025,5,1),'Progress Tracking'!A:A,"&lt;="&amp;DATE(2025,5,31)),"")</f>
        <v/>
      </c>
    </row>
    <row r="7" spans="1:3" x14ac:dyDescent="0.3">
      <c r="A7" t="s">
        <v>41</v>
      </c>
      <c r="B7" t="str">
        <f>IFERROR(AVERAGEIFS('Progress Tracking'!B:B,'Progress Tracking'!A:A,"&gt;="&amp;DATE(2025,6,1),'Progress Tracking'!A:A,"&lt;="&amp;DATE(2025,6,30)),"")</f>
        <v/>
      </c>
      <c r="C7" t="str">
        <f>IFERROR(AVERAGEIFS('Progress Tracking'!D:D,'Progress Tracking'!A:A,"&gt;="&amp;DATE(2025,6,1),'Progress Tracking'!A:A,"&lt;="&amp;DATE(2025,6,30)),"")</f>
        <v/>
      </c>
    </row>
    <row r="8" spans="1:3" x14ac:dyDescent="0.3">
      <c r="A8" t="s">
        <v>42</v>
      </c>
      <c r="B8" t="str">
        <f>IFERROR(AVERAGEIFS('Progress Tracking'!B:B,'Progress Tracking'!A:A,"&gt;="&amp;DATE(2025,7,1),'Progress Tracking'!A:A,"&lt;="&amp;DATE(2025,7,31)),"")</f>
        <v/>
      </c>
      <c r="C8" t="str">
        <f>IFERROR(AVERAGEIFS('Progress Tracking'!D:D,'Progress Tracking'!A:A,"&gt;="&amp;DATE(2025,7,1),'Progress Tracking'!A:A,"&lt;="&amp;DATE(2025,7,31)),"")</f>
        <v/>
      </c>
    </row>
    <row r="9" spans="1:3" x14ac:dyDescent="0.3">
      <c r="A9" t="s">
        <v>43</v>
      </c>
      <c r="B9" t="str">
        <f>IFERROR(AVERAGEIFS('Progress Tracking'!B:B,'Progress Tracking'!A:A,"&gt;="&amp;DATE(2025,8,1),'Progress Tracking'!A:A,"&lt;="&amp;DATE(2025,8,31)),"")</f>
        <v/>
      </c>
      <c r="C9" t="str">
        <f>IFERROR(AVERAGEIFS('Progress Tracking'!D:D,'Progress Tracking'!A:A,"&gt;="&amp;DATE(2025,8,1),'Progress Tracking'!A:A,"&lt;="&amp;DATE(2025,8,31)),"")</f>
        <v/>
      </c>
    </row>
    <row r="10" spans="1:3" x14ac:dyDescent="0.3">
      <c r="A10" t="s">
        <v>44</v>
      </c>
      <c r="B10" t="str">
        <f>IFERROR(AVERAGEIFS('Progress Tracking'!B:B,'Progress Tracking'!A:A,"&gt;="&amp;DATE(2025,9,1),'Progress Tracking'!A:A,"&lt;="&amp;DATE(2025,9,30)),"")</f>
        <v/>
      </c>
      <c r="C10" t="str">
        <f>IFERROR(AVERAGEIFS('Progress Tracking'!D:D,'Progress Tracking'!A:A,"&gt;="&amp;DATE(2025,9,1),'Progress Tracking'!A:A,"&lt;="&amp;DATE(2025,9,30)),"")</f>
        <v/>
      </c>
    </row>
    <row r="11" spans="1:3" x14ac:dyDescent="0.3">
      <c r="A11" t="s">
        <v>45</v>
      </c>
      <c r="B11">
        <f>IFERROR(AVERAGEIFS('Progress Tracking'!B:B,'Progress Tracking'!A:A,"&gt;="&amp;DATE(2025,10,1),'Progress Tracking'!A:A,"&lt;="&amp;DATE(2025,10,31)),"")</f>
        <v>68</v>
      </c>
      <c r="C11">
        <f>IFERROR(AVERAGEIFS('Progress Tracking'!D:D,'Progress Tracking'!A:A,"&gt;="&amp;DATE(2025,10,1),'Progress Tracking'!A:A,"&lt;="&amp;DATE(2025,10,31)),"")</f>
        <v>22.460034350640772</v>
      </c>
    </row>
    <row r="12" spans="1:3" x14ac:dyDescent="0.3">
      <c r="A12" t="s">
        <v>46</v>
      </c>
      <c r="B12" t="str">
        <f>IFERROR(AVERAGEIFS('Progress Tracking'!B:B,'Progress Tracking'!A:A,"&gt;="&amp;DATE(2025,11,1),'Progress Tracking'!A:A,"&lt;="&amp;DATE(2025,11,30)),"")</f>
        <v/>
      </c>
      <c r="C12" t="str">
        <f>IFERROR(AVERAGEIFS('Progress Tracking'!D:D,'Progress Tracking'!A:A,"&gt;="&amp;DATE(2025,11,1),'Progress Tracking'!A:A,"&lt;="&amp;DATE(2025,11,30)),"")</f>
        <v/>
      </c>
    </row>
    <row r="13" spans="1:3" x14ac:dyDescent="0.3">
      <c r="A13" t="s">
        <v>47</v>
      </c>
      <c r="B13" t="str">
        <f>IFERROR(AVERAGEIFS('Progress Tracking'!B:B,'Progress Tracking'!A:A,"&gt;="&amp;DATE(2025,12,1),'Progress Tracking'!A:A,"&lt;="&amp;DATE(2025,12,31)),"")</f>
        <v/>
      </c>
      <c r="C13" t="str">
        <f>IFERROR(AVERAGEIFS('Progress Tracking'!D:D,'Progress Tracking'!A:A,"&gt;="&amp;DATE(2025,12,1),'Progress Tracking'!A:A,"&lt;="&amp;DATE(2025,12,31)),"")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 Log</vt:lpstr>
      <vt:lpstr>Calorie Tracking</vt:lpstr>
      <vt:lpstr>Progress Tracking</vt:lpstr>
      <vt:lpstr>Monthly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Balarajan</cp:lastModifiedBy>
  <dcterms:created xsi:type="dcterms:W3CDTF">2025-04-03T06:13:59Z</dcterms:created>
  <dcterms:modified xsi:type="dcterms:W3CDTF">2025-04-12T05:45:40Z</dcterms:modified>
</cp:coreProperties>
</file>