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Data" sheetId="2" r:id="rId1"/>
    <sheet name="Summary" sheetId="1" r:id="rId2"/>
    <sheet name="Growth" sheetId="3" r:id="rId3"/>
    <sheet name="NR CONSOLIDATION" sheetId="4" r:id="rId4"/>
  </sheets>
  <calcPr calcId="144525"/>
</workbook>
</file>

<file path=xl/calcChain.xml><?xml version="1.0" encoding="utf-8"?>
<calcChain xmlns="http://schemas.openxmlformats.org/spreadsheetml/2006/main">
  <c r="B33" i="4" l="1"/>
  <c r="B32" i="4"/>
  <c r="B31" i="4"/>
  <c r="B30" i="4"/>
  <c r="B29" i="4"/>
  <c r="B28" i="4"/>
  <c r="E19" i="4"/>
  <c r="E18" i="4"/>
  <c r="E17" i="4"/>
  <c r="E15" i="4"/>
  <c r="E14" i="4"/>
  <c r="E13" i="4"/>
  <c r="E12" i="4"/>
  <c r="E11" i="4"/>
  <c r="E10" i="4"/>
  <c r="E9" i="4"/>
  <c r="E8" i="4"/>
  <c r="E7" i="4"/>
  <c r="E5" i="4"/>
  <c r="E4" i="4"/>
  <c r="E6" i="4"/>
  <c r="E16" i="4"/>
  <c r="E32" i="1" l="1"/>
  <c r="E21" i="1"/>
  <c r="E22" i="1"/>
  <c r="E23" i="1"/>
  <c r="E24" i="1"/>
  <c r="E25" i="1"/>
  <c r="E26" i="1"/>
  <c r="E27" i="1"/>
  <c r="E28" i="1"/>
  <c r="E29" i="1"/>
  <c r="E30" i="1"/>
  <c r="E31" i="1"/>
  <c r="E20" i="1"/>
  <c r="D33" i="1"/>
  <c r="E33" i="1" s="1"/>
  <c r="C33" i="1"/>
  <c r="B33" i="1"/>
  <c r="E113" i="2"/>
  <c r="E48" i="2"/>
  <c r="C15" i="1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68" i="2"/>
</calcChain>
</file>

<file path=xl/sharedStrings.xml><?xml version="1.0" encoding="utf-8"?>
<sst xmlns="http://schemas.openxmlformats.org/spreadsheetml/2006/main" count="514" uniqueCount="112">
  <si>
    <t xml:space="preserve"> </t>
  </si>
  <si>
    <t>Step -1 Enter the Data</t>
  </si>
  <si>
    <t>Code</t>
  </si>
  <si>
    <t>Period</t>
  </si>
  <si>
    <t>Category</t>
  </si>
  <si>
    <t>Volume</t>
  </si>
  <si>
    <t>GR</t>
  </si>
  <si>
    <t>FR</t>
  </si>
  <si>
    <t>DK</t>
  </si>
  <si>
    <t>NL</t>
  </si>
  <si>
    <t>IE</t>
  </si>
  <si>
    <t>BE</t>
  </si>
  <si>
    <t>NO</t>
  </si>
  <si>
    <t>SE</t>
  </si>
  <si>
    <t>ES</t>
  </si>
  <si>
    <t>CH</t>
  </si>
  <si>
    <t>DE</t>
  </si>
  <si>
    <t>PT</t>
  </si>
  <si>
    <t>GB</t>
  </si>
  <si>
    <t>Country</t>
  </si>
  <si>
    <t>COB</t>
  </si>
  <si>
    <t>BIS</t>
  </si>
  <si>
    <t>CND</t>
  </si>
  <si>
    <t>COF</t>
  </si>
  <si>
    <t>CF</t>
  </si>
  <si>
    <t>BS</t>
  </si>
  <si>
    <t>CHO</t>
  </si>
  <si>
    <t>COC</t>
  </si>
  <si>
    <t>GNC</t>
  </si>
  <si>
    <t>CNG</t>
  </si>
  <si>
    <t>GGG</t>
  </si>
  <si>
    <t>Q1</t>
  </si>
  <si>
    <t>Q2</t>
  </si>
  <si>
    <t>Q4</t>
  </si>
  <si>
    <t>Q3</t>
  </si>
  <si>
    <t>Chocolate</t>
  </si>
  <si>
    <t>Biscuits</t>
  </si>
  <si>
    <t>G&amp;C</t>
  </si>
  <si>
    <t>Coffee</t>
  </si>
  <si>
    <t>C&amp;G</t>
  </si>
  <si>
    <t xml:space="preserve">Coloum </t>
  </si>
  <si>
    <t>Header</t>
  </si>
  <si>
    <t>A</t>
  </si>
  <si>
    <t>B</t>
  </si>
  <si>
    <t>D</t>
  </si>
  <si>
    <t>E</t>
  </si>
  <si>
    <t>C</t>
  </si>
  <si>
    <t>Create a Lookup Table for Categories</t>
  </si>
  <si>
    <t>Apply VLOOKUP to Auto-Fill the Category</t>
  </si>
  <si>
    <t xml:space="preserve">The formula is - { =VLOOKUP(B3, $H$3:$I$13, 2, FALSE)}
</t>
  </si>
  <si>
    <t>So according to the lookup table I have applied the VLOOKUP Formula in d table (Category) in following table</t>
  </si>
  <si>
    <t>Explanation of the Formula</t>
  </si>
  <si>
    <t>Part of Formula</t>
  </si>
  <si>
    <t>Meaning</t>
  </si>
  <si>
    <t>B3</t>
  </si>
  <si>
    <r>
      <t xml:space="preserve">Looks for the </t>
    </r>
    <r>
      <rPr>
        <b/>
        <sz val="11"/>
        <color theme="1"/>
        <rFont val="Calibri"/>
        <family val="2"/>
        <scheme val="minor"/>
      </rPr>
      <t>Code</t>
    </r>
    <r>
      <rPr>
        <sz val="11"/>
        <color theme="1"/>
        <rFont val="Calibri"/>
        <family val="2"/>
        <scheme val="minor"/>
      </rPr>
      <t xml:space="preserve"> in column </t>
    </r>
    <r>
      <rPr>
        <sz val="10"/>
        <color theme="1"/>
        <rFont val="Arial Unicode MS"/>
        <family val="2"/>
      </rPr>
      <t>B</t>
    </r>
    <r>
      <rPr>
        <sz val="11"/>
        <color theme="1"/>
        <rFont val="Calibri"/>
        <family val="2"/>
        <scheme val="minor"/>
      </rPr>
      <t xml:space="preserve"> (e.g., "COB")</t>
    </r>
  </si>
  <si>
    <t>$H$3:$I$13</t>
  </si>
  <si>
    <r>
      <t xml:space="preserve">Defines the </t>
    </r>
    <r>
      <rPr>
        <b/>
        <sz val="11"/>
        <color theme="1"/>
        <rFont val="Calibri"/>
        <family val="2"/>
        <scheme val="minor"/>
      </rPr>
      <t>lookup table</t>
    </r>
    <r>
      <rPr>
        <sz val="11"/>
        <color theme="1"/>
        <rFont val="Calibri"/>
        <family val="2"/>
        <scheme val="minor"/>
      </rPr>
      <t xml:space="preserve"> (H3:I13), locked with </t>
    </r>
    <r>
      <rPr>
        <sz val="10"/>
        <color theme="1"/>
        <rFont val="Arial Unicode MS"/>
        <family val="2"/>
      </rPr>
      <t>$</t>
    </r>
    <r>
      <rPr>
        <sz val="11"/>
        <color theme="1"/>
        <rFont val="Calibri"/>
        <family val="2"/>
        <scheme val="minor"/>
      </rPr>
      <t xml:space="preserve"> so it doesn’t change</t>
    </r>
  </si>
  <si>
    <t>Returns the value from column 2 (Category) in the lookup table</t>
  </si>
  <si>
    <t>Ensures an exact match</t>
  </si>
  <si>
    <t>Task1- 1. Fill in the category that each code belongs to</t>
  </si>
  <si>
    <t>Task 2- Fill in the volume by code</t>
  </si>
  <si>
    <r>
      <t>Data!E:E</t>
    </r>
    <r>
      <rPr>
        <sz val="11"/>
        <color theme="1"/>
        <rFont val="Calibri"/>
        <family val="2"/>
        <scheme val="minor"/>
      </rPr>
      <t xml:space="preserve"> → The column containing </t>
    </r>
    <r>
      <rPr>
        <b/>
        <sz val="11"/>
        <color theme="1"/>
        <rFont val="Calibri"/>
        <family val="2"/>
        <scheme val="minor"/>
      </rPr>
      <t>Volume</t>
    </r>
  </si>
  <si>
    <r>
      <t>Data!B:B</t>
    </r>
    <r>
      <rPr>
        <sz val="11"/>
        <color theme="1"/>
        <rFont val="Calibri"/>
        <family val="2"/>
        <scheme val="minor"/>
      </rPr>
      <t xml:space="preserve"> → The column containing </t>
    </r>
    <r>
      <rPr>
        <b/>
        <sz val="11"/>
        <color theme="1"/>
        <rFont val="Calibri"/>
        <family val="2"/>
        <scheme val="minor"/>
      </rPr>
      <t>Code ("COB")</t>
    </r>
  </si>
  <si>
    <t>T. Volume</t>
  </si>
  <si>
    <t>Task 3- 3. Fill in the volume by country, quarter and Half year</t>
  </si>
  <si>
    <t>country</t>
  </si>
  <si>
    <t>Total</t>
  </si>
  <si>
    <t>TOTAL</t>
  </si>
  <si>
    <t>`</t>
  </si>
  <si>
    <t>For Q1 is have applied =SUMIFS(Data!E:E, Data!C:C, "Q1")</t>
  </si>
  <si>
    <t>For Q2 =SUMIFS(Data!E:E, Data!A:A, A2, Data!C:C, "Q2")</t>
  </si>
  <si>
    <t>H2(Q3+Q4)</t>
  </si>
  <si>
    <r>
      <t xml:space="preserve">Apply </t>
    </r>
    <r>
      <rPr>
        <sz val="10"/>
        <color theme="1"/>
        <rFont val="Calibri"/>
        <family val="2"/>
        <scheme val="minor"/>
      </rPr>
      <t>SUMIFS</t>
    </r>
    <r>
      <rPr>
        <sz val="11"/>
        <color theme="1"/>
        <rFont val="Calibri"/>
        <family val="2"/>
        <scheme val="minor"/>
      </rPr>
      <t xml:space="preserve"> Formula to Calculate Total Volume</t>
    </r>
  </si>
  <si>
    <t>We looked at H2 (Q3 + Q4) values and found that IE H2 = 32 seemed unusual.
Based on the given raw data, Ireland (IE) had Q3/Q4 values that didn’t add up to 32.
If there was an error in adding that 32, then removing it corrects the total.</t>
  </si>
  <si>
    <t>Volume Y1</t>
  </si>
  <si>
    <t>Volume Y0</t>
  </si>
  <si>
    <t>Growth %</t>
  </si>
  <si>
    <t xml:space="preserve"> -   </t>
  </si>
  <si>
    <r>
      <t xml:space="preserve">If Y0 (previous year volume) is </t>
    </r>
    <r>
      <rPr>
        <b/>
        <sz val="10"/>
        <color theme="1"/>
        <rFont val="Arial Unicode MS"/>
        <family val="2"/>
      </rPr>
      <t>0</t>
    </r>
    <r>
      <rPr>
        <sz val="11"/>
        <color theme="1"/>
        <rFont val="Calibri"/>
        <family val="2"/>
        <scheme val="minor"/>
      </rPr>
      <t xml:space="preserve">, return </t>
    </r>
    <r>
      <rPr>
        <sz val="10"/>
        <color theme="1"/>
        <rFont val="Arial Unicode MS"/>
        <family val="2"/>
      </rPr>
      <t>100%</t>
    </r>
    <r>
      <rPr>
        <sz val="11"/>
        <color theme="1"/>
        <rFont val="Calibri"/>
        <family val="2"/>
        <scheme val="minor"/>
      </rPr>
      <t>.</t>
    </r>
  </si>
  <si>
    <r>
      <t xml:space="preserve">If Growth % is greater than </t>
    </r>
    <r>
      <rPr>
        <b/>
        <sz val="10"/>
        <color theme="1"/>
        <rFont val="Arial Unicode MS"/>
        <family val="2"/>
      </rPr>
      <t>100%</t>
    </r>
    <r>
      <rPr>
        <sz val="11"/>
        <color theme="1"/>
        <rFont val="Calibri"/>
        <family val="2"/>
        <scheme val="minor"/>
      </rPr>
      <t xml:space="preserve">, return </t>
    </r>
    <r>
      <rPr>
        <sz val="10"/>
        <color theme="1"/>
        <rFont val="Arial Unicode MS"/>
        <family val="2"/>
      </rPr>
      <t>"++"</t>
    </r>
    <r>
      <rPr>
        <sz val="11"/>
        <color theme="1"/>
        <rFont val="Calibri"/>
        <family val="2"/>
        <scheme val="minor"/>
      </rPr>
      <t>.</t>
    </r>
  </si>
  <si>
    <r>
      <t xml:space="preserve">If Growth % is less than </t>
    </r>
    <r>
      <rPr>
        <b/>
        <sz val="10"/>
        <color theme="1"/>
        <rFont val="Arial Unicode MS"/>
        <family val="2"/>
      </rPr>
      <t>-100%</t>
    </r>
    <r>
      <rPr>
        <sz val="11"/>
        <color theme="1"/>
        <rFont val="Calibri"/>
        <family val="2"/>
        <scheme val="minor"/>
      </rPr>
      <t xml:space="preserve">, return </t>
    </r>
    <r>
      <rPr>
        <sz val="10"/>
        <color theme="1"/>
        <rFont val="Arial Unicode MS"/>
        <family val="2"/>
      </rPr>
      <t>"--"</t>
    </r>
    <r>
      <rPr>
        <sz val="11"/>
        <color theme="1"/>
        <rFont val="Calibri"/>
        <family val="2"/>
        <scheme val="minor"/>
      </rPr>
      <t>.</t>
    </r>
  </si>
  <si>
    <t>Otherwise, return the calculated Growth %.</t>
  </si>
  <si>
    <t>Conditions</t>
  </si>
  <si>
    <t xml:space="preserve">   Excel formula =IF(B4=0, 100, IF(((A4-B4)/ABS(B4)*100) &gt; 100, "++", IF(((A4-B4)/ABS(B4)*100) &lt; -100, "--", (A4-B4)/ABS(B4)*100)))
</t>
  </si>
  <si>
    <r>
      <t>A4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Volume Y1</t>
    </r>
  </si>
  <si>
    <r>
      <t>B4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Volume Y0</t>
    </r>
  </si>
  <si>
    <t>For finding the growth                                                  Growth %= 
(Volume Y1−Volume Y0)​/∣Volume Y0∣
 ×100</t>
  </si>
  <si>
    <t>Revenues</t>
  </si>
  <si>
    <t>Currency</t>
  </si>
  <si>
    <t>Local currency</t>
  </si>
  <si>
    <t>USD</t>
  </si>
  <si>
    <t>Italy</t>
  </si>
  <si>
    <t>Euro</t>
  </si>
  <si>
    <t>France</t>
  </si>
  <si>
    <t>Meals</t>
  </si>
  <si>
    <t>Germany</t>
  </si>
  <si>
    <t>China</t>
  </si>
  <si>
    <t>Chinese Yuan</t>
  </si>
  <si>
    <t>India</t>
  </si>
  <si>
    <t>Indian Rupee</t>
  </si>
  <si>
    <t>Gum</t>
  </si>
  <si>
    <t>Australia</t>
  </si>
  <si>
    <t>Australian Dollar</t>
  </si>
  <si>
    <t>Czeck Republick</t>
  </si>
  <si>
    <t>Czeck Koruna</t>
  </si>
  <si>
    <t>Candy</t>
  </si>
  <si>
    <t>UK</t>
  </si>
  <si>
    <t>British Pounds</t>
  </si>
  <si>
    <t xml:space="preserve">Total USD
</t>
  </si>
  <si>
    <t>Using this formula to find the total USD  =SUMIF(D:D, "Biscuits", E:E)</t>
  </si>
  <si>
    <t>Product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</si>
</sst>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₹&quot;\ * #,##0.00_ ;_ &quot;₹&quot;\ * \-#,##0.00_ ;_ &quot;₹&quot;\ * &quot;-&quot;??_ ;_ @_ "/>
    <numFmt numFmtId="169" formatCode="&quot;₹&quot;\ #,##0.00"/>
    <numFmt numFmtId="170" formatCode="_ [$€-2]\ * #,##0.00_ ;_ [$€-2]\ * \-#,##0.00_ ;_ [$€-2]\ * &quot;-&quot;??_ ;_ @_ "/>
    <numFmt numFmtId="171" formatCode="_-[$£-809]* #,##0.00_-;\-[$£-809]* #,##0.00_-;_-[$£-809]* &quot;-&quot;??_-;_-@_-"/>
    <numFmt numFmtId="172" formatCode="_ [$¥-804]* #,##0.00_ ;_ [$¥-804]* \-#,##0.00_ ;_ [$¥-804]* &quot;-&quot;??_ ;_ @_ "/>
    <numFmt numFmtId="173" formatCode="_-* #,##0.00\ [$Kč-405]_-;\-* #,##0.00\ [$Kč-405]_-;_-* &quot;-&quot;??\ [$Kč-405]_-;_-@_-"/>
    <numFmt numFmtId="174" formatCode="_-[$$-409]* #,##0.00_ ;_-[$$-409]* \-#,##0.00\ ;_-[$$-409]* &quot;-&quot;??_ ;_-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/>
      <diagonal/>
    </border>
    <border>
      <left style="medium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Alignment="1"/>
    <xf numFmtId="0" fontId="0" fillId="0" borderId="0" xfId="0" applyAlignment="1">
      <alignment vertical="center" wrapText="1"/>
    </xf>
    <xf numFmtId="0" fontId="4" fillId="0" borderId="1" xfId="0" applyFont="1" applyBorder="1"/>
    <xf numFmtId="0" fontId="4" fillId="0" borderId="2" xfId="0" applyFont="1" applyBorder="1"/>
    <xf numFmtId="0" fontId="4" fillId="0" borderId="0" xfId="0" applyFont="1"/>
    <xf numFmtId="0" fontId="0" fillId="0" borderId="3" xfId="0" applyBorder="1"/>
    <xf numFmtId="0" fontId="0" fillId="0" borderId="0" xfId="0" applyFont="1" applyAlignment="1"/>
    <xf numFmtId="0" fontId="0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3" xfId="0" applyFont="1" applyBorder="1" applyAlignment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3" xfId="0" applyBorder="1" applyAlignment="1"/>
    <xf numFmtId="0" fontId="0" fillId="0" borderId="0" xfId="0" applyFont="1" applyBorder="1" applyAlignment="1">
      <alignment horizontal="center"/>
    </xf>
    <xf numFmtId="0" fontId="0" fillId="0" borderId="0" xfId="0" applyBorder="1" applyAlignment="1"/>
    <xf numFmtId="0" fontId="6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4" fillId="0" borderId="5" xfId="0" applyFont="1" applyBorder="1"/>
    <xf numFmtId="0" fontId="0" fillId="2" borderId="6" xfId="0" applyFill="1" applyBorder="1"/>
    <xf numFmtId="0" fontId="7" fillId="2" borderId="10" xfId="0" applyFont="1" applyFill="1" applyBorder="1"/>
    <xf numFmtId="0" fontId="0" fillId="2" borderId="12" xfId="0" applyFill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5" xfId="0" applyFont="1" applyFill="1" applyBorder="1"/>
    <xf numFmtId="0" fontId="0" fillId="2" borderId="9" xfId="0" applyFill="1" applyBorder="1"/>
    <xf numFmtId="0" fontId="7" fillId="2" borderId="6" xfId="0" applyFont="1" applyFill="1" applyBorder="1"/>
    <xf numFmtId="0" fontId="8" fillId="0" borderId="6" xfId="0" applyFont="1" applyBorder="1"/>
    <xf numFmtId="0" fontId="6" fillId="0" borderId="6" xfId="0" applyFont="1" applyBorder="1"/>
    <xf numFmtId="0" fontId="2" fillId="0" borderId="0" xfId="0" applyFont="1" applyBorder="1" applyAlignment="1">
      <alignment vertical="center"/>
    </xf>
    <xf numFmtId="0" fontId="0" fillId="0" borderId="0" xfId="0" applyAlignment="1">
      <alignment vertical="top"/>
    </xf>
    <xf numFmtId="0" fontId="2" fillId="0" borderId="0" xfId="0" applyFont="1" applyBorder="1" applyAlignment="1"/>
    <xf numFmtId="0" fontId="8" fillId="0" borderId="0" xfId="0" applyFont="1" applyBorder="1"/>
    <xf numFmtId="0" fontId="6" fillId="0" borderId="11" xfId="0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20" xfId="0" applyFont="1" applyBorder="1" applyAlignment="1">
      <alignment horizontal="center"/>
    </xf>
    <xf numFmtId="0" fontId="0" fillId="0" borderId="22" xfId="0" applyBorder="1"/>
    <xf numFmtId="0" fontId="0" fillId="0" borderId="19" xfId="0" applyFont="1" applyBorder="1"/>
    <xf numFmtId="0" fontId="3" fillId="0" borderId="23" xfId="0" applyFont="1" applyBorder="1" applyAlignment="1">
      <alignment vertical="top" wrapText="1"/>
    </xf>
    <xf numFmtId="0" fontId="2" fillId="0" borderId="23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/>
    </xf>
    <xf numFmtId="0" fontId="6" fillId="0" borderId="23" xfId="0" applyFont="1" applyBorder="1"/>
    <xf numFmtId="0" fontId="0" fillId="0" borderId="23" xfId="0" applyBorder="1"/>
    <xf numFmtId="0" fontId="2" fillId="0" borderId="0" xfId="0" applyFont="1" applyAlignment="1"/>
    <xf numFmtId="0" fontId="0" fillId="0" borderId="1" xfId="0" applyFill="1" applyBorder="1" applyAlignment="1"/>
    <xf numFmtId="0" fontId="0" fillId="0" borderId="23" xfId="0" applyBorder="1" applyAlignment="1"/>
    <xf numFmtId="0" fontId="6" fillId="0" borderId="23" xfId="0" applyFont="1" applyBorder="1" applyAlignment="1">
      <alignment vertical="top"/>
    </xf>
    <xf numFmtId="0" fontId="0" fillId="0" borderId="23" xfId="0" applyBorder="1" applyAlignment="1">
      <alignment vertical="top" wrapText="1"/>
    </xf>
    <xf numFmtId="0" fontId="4" fillId="0" borderId="25" xfId="0" applyFont="1" applyBorder="1"/>
    <xf numFmtId="0" fontId="8" fillId="0" borderId="23" xfId="0" applyFont="1" applyBorder="1"/>
    <xf numFmtId="0" fontId="6" fillId="0" borderId="23" xfId="0" applyFont="1" applyBorder="1" applyAlignment="1">
      <alignment horizontal="right" vertical="top"/>
    </xf>
    <xf numFmtId="0" fontId="6" fillId="0" borderId="23" xfId="0" applyFont="1" applyFill="1" applyBorder="1"/>
    <xf numFmtId="0" fontId="2" fillId="0" borderId="0" xfId="0" applyFont="1" applyAlignment="1">
      <alignment vertical="center" wrapText="1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5" fillId="0" borderId="3" xfId="0" applyNumberFormat="1" applyFont="1" applyBorder="1"/>
    <xf numFmtId="0" fontId="0" fillId="0" borderId="23" xfId="0" applyFont="1" applyBorder="1"/>
    <xf numFmtId="0" fontId="0" fillId="0" borderId="0" xfId="0" applyFont="1" applyAlignment="1">
      <alignment vertical="center" wrapText="1"/>
    </xf>
    <xf numFmtId="0" fontId="0" fillId="0" borderId="18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left" vertical="top" wrapText="1"/>
    </xf>
    <xf numFmtId="0" fontId="0" fillId="0" borderId="18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18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13" xfId="0" applyBorder="1" applyAlignment="1">
      <alignment horizontal="center" vertical="top"/>
    </xf>
    <xf numFmtId="0" fontId="0" fillId="0" borderId="0" xfId="0" applyAlignment="1">
      <alignment horizontal="center"/>
    </xf>
    <xf numFmtId="0" fontId="10" fillId="0" borderId="4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0" fillId="0" borderId="23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top" wrapText="1"/>
    </xf>
    <xf numFmtId="0" fontId="8" fillId="0" borderId="26" xfId="0" applyFont="1" applyBorder="1"/>
    <xf numFmtId="0" fontId="8" fillId="0" borderId="26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1" xfId="0" applyFont="1" applyBorder="1"/>
    <xf numFmtId="3" fontId="6" fillId="0" borderId="1" xfId="0" applyNumberFormat="1" applyFont="1" applyBorder="1"/>
    <xf numFmtId="0" fontId="8" fillId="0" borderId="4" xfId="0" applyFont="1" applyBorder="1"/>
    <xf numFmtId="3" fontId="6" fillId="0" borderId="4" xfId="0" applyNumberFormat="1" applyFont="1" applyBorder="1"/>
    <xf numFmtId="0" fontId="6" fillId="0" borderId="4" xfId="0" applyFont="1" applyBorder="1"/>
    <xf numFmtId="0" fontId="6" fillId="0" borderId="27" xfId="0" applyFont="1" applyBorder="1"/>
    <xf numFmtId="0" fontId="6" fillId="3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0" fontId="8" fillId="0" borderId="3" xfId="0" applyFont="1" applyBorder="1"/>
    <xf numFmtId="0" fontId="8" fillId="0" borderId="3" xfId="0" applyFont="1" applyBorder="1" applyAlignment="1">
      <alignment horizontal="center"/>
    </xf>
    <xf numFmtId="3" fontId="6" fillId="0" borderId="3" xfId="0" applyNumberFormat="1" applyFont="1" applyBorder="1"/>
    <xf numFmtId="10" fontId="0" fillId="0" borderId="3" xfId="0" applyNumberFormat="1" applyFont="1" applyBorder="1"/>
    <xf numFmtId="0" fontId="0" fillId="0" borderId="3" xfId="0" applyFont="1" applyBorder="1"/>
    <xf numFmtId="10" fontId="0" fillId="0" borderId="3" xfId="0" applyNumberFormat="1" applyFont="1" applyFill="1" applyBorder="1"/>
    <xf numFmtId="0" fontId="0" fillId="0" borderId="0" xfId="0" applyFont="1" applyFill="1"/>
    <xf numFmtId="0" fontId="0" fillId="0" borderId="3" xfId="0" applyFont="1" applyFill="1" applyBorder="1"/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/>
    <xf numFmtId="0" fontId="13" fillId="0" borderId="3" xfId="0" applyFont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69" fontId="6" fillId="0" borderId="3" xfId="0" applyNumberFormat="1" applyFont="1" applyBorder="1"/>
    <xf numFmtId="170" fontId="6" fillId="0" borderId="3" xfId="1" applyNumberFormat="1" applyFont="1" applyFill="1" applyBorder="1"/>
    <xf numFmtId="170" fontId="6" fillId="0" borderId="3" xfId="0" applyNumberFormat="1" applyFont="1" applyFill="1" applyBorder="1"/>
    <xf numFmtId="172" fontId="6" fillId="0" borderId="3" xfId="0" applyNumberFormat="1" applyFont="1" applyFill="1" applyBorder="1"/>
    <xf numFmtId="169" fontId="6" fillId="0" borderId="3" xfId="0" applyNumberFormat="1" applyFont="1" applyFill="1" applyBorder="1"/>
    <xf numFmtId="171" fontId="6" fillId="0" borderId="3" xfId="0" applyNumberFormat="1" applyFont="1" applyFill="1" applyBorder="1"/>
    <xf numFmtId="173" fontId="6" fillId="0" borderId="3" xfId="0" applyNumberFormat="1" applyFont="1" applyFill="1" applyBorder="1"/>
    <xf numFmtId="44" fontId="6" fillId="0" borderId="3" xfId="0" applyNumberFormat="1" applyFont="1" applyFill="1" applyBorder="1"/>
    <xf numFmtId="170" fontId="0" fillId="0" borderId="3" xfId="2" applyNumberFormat="1" applyFont="1" applyFill="1" applyBorder="1"/>
    <xf numFmtId="174" fontId="6" fillId="0" borderId="3" xfId="0" applyNumberFormat="1" applyFont="1" applyFill="1" applyBorder="1"/>
    <xf numFmtId="0" fontId="0" fillId="0" borderId="3" xfId="0" applyFont="1" applyBorder="1" applyAlignment="1">
      <alignment wrapText="1"/>
    </xf>
    <xf numFmtId="174" fontId="0" fillId="0" borderId="3" xfId="0" applyNumberFormat="1" applyBorder="1"/>
    <xf numFmtId="0" fontId="2" fillId="0" borderId="0" xfId="0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workbookViewId="0">
      <selection activeCell="E13" sqref="E13"/>
    </sheetView>
  </sheetViews>
  <sheetFormatPr defaultRowHeight="15" x14ac:dyDescent="0.25"/>
  <cols>
    <col min="1" max="1" width="11.42578125" style="18" customWidth="1"/>
    <col min="2" max="2" width="12" style="21" bestFit="1" customWidth="1"/>
    <col min="3" max="3" width="9.140625" style="21"/>
    <col min="4" max="4" width="10.85546875" customWidth="1"/>
    <col min="5" max="5" width="9.140625" style="22"/>
    <col min="7" max="7" width="20.42578125" bestFit="1" customWidth="1"/>
    <col min="8" max="8" width="11.85546875" customWidth="1"/>
    <col min="9" max="9" width="12.42578125" style="16" customWidth="1"/>
    <col min="11" max="11" width="9.140625" style="16"/>
  </cols>
  <sheetData>
    <row r="1" spans="1:14" s="1" customFormat="1" x14ac:dyDescent="0.25">
      <c r="A1" s="83" t="s">
        <v>1</v>
      </c>
      <c r="B1" s="83"/>
      <c r="C1" s="83"/>
      <c r="D1" s="83"/>
      <c r="E1" s="83"/>
      <c r="F1" s="37"/>
      <c r="G1" s="37"/>
      <c r="H1" s="73" t="s">
        <v>47</v>
      </c>
      <c r="I1" s="73"/>
      <c r="J1" s="73"/>
      <c r="K1" s="37"/>
      <c r="L1" s="3"/>
      <c r="M1" s="37"/>
      <c r="N1" s="37"/>
    </row>
    <row r="2" spans="1:14" x14ac:dyDescent="0.25">
      <c r="A2" s="13" t="s">
        <v>19</v>
      </c>
      <c r="B2" s="11" t="s">
        <v>2</v>
      </c>
      <c r="C2" s="11" t="s">
        <v>3</v>
      </c>
      <c r="D2" s="17" t="s">
        <v>4</v>
      </c>
      <c r="E2" s="23" t="s">
        <v>5</v>
      </c>
      <c r="F2" s="52"/>
      <c r="G2" s="1"/>
      <c r="H2" s="34" t="s">
        <v>2</v>
      </c>
      <c r="I2" s="34" t="s">
        <v>4</v>
      </c>
      <c r="J2" s="1"/>
      <c r="K2" s="1"/>
      <c r="L2" s="3"/>
    </row>
    <row r="3" spans="1:14" x14ac:dyDescent="0.25">
      <c r="A3" s="14" t="s">
        <v>6</v>
      </c>
      <c r="B3" s="12" t="s">
        <v>20</v>
      </c>
      <c r="C3" s="12" t="s">
        <v>31</v>
      </c>
      <c r="D3" s="6"/>
      <c r="E3" s="9">
        <v>105</v>
      </c>
      <c r="F3" s="1"/>
      <c r="H3" s="35" t="s">
        <v>20</v>
      </c>
      <c r="I3" s="35" t="s">
        <v>35</v>
      </c>
      <c r="J3" s="1"/>
      <c r="K3" s="1"/>
      <c r="L3" s="3"/>
      <c r="M3" s="1"/>
    </row>
    <row r="4" spans="1:14" x14ac:dyDescent="0.25">
      <c r="A4" s="14" t="s">
        <v>7</v>
      </c>
      <c r="B4" s="12" t="s">
        <v>21</v>
      </c>
      <c r="C4" s="12" t="s">
        <v>32</v>
      </c>
      <c r="D4" s="6"/>
      <c r="E4" s="9">
        <v>102</v>
      </c>
      <c r="F4" s="1"/>
      <c r="H4" s="35" t="s">
        <v>21</v>
      </c>
      <c r="I4" s="35" t="s">
        <v>36</v>
      </c>
      <c r="J4" s="15"/>
      <c r="K4" s="15"/>
      <c r="L4" s="3"/>
      <c r="M4" s="1"/>
    </row>
    <row r="5" spans="1:14" x14ac:dyDescent="0.25">
      <c r="A5" s="14" t="s">
        <v>8</v>
      </c>
      <c r="B5" s="12" t="s">
        <v>20</v>
      </c>
      <c r="C5" s="12" t="s">
        <v>33</v>
      </c>
      <c r="D5" s="6"/>
      <c r="E5" s="9">
        <v>541</v>
      </c>
      <c r="F5" s="1"/>
      <c r="H5" s="35" t="s">
        <v>30</v>
      </c>
      <c r="I5" s="35" t="s">
        <v>37</v>
      </c>
      <c r="J5" s="15"/>
      <c r="K5" s="15"/>
      <c r="L5" s="3"/>
      <c r="M5" s="1"/>
    </row>
    <row r="6" spans="1:14" x14ac:dyDescent="0.25">
      <c r="A6" s="14" t="s">
        <v>8</v>
      </c>
      <c r="B6" s="12" t="s">
        <v>22</v>
      </c>
      <c r="C6" s="12" t="s">
        <v>32</v>
      </c>
      <c r="D6" s="6"/>
      <c r="E6" s="9">
        <v>482</v>
      </c>
      <c r="F6" s="1"/>
      <c r="H6" s="35" t="s">
        <v>23</v>
      </c>
      <c r="I6" s="35" t="s">
        <v>38</v>
      </c>
      <c r="J6" s="15"/>
      <c r="K6" s="15"/>
      <c r="L6" s="3"/>
      <c r="M6" s="1"/>
    </row>
    <row r="7" spans="1:14" x14ac:dyDescent="0.25">
      <c r="A7" s="14" t="s">
        <v>7</v>
      </c>
      <c r="B7" s="12" t="s">
        <v>23</v>
      </c>
      <c r="C7" s="12" t="s">
        <v>34</v>
      </c>
      <c r="D7" s="6"/>
      <c r="E7" s="9">
        <v>440</v>
      </c>
      <c r="F7" s="1"/>
      <c r="H7" s="35" t="s">
        <v>28</v>
      </c>
      <c r="I7" s="35" t="s">
        <v>37</v>
      </c>
      <c r="J7" s="15"/>
      <c r="K7" s="15"/>
      <c r="L7" s="3"/>
      <c r="M7" s="1"/>
      <c r="N7" s="39"/>
    </row>
    <row r="8" spans="1:14" x14ac:dyDescent="0.25">
      <c r="A8" s="14" t="s">
        <v>9</v>
      </c>
      <c r="B8" s="12" t="s">
        <v>24</v>
      </c>
      <c r="C8" s="12" t="s">
        <v>32</v>
      </c>
      <c r="D8" s="6"/>
      <c r="E8" s="9">
        <v>200</v>
      </c>
      <c r="F8" s="1"/>
      <c r="H8" s="35" t="s">
        <v>29</v>
      </c>
      <c r="I8" s="35" t="s">
        <v>39</v>
      </c>
      <c r="J8" s="15"/>
      <c r="K8" s="15"/>
      <c r="L8" s="3"/>
      <c r="M8" s="1"/>
      <c r="N8" s="20"/>
    </row>
    <row r="9" spans="1:14" x14ac:dyDescent="0.25">
      <c r="A9" s="14" t="s">
        <v>8</v>
      </c>
      <c r="B9" s="12" t="s">
        <v>24</v>
      </c>
      <c r="C9" s="12" t="s">
        <v>34</v>
      </c>
      <c r="D9" s="6"/>
      <c r="E9" s="9">
        <v>393</v>
      </c>
      <c r="F9" s="1"/>
      <c r="H9" s="35" t="s">
        <v>26</v>
      </c>
      <c r="I9" s="35" t="s">
        <v>35</v>
      </c>
      <c r="J9" s="15"/>
      <c r="K9" s="15"/>
      <c r="L9" s="3"/>
      <c r="M9" s="1"/>
      <c r="N9" s="20"/>
    </row>
    <row r="10" spans="1:14" x14ac:dyDescent="0.25">
      <c r="A10" s="14" t="s">
        <v>9</v>
      </c>
      <c r="B10" s="12" t="s">
        <v>22</v>
      </c>
      <c r="C10" s="12" t="s">
        <v>34</v>
      </c>
      <c r="D10" s="6"/>
      <c r="E10" s="9">
        <v>391</v>
      </c>
      <c r="F10" s="1"/>
      <c r="H10" s="35" t="s">
        <v>24</v>
      </c>
      <c r="I10" s="35" t="s">
        <v>38</v>
      </c>
      <c r="J10" s="15"/>
      <c r="K10" s="25"/>
      <c r="L10" s="3"/>
      <c r="M10" s="1"/>
      <c r="N10" s="20"/>
    </row>
    <row r="11" spans="1:14" x14ac:dyDescent="0.25">
      <c r="A11" s="14" t="s">
        <v>9</v>
      </c>
      <c r="B11" s="12" t="s">
        <v>24</v>
      </c>
      <c r="C11" s="12" t="s">
        <v>31</v>
      </c>
      <c r="D11" s="6"/>
      <c r="E11" s="9">
        <v>312</v>
      </c>
      <c r="F11" s="1"/>
      <c r="H11" s="35" t="s">
        <v>22</v>
      </c>
      <c r="I11" s="35" t="s">
        <v>37</v>
      </c>
      <c r="J11" s="15"/>
      <c r="K11" s="15"/>
      <c r="L11" s="3"/>
      <c r="M11" s="1"/>
      <c r="N11" s="20"/>
    </row>
    <row r="12" spans="1:14" x14ac:dyDescent="0.25">
      <c r="A12" s="14" t="s">
        <v>10</v>
      </c>
      <c r="B12" s="12" t="s">
        <v>25</v>
      </c>
      <c r="C12" s="12" t="s">
        <v>32</v>
      </c>
      <c r="D12" s="6"/>
      <c r="E12" s="9">
        <v>230</v>
      </c>
      <c r="F12" s="1"/>
      <c r="H12" s="35" t="s">
        <v>27</v>
      </c>
      <c r="I12" s="35" t="s">
        <v>35</v>
      </c>
      <c r="J12" s="15"/>
      <c r="K12" s="15"/>
      <c r="L12" s="3"/>
      <c r="M12" s="1"/>
      <c r="N12" s="20"/>
    </row>
    <row r="13" spans="1:14" x14ac:dyDescent="0.25">
      <c r="A13" s="14" t="s">
        <v>11</v>
      </c>
      <c r="B13" s="12" t="s">
        <v>26</v>
      </c>
      <c r="C13" s="12" t="s">
        <v>33</v>
      </c>
      <c r="D13" s="6"/>
      <c r="E13" s="9">
        <v>291</v>
      </c>
      <c r="F13" s="1"/>
      <c r="H13" s="40" t="s">
        <v>25</v>
      </c>
      <c r="I13" s="40" t="s">
        <v>36</v>
      </c>
      <c r="J13" s="15"/>
      <c r="K13" s="15"/>
      <c r="L13" s="3"/>
      <c r="M13" s="1"/>
      <c r="N13" s="20"/>
    </row>
    <row r="14" spans="1:14" x14ac:dyDescent="0.25">
      <c r="A14" s="14" t="s">
        <v>12</v>
      </c>
      <c r="B14" s="12" t="s">
        <v>27</v>
      </c>
      <c r="C14" s="12" t="s">
        <v>33</v>
      </c>
      <c r="D14" s="6"/>
      <c r="E14" s="9">
        <v>200</v>
      </c>
      <c r="F14" s="1"/>
      <c r="H14" s="20"/>
      <c r="I14" s="20"/>
      <c r="J14" s="15"/>
      <c r="K14" s="15"/>
      <c r="L14" s="3"/>
      <c r="M14" s="1"/>
      <c r="N14" s="20"/>
    </row>
    <row r="15" spans="1:14" x14ac:dyDescent="0.25">
      <c r="A15" s="14" t="s">
        <v>9</v>
      </c>
      <c r="B15" s="12" t="s">
        <v>24</v>
      </c>
      <c r="C15" s="12" t="s">
        <v>34</v>
      </c>
      <c r="D15" s="6"/>
      <c r="E15" s="9">
        <v>197</v>
      </c>
      <c r="F15" s="1"/>
      <c r="H15" s="20"/>
      <c r="I15" s="20"/>
      <c r="J15" s="15"/>
      <c r="K15" s="15"/>
      <c r="L15" s="3"/>
      <c r="M15" s="1"/>
      <c r="N15" s="20"/>
    </row>
    <row r="16" spans="1:14" x14ac:dyDescent="0.25">
      <c r="A16" s="14" t="s">
        <v>9</v>
      </c>
      <c r="B16" s="12" t="s">
        <v>22</v>
      </c>
      <c r="C16" s="12" t="s">
        <v>31</v>
      </c>
      <c r="D16" s="6"/>
      <c r="E16" s="9">
        <v>180</v>
      </c>
      <c r="F16" s="1"/>
      <c r="H16" s="20"/>
      <c r="I16" s="20"/>
      <c r="J16" s="15"/>
      <c r="K16" s="15"/>
      <c r="L16" s="3"/>
      <c r="M16" s="1"/>
      <c r="N16" s="20"/>
    </row>
    <row r="17" spans="1:14" x14ac:dyDescent="0.25">
      <c r="A17" s="14" t="s">
        <v>9</v>
      </c>
      <c r="B17" s="12" t="s">
        <v>28</v>
      </c>
      <c r="C17" s="12" t="s">
        <v>34</v>
      </c>
      <c r="D17" s="6"/>
      <c r="E17" s="9">
        <v>153</v>
      </c>
      <c r="F17" s="1"/>
      <c r="H17" s="20"/>
      <c r="I17" s="20"/>
      <c r="J17" s="15"/>
      <c r="K17" s="15"/>
      <c r="L17" s="3"/>
      <c r="M17" s="1"/>
      <c r="N17" s="20"/>
    </row>
    <row r="18" spans="1:14" x14ac:dyDescent="0.25">
      <c r="A18" s="14" t="s">
        <v>11</v>
      </c>
      <c r="B18" s="12" t="s">
        <v>23</v>
      </c>
      <c r="C18" s="12" t="s">
        <v>32</v>
      </c>
      <c r="D18" s="6"/>
      <c r="E18" s="9">
        <v>148</v>
      </c>
      <c r="F18" s="1"/>
      <c r="H18" s="20"/>
      <c r="I18" s="20"/>
      <c r="J18" s="15"/>
      <c r="K18" s="15"/>
      <c r="L18" s="3"/>
      <c r="M18" s="1"/>
      <c r="N18" s="20"/>
    </row>
    <row r="19" spans="1:14" x14ac:dyDescent="0.25">
      <c r="A19" s="14" t="s">
        <v>9</v>
      </c>
      <c r="B19" s="12" t="s">
        <v>24</v>
      </c>
      <c r="C19" s="12" t="s">
        <v>32</v>
      </c>
      <c r="D19" s="6"/>
      <c r="E19" s="9">
        <v>137</v>
      </c>
      <c r="F19" s="1"/>
      <c r="I19" s="15"/>
      <c r="J19" s="15"/>
      <c r="K19" s="15"/>
      <c r="L19" s="3"/>
      <c r="M19" s="1"/>
    </row>
    <row r="20" spans="1:14" x14ac:dyDescent="0.25">
      <c r="A20" s="14" t="s">
        <v>8</v>
      </c>
      <c r="B20" s="12" t="s">
        <v>29</v>
      </c>
      <c r="C20" s="12" t="s">
        <v>32</v>
      </c>
      <c r="D20" s="6"/>
      <c r="E20" s="9">
        <v>119</v>
      </c>
      <c r="F20" s="1"/>
      <c r="I20" s="15"/>
      <c r="J20" s="15"/>
      <c r="K20" s="15"/>
      <c r="L20" s="3"/>
      <c r="M20" s="1"/>
    </row>
    <row r="21" spans="1:14" x14ac:dyDescent="0.25">
      <c r="A21" s="14" t="s">
        <v>13</v>
      </c>
      <c r="B21" s="12" t="s">
        <v>23</v>
      </c>
      <c r="C21" s="12" t="s">
        <v>32</v>
      </c>
      <c r="D21" s="6"/>
      <c r="E21" s="9">
        <v>119</v>
      </c>
      <c r="F21" s="1"/>
      <c r="I21" s="15"/>
      <c r="J21" s="15"/>
      <c r="K21" s="15"/>
      <c r="L21" s="3"/>
      <c r="M21" s="1"/>
    </row>
    <row r="22" spans="1:14" x14ac:dyDescent="0.25">
      <c r="A22" s="14" t="s">
        <v>12</v>
      </c>
      <c r="B22" s="12" t="s">
        <v>30</v>
      </c>
      <c r="C22" s="12" t="s">
        <v>31</v>
      </c>
      <c r="D22" s="6"/>
      <c r="E22" s="9">
        <v>111</v>
      </c>
      <c r="F22" s="1"/>
      <c r="I22" s="15"/>
      <c r="J22" s="15"/>
      <c r="K22" s="15"/>
      <c r="L22" s="3"/>
    </row>
    <row r="23" spans="1:14" x14ac:dyDescent="0.25">
      <c r="A23" s="14" t="s">
        <v>11</v>
      </c>
      <c r="B23" s="12" t="s">
        <v>30</v>
      </c>
      <c r="C23" s="12" t="s">
        <v>33</v>
      </c>
      <c r="D23" s="6"/>
      <c r="E23" s="9">
        <v>104</v>
      </c>
      <c r="F23" s="1"/>
      <c r="I23" s="15"/>
      <c r="J23" s="15"/>
      <c r="K23" s="15"/>
      <c r="L23" s="3"/>
    </row>
    <row r="24" spans="1:14" x14ac:dyDescent="0.25">
      <c r="A24" s="14" t="s">
        <v>8</v>
      </c>
      <c r="B24" s="12" t="s">
        <v>27</v>
      </c>
      <c r="C24" s="12" t="s">
        <v>34</v>
      </c>
      <c r="D24" s="6"/>
      <c r="E24" s="9">
        <v>103</v>
      </c>
      <c r="F24" s="1"/>
      <c r="I24" s="15"/>
      <c r="J24" s="15"/>
      <c r="K24" s="15"/>
      <c r="L24" s="3"/>
    </row>
    <row r="25" spans="1:14" x14ac:dyDescent="0.25">
      <c r="A25" s="14" t="s">
        <v>9</v>
      </c>
      <c r="B25" s="12" t="s">
        <v>29</v>
      </c>
      <c r="C25" s="12" t="s">
        <v>33</v>
      </c>
      <c r="D25" s="6"/>
      <c r="E25" s="9">
        <v>101</v>
      </c>
      <c r="F25" s="1"/>
      <c r="I25" s="15"/>
      <c r="J25" s="15"/>
      <c r="K25" s="15"/>
      <c r="L25" s="3"/>
    </row>
    <row r="26" spans="1:14" x14ac:dyDescent="0.25">
      <c r="A26" s="14" t="s">
        <v>13</v>
      </c>
      <c r="B26" s="12" t="s">
        <v>21</v>
      </c>
      <c r="C26" s="12" t="s">
        <v>34</v>
      </c>
      <c r="D26" s="6"/>
      <c r="E26" s="9">
        <v>97</v>
      </c>
      <c r="F26" s="1"/>
      <c r="I26" s="15"/>
      <c r="J26" s="15"/>
      <c r="K26" s="15"/>
      <c r="L26" s="3"/>
    </row>
    <row r="27" spans="1:14" x14ac:dyDescent="0.25">
      <c r="A27" s="14" t="s">
        <v>14</v>
      </c>
      <c r="B27" s="12" t="s">
        <v>29</v>
      </c>
      <c r="C27" s="12" t="s">
        <v>34</v>
      </c>
      <c r="D27" s="6"/>
      <c r="E27" s="9">
        <v>81</v>
      </c>
      <c r="F27" s="1"/>
      <c r="I27" s="15"/>
      <c r="J27" s="15"/>
      <c r="K27" s="15"/>
      <c r="L27" s="3"/>
    </row>
    <row r="28" spans="1:14" x14ac:dyDescent="0.25">
      <c r="A28" s="14" t="s">
        <v>15</v>
      </c>
      <c r="B28" s="12" t="s">
        <v>21</v>
      </c>
      <c r="C28" s="12" t="s">
        <v>32</v>
      </c>
      <c r="D28" s="6"/>
      <c r="E28" s="9">
        <v>76</v>
      </c>
      <c r="F28" s="1"/>
      <c r="I28" s="15"/>
      <c r="J28" s="15"/>
      <c r="K28" s="15"/>
      <c r="L28" s="3"/>
    </row>
    <row r="29" spans="1:14" x14ac:dyDescent="0.25">
      <c r="A29" s="14" t="s">
        <v>9</v>
      </c>
      <c r="B29" s="12" t="s">
        <v>25</v>
      </c>
      <c r="C29" s="12" t="s">
        <v>31</v>
      </c>
      <c r="D29" s="6"/>
      <c r="E29" s="9">
        <v>68</v>
      </c>
      <c r="F29" s="1"/>
      <c r="I29" s="15"/>
      <c r="J29" s="15"/>
      <c r="K29" s="15"/>
      <c r="L29" s="3"/>
    </row>
    <row r="30" spans="1:14" x14ac:dyDescent="0.25">
      <c r="A30" s="14" t="s">
        <v>13</v>
      </c>
      <c r="B30" s="12" t="s">
        <v>24</v>
      </c>
      <c r="C30" s="12" t="s">
        <v>32</v>
      </c>
      <c r="D30" s="6"/>
      <c r="E30" s="9">
        <v>20</v>
      </c>
      <c r="F30" s="1"/>
      <c r="I30" s="15"/>
      <c r="J30" s="15"/>
      <c r="K30" s="15"/>
      <c r="L30" s="3"/>
    </row>
    <row r="31" spans="1:14" x14ac:dyDescent="0.25">
      <c r="A31" s="14" t="s">
        <v>8</v>
      </c>
      <c r="B31" s="12" t="s">
        <v>29</v>
      </c>
      <c r="C31" s="12" t="s">
        <v>32</v>
      </c>
      <c r="D31" s="6"/>
      <c r="E31" s="9">
        <v>57</v>
      </c>
      <c r="F31" s="1"/>
      <c r="I31" s="15"/>
      <c r="J31" s="15"/>
      <c r="K31" s="15"/>
      <c r="L31" s="3"/>
    </row>
    <row r="32" spans="1:14" x14ac:dyDescent="0.25">
      <c r="A32" s="14" t="s">
        <v>12</v>
      </c>
      <c r="B32" s="12" t="s">
        <v>23</v>
      </c>
      <c r="C32" s="12" t="s">
        <v>31</v>
      </c>
      <c r="D32" s="6"/>
      <c r="E32" s="9">
        <v>56</v>
      </c>
      <c r="F32" s="1"/>
      <c r="I32" s="15"/>
      <c r="J32" s="15"/>
      <c r="K32" s="15"/>
      <c r="L32" s="3"/>
    </row>
    <row r="33" spans="1:12" x14ac:dyDescent="0.25">
      <c r="A33" s="14" t="s">
        <v>15</v>
      </c>
      <c r="B33" s="12" t="s">
        <v>25</v>
      </c>
      <c r="C33" s="12" t="s">
        <v>31</v>
      </c>
      <c r="D33" s="6"/>
      <c r="E33" s="9">
        <v>54</v>
      </c>
      <c r="F33" s="1"/>
      <c r="I33" s="15"/>
      <c r="J33" s="15"/>
      <c r="K33" s="15"/>
      <c r="L33" s="3"/>
    </row>
    <row r="34" spans="1:12" x14ac:dyDescent="0.25">
      <c r="A34" s="14" t="s">
        <v>13</v>
      </c>
      <c r="B34" s="12" t="s">
        <v>24</v>
      </c>
      <c r="C34" s="12" t="s">
        <v>32</v>
      </c>
      <c r="D34" s="6"/>
      <c r="E34" s="9">
        <v>53</v>
      </c>
      <c r="F34" s="1"/>
      <c r="I34" s="15"/>
      <c r="J34" s="15"/>
      <c r="K34" s="15"/>
      <c r="L34" s="3"/>
    </row>
    <row r="35" spans="1:12" x14ac:dyDescent="0.25">
      <c r="A35" s="14" t="s">
        <v>11</v>
      </c>
      <c r="B35" s="12" t="s">
        <v>26</v>
      </c>
      <c r="C35" s="12" t="s">
        <v>32</v>
      </c>
      <c r="D35" s="6"/>
      <c r="E35" s="9">
        <v>53</v>
      </c>
      <c r="F35" s="1"/>
      <c r="I35" s="15"/>
      <c r="J35" s="15"/>
      <c r="K35" s="15"/>
      <c r="L35" s="3"/>
    </row>
    <row r="36" spans="1:12" x14ac:dyDescent="0.25">
      <c r="A36" s="14" t="s">
        <v>9</v>
      </c>
      <c r="B36" s="12" t="s">
        <v>28</v>
      </c>
      <c r="C36" s="12" t="s">
        <v>34</v>
      </c>
      <c r="D36" s="6"/>
      <c r="E36" s="9">
        <v>53</v>
      </c>
      <c r="F36" s="1"/>
      <c r="I36" s="15"/>
      <c r="J36" s="15"/>
      <c r="K36" s="15"/>
      <c r="L36" s="3"/>
    </row>
    <row r="37" spans="1:12" x14ac:dyDescent="0.25">
      <c r="A37" s="14" t="s">
        <v>16</v>
      </c>
      <c r="B37" s="12" t="s">
        <v>22</v>
      </c>
      <c r="C37" s="12" t="s">
        <v>31</v>
      </c>
      <c r="D37" s="6"/>
      <c r="E37" s="9">
        <v>51</v>
      </c>
      <c r="F37" s="1"/>
      <c r="I37" s="15"/>
      <c r="J37" s="15"/>
      <c r="K37" s="15"/>
      <c r="L37" s="3"/>
    </row>
    <row r="38" spans="1:12" x14ac:dyDescent="0.25">
      <c r="A38" s="14" t="s">
        <v>11</v>
      </c>
      <c r="B38" s="12" t="s">
        <v>23</v>
      </c>
      <c r="C38" s="12" t="s">
        <v>34</v>
      </c>
      <c r="D38" s="6"/>
      <c r="E38" s="9">
        <v>48</v>
      </c>
      <c r="F38" s="1"/>
      <c r="I38" s="15"/>
      <c r="J38" s="15"/>
      <c r="K38" s="15"/>
      <c r="L38" s="3"/>
    </row>
    <row r="39" spans="1:12" x14ac:dyDescent="0.25">
      <c r="A39" s="14" t="s">
        <v>17</v>
      </c>
      <c r="B39" s="12" t="s">
        <v>30</v>
      </c>
      <c r="C39" s="12" t="s">
        <v>33</v>
      </c>
      <c r="D39" s="6"/>
      <c r="E39" s="9">
        <v>36</v>
      </c>
      <c r="F39" s="1"/>
      <c r="I39" s="15"/>
      <c r="J39" s="15"/>
      <c r="K39" s="15"/>
      <c r="L39" s="3"/>
    </row>
    <row r="40" spans="1:12" x14ac:dyDescent="0.25">
      <c r="A40" s="14" t="s">
        <v>18</v>
      </c>
      <c r="B40" s="12" t="s">
        <v>21</v>
      </c>
      <c r="C40" s="12" t="s">
        <v>31</v>
      </c>
      <c r="D40" s="6"/>
      <c r="E40" s="9">
        <v>36</v>
      </c>
      <c r="F40" s="1"/>
      <c r="I40" s="15"/>
      <c r="J40" s="15"/>
      <c r="K40" s="15"/>
      <c r="L40" s="3"/>
    </row>
    <row r="41" spans="1:12" x14ac:dyDescent="0.25">
      <c r="A41" s="14" t="s">
        <v>18</v>
      </c>
      <c r="B41" s="12" t="s">
        <v>27</v>
      </c>
      <c r="C41" s="12" t="s">
        <v>32</v>
      </c>
      <c r="D41" s="6"/>
      <c r="E41" s="9">
        <v>34</v>
      </c>
      <c r="F41" s="1"/>
      <c r="I41" s="15"/>
      <c r="J41" s="15"/>
      <c r="K41" s="15"/>
      <c r="L41" s="3"/>
    </row>
    <row r="42" spans="1:12" x14ac:dyDescent="0.25">
      <c r="A42" s="14" t="s">
        <v>15</v>
      </c>
      <c r="B42" s="12" t="s">
        <v>22</v>
      </c>
      <c r="C42" s="12" t="s">
        <v>31</v>
      </c>
      <c r="D42" s="6"/>
      <c r="E42" s="9">
        <v>33</v>
      </c>
      <c r="F42" s="1"/>
      <c r="I42" s="15"/>
      <c r="J42" s="15"/>
      <c r="K42" s="15"/>
      <c r="L42" s="3"/>
    </row>
    <row r="43" spans="1:12" x14ac:dyDescent="0.25">
      <c r="A43" s="14" t="s">
        <v>11</v>
      </c>
      <c r="B43" s="12" t="s">
        <v>23</v>
      </c>
      <c r="C43" s="12" t="s">
        <v>31</v>
      </c>
      <c r="D43" s="6"/>
      <c r="E43" s="9">
        <v>32</v>
      </c>
      <c r="F43" s="1"/>
      <c r="I43" s="15"/>
      <c r="J43" s="15"/>
      <c r="K43" s="15"/>
      <c r="L43" s="3"/>
    </row>
    <row r="44" spans="1:12" x14ac:dyDescent="0.25">
      <c r="A44" s="14" t="s">
        <v>10</v>
      </c>
      <c r="B44" s="12" t="s">
        <v>26</v>
      </c>
      <c r="C44" s="12" t="s">
        <v>33</v>
      </c>
      <c r="D44" s="6"/>
      <c r="E44" s="9">
        <v>32</v>
      </c>
      <c r="F44" s="1" t="s">
        <v>69</v>
      </c>
      <c r="I44" s="15"/>
      <c r="J44" s="15"/>
      <c r="K44" s="15"/>
      <c r="L44" s="3"/>
    </row>
    <row r="45" spans="1:12" x14ac:dyDescent="0.25">
      <c r="A45" s="14" t="s">
        <v>18</v>
      </c>
      <c r="B45" s="12" t="s">
        <v>20</v>
      </c>
      <c r="C45" s="12" t="s">
        <v>32</v>
      </c>
      <c r="D45" s="6"/>
      <c r="E45" s="9">
        <v>963</v>
      </c>
      <c r="F45" s="1"/>
      <c r="I45" s="15"/>
      <c r="J45" s="15"/>
      <c r="K45" s="15"/>
      <c r="L45" s="4"/>
    </row>
    <row r="46" spans="1:12" x14ac:dyDescent="0.25">
      <c r="A46" s="14" t="s">
        <v>15</v>
      </c>
      <c r="B46" s="12" t="s">
        <v>29</v>
      </c>
      <c r="C46" s="12" t="s">
        <v>33</v>
      </c>
      <c r="D46" s="6"/>
      <c r="E46" s="9">
        <v>30</v>
      </c>
      <c r="F46" s="1"/>
      <c r="J46" s="15"/>
      <c r="K46" s="15"/>
      <c r="L46" s="15"/>
    </row>
    <row r="47" spans="1:12" x14ac:dyDescent="0.25">
      <c r="A47" s="14" t="s">
        <v>18</v>
      </c>
      <c r="B47" s="12" t="s">
        <v>24</v>
      </c>
      <c r="C47" s="12" t="s">
        <v>33</v>
      </c>
      <c r="D47" s="6"/>
      <c r="E47" s="10">
        <v>21</v>
      </c>
      <c r="F47" s="1"/>
      <c r="J47" s="15"/>
      <c r="K47" s="15"/>
      <c r="L47" s="15"/>
    </row>
    <row r="48" spans="1:12" x14ac:dyDescent="0.25">
      <c r="E48" s="22">
        <f>SUM(E3:E47)</f>
        <v>7143</v>
      </c>
      <c r="K48" s="15"/>
      <c r="L48" s="16"/>
    </row>
    <row r="49" spans="1:13" x14ac:dyDescent="0.25">
      <c r="K49" s="15"/>
      <c r="L49" s="16"/>
      <c r="M49" s="36"/>
    </row>
    <row r="50" spans="1:13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3" ht="15.75" x14ac:dyDescent="0.25">
      <c r="A51" s="36"/>
      <c r="B51" s="26" t="s">
        <v>40</v>
      </c>
      <c r="C51" s="27" t="s">
        <v>41</v>
      </c>
      <c r="D51" s="36"/>
      <c r="E51" s="36"/>
      <c r="F51" s="36"/>
      <c r="G51" s="36"/>
      <c r="H51" s="36"/>
      <c r="I51" s="36"/>
      <c r="J51" s="36"/>
      <c r="K51" s="36"/>
      <c r="L51" s="36"/>
    </row>
    <row r="52" spans="1:13" ht="15.75" x14ac:dyDescent="0.25">
      <c r="B52" s="28" t="s">
        <v>42</v>
      </c>
      <c r="C52" s="29" t="s">
        <v>19</v>
      </c>
      <c r="L52" s="16"/>
    </row>
    <row r="53" spans="1:13" ht="15.75" x14ac:dyDescent="0.25">
      <c r="B53" s="26" t="s">
        <v>43</v>
      </c>
      <c r="C53" s="27" t="s">
        <v>2</v>
      </c>
      <c r="L53" s="16"/>
    </row>
    <row r="54" spans="1:13" ht="15.75" x14ac:dyDescent="0.25">
      <c r="B54" s="26" t="s">
        <v>46</v>
      </c>
      <c r="C54" s="30" t="s">
        <v>3</v>
      </c>
      <c r="L54" s="16"/>
    </row>
    <row r="55" spans="1:13" ht="15.75" x14ac:dyDescent="0.25">
      <c r="B55" s="26" t="s">
        <v>44</v>
      </c>
      <c r="C55" s="31" t="s">
        <v>4</v>
      </c>
      <c r="L55" s="16"/>
    </row>
    <row r="56" spans="1:13" ht="15.75" x14ac:dyDescent="0.25">
      <c r="B56" s="32" t="s">
        <v>45</v>
      </c>
      <c r="C56" s="33" t="s">
        <v>5</v>
      </c>
      <c r="L56" s="16"/>
    </row>
    <row r="57" spans="1:13" x14ac:dyDescent="0.25">
      <c r="L57" s="16"/>
    </row>
    <row r="58" spans="1:13" x14ac:dyDescent="0.25">
      <c r="L58" s="16"/>
    </row>
    <row r="59" spans="1:13" x14ac:dyDescent="0.25">
      <c r="B59" s="74"/>
      <c r="C59" s="74"/>
      <c r="D59" s="74"/>
      <c r="E59" s="74"/>
      <c r="L59" s="16"/>
    </row>
    <row r="60" spans="1:13" x14ac:dyDescent="0.25">
      <c r="B60" s="74" t="s">
        <v>48</v>
      </c>
      <c r="C60" s="74"/>
      <c r="D60" s="74"/>
      <c r="E60" s="74"/>
      <c r="L60" s="16"/>
    </row>
    <row r="61" spans="1:13" ht="15.75" thickBot="1" x14ac:dyDescent="0.3">
      <c r="L61" s="16"/>
    </row>
    <row r="62" spans="1:13" ht="15.75" thickBot="1" x14ac:dyDescent="0.3">
      <c r="A62" s="79" t="s">
        <v>49</v>
      </c>
      <c r="B62" s="80"/>
      <c r="C62" s="80"/>
      <c r="D62" s="80"/>
      <c r="E62" s="80"/>
      <c r="F62" s="81"/>
      <c r="G62" s="38"/>
      <c r="L62" s="16"/>
    </row>
    <row r="63" spans="1:13" x14ac:dyDescent="0.25">
      <c r="L63" s="16"/>
    </row>
    <row r="64" spans="1:13" ht="15" customHeight="1" x14ac:dyDescent="0.25">
      <c r="A64" s="82" t="s">
        <v>50</v>
      </c>
      <c r="B64" s="82"/>
      <c r="C64" s="82"/>
      <c r="D64" s="82"/>
      <c r="E64" s="82"/>
      <c r="F64" t="s">
        <v>0</v>
      </c>
      <c r="L64" s="16"/>
    </row>
    <row r="65" spans="1:12" x14ac:dyDescent="0.25">
      <c r="A65" s="82"/>
      <c r="B65" s="82"/>
      <c r="C65" s="82"/>
      <c r="D65" s="82"/>
      <c r="E65" s="82"/>
      <c r="L65" s="16"/>
    </row>
    <row r="66" spans="1:12" x14ac:dyDescent="0.25">
      <c r="A66" s="72" t="s">
        <v>60</v>
      </c>
      <c r="B66" s="72"/>
      <c r="C66" s="72"/>
      <c r="D66" s="72"/>
      <c r="E66" s="72"/>
      <c r="L66" s="16"/>
    </row>
    <row r="67" spans="1:12" x14ac:dyDescent="0.25">
      <c r="A67" s="13" t="s">
        <v>19</v>
      </c>
      <c r="B67" s="11" t="s">
        <v>2</v>
      </c>
      <c r="C67" s="11" t="s">
        <v>3</v>
      </c>
      <c r="D67" s="17" t="s">
        <v>4</v>
      </c>
      <c r="E67" s="23" t="s">
        <v>5</v>
      </c>
      <c r="L67" s="16"/>
    </row>
    <row r="68" spans="1:12" x14ac:dyDescent="0.25">
      <c r="A68" s="14" t="s">
        <v>6</v>
      </c>
      <c r="B68" s="12" t="s">
        <v>20</v>
      </c>
      <c r="C68" s="12" t="s">
        <v>31</v>
      </c>
      <c r="D68" s="6" t="str">
        <f>VLOOKUP(B3, $H$3:$I$13, 2, FALSE)</f>
        <v>Chocolate</v>
      </c>
      <c r="E68" s="24">
        <v>105</v>
      </c>
      <c r="L68" s="16"/>
    </row>
    <row r="69" spans="1:12" x14ac:dyDescent="0.25">
      <c r="A69" s="14" t="s">
        <v>7</v>
      </c>
      <c r="B69" s="12" t="s">
        <v>21</v>
      </c>
      <c r="C69" s="12" t="s">
        <v>32</v>
      </c>
      <c r="D69" s="6" t="str">
        <f t="shared" ref="D69:D112" si="0">VLOOKUP(B4, $H$3:$I$13, 2, FALSE)</f>
        <v>Biscuits</v>
      </c>
      <c r="E69" s="24">
        <v>102</v>
      </c>
      <c r="L69" s="16"/>
    </row>
    <row r="70" spans="1:12" x14ac:dyDescent="0.25">
      <c r="A70" s="14" t="s">
        <v>8</v>
      </c>
      <c r="B70" s="12" t="s">
        <v>20</v>
      </c>
      <c r="C70" s="12" t="s">
        <v>33</v>
      </c>
      <c r="D70" s="6" t="str">
        <f t="shared" si="0"/>
        <v>Chocolate</v>
      </c>
      <c r="E70" s="24">
        <v>541</v>
      </c>
      <c r="L70" s="16"/>
    </row>
    <row r="71" spans="1:12" x14ac:dyDescent="0.25">
      <c r="A71" s="14" t="s">
        <v>8</v>
      </c>
      <c r="B71" s="12" t="s">
        <v>22</v>
      </c>
      <c r="C71" s="12" t="s">
        <v>32</v>
      </c>
      <c r="D71" s="6" t="str">
        <f t="shared" si="0"/>
        <v>G&amp;C</v>
      </c>
      <c r="E71" s="24">
        <v>482</v>
      </c>
      <c r="L71" s="16"/>
    </row>
    <row r="72" spans="1:12" x14ac:dyDescent="0.25">
      <c r="A72" s="14" t="s">
        <v>7</v>
      </c>
      <c r="B72" s="12" t="s">
        <v>23</v>
      </c>
      <c r="C72" s="12" t="s">
        <v>34</v>
      </c>
      <c r="D72" s="6" t="str">
        <f t="shared" si="0"/>
        <v>Coffee</v>
      </c>
      <c r="E72" s="24">
        <v>440</v>
      </c>
      <c r="L72" s="16"/>
    </row>
    <row r="73" spans="1:12" x14ac:dyDescent="0.25">
      <c r="A73" s="14" t="s">
        <v>9</v>
      </c>
      <c r="B73" s="12" t="s">
        <v>24</v>
      </c>
      <c r="C73" s="12" t="s">
        <v>32</v>
      </c>
      <c r="D73" s="6" t="str">
        <f t="shared" si="0"/>
        <v>Coffee</v>
      </c>
      <c r="E73" s="24">
        <v>200</v>
      </c>
      <c r="L73" s="16"/>
    </row>
    <row r="74" spans="1:12" x14ac:dyDescent="0.25">
      <c r="A74" s="14" t="s">
        <v>8</v>
      </c>
      <c r="B74" s="12" t="s">
        <v>24</v>
      </c>
      <c r="C74" s="12" t="s">
        <v>34</v>
      </c>
      <c r="D74" s="6" t="str">
        <f t="shared" si="0"/>
        <v>Coffee</v>
      </c>
      <c r="E74" s="24">
        <v>393</v>
      </c>
      <c r="L74" s="16"/>
    </row>
    <row r="75" spans="1:12" x14ac:dyDescent="0.25">
      <c r="A75" s="14" t="s">
        <v>9</v>
      </c>
      <c r="B75" s="12" t="s">
        <v>22</v>
      </c>
      <c r="C75" s="12" t="s">
        <v>34</v>
      </c>
      <c r="D75" s="6" t="str">
        <f t="shared" si="0"/>
        <v>G&amp;C</v>
      </c>
      <c r="E75" s="24">
        <v>391</v>
      </c>
      <c r="L75" s="16"/>
    </row>
    <row r="76" spans="1:12" x14ac:dyDescent="0.25">
      <c r="A76" s="14" t="s">
        <v>9</v>
      </c>
      <c r="B76" s="12" t="s">
        <v>24</v>
      </c>
      <c r="C76" s="12" t="s">
        <v>31</v>
      </c>
      <c r="D76" s="6" t="str">
        <f t="shared" si="0"/>
        <v>Coffee</v>
      </c>
      <c r="E76" s="24">
        <v>312</v>
      </c>
      <c r="L76" s="16"/>
    </row>
    <row r="77" spans="1:12" x14ac:dyDescent="0.25">
      <c r="A77" s="14" t="s">
        <v>10</v>
      </c>
      <c r="B77" s="12" t="s">
        <v>25</v>
      </c>
      <c r="C77" s="12" t="s">
        <v>32</v>
      </c>
      <c r="D77" s="6" t="str">
        <f t="shared" si="0"/>
        <v>Biscuits</v>
      </c>
      <c r="E77" s="24">
        <v>230</v>
      </c>
      <c r="L77" s="16"/>
    </row>
    <row r="78" spans="1:12" x14ac:dyDescent="0.25">
      <c r="A78" s="14" t="s">
        <v>11</v>
      </c>
      <c r="B78" s="12" t="s">
        <v>26</v>
      </c>
      <c r="C78" s="12" t="s">
        <v>33</v>
      </c>
      <c r="D78" s="6" t="str">
        <f t="shared" si="0"/>
        <v>Chocolate</v>
      </c>
      <c r="E78" s="24">
        <v>291</v>
      </c>
      <c r="L78" s="16"/>
    </row>
    <row r="79" spans="1:12" x14ac:dyDescent="0.25">
      <c r="A79" s="14" t="s">
        <v>12</v>
      </c>
      <c r="B79" s="12" t="s">
        <v>27</v>
      </c>
      <c r="C79" s="12" t="s">
        <v>33</v>
      </c>
      <c r="D79" s="6" t="str">
        <f t="shared" si="0"/>
        <v>Chocolate</v>
      </c>
      <c r="E79" s="24">
        <v>200</v>
      </c>
      <c r="L79" s="16"/>
    </row>
    <row r="80" spans="1:12" x14ac:dyDescent="0.25">
      <c r="A80" s="14" t="s">
        <v>9</v>
      </c>
      <c r="B80" s="12" t="s">
        <v>24</v>
      </c>
      <c r="C80" s="12" t="s">
        <v>34</v>
      </c>
      <c r="D80" s="6" t="str">
        <f t="shared" si="0"/>
        <v>Coffee</v>
      </c>
      <c r="E80" s="24">
        <v>197</v>
      </c>
      <c r="L80" s="16"/>
    </row>
    <row r="81" spans="1:12" x14ac:dyDescent="0.25">
      <c r="A81" s="14" t="s">
        <v>9</v>
      </c>
      <c r="B81" s="12" t="s">
        <v>22</v>
      </c>
      <c r="C81" s="12" t="s">
        <v>31</v>
      </c>
      <c r="D81" s="6" t="str">
        <f t="shared" si="0"/>
        <v>G&amp;C</v>
      </c>
      <c r="E81" s="24">
        <v>180</v>
      </c>
      <c r="L81" s="16"/>
    </row>
    <row r="82" spans="1:12" x14ac:dyDescent="0.25">
      <c r="A82" s="14" t="s">
        <v>9</v>
      </c>
      <c r="B82" s="12" t="s">
        <v>28</v>
      </c>
      <c r="C82" s="12" t="s">
        <v>34</v>
      </c>
      <c r="D82" s="6" t="str">
        <f t="shared" si="0"/>
        <v>G&amp;C</v>
      </c>
      <c r="E82" s="24">
        <v>153</v>
      </c>
      <c r="L82" s="16"/>
    </row>
    <row r="83" spans="1:12" x14ac:dyDescent="0.25">
      <c r="A83" s="14" t="s">
        <v>11</v>
      </c>
      <c r="B83" s="12" t="s">
        <v>23</v>
      </c>
      <c r="C83" s="12" t="s">
        <v>32</v>
      </c>
      <c r="D83" s="6" t="str">
        <f t="shared" si="0"/>
        <v>Coffee</v>
      </c>
      <c r="E83" s="24">
        <v>148</v>
      </c>
      <c r="L83" s="16"/>
    </row>
    <row r="84" spans="1:12" x14ac:dyDescent="0.25">
      <c r="A84" s="14" t="s">
        <v>9</v>
      </c>
      <c r="B84" s="12" t="s">
        <v>24</v>
      </c>
      <c r="C84" s="12" t="s">
        <v>32</v>
      </c>
      <c r="D84" s="6" t="str">
        <f t="shared" si="0"/>
        <v>Coffee</v>
      </c>
      <c r="E84" s="24">
        <v>137</v>
      </c>
      <c r="L84" s="16"/>
    </row>
    <row r="85" spans="1:12" x14ac:dyDescent="0.25">
      <c r="A85" s="14" t="s">
        <v>8</v>
      </c>
      <c r="B85" s="12" t="s">
        <v>29</v>
      </c>
      <c r="C85" s="12" t="s">
        <v>32</v>
      </c>
      <c r="D85" s="6" t="str">
        <f t="shared" si="0"/>
        <v>C&amp;G</v>
      </c>
      <c r="E85" s="24">
        <v>119</v>
      </c>
      <c r="L85" s="16"/>
    </row>
    <row r="86" spans="1:12" x14ac:dyDescent="0.25">
      <c r="A86" s="14" t="s">
        <v>13</v>
      </c>
      <c r="B86" s="12" t="s">
        <v>23</v>
      </c>
      <c r="C86" s="12" t="s">
        <v>32</v>
      </c>
      <c r="D86" s="6" t="str">
        <f t="shared" si="0"/>
        <v>Coffee</v>
      </c>
      <c r="E86" s="24">
        <v>119</v>
      </c>
      <c r="L86" s="16"/>
    </row>
    <row r="87" spans="1:12" x14ac:dyDescent="0.25">
      <c r="A87" s="14" t="s">
        <v>12</v>
      </c>
      <c r="B87" s="12" t="s">
        <v>30</v>
      </c>
      <c r="C87" s="12" t="s">
        <v>31</v>
      </c>
      <c r="D87" s="6" t="str">
        <f t="shared" si="0"/>
        <v>G&amp;C</v>
      </c>
      <c r="E87" s="24">
        <v>111</v>
      </c>
      <c r="L87" s="16"/>
    </row>
    <row r="88" spans="1:12" x14ac:dyDescent="0.25">
      <c r="A88" s="14" t="s">
        <v>11</v>
      </c>
      <c r="B88" s="12" t="s">
        <v>30</v>
      </c>
      <c r="C88" s="12" t="s">
        <v>33</v>
      </c>
      <c r="D88" s="6" t="str">
        <f t="shared" si="0"/>
        <v>G&amp;C</v>
      </c>
      <c r="E88" s="24">
        <v>104</v>
      </c>
      <c r="L88" s="16"/>
    </row>
    <row r="89" spans="1:12" x14ac:dyDescent="0.25">
      <c r="A89" s="14" t="s">
        <v>8</v>
      </c>
      <c r="B89" s="12" t="s">
        <v>27</v>
      </c>
      <c r="C89" s="12" t="s">
        <v>34</v>
      </c>
      <c r="D89" s="6" t="str">
        <f t="shared" si="0"/>
        <v>Chocolate</v>
      </c>
      <c r="E89" s="24">
        <v>103</v>
      </c>
      <c r="L89" s="16"/>
    </row>
    <row r="90" spans="1:12" x14ac:dyDescent="0.25">
      <c r="A90" s="14" t="s">
        <v>9</v>
      </c>
      <c r="B90" s="12" t="s">
        <v>29</v>
      </c>
      <c r="C90" s="12" t="s">
        <v>33</v>
      </c>
      <c r="D90" s="6" t="str">
        <f t="shared" si="0"/>
        <v>C&amp;G</v>
      </c>
      <c r="E90" s="24">
        <v>101</v>
      </c>
      <c r="L90" s="16"/>
    </row>
    <row r="91" spans="1:12" x14ac:dyDescent="0.25">
      <c r="A91" s="14" t="s">
        <v>13</v>
      </c>
      <c r="B91" s="12" t="s">
        <v>21</v>
      </c>
      <c r="C91" s="12" t="s">
        <v>34</v>
      </c>
      <c r="D91" s="6" t="str">
        <f t="shared" si="0"/>
        <v>Biscuits</v>
      </c>
      <c r="E91" s="24">
        <v>97</v>
      </c>
      <c r="L91" s="16"/>
    </row>
    <row r="92" spans="1:12" x14ac:dyDescent="0.25">
      <c r="A92" s="14" t="s">
        <v>14</v>
      </c>
      <c r="B92" s="12" t="s">
        <v>29</v>
      </c>
      <c r="C92" s="12" t="s">
        <v>34</v>
      </c>
      <c r="D92" s="6" t="str">
        <f t="shared" si="0"/>
        <v>C&amp;G</v>
      </c>
      <c r="E92" s="24">
        <v>81</v>
      </c>
      <c r="L92" s="16"/>
    </row>
    <row r="93" spans="1:12" x14ac:dyDescent="0.25">
      <c r="A93" s="14" t="s">
        <v>15</v>
      </c>
      <c r="B93" s="12" t="s">
        <v>21</v>
      </c>
      <c r="C93" s="12" t="s">
        <v>32</v>
      </c>
      <c r="D93" s="6" t="str">
        <f t="shared" si="0"/>
        <v>Biscuits</v>
      </c>
      <c r="E93" s="24">
        <v>76</v>
      </c>
      <c r="L93" s="16"/>
    </row>
    <row r="94" spans="1:12" x14ac:dyDescent="0.25">
      <c r="A94" s="14" t="s">
        <v>9</v>
      </c>
      <c r="B94" s="12" t="s">
        <v>25</v>
      </c>
      <c r="C94" s="12" t="s">
        <v>31</v>
      </c>
      <c r="D94" s="6" t="str">
        <f t="shared" si="0"/>
        <v>Biscuits</v>
      </c>
      <c r="E94" s="24">
        <v>68</v>
      </c>
      <c r="L94" s="16"/>
    </row>
    <row r="95" spans="1:12" x14ac:dyDescent="0.25">
      <c r="A95" s="14" t="s">
        <v>13</v>
      </c>
      <c r="B95" s="12" t="s">
        <v>24</v>
      </c>
      <c r="C95" s="12" t="s">
        <v>32</v>
      </c>
      <c r="D95" s="6" t="str">
        <f t="shared" si="0"/>
        <v>Coffee</v>
      </c>
      <c r="E95" s="24">
        <v>20</v>
      </c>
      <c r="L95" s="16"/>
    </row>
    <row r="96" spans="1:12" x14ac:dyDescent="0.25">
      <c r="A96" s="14" t="s">
        <v>8</v>
      </c>
      <c r="B96" s="12" t="s">
        <v>29</v>
      </c>
      <c r="C96" s="12" t="s">
        <v>32</v>
      </c>
      <c r="D96" s="6" t="str">
        <f t="shared" si="0"/>
        <v>C&amp;G</v>
      </c>
      <c r="E96" s="24">
        <v>57</v>
      </c>
      <c r="L96" s="16"/>
    </row>
    <row r="97" spans="1:12" x14ac:dyDescent="0.25">
      <c r="A97" s="14" t="s">
        <v>12</v>
      </c>
      <c r="B97" s="12" t="s">
        <v>23</v>
      </c>
      <c r="C97" s="12" t="s">
        <v>31</v>
      </c>
      <c r="D97" s="6" t="str">
        <f t="shared" si="0"/>
        <v>Coffee</v>
      </c>
      <c r="E97" s="24">
        <v>56</v>
      </c>
      <c r="L97" s="16"/>
    </row>
    <row r="98" spans="1:12" x14ac:dyDescent="0.25">
      <c r="A98" s="14" t="s">
        <v>15</v>
      </c>
      <c r="B98" s="12" t="s">
        <v>25</v>
      </c>
      <c r="C98" s="12" t="s">
        <v>31</v>
      </c>
      <c r="D98" s="6" t="str">
        <f t="shared" si="0"/>
        <v>Biscuits</v>
      </c>
      <c r="E98" s="24">
        <v>54</v>
      </c>
      <c r="L98" s="16"/>
    </row>
    <row r="99" spans="1:12" x14ac:dyDescent="0.25">
      <c r="A99" s="14" t="s">
        <v>13</v>
      </c>
      <c r="B99" s="12" t="s">
        <v>24</v>
      </c>
      <c r="C99" s="12" t="s">
        <v>32</v>
      </c>
      <c r="D99" s="6" t="str">
        <f t="shared" si="0"/>
        <v>Coffee</v>
      </c>
      <c r="E99" s="24">
        <v>53</v>
      </c>
      <c r="L99" s="16"/>
    </row>
    <row r="100" spans="1:12" x14ac:dyDescent="0.25">
      <c r="A100" s="14" t="s">
        <v>11</v>
      </c>
      <c r="B100" s="12" t="s">
        <v>26</v>
      </c>
      <c r="C100" s="12" t="s">
        <v>32</v>
      </c>
      <c r="D100" s="6" t="str">
        <f t="shared" si="0"/>
        <v>Chocolate</v>
      </c>
      <c r="E100" s="24">
        <v>53</v>
      </c>
      <c r="L100" s="16"/>
    </row>
    <row r="101" spans="1:12" x14ac:dyDescent="0.25">
      <c r="A101" s="14" t="s">
        <v>9</v>
      </c>
      <c r="B101" s="12" t="s">
        <v>28</v>
      </c>
      <c r="C101" s="12" t="s">
        <v>34</v>
      </c>
      <c r="D101" s="6" t="str">
        <f t="shared" si="0"/>
        <v>G&amp;C</v>
      </c>
      <c r="E101" s="24">
        <v>53</v>
      </c>
      <c r="L101" s="16"/>
    </row>
    <row r="102" spans="1:12" x14ac:dyDescent="0.25">
      <c r="A102" s="14" t="s">
        <v>16</v>
      </c>
      <c r="B102" s="12" t="s">
        <v>22</v>
      </c>
      <c r="C102" s="12" t="s">
        <v>31</v>
      </c>
      <c r="D102" s="6" t="str">
        <f t="shared" si="0"/>
        <v>G&amp;C</v>
      </c>
      <c r="E102" s="24">
        <v>51</v>
      </c>
      <c r="L102" s="16"/>
    </row>
    <row r="103" spans="1:12" x14ac:dyDescent="0.25">
      <c r="A103" s="14" t="s">
        <v>11</v>
      </c>
      <c r="B103" s="12" t="s">
        <v>23</v>
      </c>
      <c r="C103" s="12" t="s">
        <v>34</v>
      </c>
      <c r="D103" s="6" t="str">
        <f t="shared" si="0"/>
        <v>Coffee</v>
      </c>
      <c r="E103" s="24">
        <v>48</v>
      </c>
      <c r="L103" s="16"/>
    </row>
    <row r="104" spans="1:12" x14ac:dyDescent="0.25">
      <c r="A104" s="14" t="s">
        <v>17</v>
      </c>
      <c r="B104" s="12" t="s">
        <v>30</v>
      </c>
      <c r="C104" s="12" t="s">
        <v>33</v>
      </c>
      <c r="D104" s="6" t="str">
        <f t="shared" si="0"/>
        <v>G&amp;C</v>
      </c>
      <c r="E104" s="24">
        <v>36</v>
      </c>
      <c r="L104" s="16"/>
    </row>
    <row r="105" spans="1:12" x14ac:dyDescent="0.25">
      <c r="A105" s="14" t="s">
        <v>18</v>
      </c>
      <c r="B105" s="12" t="s">
        <v>21</v>
      </c>
      <c r="C105" s="12" t="s">
        <v>31</v>
      </c>
      <c r="D105" s="6" t="str">
        <f t="shared" si="0"/>
        <v>Biscuits</v>
      </c>
      <c r="E105" s="24">
        <v>36</v>
      </c>
      <c r="L105" s="16"/>
    </row>
    <row r="106" spans="1:12" x14ac:dyDescent="0.25">
      <c r="A106" s="14" t="s">
        <v>18</v>
      </c>
      <c r="B106" s="12" t="s">
        <v>27</v>
      </c>
      <c r="C106" s="12" t="s">
        <v>32</v>
      </c>
      <c r="D106" s="6" t="str">
        <f t="shared" si="0"/>
        <v>Chocolate</v>
      </c>
      <c r="E106" s="24">
        <v>34</v>
      </c>
      <c r="L106" s="16"/>
    </row>
    <row r="107" spans="1:12" x14ac:dyDescent="0.25">
      <c r="A107" s="14" t="s">
        <v>15</v>
      </c>
      <c r="B107" s="12" t="s">
        <v>22</v>
      </c>
      <c r="C107" s="12" t="s">
        <v>31</v>
      </c>
      <c r="D107" s="6" t="str">
        <f t="shared" si="0"/>
        <v>G&amp;C</v>
      </c>
      <c r="E107" s="24">
        <v>33</v>
      </c>
      <c r="L107" s="16"/>
    </row>
    <row r="108" spans="1:12" x14ac:dyDescent="0.25">
      <c r="A108" s="14" t="s">
        <v>11</v>
      </c>
      <c r="B108" s="12" t="s">
        <v>23</v>
      </c>
      <c r="C108" s="12" t="s">
        <v>31</v>
      </c>
      <c r="D108" s="6" t="str">
        <f t="shared" si="0"/>
        <v>Coffee</v>
      </c>
      <c r="E108" s="24">
        <v>32</v>
      </c>
      <c r="L108" s="16"/>
    </row>
    <row r="109" spans="1:12" x14ac:dyDescent="0.25">
      <c r="A109" s="14" t="s">
        <v>10</v>
      </c>
      <c r="B109" s="12" t="s">
        <v>26</v>
      </c>
      <c r="C109" s="12" t="s">
        <v>33</v>
      </c>
      <c r="D109" s="6" t="str">
        <f t="shared" si="0"/>
        <v>Chocolate</v>
      </c>
      <c r="E109" s="24">
        <v>32</v>
      </c>
      <c r="L109" s="16"/>
    </row>
    <row r="110" spans="1:12" x14ac:dyDescent="0.25">
      <c r="A110" s="14" t="s">
        <v>18</v>
      </c>
      <c r="B110" s="12" t="s">
        <v>20</v>
      </c>
      <c r="C110" s="12" t="s">
        <v>32</v>
      </c>
      <c r="D110" s="6" t="str">
        <f t="shared" si="0"/>
        <v>Chocolate</v>
      </c>
      <c r="E110" s="24">
        <v>963</v>
      </c>
      <c r="L110" s="16"/>
    </row>
    <row r="111" spans="1:12" x14ac:dyDescent="0.25">
      <c r="A111" s="14" t="s">
        <v>15</v>
      </c>
      <c r="B111" s="12" t="s">
        <v>29</v>
      </c>
      <c r="C111" s="12" t="s">
        <v>33</v>
      </c>
      <c r="D111" s="6" t="str">
        <f t="shared" si="0"/>
        <v>C&amp;G</v>
      </c>
      <c r="E111" s="24">
        <v>30</v>
      </c>
      <c r="L111" s="16"/>
    </row>
    <row r="112" spans="1:12" x14ac:dyDescent="0.25">
      <c r="A112" s="14" t="s">
        <v>18</v>
      </c>
      <c r="B112" s="12" t="s">
        <v>24</v>
      </c>
      <c r="C112" s="12" t="s">
        <v>33</v>
      </c>
      <c r="D112" s="6" t="str">
        <f t="shared" si="0"/>
        <v>Coffee</v>
      </c>
      <c r="E112" s="24">
        <v>21</v>
      </c>
      <c r="L112" s="16"/>
    </row>
    <row r="113" spans="1:12" x14ac:dyDescent="0.25">
      <c r="E113" s="22">
        <f>SUM(E68:E112)</f>
        <v>7143</v>
      </c>
      <c r="L113" s="16"/>
    </row>
    <row r="114" spans="1:12" x14ac:dyDescent="0.25">
      <c r="A114" s="74" t="s">
        <v>51</v>
      </c>
      <c r="B114" s="74"/>
      <c r="C114" s="74"/>
      <c r="L114" s="16"/>
    </row>
    <row r="115" spans="1:12" ht="15.75" thickBot="1" x14ac:dyDescent="0.3">
      <c r="L115" s="16"/>
    </row>
    <row r="116" spans="1:12" ht="31.5" thickTop="1" thickBot="1" x14ac:dyDescent="0.3">
      <c r="A116" s="47" t="s">
        <v>52</v>
      </c>
      <c r="B116" s="70" t="s">
        <v>53</v>
      </c>
      <c r="C116" s="71"/>
      <c r="D116" s="44"/>
      <c r="F116" s="16"/>
      <c r="L116" s="16"/>
    </row>
    <row r="117" spans="1:12" ht="75.75" customHeight="1" thickTop="1" thickBot="1" x14ac:dyDescent="0.3">
      <c r="A117" s="46" t="s">
        <v>54</v>
      </c>
      <c r="B117" s="75" t="s">
        <v>55</v>
      </c>
      <c r="C117" s="76"/>
      <c r="D117" s="44"/>
      <c r="L117" s="16"/>
    </row>
    <row r="118" spans="1:12" ht="120.75" customHeight="1" thickTop="1" thickBot="1" x14ac:dyDescent="0.3">
      <c r="A118" s="46" t="s">
        <v>56</v>
      </c>
      <c r="B118" s="77" t="s">
        <v>57</v>
      </c>
      <c r="C118" s="78"/>
      <c r="D118" s="44"/>
      <c r="L118" s="16"/>
    </row>
    <row r="119" spans="1:12" ht="16.5" thickTop="1" thickBot="1" x14ac:dyDescent="0.3">
      <c r="A119" s="48">
        <v>2</v>
      </c>
      <c r="B119" s="66" t="s">
        <v>58</v>
      </c>
      <c r="C119" s="67"/>
      <c r="D119" s="44"/>
      <c r="L119" s="16"/>
    </row>
    <row r="120" spans="1:12" ht="16.5" thickTop="1" thickBot="1" x14ac:dyDescent="0.3">
      <c r="A120" s="43" t="b">
        <v>0</v>
      </c>
      <c r="B120" s="68" t="s">
        <v>59</v>
      </c>
      <c r="C120" s="69"/>
      <c r="L120" s="16"/>
    </row>
    <row r="121" spans="1:12" ht="15.75" thickTop="1" x14ac:dyDescent="0.25">
      <c r="C121" s="45"/>
      <c r="L121" s="16"/>
    </row>
    <row r="122" spans="1:12" x14ac:dyDescent="0.25">
      <c r="L122" s="16"/>
    </row>
    <row r="123" spans="1:12" x14ac:dyDescent="0.25">
      <c r="L123" s="16"/>
    </row>
    <row r="124" spans="1:12" x14ac:dyDescent="0.25">
      <c r="L124" s="16"/>
    </row>
    <row r="125" spans="1:12" x14ac:dyDescent="0.25">
      <c r="L125" s="16"/>
    </row>
    <row r="126" spans="1:12" x14ac:dyDescent="0.25">
      <c r="L126" s="16"/>
    </row>
    <row r="127" spans="1:12" x14ac:dyDescent="0.25">
      <c r="L127" s="16"/>
    </row>
    <row r="128" spans="1:12" x14ac:dyDescent="0.25">
      <c r="L128" s="16"/>
    </row>
  </sheetData>
  <mergeCells count="13">
    <mergeCell ref="B119:C119"/>
    <mergeCell ref="B120:C120"/>
    <mergeCell ref="B116:C116"/>
    <mergeCell ref="A66:E66"/>
    <mergeCell ref="H1:J1"/>
    <mergeCell ref="A114:C114"/>
    <mergeCell ref="B117:C117"/>
    <mergeCell ref="B118:C118"/>
    <mergeCell ref="B59:E59"/>
    <mergeCell ref="B60:E60"/>
    <mergeCell ref="A62:F62"/>
    <mergeCell ref="A64:E65"/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zoomScaleNormal="100" workbookViewId="0">
      <selection activeCell="N14" sqref="N14"/>
    </sheetView>
  </sheetViews>
  <sheetFormatPr defaultRowHeight="15" x14ac:dyDescent="0.25"/>
  <cols>
    <col min="1" max="1" width="9.140625" style="8"/>
    <col min="4" max="4" width="10.5703125" bestFit="1" customWidth="1"/>
  </cols>
  <sheetData>
    <row r="1" spans="1:17" x14ac:dyDescent="0.25">
      <c r="A1" s="8" t="s">
        <v>0</v>
      </c>
      <c r="B1" s="89" t="s">
        <v>61</v>
      </c>
      <c r="C1" s="89"/>
      <c r="D1" s="89"/>
      <c r="E1" s="89"/>
      <c r="Q1" s="5"/>
    </row>
    <row r="2" spans="1:17" ht="15.75" thickBot="1" x14ac:dyDescent="0.3">
      <c r="A2" s="7" t="s">
        <v>73</v>
      </c>
      <c r="B2" s="1"/>
      <c r="C2" s="1"/>
      <c r="D2" s="1"/>
      <c r="E2" s="1"/>
      <c r="F2" s="74"/>
      <c r="G2" s="74"/>
      <c r="H2" s="74"/>
      <c r="I2" s="51"/>
      <c r="J2" s="19"/>
      <c r="N2" s="1"/>
      <c r="Q2" s="61"/>
    </row>
    <row r="3" spans="1:17" ht="16.5" thickTop="1" thickBot="1" x14ac:dyDescent="0.3">
      <c r="A3" s="64" t="s">
        <v>2</v>
      </c>
      <c r="B3" s="57" t="s">
        <v>4</v>
      </c>
      <c r="C3" s="53" t="s">
        <v>64</v>
      </c>
      <c r="D3" s="1"/>
      <c r="G3" s="51"/>
      <c r="H3" s="51"/>
      <c r="I3" s="51"/>
      <c r="J3" s="51"/>
      <c r="K3" s="16"/>
      <c r="O3" s="1"/>
      <c r="P3" s="2"/>
      <c r="Q3" s="62"/>
    </row>
    <row r="4" spans="1:17" ht="45" customHeight="1" thickTop="1" thickBot="1" x14ac:dyDescent="0.3">
      <c r="A4" s="54" t="s">
        <v>20</v>
      </c>
      <c r="B4" s="49" t="s">
        <v>35</v>
      </c>
      <c r="C4" s="58">
        <v>1609</v>
      </c>
      <c r="D4" s="42"/>
      <c r="G4" s="51"/>
      <c r="H4" s="51"/>
      <c r="I4" s="51"/>
      <c r="J4" s="51"/>
      <c r="K4" s="16"/>
      <c r="O4" s="42"/>
      <c r="P4" s="2"/>
      <c r="Q4" s="3"/>
    </row>
    <row r="5" spans="1:17" ht="16.5" thickTop="1" thickBot="1" x14ac:dyDescent="0.3">
      <c r="A5" s="49" t="s">
        <v>21</v>
      </c>
      <c r="B5" s="49" t="s">
        <v>36</v>
      </c>
      <c r="C5" s="55">
        <v>311</v>
      </c>
      <c r="G5" s="51"/>
      <c r="H5" s="51"/>
      <c r="I5" s="51"/>
      <c r="J5" s="51"/>
      <c r="K5" s="16"/>
      <c r="O5" s="2"/>
      <c r="P5" s="2"/>
      <c r="Q5" s="3"/>
    </row>
    <row r="6" spans="1:17" ht="16.5" thickTop="1" thickBot="1" x14ac:dyDescent="0.3">
      <c r="A6" s="49" t="s">
        <v>30</v>
      </c>
      <c r="B6" s="49" t="s">
        <v>37</v>
      </c>
      <c r="C6" s="55">
        <v>251</v>
      </c>
      <c r="G6" s="51"/>
      <c r="H6" s="51"/>
      <c r="I6" s="51"/>
      <c r="J6" s="51"/>
      <c r="K6" s="16"/>
      <c r="O6" s="2"/>
      <c r="P6" s="2"/>
      <c r="Q6" s="3"/>
    </row>
    <row r="7" spans="1:17" ht="16.5" thickTop="1" thickBot="1" x14ac:dyDescent="0.3">
      <c r="A7" s="49" t="s">
        <v>23</v>
      </c>
      <c r="B7" s="49" t="s">
        <v>38</v>
      </c>
      <c r="C7" s="55">
        <v>843</v>
      </c>
      <c r="G7" s="51" t="s">
        <v>62</v>
      </c>
      <c r="H7" s="51"/>
      <c r="I7" s="51"/>
      <c r="J7" s="51"/>
      <c r="O7" s="2"/>
      <c r="P7" s="2"/>
      <c r="Q7" s="3"/>
    </row>
    <row r="8" spans="1:17" ht="16.5" thickTop="1" thickBot="1" x14ac:dyDescent="0.3">
      <c r="A8" s="49" t="s">
        <v>28</v>
      </c>
      <c r="B8" s="49" t="s">
        <v>37</v>
      </c>
      <c r="C8" s="55">
        <v>206</v>
      </c>
      <c r="G8" s="90" t="s">
        <v>63</v>
      </c>
      <c r="H8" s="90"/>
      <c r="I8" s="90"/>
      <c r="J8" s="90"/>
      <c r="K8" s="90"/>
      <c r="O8" s="2"/>
      <c r="P8" s="2"/>
      <c r="Q8" s="3"/>
    </row>
    <row r="9" spans="1:17" ht="16.5" thickTop="1" thickBot="1" x14ac:dyDescent="0.3">
      <c r="A9" s="49" t="s">
        <v>29</v>
      </c>
      <c r="B9" s="49" t="s">
        <v>39</v>
      </c>
      <c r="C9" s="55">
        <v>388</v>
      </c>
      <c r="H9" s="16"/>
      <c r="I9" s="20"/>
      <c r="J9" s="16"/>
      <c r="K9" s="16"/>
      <c r="O9" s="2"/>
      <c r="P9" s="2"/>
      <c r="Q9" s="3"/>
    </row>
    <row r="10" spans="1:17" ht="16.5" thickTop="1" thickBot="1" x14ac:dyDescent="0.3">
      <c r="A10" s="49" t="s">
        <v>26</v>
      </c>
      <c r="B10" s="49" t="s">
        <v>35</v>
      </c>
      <c r="C10" s="55">
        <v>376</v>
      </c>
      <c r="H10" s="16"/>
      <c r="I10" s="20"/>
      <c r="J10" s="16"/>
      <c r="K10" s="16"/>
      <c r="O10" s="2"/>
      <c r="P10" s="2"/>
      <c r="Q10" s="3"/>
    </row>
    <row r="11" spans="1:17" ht="16.5" thickTop="1" thickBot="1" x14ac:dyDescent="0.3">
      <c r="A11" s="49" t="s">
        <v>24</v>
      </c>
      <c r="B11" s="49" t="s">
        <v>38</v>
      </c>
      <c r="C11" s="55">
        <v>1333</v>
      </c>
      <c r="H11" s="16"/>
      <c r="I11" s="20"/>
      <c r="J11" s="16"/>
      <c r="K11" s="16"/>
      <c r="O11" s="2"/>
      <c r="P11" s="2"/>
      <c r="Q11" s="3"/>
    </row>
    <row r="12" spans="1:17" ht="16.5" thickTop="1" thickBot="1" x14ac:dyDescent="0.3">
      <c r="A12" s="49" t="s">
        <v>22</v>
      </c>
      <c r="B12" s="49" t="s">
        <v>37</v>
      </c>
      <c r="C12" s="55">
        <v>1137</v>
      </c>
      <c r="H12" s="16"/>
      <c r="I12" s="20"/>
      <c r="J12" s="16"/>
      <c r="K12" s="16"/>
      <c r="O12" s="2"/>
      <c r="P12" s="2"/>
      <c r="Q12" s="3"/>
    </row>
    <row r="13" spans="1:17" ht="16.5" thickTop="1" thickBot="1" x14ac:dyDescent="0.3">
      <c r="A13" s="49" t="s">
        <v>27</v>
      </c>
      <c r="B13" s="49" t="s">
        <v>35</v>
      </c>
      <c r="C13" s="55">
        <v>337</v>
      </c>
      <c r="H13" s="16"/>
      <c r="I13" s="20"/>
      <c r="J13" s="16"/>
      <c r="K13" s="16"/>
      <c r="O13" s="2"/>
      <c r="Q13" s="3"/>
    </row>
    <row r="14" spans="1:17" ht="16.5" thickTop="1" thickBot="1" x14ac:dyDescent="0.3">
      <c r="A14" s="49" t="s">
        <v>25</v>
      </c>
      <c r="B14" s="49" t="s">
        <v>36</v>
      </c>
      <c r="C14" s="55">
        <v>352</v>
      </c>
      <c r="I14" s="20"/>
      <c r="J14" s="16"/>
      <c r="O14" s="2"/>
      <c r="Q14" s="3"/>
    </row>
    <row r="15" spans="1:17" ht="16.5" thickTop="1" thickBot="1" x14ac:dyDescent="0.3">
      <c r="B15" s="59" t="s">
        <v>68</v>
      </c>
      <c r="C15" s="50">
        <f>SUM(C4:C14)</f>
        <v>7143</v>
      </c>
      <c r="Q15" s="3"/>
    </row>
    <row r="16" spans="1:17" ht="15.75" thickTop="1" x14ac:dyDescent="0.25">
      <c r="B16" s="74" t="s">
        <v>65</v>
      </c>
      <c r="C16" s="74"/>
      <c r="D16" s="74"/>
      <c r="E16" s="74"/>
      <c r="F16" s="74"/>
      <c r="G16" s="74"/>
      <c r="Q16" s="3"/>
    </row>
    <row r="17" spans="1:17" ht="15.75" thickBot="1" x14ac:dyDescent="0.3">
      <c r="Q17" s="3"/>
    </row>
    <row r="18" spans="1:17" ht="16.5" thickTop="1" thickBot="1" x14ac:dyDescent="0.3">
      <c r="A18" s="88" t="s">
        <v>66</v>
      </c>
      <c r="B18" s="88"/>
      <c r="C18" s="88"/>
      <c r="D18" s="88"/>
      <c r="E18" s="50" t="s">
        <v>67</v>
      </c>
      <c r="Q18" s="3"/>
    </row>
    <row r="19" spans="1:17" ht="16.5" thickTop="1" thickBot="1" x14ac:dyDescent="0.3">
      <c r="A19" s="64"/>
      <c r="B19" s="50" t="s">
        <v>31</v>
      </c>
      <c r="C19" s="50" t="s">
        <v>32</v>
      </c>
      <c r="D19" s="50" t="s">
        <v>72</v>
      </c>
      <c r="E19" s="50"/>
      <c r="Q19" s="3"/>
    </row>
    <row r="20" spans="1:17" ht="16.5" thickTop="1" thickBot="1" x14ac:dyDescent="0.3">
      <c r="A20" s="49" t="s">
        <v>11</v>
      </c>
      <c r="B20" s="50">
        <v>32</v>
      </c>
      <c r="C20" s="50">
        <v>201</v>
      </c>
      <c r="D20" s="50">
        <v>443</v>
      </c>
      <c r="E20" s="50">
        <f>SUM(B20:C20:D20)</f>
        <v>676</v>
      </c>
      <c r="F20" s="56"/>
      <c r="Q20" s="3"/>
    </row>
    <row r="21" spans="1:17" ht="16.5" thickTop="1" thickBot="1" x14ac:dyDescent="0.3">
      <c r="A21" s="49" t="s">
        <v>15</v>
      </c>
      <c r="B21" s="50">
        <v>87</v>
      </c>
      <c r="C21" s="50">
        <v>76</v>
      </c>
      <c r="D21" s="50">
        <v>30</v>
      </c>
      <c r="E21" s="50">
        <f>SUM(B21:C21:D21)</f>
        <v>193</v>
      </c>
      <c r="F21" s="3"/>
      <c r="Q21" s="3"/>
    </row>
    <row r="22" spans="1:17" ht="16.5" thickTop="1" thickBot="1" x14ac:dyDescent="0.3">
      <c r="A22" s="49" t="s">
        <v>16</v>
      </c>
      <c r="B22" s="50">
        <v>51</v>
      </c>
      <c r="C22" s="50">
        <v>0</v>
      </c>
      <c r="D22" s="50">
        <v>0</v>
      </c>
      <c r="E22" s="50">
        <f>SUM(B22:C22:D22)</f>
        <v>51</v>
      </c>
      <c r="F22" s="3"/>
      <c r="Q22" s="3"/>
    </row>
    <row r="23" spans="1:17" ht="16.5" thickTop="1" thickBot="1" x14ac:dyDescent="0.3">
      <c r="A23" s="49" t="s">
        <v>8</v>
      </c>
      <c r="B23" s="50">
        <v>0</v>
      </c>
      <c r="C23" s="50">
        <v>658</v>
      </c>
      <c r="D23" s="50">
        <v>1037</v>
      </c>
      <c r="E23" s="50">
        <f>SUM(B23:C23:D23)</f>
        <v>1695</v>
      </c>
      <c r="F23" s="3"/>
      <c r="Q23" s="3"/>
    </row>
    <row r="24" spans="1:17" ht="16.5" thickTop="1" thickBot="1" x14ac:dyDescent="0.3">
      <c r="A24" s="49" t="s">
        <v>14</v>
      </c>
      <c r="B24" s="50">
        <v>0</v>
      </c>
      <c r="C24" s="50">
        <v>20</v>
      </c>
      <c r="D24" s="50">
        <v>81</v>
      </c>
      <c r="E24" s="50">
        <f>SUM(B24:C24:D24)</f>
        <v>101</v>
      </c>
      <c r="F24" s="3"/>
      <c r="Q24" s="3"/>
    </row>
    <row r="25" spans="1:17" ht="16.5" thickTop="1" thickBot="1" x14ac:dyDescent="0.3">
      <c r="A25" s="49" t="s">
        <v>7</v>
      </c>
      <c r="B25" s="50">
        <v>0</v>
      </c>
      <c r="C25" s="50">
        <v>102</v>
      </c>
      <c r="D25" s="50">
        <v>440</v>
      </c>
      <c r="E25" s="50">
        <f>SUM(B25:C25:D25)</f>
        <v>542</v>
      </c>
      <c r="F25" s="3"/>
      <c r="G25" s="85" t="s">
        <v>74</v>
      </c>
      <c r="H25" s="86"/>
      <c r="I25" s="86"/>
      <c r="J25" s="86"/>
      <c r="K25" s="86"/>
      <c r="L25" s="86"/>
      <c r="Q25" s="3"/>
    </row>
    <row r="26" spans="1:17" ht="16.5" thickTop="1" thickBot="1" x14ac:dyDescent="0.3">
      <c r="A26" s="49" t="s">
        <v>18</v>
      </c>
      <c r="B26" s="50">
        <v>36</v>
      </c>
      <c r="C26" s="50">
        <v>997</v>
      </c>
      <c r="D26" s="50">
        <v>21</v>
      </c>
      <c r="E26" s="50">
        <f>SUM(B26:C26:D26)</f>
        <v>1054</v>
      </c>
      <c r="F26" s="3"/>
      <c r="G26" s="87"/>
      <c r="H26" s="86"/>
      <c r="I26" s="86"/>
      <c r="J26" s="86"/>
      <c r="K26" s="86"/>
      <c r="L26" s="86"/>
      <c r="Q26" s="3"/>
    </row>
    <row r="27" spans="1:17" ht="16.5" thickTop="1" thickBot="1" x14ac:dyDescent="0.3">
      <c r="A27" s="49" t="s">
        <v>6</v>
      </c>
      <c r="B27" s="50">
        <v>105</v>
      </c>
      <c r="C27" s="50">
        <v>0</v>
      </c>
      <c r="D27" s="50">
        <v>0</v>
      </c>
      <c r="E27" s="50">
        <f>SUM(B27:C27:D27)</f>
        <v>105</v>
      </c>
      <c r="F27" s="3"/>
      <c r="G27" s="87"/>
      <c r="H27" s="86"/>
      <c r="I27" s="86"/>
      <c r="J27" s="86"/>
      <c r="K27" s="86"/>
      <c r="L27" s="86"/>
      <c r="Q27" s="3"/>
    </row>
    <row r="28" spans="1:17" ht="16.5" thickTop="1" thickBot="1" x14ac:dyDescent="0.3">
      <c r="A28" s="49" t="s">
        <v>10</v>
      </c>
      <c r="B28" s="50">
        <v>0</v>
      </c>
      <c r="C28" s="50">
        <v>230</v>
      </c>
      <c r="D28" s="50">
        <v>0</v>
      </c>
      <c r="E28" s="50">
        <f>SUM(B28:C28:D28)</f>
        <v>230</v>
      </c>
      <c r="F28" s="3"/>
      <c r="Q28" s="3"/>
    </row>
    <row r="29" spans="1:17" ht="16.5" thickTop="1" thickBot="1" x14ac:dyDescent="0.3">
      <c r="A29" s="49" t="s">
        <v>9</v>
      </c>
      <c r="B29" s="50">
        <v>560</v>
      </c>
      <c r="C29" s="50">
        <v>337</v>
      </c>
      <c r="D29" s="50">
        <v>895</v>
      </c>
      <c r="E29" s="50">
        <f>SUM(B29:C29:D29)</f>
        <v>1792</v>
      </c>
      <c r="F29" s="3"/>
      <c r="Q29" s="3"/>
    </row>
    <row r="30" spans="1:17" ht="16.5" thickTop="1" thickBot="1" x14ac:dyDescent="0.3">
      <c r="A30" s="49" t="s">
        <v>12</v>
      </c>
      <c r="B30" s="50">
        <v>179</v>
      </c>
      <c r="C30" s="50">
        <v>0</v>
      </c>
      <c r="D30" s="50">
        <v>200</v>
      </c>
      <c r="E30" s="50">
        <f>SUM(B30:C30:D30)</f>
        <v>379</v>
      </c>
      <c r="F30" s="3"/>
      <c r="Q30" s="3"/>
    </row>
    <row r="31" spans="1:17" ht="16.5" thickTop="1" thickBot="1" x14ac:dyDescent="0.3">
      <c r="A31" s="49" t="s">
        <v>17</v>
      </c>
      <c r="B31" s="50">
        <v>0</v>
      </c>
      <c r="C31" s="50">
        <v>0</v>
      </c>
      <c r="D31" s="50">
        <v>36</v>
      </c>
      <c r="E31" s="50">
        <f>SUM(B31:C31:D31)</f>
        <v>36</v>
      </c>
      <c r="F31" s="3"/>
      <c r="Q31" s="3"/>
    </row>
    <row r="32" spans="1:17" ht="16.5" thickTop="1" thickBot="1" x14ac:dyDescent="0.3">
      <c r="A32" s="49" t="s">
        <v>13</v>
      </c>
      <c r="B32" s="50">
        <v>0</v>
      </c>
      <c r="C32" s="50">
        <v>192</v>
      </c>
      <c r="D32" s="50">
        <v>97</v>
      </c>
      <c r="E32" s="50">
        <f>SUM(B32:C32:D32)</f>
        <v>289</v>
      </c>
      <c r="F32" s="3"/>
      <c r="Q32" s="3"/>
    </row>
    <row r="33" spans="1:17" ht="16.5" thickTop="1" thickBot="1" x14ac:dyDescent="0.3">
      <c r="A33" s="59" t="s">
        <v>67</v>
      </c>
      <c r="B33" s="50">
        <f>SUM(B20:B32)</f>
        <v>1050</v>
      </c>
      <c r="C33" s="50">
        <f>SUM(C20:C32)</f>
        <v>2813</v>
      </c>
      <c r="D33" s="50">
        <f>SUM(D20:D32)</f>
        <v>3280</v>
      </c>
      <c r="E33" s="50">
        <f>SUM(B33:D33)</f>
        <v>7143</v>
      </c>
      <c r="Q33" s="3"/>
    </row>
    <row r="34" spans="1:17" ht="15.75" thickTop="1" x14ac:dyDescent="0.25">
      <c r="Q34" s="3"/>
    </row>
    <row r="35" spans="1:17" x14ac:dyDescent="0.25">
      <c r="G35" s="74" t="s">
        <v>70</v>
      </c>
      <c r="H35" s="84"/>
      <c r="I35" s="84"/>
      <c r="J35" s="84"/>
      <c r="K35" s="84"/>
      <c r="L35" s="84"/>
      <c r="Q35" s="3"/>
    </row>
    <row r="36" spans="1:17" x14ac:dyDescent="0.25">
      <c r="G36" s="74" t="s">
        <v>71</v>
      </c>
      <c r="H36" s="74"/>
      <c r="I36" s="74"/>
      <c r="J36" s="74"/>
      <c r="K36" s="74"/>
      <c r="L36" s="74"/>
      <c r="Q36" s="3"/>
    </row>
    <row r="37" spans="1:17" x14ac:dyDescent="0.25">
      <c r="Q37" s="3"/>
    </row>
    <row r="38" spans="1:17" x14ac:dyDescent="0.25">
      <c r="Q38" s="3"/>
    </row>
    <row r="39" spans="1:17" x14ac:dyDescent="0.25">
      <c r="Q39" s="3"/>
    </row>
    <row r="40" spans="1:17" x14ac:dyDescent="0.25">
      <c r="Q40" s="3"/>
    </row>
    <row r="41" spans="1:17" x14ac:dyDescent="0.25">
      <c r="Q41" s="3"/>
    </row>
    <row r="42" spans="1:17" x14ac:dyDescent="0.25">
      <c r="Q42" s="3"/>
    </row>
    <row r="43" spans="1:17" x14ac:dyDescent="0.25">
      <c r="Q43" s="3"/>
    </row>
    <row r="44" spans="1:17" x14ac:dyDescent="0.25">
      <c r="Q44" s="3"/>
    </row>
    <row r="45" spans="1:17" x14ac:dyDescent="0.25">
      <c r="Q45" s="3"/>
    </row>
    <row r="46" spans="1:17" x14ac:dyDescent="0.25">
      <c r="Q46" s="3"/>
    </row>
    <row r="47" spans="1:17" x14ac:dyDescent="0.25">
      <c r="A47" s="41"/>
      <c r="B47" s="41"/>
      <c r="C47" s="41"/>
      <c r="D47" s="41"/>
      <c r="E47" s="41"/>
      <c r="Q47" s="3"/>
    </row>
    <row r="48" spans="1:17" x14ac:dyDescent="0.25">
      <c r="A48" s="65"/>
      <c r="B48" s="2"/>
      <c r="C48" s="2"/>
      <c r="D48" s="2"/>
      <c r="E48" s="60"/>
      <c r="Q48" s="4"/>
    </row>
    <row r="49" spans="1:17" x14ac:dyDescent="0.25">
      <c r="A49" s="65"/>
      <c r="B49" s="2"/>
      <c r="C49" s="2"/>
      <c r="D49" s="2"/>
      <c r="E49" s="60"/>
      <c r="Q49" s="63"/>
    </row>
    <row r="50" spans="1:17" x14ac:dyDescent="0.25">
      <c r="A50" s="65"/>
      <c r="B50" s="2"/>
      <c r="C50" s="2"/>
      <c r="D50" s="2"/>
      <c r="E50" s="60"/>
    </row>
    <row r="51" spans="1:17" x14ac:dyDescent="0.25">
      <c r="A51" s="65"/>
      <c r="B51" s="2"/>
      <c r="C51" s="2"/>
      <c r="D51" s="2"/>
      <c r="E51" s="60"/>
    </row>
    <row r="52" spans="1:17" x14ac:dyDescent="0.25">
      <c r="A52" s="65"/>
      <c r="B52" s="2"/>
      <c r="C52" s="2"/>
      <c r="D52" s="2"/>
      <c r="E52" s="60"/>
    </row>
    <row r="53" spans="1:17" x14ac:dyDescent="0.25">
      <c r="A53" s="65"/>
      <c r="B53" s="2"/>
      <c r="C53" s="2"/>
      <c r="D53" s="2"/>
      <c r="E53" s="60"/>
    </row>
    <row r="54" spans="1:17" x14ac:dyDescent="0.25">
      <c r="A54" s="65"/>
      <c r="B54" s="2"/>
      <c r="C54" s="2"/>
      <c r="D54" s="2"/>
      <c r="E54" s="60"/>
    </row>
    <row r="55" spans="1:17" x14ac:dyDescent="0.25">
      <c r="A55" s="65"/>
      <c r="B55" s="2"/>
      <c r="C55" s="2"/>
      <c r="D55" s="2"/>
      <c r="E55" s="60"/>
    </row>
    <row r="56" spans="1:17" x14ac:dyDescent="0.25">
      <c r="A56" s="65"/>
      <c r="B56" s="2"/>
      <c r="C56" s="2"/>
      <c r="D56" s="2"/>
      <c r="E56" s="60"/>
    </row>
    <row r="57" spans="1:17" x14ac:dyDescent="0.25">
      <c r="A57" s="65"/>
      <c r="B57" s="2"/>
      <c r="C57" s="2"/>
      <c r="D57" s="2"/>
      <c r="E57" s="60"/>
    </row>
    <row r="58" spans="1:17" x14ac:dyDescent="0.25">
      <c r="A58" s="65"/>
      <c r="B58" s="2"/>
      <c r="C58" s="2"/>
      <c r="D58" s="2"/>
      <c r="E58" s="60"/>
    </row>
    <row r="59" spans="1:17" x14ac:dyDescent="0.25">
      <c r="A59" s="65"/>
      <c r="B59" s="2"/>
      <c r="C59" s="2"/>
      <c r="D59" s="2"/>
      <c r="E59" s="60"/>
    </row>
    <row r="60" spans="1:17" x14ac:dyDescent="0.25">
      <c r="A60" s="60"/>
      <c r="B60" s="60"/>
      <c r="C60" s="60"/>
      <c r="D60" s="60"/>
      <c r="E60" s="60"/>
    </row>
  </sheetData>
  <mergeCells count="8">
    <mergeCell ref="B1:E1"/>
    <mergeCell ref="G8:K8"/>
    <mergeCell ref="F2:H2"/>
    <mergeCell ref="G35:L35"/>
    <mergeCell ref="G36:L36"/>
    <mergeCell ref="G25:L27"/>
    <mergeCell ref="B16:G16"/>
    <mergeCell ref="A18:D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22" workbookViewId="0">
      <selection activeCell="G39" sqref="G39"/>
    </sheetView>
  </sheetViews>
  <sheetFormatPr defaultRowHeight="15" x14ac:dyDescent="0.25"/>
  <cols>
    <col min="1" max="1" width="7.140625" style="8" bestFit="1" customWidth="1"/>
    <col min="2" max="2" width="12" style="8" bestFit="1" customWidth="1"/>
    <col min="3" max="4" width="14" style="8" bestFit="1" customWidth="1"/>
    <col min="5" max="5" width="13.42578125" style="8" bestFit="1" customWidth="1"/>
  </cols>
  <sheetData>
    <row r="1" spans="1:5" x14ac:dyDescent="0.25">
      <c r="A1" s="92" t="s">
        <v>2</v>
      </c>
      <c r="B1" s="92" t="s">
        <v>4</v>
      </c>
      <c r="C1" s="93" t="s">
        <v>75</v>
      </c>
      <c r="D1" s="94" t="s">
        <v>76</v>
      </c>
      <c r="E1" s="93" t="s">
        <v>77</v>
      </c>
    </row>
    <row r="2" spans="1:5" x14ac:dyDescent="0.25">
      <c r="A2" s="95"/>
      <c r="B2" s="95"/>
      <c r="C2" s="95"/>
      <c r="D2" s="97"/>
      <c r="E2" s="95"/>
    </row>
    <row r="3" spans="1:5" x14ac:dyDescent="0.25">
      <c r="A3" s="9" t="s">
        <v>20</v>
      </c>
      <c r="B3" s="9" t="s">
        <v>35</v>
      </c>
      <c r="C3" s="96">
        <v>1609</v>
      </c>
      <c r="D3" s="98">
        <v>1600</v>
      </c>
      <c r="E3" s="101"/>
    </row>
    <row r="4" spans="1:5" x14ac:dyDescent="0.25">
      <c r="A4" s="9" t="s">
        <v>21</v>
      </c>
      <c r="B4" s="9" t="s">
        <v>36</v>
      </c>
      <c r="C4" s="9">
        <v>311</v>
      </c>
      <c r="D4" s="99">
        <v>-10</v>
      </c>
      <c r="E4" s="101"/>
    </row>
    <row r="5" spans="1:5" x14ac:dyDescent="0.25">
      <c r="A5" s="9" t="s">
        <v>30</v>
      </c>
      <c r="B5" s="9" t="s">
        <v>37</v>
      </c>
      <c r="C5" s="9">
        <v>251</v>
      </c>
      <c r="D5" s="99">
        <v>225</v>
      </c>
      <c r="E5" s="101"/>
    </row>
    <row r="6" spans="1:5" x14ac:dyDescent="0.25">
      <c r="A6" s="9" t="s">
        <v>23</v>
      </c>
      <c r="B6" s="9" t="s">
        <v>38</v>
      </c>
      <c r="C6" s="9">
        <v>843</v>
      </c>
      <c r="D6" s="99">
        <v>500</v>
      </c>
      <c r="E6" s="101"/>
    </row>
    <row r="7" spans="1:5" x14ac:dyDescent="0.25">
      <c r="A7" s="9" t="s">
        <v>28</v>
      </c>
      <c r="B7" s="9" t="s">
        <v>37</v>
      </c>
      <c r="C7" s="9">
        <v>205</v>
      </c>
      <c r="D7" s="99" t="s">
        <v>78</v>
      </c>
      <c r="E7" s="101"/>
    </row>
    <row r="8" spans="1:5" x14ac:dyDescent="0.25">
      <c r="A8" s="9" t="s">
        <v>29</v>
      </c>
      <c r="B8" s="9" t="s">
        <v>39</v>
      </c>
      <c r="C8" s="9">
        <v>388</v>
      </c>
      <c r="D8" s="99">
        <v>500</v>
      </c>
      <c r="E8" s="101"/>
    </row>
    <row r="9" spans="1:5" x14ac:dyDescent="0.25">
      <c r="A9" s="9" t="s">
        <v>26</v>
      </c>
      <c r="B9" s="9" t="s">
        <v>35</v>
      </c>
      <c r="C9" s="9">
        <v>377</v>
      </c>
      <c r="D9" s="99">
        <v>200</v>
      </c>
      <c r="E9" s="101"/>
    </row>
    <row r="10" spans="1:5" x14ac:dyDescent="0.25">
      <c r="A10" s="9" t="s">
        <v>24</v>
      </c>
      <c r="B10" s="9" t="s">
        <v>38</v>
      </c>
      <c r="C10" s="96">
        <v>1334</v>
      </c>
      <c r="D10" s="98">
        <v>1368</v>
      </c>
      <c r="E10" s="101"/>
    </row>
    <row r="11" spans="1:5" x14ac:dyDescent="0.25">
      <c r="A11" s="9" t="s">
        <v>22</v>
      </c>
      <c r="B11" s="9" t="s">
        <v>37</v>
      </c>
      <c r="C11" s="96">
        <v>1138</v>
      </c>
      <c r="D11" s="99">
        <v>500</v>
      </c>
      <c r="E11" s="101"/>
    </row>
    <row r="12" spans="1:5" x14ac:dyDescent="0.25">
      <c r="A12" s="9" t="s">
        <v>27</v>
      </c>
      <c r="B12" s="9" t="s">
        <v>35</v>
      </c>
      <c r="C12" s="9">
        <v>337</v>
      </c>
      <c r="D12" s="99">
        <v>379</v>
      </c>
      <c r="E12" s="101"/>
    </row>
    <row r="13" spans="1:5" x14ac:dyDescent="0.25">
      <c r="A13" s="10" t="s">
        <v>25</v>
      </c>
      <c r="B13" s="10" t="s">
        <v>36</v>
      </c>
      <c r="C13" s="10">
        <v>353</v>
      </c>
      <c r="D13" s="100">
        <v>498</v>
      </c>
      <c r="E13" s="101"/>
    </row>
    <row r="17" spans="1:13" x14ac:dyDescent="0.25">
      <c r="E17" s="104" t="s">
        <v>87</v>
      </c>
      <c r="F17" s="105"/>
      <c r="G17" s="105"/>
      <c r="H17" s="105"/>
      <c r="I17" s="105"/>
    </row>
    <row r="18" spans="1:13" x14ac:dyDescent="0.25">
      <c r="E18" s="105"/>
      <c r="F18" s="105"/>
      <c r="G18" s="105"/>
      <c r="H18" s="105"/>
      <c r="I18" s="105"/>
    </row>
    <row r="19" spans="1:13" x14ac:dyDescent="0.25">
      <c r="E19" s="105"/>
      <c r="F19" s="105"/>
      <c r="G19" s="105"/>
      <c r="H19" s="105"/>
      <c r="I19" s="105"/>
    </row>
    <row r="20" spans="1:13" x14ac:dyDescent="0.25">
      <c r="E20" s="105"/>
      <c r="F20" s="105"/>
      <c r="G20" s="105"/>
      <c r="H20" s="105"/>
      <c r="I20" s="105"/>
    </row>
    <row r="22" spans="1:13" x14ac:dyDescent="0.25">
      <c r="A22" s="106" t="s">
        <v>2</v>
      </c>
      <c r="B22" s="106" t="s">
        <v>4</v>
      </c>
      <c r="C22" s="107" t="s">
        <v>75</v>
      </c>
      <c r="D22" s="107" t="s">
        <v>76</v>
      </c>
      <c r="E22" s="107" t="s">
        <v>77</v>
      </c>
      <c r="H22" s="102" t="s">
        <v>83</v>
      </c>
      <c r="I22" s="102"/>
    </row>
    <row r="23" spans="1:13" ht="15.75" x14ac:dyDescent="0.3">
      <c r="A23" s="12" t="s">
        <v>20</v>
      </c>
      <c r="B23" s="12" t="s">
        <v>35</v>
      </c>
      <c r="C23" s="108">
        <v>1609</v>
      </c>
      <c r="D23" s="108">
        <v>1600</v>
      </c>
      <c r="E23" s="109">
        <v>5.5999999999999999E-3</v>
      </c>
      <c r="H23" s="90" t="s">
        <v>79</v>
      </c>
      <c r="I23" s="90"/>
      <c r="J23" s="90"/>
      <c r="K23" s="90"/>
      <c r="L23" s="90"/>
    </row>
    <row r="24" spans="1:13" ht="15.75" x14ac:dyDescent="0.3">
      <c r="A24" s="12" t="s">
        <v>21</v>
      </c>
      <c r="B24" s="12" t="s">
        <v>36</v>
      </c>
      <c r="C24" s="12">
        <v>311</v>
      </c>
      <c r="D24" s="12">
        <v>-10</v>
      </c>
      <c r="E24" s="110">
        <v>-10</v>
      </c>
      <c r="H24" s="90" t="s">
        <v>80</v>
      </c>
      <c r="I24" s="90"/>
      <c r="J24" s="90"/>
      <c r="K24" s="90"/>
      <c r="L24" s="90"/>
    </row>
    <row r="25" spans="1:13" ht="15.75" x14ac:dyDescent="0.3">
      <c r="A25" s="12" t="s">
        <v>30</v>
      </c>
      <c r="B25" s="12" t="s">
        <v>37</v>
      </c>
      <c r="C25" s="12">
        <v>251</v>
      </c>
      <c r="D25" s="12">
        <v>225</v>
      </c>
      <c r="E25" s="109">
        <v>0.11559999999999999</v>
      </c>
      <c r="H25" s="90" t="s">
        <v>81</v>
      </c>
      <c r="I25" s="90"/>
      <c r="J25" s="90"/>
      <c r="K25" s="90"/>
      <c r="L25" s="90"/>
    </row>
    <row r="26" spans="1:13" x14ac:dyDescent="0.25">
      <c r="A26" s="12" t="s">
        <v>23</v>
      </c>
      <c r="B26" s="12" t="s">
        <v>38</v>
      </c>
      <c r="C26" s="12">
        <v>843</v>
      </c>
      <c r="D26" s="12">
        <v>500</v>
      </c>
      <c r="E26" s="109">
        <v>0.68600000000000005</v>
      </c>
      <c r="H26" s="90" t="s">
        <v>82</v>
      </c>
      <c r="I26" s="90"/>
      <c r="J26" s="90"/>
      <c r="K26" s="90"/>
      <c r="L26" s="90"/>
    </row>
    <row r="27" spans="1:13" x14ac:dyDescent="0.25">
      <c r="A27" s="12" t="s">
        <v>28</v>
      </c>
      <c r="B27" s="12" t="s">
        <v>37</v>
      </c>
      <c r="C27" s="12">
        <v>205</v>
      </c>
      <c r="D27" s="12" t="s">
        <v>78</v>
      </c>
      <c r="E27" s="111">
        <v>1</v>
      </c>
    </row>
    <row r="28" spans="1:13" x14ac:dyDescent="0.25">
      <c r="A28" s="12" t="s">
        <v>29</v>
      </c>
      <c r="B28" s="12" t="s">
        <v>39</v>
      </c>
      <c r="C28" s="12">
        <v>388</v>
      </c>
      <c r="D28" s="12">
        <v>500</v>
      </c>
      <c r="E28" s="109">
        <v>-0.224</v>
      </c>
      <c r="H28" s="91" t="s">
        <v>84</v>
      </c>
      <c r="I28" s="91"/>
      <c r="J28" s="91"/>
      <c r="K28" s="91"/>
      <c r="L28" s="91"/>
      <c r="M28" s="91"/>
    </row>
    <row r="29" spans="1:13" x14ac:dyDescent="0.25">
      <c r="A29" s="12" t="s">
        <v>26</v>
      </c>
      <c r="B29" s="12" t="s">
        <v>35</v>
      </c>
      <c r="C29" s="12">
        <v>377</v>
      </c>
      <c r="D29" s="12">
        <v>200</v>
      </c>
      <c r="E29" s="109">
        <v>0.88500000000000001</v>
      </c>
      <c r="H29" s="91"/>
      <c r="I29" s="91"/>
      <c r="J29" s="91"/>
      <c r="K29" s="91"/>
      <c r="L29" s="91"/>
      <c r="M29" s="91"/>
    </row>
    <row r="30" spans="1:13" x14ac:dyDescent="0.25">
      <c r="A30" s="12" t="s">
        <v>24</v>
      </c>
      <c r="B30" s="12" t="s">
        <v>38</v>
      </c>
      <c r="C30" s="108">
        <v>1334</v>
      </c>
      <c r="D30" s="108">
        <v>1368</v>
      </c>
      <c r="E30" s="109">
        <v>-2.4899999999999999E-2</v>
      </c>
      <c r="H30" s="91"/>
      <c r="I30" s="91"/>
      <c r="J30" s="91"/>
      <c r="K30" s="91"/>
      <c r="L30" s="91"/>
      <c r="M30" s="91"/>
    </row>
    <row r="31" spans="1:13" x14ac:dyDescent="0.25">
      <c r="A31" s="12" t="s">
        <v>22</v>
      </c>
      <c r="B31" s="12" t="s">
        <v>37</v>
      </c>
      <c r="C31" s="108">
        <v>1138</v>
      </c>
      <c r="D31" s="12">
        <v>500</v>
      </c>
      <c r="E31" s="109">
        <v>1.27</v>
      </c>
    </row>
    <row r="32" spans="1:13" x14ac:dyDescent="0.25">
      <c r="A32" s="12" t="s">
        <v>27</v>
      </c>
      <c r="B32" s="12" t="s">
        <v>35</v>
      </c>
      <c r="C32" s="12">
        <v>337</v>
      </c>
      <c r="D32" s="12">
        <v>379</v>
      </c>
      <c r="E32" s="109">
        <v>-0.1108</v>
      </c>
      <c r="I32" s="103" t="s">
        <v>85</v>
      </c>
      <c r="J32" s="103"/>
    </row>
    <row r="33" spans="1:10" x14ac:dyDescent="0.25">
      <c r="A33" s="12" t="s">
        <v>25</v>
      </c>
      <c r="B33" s="12" t="s">
        <v>36</v>
      </c>
      <c r="C33" s="12">
        <v>353</v>
      </c>
      <c r="D33" s="12">
        <v>498</v>
      </c>
      <c r="E33" s="109">
        <v>-0.29110000000000003</v>
      </c>
      <c r="I33" s="103" t="s">
        <v>86</v>
      </c>
      <c r="J33" s="103"/>
    </row>
  </sheetData>
  <mergeCells count="9">
    <mergeCell ref="H28:M30"/>
    <mergeCell ref="I32:J32"/>
    <mergeCell ref="I33:J33"/>
    <mergeCell ref="E17:I20"/>
    <mergeCell ref="H23:L23"/>
    <mergeCell ref="H24:L24"/>
    <mergeCell ref="H25:L25"/>
    <mergeCell ref="H26:L26"/>
    <mergeCell ref="H22:I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G13" sqref="G13"/>
    </sheetView>
  </sheetViews>
  <sheetFormatPr defaultRowHeight="15" x14ac:dyDescent="0.25"/>
  <cols>
    <col min="1" max="1" width="18.7109375" style="8" bestFit="1" customWidth="1"/>
    <col min="2" max="2" width="20.85546875" style="8" bestFit="1" customWidth="1"/>
    <col min="3" max="3" width="12" style="8" bestFit="1" customWidth="1"/>
    <col min="4" max="4" width="20.85546875" style="8" bestFit="1" customWidth="1"/>
    <col min="5" max="5" width="22" style="112" bestFit="1" customWidth="1"/>
  </cols>
  <sheetData>
    <row r="1" spans="1:5" x14ac:dyDescent="0.25">
      <c r="A1" s="110"/>
      <c r="B1" s="110"/>
      <c r="C1" s="110"/>
      <c r="D1" s="110"/>
      <c r="E1" s="113"/>
    </row>
    <row r="2" spans="1:5" x14ac:dyDescent="0.25">
      <c r="A2" s="114" t="s">
        <v>88</v>
      </c>
      <c r="B2" s="114"/>
      <c r="C2" s="114"/>
      <c r="D2" s="114"/>
      <c r="E2" s="114"/>
    </row>
    <row r="3" spans="1:5" x14ac:dyDescent="0.25">
      <c r="A3" s="12" t="s">
        <v>19</v>
      </c>
      <c r="B3" s="12" t="s">
        <v>89</v>
      </c>
      <c r="C3" s="115" t="s">
        <v>111</v>
      </c>
      <c r="D3" s="116" t="s">
        <v>90</v>
      </c>
      <c r="E3" s="117" t="s">
        <v>91</v>
      </c>
    </row>
    <row r="4" spans="1:5" x14ac:dyDescent="0.25">
      <c r="A4" s="12" t="s">
        <v>92</v>
      </c>
      <c r="B4" s="106" t="s">
        <v>93</v>
      </c>
      <c r="C4" s="12" t="s">
        <v>36</v>
      </c>
      <c r="D4" s="118">
        <v>500000</v>
      </c>
      <c r="E4" s="119">
        <f>D4/0.89</f>
        <v>561797.75280898879</v>
      </c>
    </row>
    <row r="5" spans="1:5" x14ac:dyDescent="0.25">
      <c r="A5" s="12" t="s">
        <v>94</v>
      </c>
      <c r="B5" s="106" t="s">
        <v>93</v>
      </c>
      <c r="C5" s="12" t="s">
        <v>95</v>
      </c>
      <c r="D5" s="118">
        <v>750000</v>
      </c>
      <c r="E5" s="120">
        <f>D5/0.89</f>
        <v>842696.62921348319</v>
      </c>
    </row>
    <row r="6" spans="1:5" x14ac:dyDescent="0.25">
      <c r="A6" s="12" t="s">
        <v>96</v>
      </c>
      <c r="B6" s="106" t="s">
        <v>93</v>
      </c>
      <c r="C6" s="12" t="s">
        <v>35</v>
      </c>
      <c r="D6" s="118">
        <v>2300000</v>
      </c>
      <c r="E6" s="120">
        <f>D6/0.89</f>
        <v>2584269.6629213481</v>
      </c>
    </row>
    <row r="7" spans="1:5" x14ac:dyDescent="0.25">
      <c r="A7" s="12" t="s">
        <v>97</v>
      </c>
      <c r="B7" s="106" t="s">
        <v>98</v>
      </c>
      <c r="C7" s="12" t="s">
        <v>35</v>
      </c>
      <c r="D7" s="118">
        <v>4500000</v>
      </c>
      <c r="E7" s="121">
        <f>D7/6.4</f>
        <v>703125</v>
      </c>
    </row>
    <row r="8" spans="1:5" x14ac:dyDescent="0.25">
      <c r="A8" s="12" t="s">
        <v>99</v>
      </c>
      <c r="B8" s="106" t="s">
        <v>100</v>
      </c>
      <c r="C8" s="12" t="s">
        <v>101</v>
      </c>
      <c r="D8" s="118">
        <v>66000000</v>
      </c>
      <c r="E8" s="122">
        <f>D8/66</f>
        <v>1000000</v>
      </c>
    </row>
    <row r="9" spans="1:5" x14ac:dyDescent="0.25">
      <c r="A9" s="12" t="s">
        <v>102</v>
      </c>
      <c r="B9" s="106" t="s">
        <v>103</v>
      </c>
      <c r="C9" s="12" t="s">
        <v>95</v>
      </c>
      <c r="D9" s="118">
        <v>1250000</v>
      </c>
      <c r="E9" s="127">
        <f>D9/1.42</f>
        <v>880281.69014084514</v>
      </c>
    </row>
    <row r="10" spans="1:5" x14ac:dyDescent="0.25">
      <c r="A10" s="12" t="s">
        <v>104</v>
      </c>
      <c r="B10" s="106" t="s">
        <v>105</v>
      </c>
      <c r="C10" s="12" t="s">
        <v>106</v>
      </c>
      <c r="D10" s="118">
        <v>33000000</v>
      </c>
      <c r="E10" s="124">
        <f>D10/24</f>
        <v>1375000</v>
      </c>
    </row>
    <row r="11" spans="1:5" x14ac:dyDescent="0.25">
      <c r="A11" s="12" t="s">
        <v>107</v>
      </c>
      <c r="B11" s="106" t="s">
        <v>108</v>
      </c>
      <c r="C11" s="12" t="s">
        <v>106</v>
      </c>
      <c r="D11" s="118">
        <v>2300000</v>
      </c>
      <c r="E11" s="127">
        <f>D11/0.66</f>
        <v>3484848.4848484849</v>
      </c>
    </row>
    <row r="12" spans="1:5" x14ac:dyDescent="0.25">
      <c r="A12" s="12" t="s">
        <v>92</v>
      </c>
      <c r="B12" s="106" t="s">
        <v>93</v>
      </c>
      <c r="C12" s="12" t="s">
        <v>95</v>
      </c>
      <c r="D12" s="118">
        <v>500000</v>
      </c>
      <c r="E12" s="120">
        <f>D12/0.89</f>
        <v>561797.75280898879</v>
      </c>
    </row>
    <row r="13" spans="1:5" x14ac:dyDescent="0.25">
      <c r="A13" s="12" t="s">
        <v>94</v>
      </c>
      <c r="B13" s="106" t="s">
        <v>93</v>
      </c>
      <c r="C13" s="12" t="s">
        <v>101</v>
      </c>
      <c r="D13" s="118">
        <v>750000</v>
      </c>
      <c r="E13" s="120">
        <f>D13/0.89</f>
        <v>842696.62921348319</v>
      </c>
    </row>
    <row r="14" spans="1:5" x14ac:dyDescent="0.25">
      <c r="A14" s="12" t="s">
        <v>96</v>
      </c>
      <c r="B14" s="106" t="s">
        <v>93</v>
      </c>
      <c r="C14" s="12" t="s">
        <v>95</v>
      </c>
      <c r="D14" s="118">
        <v>2300000</v>
      </c>
      <c r="E14" s="120">
        <f>D14/0.89</f>
        <v>2584269.6629213481</v>
      </c>
    </row>
    <row r="15" spans="1:5" x14ac:dyDescent="0.25">
      <c r="A15" s="12" t="s">
        <v>97</v>
      </c>
      <c r="B15" s="106" t="s">
        <v>98</v>
      </c>
      <c r="C15" s="12" t="s">
        <v>35</v>
      </c>
      <c r="D15" s="118">
        <v>4500000</v>
      </c>
      <c r="E15" s="121">
        <f>D15/6.4</f>
        <v>703125</v>
      </c>
    </row>
    <row r="16" spans="1:5" x14ac:dyDescent="0.25">
      <c r="A16" s="12" t="s">
        <v>99</v>
      </c>
      <c r="B16" s="106" t="s">
        <v>100</v>
      </c>
      <c r="C16" s="12" t="s">
        <v>36</v>
      </c>
      <c r="D16" s="118">
        <v>66000000</v>
      </c>
      <c r="E16" s="125">
        <f>D16/66</f>
        <v>1000000</v>
      </c>
    </row>
    <row r="17" spans="1:5" x14ac:dyDescent="0.25">
      <c r="A17" s="12" t="s">
        <v>102</v>
      </c>
      <c r="B17" s="106" t="s">
        <v>103</v>
      </c>
      <c r="C17" s="12" t="s">
        <v>95</v>
      </c>
      <c r="D17" s="118">
        <v>1250000</v>
      </c>
      <c r="E17" s="127">
        <f>D17/1.42</f>
        <v>880281.69014084514</v>
      </c>
    </row>
    <row r="18" spans="1:5" x14ac:dyDescent="0.25">
      <c r="A18" s="12" t="s">
        <v>104</v>
      </c>
      <c r="B18" s="106" t="s">
        <v>105</v>
      </c>
      <c r="C18" s="12" t="s">
        <v>38</v>
      </c>
      <c r="D18" s="118">
        <v>33000000</v>
      </c>
      <c r="E18" s="124">
        <f>D18/24</f>
        <v>1375000</v>
      </c>
    </row>
    <row r="19" spans="1:5" x14ac:dyDescent="0.25">
      <c r="A19" s="12" t="s">
        <v>107</v>
      </c>
      <c r="B19" s="106" t="s">
        <v>108</v>
      </c>
      <c r="C19" s="12" t="s">
        <v>38</v>
      </c>
      <c r="D19" s="118">
        <v>2300000</v>
      </c>
      <c r="E19" s="123">
        <f>D19/0.66</f>
        <v>3484848.4848484849</v>
      </c>
    </row>
    <row r="20" spans="1:5" x14ac:dyDescent="0.25">
      <c r="A20" s="110"/>
      <c r="B20" s="110"/>
      <c r="C20" s="110"/>
      <c r="D20" s="110"/>
      <c r="E20" s="126"/>
    </row>
    <row r="23" spans="1:5" x14ac:dyDescent="0.25">
      <c r="B23" s="130" t="s">
        <v>110</v>
      </c>
      <c r="C23" s="130"/>
      <c r="D23" s="130"/>
      <c r="E23" s="130"/>
    </row>
    <row r="24" spans="1:5" x14ac:dyDescent="0.25">
      <c r="B24" s="130"/>
      <c r="C24" s="130"/>
      <c r="D24" s="130"/>
      <c r="E24" s="130"/>
    </row>
    <row r="25" spans="1:5" x14ac:dyDescent="0.25">
      <c r="B25" s="130"/>
      <c r="C25" s="130"/>
      <c r="D25" s="130"/>
      <c r="E25" s="130"/>
    </row>
    <row r="27" spans="1:5" ht="30" x14ac:dyDescent="0.25">
      <c r="A27" s="128" t="s">
        <v>109</v>
      </c>
      <c r="B27" s="110"/>
    </row>
    <row r="28" spans="1:5" x14ac:dyDescent="0.25">
      <c r="A28" s="110" t="s">
        <v>36</v>
      </c>
      <c r="B28" s="129">
        <f>SUMIF(C4:C19, "Biscuits",E4:E19 )</f>
        <v>1561797.7528089888</v>
      </c>
    </row>
    <row r="29" spans="1:5" x14ac:dyDescent="0.25">
      <c r="A29" s="110" t="s">
        <v>95</v>
      </c>
      <c r="B29" s="129">
        <f>SUMIF(C5:C20, "Meals",E5:E20 )</f>
        <v>5749327.4252255112</v>
      </c>
    </row>
    <row r="30" spans="1:5" x14ac:dyDescent="0.25">
      <c r="A30" s="110" t="s">
        <v>35</v>
      </c>
      <c r="B30" s="129">
        <f>SUMIF(C4:C19, "Chocolate",E4:E19 )</f>
        <v>3990519.6629213481</v>
      </c>
    </row>
    <row r="31" spans="1:5" x14ac:dyDescent="0.25">
      <c r="A31" s="110" t="s">
        <v>101</v>
      </c>
      <c r="B31" s="129">
        <f>SUMIF(C7:C22, "Gum",E7:E22 )</f>
        <v>1842696.6292134831</v>
      </c>
    </row>
    <row r="32" spans="1:5" x14ac:dyDescent="0.25">
      <c r="A32" s="110" t="s">
        <v>106</v>
      </c>
      <c r="B32" s="129">
        <f>SUMIF(C8:C23, "Candy",E8:E23 )</f>
        <v>4859848.4848484844</v>
      </c>
    </row>
    <row r="33" spans="1:2" x14ac:dyDescent="0.25">
      <c r="A33" s="110" t="s">
        <v>38</v>
      </c>
      <c r="B33" s="129">
        <f>SUMIF(C9:C24, "Coffee",E9:E24 )</f>
        <v>4859848.4848484844</v>
      </c>
    </row>
  </sheetData>
  <mergeCells count="2">
    <mergeCell ref="A2:E2"/>
    <mergeCell ref="B23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Summary</vt:lpstr>
      <vt:lpstr>Growth</vt:lpstr>
      <vt:lpstr>NR CONSOLIDATION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2025-03-20T05:56:46Z</dcterms:created>
  <dcterms:modified xsi:type="dcterms:W3CDTF">2025-03-20T17:51:07Z</dcterms:modified>
</cp:coreProperties>
</file>