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018B92D9-0E55-B649-81F3-AF81C3AA1472}" xr6:coauthVersionLast="36" xr6:coauthVersionMax="36" xr10:uidLastSave="{00000000-0000-0000-0000-000000000000}"/>
  <bookViews>
    <workbookView xWindow="20" yWindow="500" windowWidth="28800" windowHeight="16620" activeTab="4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Pugh Matrices" sheetId="6" r:id="rId5"/>
    <sheet name="LBM" sheetId="7" r:id="rId6"/>
    <sheet name="IP" sheetId="8" r:id="rId7"/>
    <sheet name="FMEA" sheetId="9" r:id="rId8"/>
    <sheet name="Risk Register" sheetId="10" r:id="rId9"/>
    <sheet name="Clin Reg Strategy" sheetId="11" r:id="rId10"/>
  </sheets>
  <externalReferences>
    <externalReference r:id="rId11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C15" i="2"/>
</calcChain>
</file>

<file path=xl/sharedStrings.xml><?xml version="1.0" encoding="utf-8"?>
<sst xmlns="http://schemas.openxmlformats.org/spreadsheetml/2006/main" count="348" uniqueCount="287">
  <si>
    <t>Objectives for Cycle 2</t>
  </si>
  <si>
    <t>Design Context Review (What do I need to know?)</t>
  </si>
  <si>
    <t>Market Analysis (Who is my customer?)</t>
  </si>
  <si>
    <t>Related Specifications</t>
  </si>
  <si>
    <t>Objectives</t>
  </si>
  <si>
    <t>(&lt;300)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</si>
  <si>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</si>
  <si>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</si>
  <si>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</si>
  <si>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</si>
  <si>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</si>
  <si>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</si>
  <si>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</si>
  <si>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</si>
  <si>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</si>
  <si>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</si>
  <si>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</si>
  <si>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</si>
  <si>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</si>
  <si>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</si>
  <si>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</si>
  <si>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</si>
  <si>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</si>
  <si>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</si>
  <si>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</si>
  <si>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</si>
  <si>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</si>
  <si>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</si>
  <si>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</si>
  <si>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Come up with a functional decomposition of device</t>
  </si>
  <si>
    <t>What is the most common reason a patient would need to call a nurse?</t>
  </si>
  <si>
    <t>Battery life</t>
  </si>
  <si>
    <t>Create a list of pros and cons for both a battery supply and a main voltage supply- decide on suitable option for power supply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</si>
  <si>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</si>
  <si>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</si>
  <si>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</si>
  <si>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</si>
  <si>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</si>
  <si>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Pugh Matrix to isolate 2 ways device could potentially alert the user that the call-bell was activated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</si>
  <si>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</si>
  <si>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</si>
  <si>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</si>
  <si>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</si>
  <si>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</si>
  <si>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</si>
  <si>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</si>
  <si>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</si>
  <si>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</si>
  <si>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</si>
  <si>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</si>
  <si>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</si>
  <si>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</si>
  <si>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</si>
  <si>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</si>
  <si>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</si>
  <si>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</si>
  <si>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</si>
  <si>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</si>
  <si>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</si>
  <si>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</si>
  <si>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</si>
  <si>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</si>
  <si>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</si>
  <si>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Pugh Matrix to isolate 2 ways device could alert the nurse that the call-bell was activated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</si>
  <si>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</si>
  <si>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</si>
  <si>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</si>
  <si>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Pugh matrix to decide between voice activation, foot pedal, sensor, or button.</t>
  </si>
  <si>
    <t>Who do we need to consult for information about competitive products?</t>
  </si>
  <si>
    <t>WiFi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</si>
  <si>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</si>
  <si>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</si>
  <si>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</si>
  <si>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</si>
  <si>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After choosing mechanism in Objective 8, low fidelity prototype mechanism for voice activation, button, or sensor. (A working Arduino with a pressure sensor.)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</si>
  <si>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</si>
  <si>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</si>
  <si>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</si>
  <si>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</si>
  <si>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Percentage of false positives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</si>
  <si>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</si>
  <si>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</si>
  <si>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</si>
  <si>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</si>
  <si>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</si>
  <si>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</si>
  <si>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</si>
  <si>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</si>
  <si>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</si>
  <si>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</si>
  <si>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TOTALS(=2000)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</si>
  <si>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</si>
  <si>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</si>
  <si>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</si>
  <si>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</si>
  <si>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</si>
  <si>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</si>
  <si>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</si>
  <si>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</si>
  <si>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</si>
  <si>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</si>
  <si>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</si>
  <si>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</si>
  <si>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</si>
  <si>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</si>
  <si>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</si>
  <si>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</si>
  <si>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</si>
  <si>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</si>
  <si>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</si>
  <si>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</si>
  <si>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</si>
  <si>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</si>
  <si>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</si>
  <si>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</si>
  <si>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</si>
  <si>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</si>
  <si>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</si>
  <si>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</si>
  <si>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</si>
  <si>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</si>
  <si>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</si>
  <si>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</si>
  <si>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</si>
  <si>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</si>
  <si>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</si>
  <si>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</si>
  <si>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</si>
  <si>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</si>
  <si>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</si>
  <si>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</si>
  <si>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</si>
  <si>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</si>
  <si>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</si>
  <si>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</si>
  <si>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</si>
  <si>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Software on the device should meet IEC Medical Device Software Standards</t>
  </si>
  <si>
    <t xml:space="preserve">Problem/Need Statement: </t>
  </si>
  <si>
    <t>We will design a way to:</t>
  </si>
  <si>
    <t>improve patient-nurse communication</t>
  </si>
  <si>
    <t>in: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</si>
  <si>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</si>
  <si>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</si>
  <si>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</si>
  <si>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</si>
  <si>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</si>
  <si>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</si>
  <si>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</si>
  <si>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</si>
  <si>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</si>
  <si>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</si>
  <si>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</si>
  <si>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</si>
  <si>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</si>
  <si>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</si>
  <si>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</si>
  <si>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</si>
  <si>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</si>
  <si>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</si>
  <si>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</si>
  <si>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</si>
  <si>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</si>
  <si>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</si>
  <si>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</si>
  <si>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</si>
  <si>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</si>
  <si>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</si>
  <si>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</si>
  <si>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</si>
  <si>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</si>
  <si>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</si>
  <si>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</si>
  <si>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</si>
  <si>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</si>
  <si>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</si>
  <si>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</si>
  <si>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</si>
  <si>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</si>
  <si>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</si>
  <si>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</si>
  <si>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</si>
  <si>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</si>
  <si>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Labor, Burden and Materials (LBM) Cost Analysis</t>
  </si>
  <si>
    <t>cheap</t>
  </si>
  <si>
    <t>Burdened Labor Rate:</t>
  </si>
  <si>
    <t>Reduce false alerts to nurses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</si>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</sst>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2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2" fillId="0" borderId="1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/>
    <xf numFmtId="0" fontId="9" fillId="0" borderId="5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9" fillId="5" borderId="0" xfId="0" applyFont="1" applyFill="1" applyAlignment="1"/>
    <xf numFmtId="0" fontId="0" fillId="7" borderId="1" xfId="0" applyFont="1" applyFill="1" applyBorder="1" applyAlignment="1">
      <alignment horizontal="left"/>
    </xf>
    <xf numFmtId="0" fontId="14" fillId="0" borderId="0" xfId="0" applyFont="1"/>
    <xf numFmtId="165" fontId="9" fillId="5" borderId="0" xfId="0" applyNumberFormat="1" applyFont="1" applyFill="1" applyAlignment="1"/>
    <xf numFmtId="0" fontId="13" fillId="0" borderId="1" xfId="0" applyFont="1" applyBorder="1" applyAlignment="1">
      <alignment wrapText="1"/>
    </xf>
    <xf numFmtId="0" fontId="15" fillId="5" borderId="0" xfId="0" applyFont="1" applyFill="1" applyAlignment="1"/>
    <xf numFmtId="0" fontId="16" fillId="5" borderId="0" xfId="0" applyFont="1" applyFill="1" applyAlignment="1"/>
    <xf numFmtId="165" fontId="16" fillId="8" borderId="0" xfId="0" applyNumberFormat="1" applyFont="1" applyFill="1"/>
    <xf numFmtId="164" fontId="9" fillId="0" borderId="0" xfId="0" applyNumberFormat="1" applyFont="1" applyAlignment="1"/>
    <xf numFmtId="0" fontId="17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44" fontId="0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18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3" fillId="0" borderId="1" xfId="0" applyFont="1" applyBorder="1"/>
    <xf numFmtId="0" fontId="19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hinacharaju/Documents/Duke/Class/Fall%202018/BME590L/MediCall/Cycle_Two/single_sheet_HOQ_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Q, Specs"/>
    </sheetNames>
    <sheetDataSet>
      <sheetData sheetId="0">
        <row r="9">
          <cell r="A9">
            <v>4</v>
          </cell>
          <cell r="B9" t="str">
            <v>Reduces excessive wiring</v>
          </cell>
          <cell r="E9" t="str">
            <v>X</v>
          </cell>
          <cell r="H9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>
      <c r="A1" s="7" t="s">
        <v>1</v>
      </c>
      <c r="B1" s="9"/>
    </row>
    <row r="2" spans="1:4">
      <c r="B2" s="9"/>
    </row>
    <row r="3" spans="1:4" ht="15.75" customHeight="1">
      <c r="A3" s="11" t="s">
        <v>9</v>
      </c>
      <c r="B3" s="13" t="s">
        <v>11</v>
      </c>
      <c r="C3" t="s">
        <v>16</v>
      </c>
      <c r="D3" s="15" t="s">
        <v>17</v>
      </c>
    </row>
    <row r="4" spans="1:4">
      <c r="A4" s="17">
        <v>7</v>
      </c>
      <c r="B4" s="19" t="s">
        <v>19</v>
      </c>
      <c r="C4" s="21" t="s">
        <v>21</v>
      </c>
      <c r="D4" s="15" t="s">
        <v>26</v>
      </c>
    </row>
    <row r="5" spans="1:4">
      <c r="A5" s="17">
        <v>4</v>
      </c>
      <c r="B5" s="19" t="s">
        <v>27</v>
      </c>
      <c r="C5" s="21" t="s">
        <v>21</v>
      </c>
      <c r="D5" s="15" t="s">
        <v>26</v>
      </c>
    </row>
    <row r="6" spans="1:4">
      <c r="A6" s="17">
        <v>6</v>
      </c>
      <c r="B6" s="19" t="s">
        <v>28</v>
      </c>
      <c r="C6" s="21" t="s">
        <v>21</v>
      </c>
      <c r="D6" s="15" t="s">
        <v>26</v>
      </c>
    </row>
    <row r="7" spans="1:4">
      <c r="A7" s="23">
        <v>3</v>
      </c>
      <c r="B7" s="21" t="s">
        <v>30</v>
      </c>
      <c r="C7" s="25" t="s">
        <v>21</v>
      </c>
      <c r="D7" s="15" t="s">
        <v>26</v>
      </c>
    </row>
    <row r="8" spans="1:4">
      <c r="A8" s="23">
        <v>5</v>
      </c>
      <c r="B8" s="21" t="s">
        <v>33</v>
      </c>
      <c r="C8" s="25" t="s">
        <v>34</v>
      </c>
    </row>
    <row r="9" spans="1:4">
      <c r="A9" s="23">
        <v>1</v>
      </c>
      <c r="B9" s="21" t="s">
        <v>35</v>
      </c>
      <c r="C9" s="25" t="s">
        <v>34</v>
      </c>
    </row>
    <row r="10" spans="1:4">
      <c r="A10" s="23">
        <v>2</v>
      </c>
      <c r="B10" s="21" t="s">
        <v>36</v>
      </c>
      <c r="C10" s="25" t="s">
        <v>34</v>
      </c>
    </row>
    <row r="11" spans="1:4">
      <c r="B11" s="9"/>
    </row>
    <row r="12" spans="1:4" ht="15.75" customHeight="1">
      <c r="A12" s="11" t="s">
        <v>9</v>
      </c>
      <c r="B12" s="13" t="s">
        <v>39</v>
      </c>
    </row>
    <row r="13" spans="1:4">
      <c r="A13" s="17">
        <v>3</v>
      </c>
      <c r="B13" s="19" t="s">
        <v>40</v>
      </c>
      <c r="C13" s="21" t="s">
        <v>34</v>
      </c>
    </row>
    <row r="14" spans="1:4">
      <c r="A14" s="17">
        <v>1</v>
      </c>
      <c r="B14" s="25" t="s">
        <v>41</v>
      </c>
      <c r="C14" s="21" t="s">
        <v>21</v>
      </c>
      <c r="D14" s="15" t="s">
        <v>26</v>
      </c>
    </row>
    <row r="15" spans="1:4">
      <c r="A15" s="17">
        <v>4</v>
      </c>
      <c r="B15" s="19" t="s">
        <v>42</v>
      </c>
      <c r="C15" s="21" t="s">
        <v>21</v>
      </c>
      <c r="D15" s="15" t="s">
        <v>26</v>
      </c>
    </row>
    <row r="16" spans="1:4">
      <c r="A16" s="23">
        <v>2</v>
      </c>
      <c r="B16" s="21" t="s">
        <v>43</v>
      </c>
      <c r="C16" s="25" t="s">
        <v>21</v>
      </c>
      <c r="D16" s="15" t="s">
        <v>26</v>
      </c>
    </row>
    <row r="17" spans="1:4">
      <c r="B17" s="9"/>
    </row>
    <row r="18" spans="1:4" ht="15.75" customHeight="1">
      <c r="A18" s="11" t="s">
        <v>9</v>
      </c>
      <c r="B18" s="13" t="s">
        <v>45</v>
      </c>
    </row>
    <row r="19" spans="1:4">
      <c r="A19" s="17">
        <v>5</v>
      </c>
      <c r="B19" s="19" t="s">
        <v>46</v>
      </c>
      <c r="C19" s="21" t="s">
        <v>47</v>
      </c>
    </row>
    <row r="20" spans="1:4">
      <c r="A20" s="29">
        <v>2</v>
      </c>
      <c r="B20" s="19" t="s">
        <v>51</v>
      </c>
      <c r="C20" s="21" t="s">
        <v>47</v>
      </c>
    </row>
    <row r="21" spans="1:4">
      <c r="A21" s="17">
        <v>1</v>
      </c>
      <c r="B21" s="19" t="s">
        <v>52</v>
      </c>
      <c r="C21" s="21" t="s">
        <v>47</v>
      </c>
    </row>
    <row r="22" spans="1:4">
      <c r="A22" s="23">
        <v>3</v>
      </c>
      <c r="B22" s="21" t="s">
        <v>53</v>
      </c>
      <c r="C22" s="25" t="s">
        <v>34</v>
      </c>
    </row>
    <row r="23" spans="1:4">
      <c r="A23" s="23">
        <v>4</v>
      </c>
      <c r="B23" s="21" t="s">
        <v>54</v>
      </c>
      <c r="C23" s="25" t="s">
        <v>21</v>
      </c>
      <c r="D23" s="15" t="s">
        <v>26</v>
      </c>
    </row>
    <row r="24" spans="1:4">
      <c r="B24" s="9"/>
    </row>
    <row r="25" spans="1:4">
      <c r="B25" s="9"/>
    </row>
    <row r="26" spans="1:4" ht="15.75" customHeight="1">
      <c r="A26" s="11" t="s">
        <v>9</v>
      </c>
      <c r="B26" s="13" t="s">
        <v>55</v>
      </c>
    </row>
    <row r="27" spans="1:4">
      <c r="A27" s="17">
        <v>2</v>
      </c>
      <c r="B27" s="19" t="s">
        <v>56</v>
      </c>
      <c r="C27" s="21" t="s">
        <v>47</v>
      </c>
    </row>
    <row r="28" spans="1:4">
      <c r="A28" s="17">
        <v>3</v>
      </c>
      <c r="B28" s="19" t="s">
        <v>57</v>
      </c>
      <c r="C28" s="21" t="s">
        <v>34</v>
      </c>
    </row>
    <row r="29" spans="1:4" ht="15.75" customHeight="1">
      <c r="A29" s="17">
        <v>4</v>
      </c>
      <c r="B29" s="19" t="s">
        <v>58</v>
      </c>
      <c r="C29" s="21" t="s">
        <v>47</v>
      </c>
    </row>
    <row r="30" spans="1:4" ht="15.75" customHeight="1">
      <c r="A30" s="23">
        <v>5</v>
      </c>
      <c r="B30" s="21" t="s">
        <v>59</v>
      </c>
      <c r="C30" s="25" t="s">
        <v>21</v>
      </c>
      <c r="D30" s="15" t="s">
        <v>26</v>
      </c>
    </row>
    <row r="31" spans="1:4" ht="15.75" customHeight="1">
      <c r="A31" s="23">
        <v>6</v>
      </c>
      <c r="B31" s="21" t="s">
        <v>60</v>
      </c>
      <c r="C31" s="25" t="s">
        <v>21</v>
      </c>
      <c r="D31" s="15" t="s">
        <v>26</v>
      </c>
    </row>
    <row r="32" spans="1:4" ht="15.75" customHeight="1">
      <c r="A32" s="23">
        <v>1</v>
      </c>
      <c r="B32" s="21" t="s">
        <v>61</v>
      </c>
      <c r="C32" s="25" t="s">
        <v>47</v>
      </c>
    </row>
    <row r="33" spans="1:3" ht="15.75" customHeight="1">
      <c r="B33" s="9"/>
    </row>
    <row r="34" spans="1:3" ht="15.75" customHeight="1">
      <c r="A34" s="11" t="s">
        <v>9</v>
      </c>
      <c r="B34" s="13" t="s">
        <v>62</v>
      </c>
    </row>
    <row r="35" spans="1:3" ht="15.75" customHeight="1">
      <c r="A35" s="29">
        <v>1</v>
      </c>
      <c r="B35" s="19" t="s">
        <v>64</v>
      </c>
      <c r="C35" s="21" t="s">
        <v>47</v>
      </c>
    </row>
    <row r="36" spans="1:3" ht="15.75" customHeight="1">
      <c r="A36" s="17">
        <v>3</v>
      </c>
      <c r="B36" s="19" t="s">
        <v>66</v>
      </c>
      <c r="C36" s="21" t="s">
        <v>47</v>
      </c>
    </row>
    <row r="37" spans="1:3" ht="15.75" customHeight="1">
      <c r="A37" s="17">
        <v>2</v>
      </c>
      <c r="B37" s="19" t="s">
        <v>68</v>
      </c>
      <c r="C37" s="21" t="s">
        <v>47</v>
      </c>
    </row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C24" sqref="C24"/>
    </sheetView>
  </sheetViews>
  <sheetFormatPr baseColWidth="10" defaultColWidth="14.5" defaultRowHeight="15" customHeight="1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>
      <c r="A1" s="63" t="s">
        <v>274</v>
      </c>
      <c r="B1" s="59"/>
    </row>
    <row r="2" spans="1:3" ht="13.5" customHeight="1">
      <c r="B2" s="59"/>
    </row>
    <row r="3" spans="1:3" ht="13.5" customHeight="1">
      <c r="B3" s="59" t="s">
        <v>275</v>
      </c>
      <c r="C3" t="s">
        <v>276</v>
      </c>
    </row>
    <row r="4" spans="1:3" ht="13.5" customHeight="1">
      <c r="B4" s="59" t="s">
        <v>277</v>
      </c>
      <c r="C4" s="99" t="s">
        <v>278</v>
      </c>
    </row>
    <row r="5" spans="1:3" ht="13.5" customHeight="1">
      <c r="B5" s="59" t="s">
        <v>279</v>
      </c>
      <c r="C5" s="86" t="s">
        <v>280</v>
      </c>
    </row>
    <row r="6" spans="1:3" ht="13.5" customHeight="1">
      <c r="B6" s="59" t="s">
        <v>281</v>
      </c>
      <c r="C6" s="86"/>
    </row>
    <row r="7" spans="1:3" ht="13.5" customHeight="1">
      <c r="B7" s="59" t="s">
        <v>282</v>
      </c>
      <c r="C7" s="86" t="s">
        <v>283</v>
      </c>
    </row>
    <row r="8" spans="1:3" ht="13.5" customHeight="1">
      <c r="B8" s="59" t="s">
        <v>284</v>
      </c>
      <c r="C8" s="86" t="s">
        <v>285</v>
      </c>
    </row>
    <row r="9" spans="1:3" ht="13.5" customHeight="1">
      <c r="B9" s="59" t="s">
        <v>286</v>
      </c>
      <c r="C9" s="91"/>
    </row>
    <row r="10" spans="1:3" ht="13.5" customHeight="1">
      <c r="B10" s="59"/>
    </row>
    <row r="11" spans="1:3" ht="13.5" customHeight="1">
      <c r="B11" s="59"/>
      <c r="C11" s="15"/>
    </row>
    <row r="12" spans="1:3" ht="13.5" customHeight="1">
      <c r="B12" s="59"/>
    </row>
    <row r="13" spans="1:3" ht="13.5" customHeight="1">
      <c r="B13" s="59"/>
    </row>
    <row r="14" spans="1:3" ht="13.5" customHeight="1">
      <c r="B14" s="59"/>
    </row>
    <row r="15" spans="1:3" ht="13.5" customHeight="1">
      <c r="B15" s="59"/>
    </row>
    <row r="16" spans="1:3" ht="13.5" customHeight="1">
      <c r="B16" s="59"/>
    </row>
    <row r="17" spans="2:2" ht="13.5" customHeight="1">
      <c r="B17" s="59"/>
    </row>
    <row r="18" spans="2:2" ht="13.5" customHeight="1">
      <c r="B18" s="59"/>
    </row>
    <row r="19" spans="2:2" ht="13.5" customHeight="1">
      <c r="B19" s="59"/>
    </row>
    <row r="20" spans="2:2" ht="13.5" customHeight="1">
      <c r="B20" s="59"/>
    </row>
    <row r="21" spans="2:2" ht="13.5" customHeight="1">
      <c r="B21" s="59"/>
    </row>
    <row r="22" spans="2:2" ht="13.5" customHeight="1">
      <c r="B22" s="59"/>
    </row>
    <row r="23" spans="2:2" ht="13.5" customHeight="1">
      <c r="B23" s="59"/>
    </row>
    <row r="24" spans="2:2" ht="13.5" customHeight="1">
      <c r="B24" s="59"/>
    </row>
    <row r="25" spans="2:2" ht="13.5" customHeight="1">
      <c r="B25" s="59"/>
    </row>
    <row r="26" spans="2:2" ht="13.5" customHeight="1">
      <c r="B26" s="59"/>
    </row>
    <row r="27" spans="2:2" ht="13.5" customHeight="1">
      <c r="B27" s="59"/>
    </row>
    <row r="28" spans="2:2" ht="13.5" customHeight="1">
      <c r="B28" s="59"/>
    </row>
    <row r="29" spans="2:2" ht="13.5" customHeight="1">
      <c r="B29" s="59"/>
    </row>
    <row r="30" spans="2:2" ht="13.5" customHeight="1">
      <c r="B30" s="59"/>
    </row>
    <row r="31" spans="2:2" ht="13.5" customHeight="1">
      <c r="B31" s="59"/>
    </row>
    <row r="32" spans="2:2" ht="13.5" customHeight="1">
      <c r="B32" s="59"/>
    </row>
    <row r="33" spans="2:2" ht="13.5" customHeight="1">
      <c r="B33" s="59"/>
    </row>
    <row r="34" spans="2:2" ht="13.5" customHeight="1">
      <c r="B34" s="59"/>
    </row>
    <row r="35" spans="2:2" ht="13.5" customHeight="1">
      <c r="B35" s="59"/>
    </row>
    <row r="36" spans="2:2" ht="13.5" customHeight="1">
      <c r="B36" s="59"/>
    </row>
    <row r="37" spans="2:2" ht="13.5" customHeight="1">
      <c r="B37" s="59"/>
    </row>
    <row r="38" spans="2:2" ht="13.5" customHeight="1">
      <c r="B38" s="59"/>
    </row>
    <row r="39" spans="2:2" ht="13.5" customHeight="1">
      <c r="B39" s="59"/>
    </row>
    <row r="40" spans="2:2" ht="13.5" customHeight="1">
      <c r="B40" s="59"/>
    </row>
    <row r="41" spans="2:2" ht="13.5" customHeight="1">
      <c r="B41" s="59"/>
    </row>
    <row r="42" spans="2:2" ht="13.5" customHeight="1">
      <c r="B42" s="59"/>
    </row>
    <row r="43" spans="2:2" ht="13.5" customHeight="1">
      <c r="B43" s="59"/>
    </row>
    <row r="44" spans="2:2" ht="13.5" customHeight="1">
      <c r="B44" s="59"/>
    </row>
    <row r="45" spans="2:2" ht="13.5" customHeight="1">
      <c r="B45" s="59"/>
    </row>
    <row r="46" spans="2:2" ht="13.5" customHeight="1">
      <c r="B46" s="59"/>
    </row>
    <row r="47" spans="2:2" ht="13.5" customHeight="1">
      <c r="B47" s="59"/>
    </row>
    <row r="48" spans="2:2" ht="13.5" customHeight="1">
      <c r="B48" s="59"/>
    </row>
    <row r="49" spans="2:2" ht="13.5" customHeight="1">
      <c r="B49" s="59"/>
    </row>
    <row r="50" spans="2:2" ht="13.5" customHeight="1">
      <c r="B50" s="59"/>
    </row>
    <row r="51" spans="2:2" ht="13.5" customHeight="1">
      <c r="B51" s="59"/>
    </row>
    <row r="52" spans="2:2" ht="13.5" customHeight="1">
      <c r="B52" s="59"/>
    </row>
    <row r="53" spans="2:2" ht="13.5" customHeight="1">
      <c r="B53" s="59"/>
    </row>
    <row r="54" spans="2:2" ht="13.5" customHeight="1">
      <c r="B54" s="59"/>
    </row>
    <row r="55" spans="2:2" ht="13.5" customHeight="1">
      <c r="B55" s="59"/>
    </row>
    <row r="56" spans="2:2" ht="13.5" customHeight="1">
      <c r="B56" s="59"/>
    </row>
    <row r="57" spans="2:2" ht="13.5" customHeight="1">
      <c r="B57" s="59"/>
    </row>
    <row r="58" spans="2:2" ht="13.5" customHeight="1">
      <c r="B58" s="59"/>
    </row>
    <row r="59" spans="2:2" ht="13.5" customHeight="1">
      <c r="B59" s="59"/>
    </row>
    <row r="60" spans="2:2" ht="13.5" customHeight="1">
      <c r="B60" s="59"/>
    </row>
    <row r="61" spans="2:2" ht="13.5" customHeight="1">
      <c r="B61" s="59"/>
    </row>
    <row r="62" spans="2:2" ht="13.5" customHeight="1">
      <c r="B62" s="59"/>
    </row>
    <row r="63" spans="2:2" ht="13.5" customHeight="1">
      <c r="B63" s="59"/>
    </row>
    <row r="64" spans="2:2" ht="13.5" customHeight="1">
      <c r="B64" s="59"/>
    </row>
    <row r="65" spans="2:2" ht="13.5" customHeight="1">
      <c r="B65" s="59"/>
    </row>
    <row r="66" spans="2:2" ht="13.5" customHeight="1">
      <c r="B66" s="59"/>
    </row>
    <row r="67" spans="2:2" ht="13.5" customHeight="1">
      <c r="B67" s="59"/>
    </row>
    <row r="68" spans="2:2" ht="13.5" customHeight="1">
      <c r="B68" s="59"/>
    </row>
    <row r="69" spans="2:2" ht="13.5" customHeight="1">
      <c r="B69" s="59"/>
    </row>
    <row r="70" spans="2:2" ht="13.5" customHeight="1">
      <c r="B70" s="59"/>
    </row>
    <row r="71" spans="2:2" ht="13.5" customHeight="1">
      <c r="B71" s="59"/>
    </row>
    <row r="72" spans="2:2" ht="13.5" customHeight="1">
      <c r="B72" s="59"/>
    </row>
    <row r="73" spans="2:2" ht="13.5" customHeight="1">
      <c r="B73" s="59"/>
    </row>
    <row r="74" spans="2:2" ht="13.5" customHeight="1">
      <c r="B74" s="59"/>
    </row>
    <row r="75" spans="2:2" ht="13.5" customHeight="1">
      <c r="B75" s="59"/>
    </row>
    <row r="76" spans="2:2" ht="13.5" customHeight="1">
      <c r="B76" s="59"/>
    </row>
    <row r="77" spans="2:2" ht="13.5" customHeight="1">
      <c r="B77" s="59"/>
    </row>
    <row r="78" spans="2:2" ht="13.5" customHeight="1">
      <c r="B78" s="59"/>
    </row>
    <row r="79" spans="2:2" ht="13.5" customHeight="1">
      <c r="B79" s="59"/>
    </row>
    <row r="80" spans="2:2" ht="13.5" customHeight="1">
      <c r="B80" s="59"/>
    </row>
    <row r="81" spans="2:2" ht="13.5" customHeight="1">
      <c r="B81" s="59"/>
    </row>
    <row r="82" spans="2:2" ht="13.5" customHeight="1">
      <c r="B82" s="59"/>
    </row>
    <row r="83" spans="2:2" ht="13.5" customHeight="1">
      <c r="B83" s="59"/>
    </row>
    <row r="84" spans="2:2" ht="13.5" customHeight="1">
      <c r="B84" s="59"/>
    </row>
    <row r="85" spans="2:2" ht="13.5" customHeight="1">
      <c r="B85" s="59"/>
    </row>
    <row r="86" spans="2:2" ht="13.5" customHeight="1">
      <c r="B86" s="59"/>
    </row>
    <row r="87" spans="2:2" ht="13.5" customHeight="1">
      <c r="B87" s="59"/>
    </row>
    <row r="88" spans="2:2" ht="13.5" customHeight="1">
      <c r="B88" s="59"/>
    </row>
    <row r="89" spans="2:2" ht="13.5" customHeight="1">
      <c r="B89" s="59"/>
    </row>
    <row r="90" spans="2:2" ht="13.5" customHeight="1">
      <c r="B90" s="59"/>
    </row>
    <row r="91" spans="2:2" ht="13.5" customHeight="1">
      <c r="B91" s="59"/>
    </row>
    <row r="92" spans="2:2" ht="13.5" customHeight="1">
      <c r="B92" s="59"/>
    </row>
    <row r="93" spans="2:2" ht="13.5" customHeight="1">
      <c r="B93" s="59"/>
    </row>
    <row r="94" spans="2:2" ht="13.5" customHeight="1">
      <c r="B94" s="59"/>
    </row>
    <row r="95" spans="2:2" ht="13.5" customHeight="1">
      <c r="B95" s="59"/>
    </row>
    <row r="96" spans="2:2" ht="13.5" customHeight="1">
      <c r="B96" s="59"/>
    </row>
    <row r="97" spans="2:2" ht="13.5" customHeight="1">
      <c r="B97" s="59"/>
    </row>
    <row r="98" spans="2:2" ht="13.5" customHeight="1">
      <c r="B98" s="59"/>
    </row>
    <row r="99" spans="2:2" ht="13.5" customHeight="1">
      <c r="B99" s="59"/>
    </row>
    <row r="100" spans="2:2" ht="13.5" customHeight="1">
      <c r="B100" s="59"/>
    </row>
    <row r="101" spans="2:2" ht="13.5" customHeight="1">
      <c r="B101" s="59"/>
    </row>
    <row r="102" spans="2:2" ht="13.5" customHeight="1">
      <c r="B102" s="59"/>
    </row>
    <row r="103" spans="2:2" ht="13.5" customHeight="1">
      <c r="B103" s="59"/>
    </row>
    <row r="104" spans="2:2" ht="13.5" customHeight="1">
      <c r="B104" s="59"/>
    </row>
    <row r="105" spans="2:2" ht="13.5" customHeight="1">
      <c r="B105" s="59"/>
    </row>
    <row r="106" spans="2:2" ht="13.5" customHeight="1">
      <c r="B106" s="59"/>
    </row>
    <row r="107" spans="2:2" ht="13.5" customHeight="1">
      <c r="B107" s="59"/>
    </row>
    <row r="108" spans="2:2" ht="13.5" customHeight="1">
      <c r="B108" s="59"/>
    </row>
    <row r="109" spans="2:2" ht="13.5" customHeight="1">
      <c r="B109" s="59"/>
    </row>
    <row r="110" spans="2:2" ht="13.5" customHeight="1">
      <c r="B110" s="59"/>
    </row>
    <row r="111" spans="2:2" ht="13.5" customHeight="1">
      <c r="B111" s="59"/>
    </row>
    <row r="112" spans="2:2" ht="13.5" customHeight="1">
      <c r="B112" s="59"/>
    </row>
    <row r="113" spans="2:2" ht="13.5" customHeight="1">
      <c r="B113" s="59"/>
    </row>
    <row r="114" spans="2:2" ht="13.5" customHeight="1">
      <c r="B114" s="59"/>
    </row>
    <row r="115" spans="2:2" ht="13.5" customHeight="1">
      <c r="B115" s="59"/>
    </row>
    <row r="116" spans="2:2" ht="13.5" customHeight="1">
      <c r="B116" s="59"/>
    </row>
    <row r="117" spans="2:2" ht="13.5" customHeight="1">
      <c r="B117" s="59"/>
    </row>
    <row r="118" spans="2:2" ht="13.5" customHeight="1">
      <c r="B118" s="59"/>
    </row>
    <row r="119" spans="2:2" ht="13.5" customHeight="1">
      <c r="B119" s="59"/>
    </row>
    <row r="120" spans="2:2" ht="13.5" customHeight="1">
      <c r="B120" s="59"/>
    </row>
    <row r="121" spans="2:2" ht="13.5" customHeight="1">
      <c r="B121" s="59"/>
    </row>
    <row r="122" spans="2:2" ht="13.5" customHeight="1">
      <c r="B122" s="59"/>
    </row>
    <row r="123" spans="2:2" ht="13.5" customHeight="1">
      <c r="B123" s="59"/>
    </row>
    <row r="124" spans="2:2" ht="13.5" customHeight="1">
      <c r="B124" s="59"/>
    </row>
    <row r="125" spans="2:2" ht="13.5" customHeight="1">
      <c r="B125" s="59"/>
    </row>
    <row r="126" spans="2:2" ht="13.5" customHeight="1">
      <c r="B126" s="59"/>
    </row>
    <row r="127" spans="2:2" ht="13.5" customHeight="1">
      <c r="B127" s="59"/>
    </row>
    <row r="128" spans="2:2" ht="13.5" customHeight="1">
      <c r="B128" s="59"/>
    </row>
    <row r="129" spans="2:2" ht="13.5" customHeight="1">
      <c r="B129" s="59"/>
    </row>
    <row r="130" spans="2:2" ht="13.5" customHeight="1">
      <c r="B130" s="59"/>
    </row>
    <row r="131" spans="2:2" ht="13.5" customHeight="1">
      <c r="B131" s="59"/>
    </row>
    <row r="132" spans="2:2" ht="13.5" customHeight="1">
      <c r="B132" s="59"/>
    </row>
    <row r="133" spans="2:2" ht="13.5" customHeight="1">
      <c r="B133" s="59"/>
    </row>
    <row r="134" spans="2:2" ht="13.5" customHeight="1">
      <c r="B134" s="59"/>
    </row>
    <row r="135" spans="2:2" ht="13.5" customHeight="1">
      <c r="B135" s="59"/>
    </row>
    <row r="136" spans="2:2" ht="13.5" customHeight="1">
      <c r="B136" s="59"/>
    </row>
    <row r="137" spans="2:2" ht="13.5" customHeight="1">
      <c r="B137" s="59"/>
    </row>
    <row r="138" spans="2:2" ht="13.5" customHeight="1">
      <c r="B138" s="59"/>
    </row>
    <row r="139" spans="2:2" ht="13.5" customHeight="1">
      <c r="B139" s="59"/>
    </row>
    <row r="140" spans="2:2" ht="13.5" customHeight="1">
      <c r="B140" s="59"/>
    </row>
    <row r="141" spans="2:2" ht="13.5" customHeight="1">
      <c r="B141" s="59"/>
    </row>
    <row r="142" spans="2:2" ht="13.5" customHeight="1">
      <c r="B142" s="59"/>
    </row>
    <row r="143" spans="2:2" ht="13.5" customHeight="1">
      <c r="B143" s="59"/>
    </row>
    <row r="144" spans="2:2" ht="13.5" customHeight="1">
      <c r="B144" s="59"/>
    </row>
    <row r="145" spans="2:2" ht="13.5" customHeight="1">
      <c r="B145" s="59"/>
    </row>
    <row r="146" spans="2:2" ht="13.5" customHeight="1">
      <c r="B146" s="59"/>
    </row>
    <row r="147" spans="2:2" ht="13.5" customHeight="1">
      <c r="B147" s="59"/>
    </row>
    <row r="148" spans="2:2" ht="13.5" customHeight="1">
      <c r="B148" s="59"/>
    </row>
    <row r="149" spans="2:2" ht="13.5" customHeight="1">
      <c r="B149" s="59"/>
    </row>
    <row r="150" spans="2:2" ht="13.5" customHeight="1">
      <c r="B150" s="59"/>
    </row>
    <row r="151" spans="2:2" ht="13.5" customHeight="1">
      <c r="B151" s="59"/>
    </row>
    <row r="152" spans="2:2" ht="13.5" customHeight="1">
      <c r="B152" s="59"/>
    </row>
    <row r="153" spans="2:2" ht="13.5" customHeight="1">
      <c r="B153" s="59"/>
    </row>
    <row r="154" spans="2:2" ht="13.5" customHeight="1">
      <c r="B154" s="59"/>
    </row>
    <row r="155" spans="2:2" ht="13.5" customHeight="1">
      <c r="B155" s="59"/>
    </row>
    <row r="156" spans="2:2" ht="13.5" customHeight="1">
      <c r="B156" s="59"/>
    </row>
    <row r="157" spans="2:2" ht="13.5" customHeight="1">
      <c r="B157" s="59"/>
    </row>
    <row r="158" spans="2:2" ht="13.5" customHeight="1">
      <c r="B158" s="59"/>
    </row>
    <row r="159" spans="2:2" ht="13.5" customHeight="1">
      <c r="B159" s="59"/>
    </row>
    <row r="160" spans="2:2" ht="13.5" customHeight="1">
      <c r="B160" s="59"/>
    </row>
    <row r="161" spans="2:2" ht="13.5" customHeight="1">
      <c r="B161" s="59"/>
    </row>
    <row r="162" spans="2:2" ht="13.5" customHeight="1">
      <c r="B162" s="59"/>
    </row>
    <row r="163" spans="2:2" ht="13.5" customHeight="1">
      <c r="B163" s="59"/>
    </row>
    <row r="164" spans="2:2" ht="13.5" customHeight="1">
      <c r="B164" s="59"/>
    </row>
    <row r="165" spans="2:2" ht="13.5" customHeight="1">
      <c r="B165" s="59"/>
    </row>
    <row r="166" spans="2:2" ht="13.5" customHeight="1">
      <c r="B166" s="59"/>
    </row>
    <row r="167" spans="2:2" ht="13.5" customHeight="1">
      <c r="B167" s="59"/>
    </row>
    <row r="168" spans="2:2" ht="13.5" customHeight="1">
      <c r="B168" s="59"/>
    </row>
    <row r="169" spans="2:2" ht="13.5" customHeight="1">
      <c r="B169" s="59"/>
    </row>
    <row r="170" spans="2:2" ht="13.5" customHeight="1">
      <c r="B170" s="59"/>
    </row>
    <row r="171" spans="2:2" ht="13.5" customHeight="1">
      <c r="B171" s="59"/>
    </row>
    <row r="172" spans="2:2" ht="13.5" customHeight="1">
      <c r="B172" s="59"/>
    </row>
    <row r="173" spans="2:2" ht="13.5" customHeight="1">
      <c r="B173" s="59"/>
    </row>
    <row r="174" spans="2:2" ht="13.5" customHeight="1">
      <c r="B174" s="59"/>
    </row>
    <row r="175" spans="2:2" ht="13.5" customHeight="1">
      <c r="B175" s="59"/>
    </row>
    <row r="176" spans="2:2" ht="13.5" customHeight="1">
      <c r="B176" s="59"/>
    </row>
    <row r="177" spans="2:2" ht="13.5" customHeight="1">
      <c r="B177" s="59"/>
    </row>
    <row r="178" spans="2:2" ht="13.5" customHeight="1">
      <c r="B178" s="59"/>
    </row>
    <row r="179" spans="2:2" ht="13.5" customHeight="1">
      <c r="B179" s="59"/>
    </row>
    <row r="180" spans="2:2" ht="13.5" customHeight="1">
      <c r="B180" s="59"/>
    </row>
    <row r="181" spans="2:2" ht="13.5" customHeight="1">
      <c r="B181" s="59"/>
    </row>
    <row r="182" spans="2:2" ht="13.5" customHeight="1">
      <c r="B182" s="59"/>
    </row>
    <row r="183" spans="2:2" ht="13.5" customHeight="1">
      <c r="B183" s="59"/>
    </row>
    <row r="184" spans="2:2" ht="13.5" customHeight="1">
      <c r="B184" s="59"/>
    </row>
    <row r="185" spans="2:2" ht="13.5" customHeight="1">
      <c r="B185" s="59"/>
    </row>
    <row r="186" spans="2:2" ht="13.5" customHeight="1">
      <c r="B186" s="59"/>
    </row>
    <row r="187" spans="2:2" ht="13.5" customHeight="1">
      <c r="B187" s="59"/>
    </row>
    <row r="188" spans="2:2" ht="13.5" customHeight="1">
      <c r="B188" s="59"/>
    </row>
    <row r="189" spans="2:2" ht="13.5" customHeight="1">
      <c r="B189" s="59"/>
    </row>
    <row r="190" spans="2:2" ht="13.5" customHeight="1">
      <c r="B190" s="59"/>
    </row>
    <row r="191" spans="2:2" ht="13.5" customHeight="1">
      <c r="B191" s="59"/>
    </row>
    <row r="192" spans="2:2" ht="13.5" customHeight="1">
      <c r="B192" s="59"/>
    </row>
    <row r="193" spans="2:2" ht="13.5" customHeight="1">
      <c r="B193" s="59"/>
    </row>
    <row r="194" spans="2:2" ht="13.5" customHeight="1">
      <c r="B194" s="59"/>
    </row>
    <row r="195" spans="2:2" ht="13.5" customHeight="1">
      <c r="B195" s="59"/>
    </row>
    <row r="196" spans="2:2" ht="13.5" customHeight="1">
      <c r="B196" s="59"/>
    </row>
    <row r="197" spans="2:2" ht="13.5" customHeight="1">
      <c r="B197" s="59"/>
    </row>
    <row r="198" spans="2:2" ht="13.5" customHeight="1">
      <c r="B198" s="59"/>
    </row>
    <row r="199" spans="2:2" ht="13.5" customHeight="1">
      <c r="B199" s="59"/>
    </row>
    <row r="200" spans="2:2" ht="13.5" customHeight="1">
      <c r="B200" s="59"/>
    </row>
    <row r="201" spans="2:2" ht="13.5" customHeight="1">
      <c r="B201" s="59"/>
    </row>
    <row r="202" spans="2:2" ht="13.5" customHeight="1">
      <c r="B202" s="59"/>
    </row>
    <row r="203" spans="2:2" ht="13.5" customHeight="1">
      <c r="B203" s="59"/>
    </row>
    <row r="204" spans="2:2" ht="13.5" customHeight="1">
      <c r="B204" s="59"/>
    </row>
    <row r="205" spans="2:2" ht="13.5" customHeight="1">
      <c r="B205" s="59"/>
    </row>
    <row r="206" spans="2:2" ht="13.5" customHeight="1">
      <c r="B206" s="59"/>
    </row>
    <row r="207" spans="2:2" ht="13.5" customHeight="1">
      <c r="B207" s="59"/>
    </row>
    <row r="208" spans="2:2" ht="13.5" customHeight="1">
      <c r="B208" s="59"/>
    </row>
    <row r="209" spans="2:2" ht="13.5" customHeight="1">
      <c r="B209" s="59"/>
    </row>
    <row r="210" spans="2:2" ht="13.5" customHeight="1">
      <c r="B210" s="59"/>
    </row>
    <row r="211" spans="2:2" ht="13.5" customHeight="1">
      <c r="B211" s="59"/>
    </row>
    <row r="212" spans="2:2" ht="13.5" customHeight="1">
      <c r="B212" s="59"/>
    </row>
    <row r="213" spans="2:2" ht="13.5" customHeight="1">
      <c r="B213" s="59"/>
    </row>
    <row r="214" spans="2:2" ht="13.5" customHeight="1">
      <c r="B214" s="59"/>
    </row>
    <row r="215" spans="2:2" ht="13.5" customHeight="1">
      <c r="B215" s="59"/>
    </row>
    <row r="216" spans="2:2" ht="13.5" customHeight="1">
      <c r="B216" s="59"/>
    </row>
    <row r="217" spans="2:2" ht="13.5" customHeight="1">
      <c r="B217" s="59"/>
    </row>
    <row r="218" spans="2:2" ht="13.5" customHeight="1">
      <c r="B218" s="59"/>
    </row>
    <row r="219" spans="2:2" ht="13.5" customHeight="1">
      <c r="B219" s="59"/>
    </row>
    <row r="220" spans="2:2" ht="13.5" customHeight="1">
      <c r="B220" s="59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15"/>
  <sheetViews>
    <sheetView workbookViewId="0">
      <selection activeCell="B11" sqref="B11"/>
    </sheetView>
  </sheetViews>
  <sheetFormatPr baseColWidth="10" defaultColWidth="14.5" defaultRowHeight="15" customHeight="1"/>
  <cols>
    <col min="1" max="1" width="30.6640625" customWidth="1"/>
    <col min="2" max="2" width="96.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3</v>
      </c>
      <c r="B2" s="5" t="s">
        <v>4</v>
      </c>
      <c r="C2" s="5" t="s">
        <v>5</v>
      </c>
      <c r="D2" s="5" t="s">
        <v>6</v>
      </c>
    </row>
    <row r="3" spans="1:5">
      <c r="A3" s="18" t="s">
        <v>7</v>
      </c>
      <c r="B3" s="5"/>
      <c r="C3" s="5"/>
      <c r="D3" s="5"/>
    </row>
    <row r="4" spans="1:5">
      <c r="A4" s="22" t="s">
        <v>20</v>
      </c>
      <c r="B4" s="24" t="s">
        <v>29</v>
      </c>
      <c r="C4" s="24">
        <v>150</v>
      </c>
      <c r="D4" s="24"/>
    </row>
    <row r="5" spans="1:5">
      <c r="A5" s="22" t="s">
        <v>31</v>
      </c>
      <c r="B5" s="24" t="s">
        <v>32</v>
      </c>
      <c r="C5" s="24">
        <v>150</v>
      </c>
      <c r="D5" s="26"/>
    </row>
    <row r="6" spans="1:5">
      <c r="A6" s="22" t="s">
        <v>37</v>
      </c>
      <c r="B6" s="28" t="s">
        <v>38</v>
      </c>
      <c r="C6" s="30">
        <v>150</v>
      </c>
      <c r="D6" s="31"/>
    </row>
    <row r="7" spans="1:5">
      <c r="A7" s="22" t="s">
        <v>37</v>
      </c>
      <c r="B7" s="28" t="s">
        <v>63</v>
      </c>
      <c r="C7" s="30">
        <v>150</v>
      </c>
      <c r="D7" s="31"/>
    </row>
    <row r="8" spans="1:5">
      <c r="A8" s="22" t="s">
        <v>65</v>
      </c>
      <c r="B8" s="28" t="s">
        <v>67</v>
      </c>
      <c r="C8" s="30">
        <v>200</v>
      </c>
      <c r="D8" s="31"/>
    </row>
    <row r="9" spans="1:5">
      <c r="A9" s="33" t="s">
        <v>69</v>
      </c>
      <c r="B9" s="28" t="s">
        <v>71</v>
      </c>
      <c r="C9" s="30">
        <v>100</v>
      </c>
      <c r="D9" s="31"/>
    </row>
    <row r="10" spans="1:5">
      <c r="A10" s="34" t="s">
        <v>72</v>
      </c>
      <c r="B10" s="24"/>
      <c r="C10" s="24"/>
      <c r="D10" s="26"/>
      <c r="E10" s="35"/>
    </row>
    <row r="11" spans="1:5">
      <c r="A11" s="22" t="s">
        <v>20</v>
      </c>
      <c r="B11" s="36" t="s">
        <v>74</v>
      </c>
      <c r="C11" s="24">
        <v>350</v>
      </c>
      <c r="D11" s="26"/>
    </row>
    <row r="12" spans="1:5">
      <c r="A12" s="22" t="s">
        <v>79</v>
      </c>
      <c r="B12" s="24" t="s">
        <v>80</v>
      </c>
      <c r="C12" s="24">
        <v>200</v>
      </c>
      <c r="D12" s="26"/>
    </row>
    <row r="13" spans="1:5">
      <c r="A13" s="22" t="s">
        <v>81</v>
      </c>
      <c r="B13" s="24" t="s">
        <v>82</v>
      </c>
      <c r="C13" s="24">
        <v>200</v>
      </c>
      <c r="D13" s="26"/>
    </row>
    <row r="14" spans="1:5">
      <c r="A14" s="22" t="s">
        <v>85</v>
      </c>
      <c r="B14" s="24" t="s">
        <v>87</v>
      </c>
      <c r="C14" s="24">
        <v>350</v>
      </c>
      <c r="D14" s="26"/>
    </row>
    <row r="15" spans="1:5">
      <c r="A15" s="2"/>
      <c r="B15" s="37" t="s">
        <v>90</v>
      </c>
      <c r="C15" s="1">
        <f>SUM(C4:C14)</f>
        <v>2000</v>
      </c>
      <c r="D15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>
      <c r="A1" s="4" t="s">
        <v>2</v>
      </c>
      <c r="B1" s="6"/>
      <c r="C1" s="6"/>
      <c r="D1" s="6"/>
      <c r="E1" s="6"/>
      <c r="F1" s="6"/>
      <c r="G1" s="6"/>
      <c r="H1" s="6"/>
    </row>
    <row r="2" spans="1:21">
      <c r="A2" s="6"/>
      <c r="B2" s="6"/>
      <c r="C2" s="6"/>
      <c r="D2" s="6"/>
      <c r="E2" s="6"/>
      <c r="F2" s="6"/>
      <c r="G2" s="6"/>
      <c r="H2" s="6"/>
    </row>
    <row r="3" spans="1:21" ht="30" customHeight="1">
      <c r="A3" s="8"/>
      <c r="B3" s="10" t="s">
        <v>8</v>
      </c>
      <c r="C3" s="12" t="s">
        <v>10</v>
      </c>
      <c r="D3" s="10" t="s">
        <v>12</v>
      </c>
      <c r="E3" s="10" t="s">
        <v>13</v>
      </c>
      <c r="F3" s="10" t="s">
        <v>14</v>
      </c>
      <c r="G3" s="10" t="s">
        <v>12</v>
      </c>
      <c r="H3" s="10" t="s">
        <v>15</v>
      </c>
    </row>
    <row r="4" spans="1:21" ht="135">
      <c r="A4" s="14">
        <v>1</v>
      </c>
      <c r="B4" s="16" t="s">
        <v>18</v>
      </c>
      <c r="C4" s="20">
        <f>5260*17</f>
        <v>89420</v>
      </c>
      <c r="D4" s="16" t="s">
        <v>22</v>
      </c>
      <c r="E4" s="16" t="s">
        <v>23</v>
      </c>
      <c r="F4" s="16" t="s">
        <v>24</v>
      </c>
      <c r="G4" s="16" t="s">
        <v>25</v>
      </c>
      <c r="H4" s="27">
        <f>5260*17*150</f>
        <v>13413000</v>
      </c>
    </row>
    <row r="5" spans="1:21" ht="75">
      <c r="A5" s="14">
        <v>2</v>
      </c>
      <c r="B5" s="16" t="s">
        <v>44</v>
      </c>
      <c r="C5" s="20">
        <f>15640*108</f>
        <v>1689120</v>
      </c>
      <c r="D5" s="16" t="s">
        <v>48</v>
      </c>
      <c r="E5" s="16" t="s">
        <v>49</v>
      </c>
      <c r="F5" s="32" t="s">
        <v>50</v>
      </c>
      <c r="G5" s="16" t="s">
        <v>70</v>
      </c>
      <c r="H5" s="27">
        <f>25*1689120</f>
        <v>42228000</v>
      </c>
    </row>
    <row r="6" spans="1:21" ht="90">
      <c r="A6" s="14">
        <v>3</v>
      </c>
      <c r="B6" s="16" t="s">
        <v>73</v>
      </c>
      <c r="C6" s="20">
        <f>73*24</f>
        <v>1752</v>
      </c>
      <c r="D6" s="16" t="s">
        <v>75</v>
      </c>
      <c r="E6" s="16" t="s">
        <v>76</v>
      </c>
      <c r="F6" s="16" t="s">
        <v>77</v>
      </c>
      <c r="G6" s="16" t="s">
        <v>78</v>
      </c>
      <c r="H6" s="27">
        <f>150*1752</f>
        <v>262800</v>
      </c>
    </row>
    <row r="7" spans="1:21" ht="60">
      <c r="A7" s="14">
        <v>4</v>
      </c>
      <c r="B7" s="16" t="s">
        <v>83</v>
      </c>
      <c r="C7" s="20">
        <v>4900000</v>
      </c>
      <c r="D7" s="16" t="s">
        <v>84</v>
      </c>
      <c r="E7" s="16" t="s">
        <v>86</v>
      </c>
      <c r="F7" s="16" t="s">
        <v>88</v>
      </c>
      <c r="G7" s="16" t="s">
        <v>89</v>
      </c>
      <c r="H7" s="27">
        <f>4900000*7</f>
        <v>34300000</v>
      </c>
    </row>
    <row r="8" spans="1:21" ht="90">
      <c r="A8" s="38">
        <v>5</v>
      </c>
      <c r="B8" s="16" t="s">
        <v>91</v>
      </c>
      <c r="C8" s="20">
        <f>3689*10</f>
        <v>36890</v>
      </c>
      <c r="D8" s="16" t="s">
        <v>92</v>
      </c>
      <c r="E8" s="16" t="s">
        <v>93</v>
      </c>
      <c r="F8" s="16" t="s">
        <v>77</v>
      </c>
      <c r="G8" s="16" t="s">
        <v>78</v>
      </c>
      <c r="H8" s="27">
        <f>36890*150</f>
        <v>5533500</v>
      </c>
    </row>
    <row r="9" spans="1:21">
      <c r="A9" s="6"/>
      <c r="B9" s="39"/>
      <c r="C9" s="39"/>
      <c r="D9" s="39"/>
      <c r="E9" s="39"/>
      <c r="F9" s="39"/>
      <c r="G9" s="39"/>
      <c r="H9" s="39"/>
    </row>
    <row r="10" spans="1:21">
      <c r="A10" s="6"/>
      <c r="B10" s="40" t="s">
        <v>94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6"/>
      <c r="B11" s="43" t="s">
        <v>95</v>
      </c>
      <c r="C11" s="44"/>
      <c r="D11" s="4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>
      <c r="A12" s="6"/>
      <c r="B12" s="43" t="s">
        <v>96</v>
      </c>
      <c r="C12" s="44"/>
      <c r="D12" s="4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>
      <c r="A13" s="6"/>
      <c r="B13" s="43" t="s">
        <v>97</v>
      </c>
      <c r="C13" s="44"/>
      <c r="D13" s="4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>
      <c r="A14" s="6"/>
      <c r="B14" s="43" t="s">
        <v>98</v>
      </c>
      <c r="C14" s="44"/>
      <c r="D14" s="4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>
      <c r="A15" s="6"/>
      <c r="B15" s="43" t="s">
        <v>99</v>
      </c>
      <c r="C15" s="44"/>
      <c r="D15" s="4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>
      <c r="A16" s="6"/>
      <c r="B16" s="43" t="s">
        <v>100</v>
      </c>
      <c r="C16" s="44"/>
      <c r="D16" s="4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>
      <c r="A17" s="6"/>
      <c r="B17" s="43" t="s">
        <v>101</v>
      </c>
      <c r="C17" s="43"/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>
      <c r="A18" s="6"/>
      <c r="B18" s="43" t="s">
        <v>102</v>
      </c>
      <c r="C18" s="46"/>
      <c r="D18" s="46"/>
      <c r="E18" s="46"/>
      <c r="F18" s="46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>
      <c r="A19" s="6"/>
      <c r="B19" s="43" t="s">
        <v>103</v>
      </c>
      <c r="C19" s="46"/>
      <c r="D19" s="46"/>
      <c r="E19" s="46"/>
      <c r="F19" s="46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>
      <c r="A20" s="6"/>
      <c r="B20" s="43" t="s">
        <v>104</v>
      </c>
      <c r="C20" s="46"/>
      <c r="D20" s="46"/>
      <c r="E20" s="46"/>
      <c r="F20" s="46"/>
      <c r="G20" s="46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>
      <c r="A21" s="6"/>
      <c r="B21" s="43" t="s">
        <v>105</v>
      </c>
      <c r="C21" s="46"/>
      <c r="D21" s="46"/>
      <c r="E21" s="46"/>
      <c r="F21" s="46"/>
      <c r="G21" s="46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>
      <c r="A22" s="6"/>
      <c r="B22" s="47"/>
      <c r="C22" s="47"/>
      <c r="D22" s="47"/>
      <c r="E22" s="47"/>
      <c r="F22" s="47"/>
      <c r="G22" s="47"/>
      <c r="H22" s="6"/>
    </row>
    <row r="23" spans="1:21">
      <c r="A23" s="6"/>
      <c r="B23" s="48" t="s">
        <v>106</v>
      </c>
      <c r="C23" s="48"/>
      <c r="D23" s="47"/>
      <c r="E23" s="47"/>
      <c r="F23" s="47"/>
      <c r="G23" s="47"/>
      <c r="H23" s="6"/>
    </row>
    <row r="24" spans="1:21">
      <c r="A24" s="6"/>
      <c r="B24" s="40" t="s">
        <v>111</v>
      </c>
      <c r="C24" s="40" t="s">
        <v>112</v>
      </c>
      <c r="D24" s="40" t="s">
        <v>113</v>
      </c>
      <c r="E24" s="40" t="s">
        <v>114</v>
      </c>
      <c r="F24" s="40" t="s">
        <v>115</v>
      </c>
      <c r="G24" s="40" t="s">
        <v>116</v>
      </c>
      <c r="H24" s="6"/>
    </row>
    <row r="25" spans="1:21">
      <c r="A25" s="6"/>
      <c r="B25" s="43" t="s">
        <v>117</v>
      </c>
      <c r="C25" s="50">
        <v>3128</v>
      </c>
      <c r="D25" s="43">
        <v>24</v>
      </c>
      <c r="E25" s="50">
        <v>130.33000000000001</v>
      </c>
      <c r="F25" s="43" t="s">
        <v>118</v>
      </c>
      <c r="G25" s="53" t="s">
        <v>119</v>
      </c>
      <c r="H25" s="6"/>
    </row>
    <row r="26" spans="1:21">
      <c r="A26" s="6"/>
      <c r="B26" s="43" t="s">
        <v>117</v>
      </c>
      <c r="C26" s="50">
        <v>2048</v>
      </c>
      <c r="D26" s="43">
        <v>12</v>
      </c>
      <c r="E26" s="50">
        <v>170.67</v>
      </c>
      <c r="F26" s="43" t="s">
        <v>121</v>
      </c>
      <c r="G26" s="53" t="s">
        <v>122</v>
      </c>
      <c r="H26" s="6"/>
    </row>
    <row r="27" spans="1:21" ht="15.75" customHeight="1">
      <c r="B27" s="61" t="s">
        <v>124</v>
      </c>
      <c r="C27" s="45"/>
      <c r="D27" s="61">
        <v>1</v>
      </c>
      <c r="E27" s="64">
        <v>124.21</v>
      </c>
      <c r="F27" s="61" t="s">
        <v>146</v>
      </c>
      <c r="G27" s="66" t="s">
        <v>147</v>
      </c>
    </row>
    <row r="28" spans="1:21" ht="15.75" customHeight="1">
      <c r="B28" s="61" t="s">
        <v>155</v>
      </c>
      <c r="C28" s="45"/>
      <c r="D28" s="61">
        <v>1</v>
      </c>
      <c r="E28" s="64">
        <v>166.99</v>
      </c>
      <c r="F28" s="61" t="s">
        <v>158</v>
      </c>
      <c r="G28" s="66" t="s">
        <v>160</v>
      </c>
    </row>
    <row r="29" spans="1:21" ht="15.75" customHeight="1">
      <c r="B29" s="67" t="s">
        <v>164</v>
      </c>
      <c r="C29" s="45"/>
      <c r="D29" s="45"/>
      <c r="E29" s="68">
        <f>AVERAGE(E25:E28)</f>
        <v>148.05000000000001</v>
      </c>
      <c r="F29" s="45"/>
      <c r="G29" s="45"/>
    </row>
    <row r="30" spans="1:21" ht="15.75" customHeight="1"/>
    <row r="31" spans="1:21" ht="15.75" customHeight="1"/>
    <row r="32" spans="1:21" ht="15.75" customHeight="1"/>
    <row r="33" spans="2:2" ht="15.75" customHeight="1"/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>
      <c r="B40" s="69"/>
    </row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>
      <c r="A1" s="7" t="s">
        <v>107</v>
      </c>
      <c r="B1" s="9"/>
      <c r="C1" s="9"/>
    </row>
    <row r="2" spans="1:3" ht="21" customHeight="1">
      <c r="A2" s="7"/>
      <c r="B2" s="9"/>
      <c r="C2" s="9"/>
    </row>
    <row r="3" spans="1:3">
      <c r="A3" s="11" t="s">
        <v>108</v>
      </c>
      <c r="B3" s="11" t="s">
        <v>109</v>
      </c>
      <c r="C3" s="11" t="s">
        <v>9</v>
      </c>
    </row>
    <row r="4" spans="1:3">
      <c r="A4" s="49" t="s">
        <v>110</v>
      </c>
      <c r="B4" s="9"/>
      <c r="C4" s="9"/>
    </row>
    <row r="5" spans="1:3" ht="16">
      <c r="A5" s="51"/>
      <c r="B5" s="52" t="s">
        <v>120</v>
      </c>
      <c r="C5" s="54">
        <v>1</v>
      </c>
    </row>
    <row r="6" spans="1:3" ht="16">
      <c r="A6" s="51"/>
      <c r="B6" s="52" t="s">
        <v>123</v>
      </c>
      <c r="C6" s="55">
        <v>3</v>
      </c>
    </row>
    <row r="7" spans="1:3" ht="16">
      <c r="A7" s="51"/>
      <c r="B7" s="52" t="s">
        <v>125</v>
      </c>
      <c r="C7" s="55">
        <v>4</v>
      </c>
    </row>
    <row r="8" spans="1:3" ht="16">
      <c r="A8" s="51"/>
      <c r="B8" s="52" t="s">
        <v>126</v>
      </c>
      <c r="C8" s="55">
        <v>5</v>
      </c>
    </row>
    <row r="9" spans="1:3" ht="16">
      <c r="A9" s="51"/>
      <c r="B9" s="52" t="s">
        <v>127</v>
      </c>
      <c r="C9" s="55">
        <v>2</v>
      </c>
    </row>
    <row r="10" spans="1:3">
      <c r="A10" s="51"/>
      <c r="B10" s="56"/>
      <c r="C10" s="54"/>
    </row>
    <row r="11" spans="1:3">
      <c r="A11" s="58" t="s">
        <v>128</v>
      </c>
      <c r="B11" s="56"/>
      <c r="C11" s="54"/>
    </row>
    <row r="12" spans="1:3" ht="16">
      <c r="A12" s="51"/>
      <c r="B12" s="52" t="s">
        <v>129</v>
      </c>
      <c r="C12" s="55">
        <v>1</v>
      </c>
    </row>
    <row r="13" spans="1:3">
      <c r="A13" s="51"/>
      <c r="B13" s="52"/>
      <c r="C13" s="55"/>
    </row>
    <row r="14" spans="1:3" ht="32">
      <c r="A14" s="51"/>
      <c r="B14" s="52" t="s">
        <v>130</v>
      </c>
      <c r="C14" s="55">
        <v>2</v>
      </c>
    </row>
    <row r="15" spans="1:3" ht="16">
      <c r="A15" s="51"/>
      <c r="B15" s="52" t="s">
        <v>131</v>
      </c>
      <c r="C15" s="55">
        <v>3</v>
      </c>
    </row>
    <row r="16" spans="1:3" ht="16">
      <c r="A16" s="51"/>
      <c r="B16" s="52" t="s">
        <v>132</v>
      </c>
      <c r="C16" s="55">
        <v>4</v>
      </c>
    </row>
    <row r="17" spans="1:3" ht="30" customHeight="1">
      <c r="A17" s="60" t="s">
        <v>133</v>
      </c>
      <c r="B17" s="56"/>
      <c r="C17" s="54"/>
    </row>
    <row r="18" spans="1:3" ht="16">
      <c r="A18" s="51"/>
      <c r="B18" s="52" t="s">
        <v>134</v>
      </c>
      <c r="C18" s="54">
        <v>2</v>
      </c>
    </row>
    <row r="19" spans="1:3">
      <c r="A19" s="51"/>
      <c r="B19" s="62" t="s">
        <v>135</v>
      </c>
      <c r="C19" s="55">
        <v>1</v>
      </c>
    </row>
    <row r="20" spans="1:3" ht="16">
      <c r="A20" s="51"/>
      <c r="B20" s="52" t="s">
        <v>136</v>
      </c>
      <c r="C20" s="55">
        <v>3</v>
      </c>
    </row>
    <row r="21" spans="1:3">
      <c r="A21" s="51"/>
      <c r="B21" s="56"/>
      <c r="C21" s="54"/>
    </row>
    <row r="22" spans="1:3" ht="15.75" customHeight="1">
      <c r="A22" s="51"/>
      <c r="B22" s="56"/>
      <c r="C22" s="54"/>
    </row>
    <row r="23" spans="1:3" ht="15.75" customHeight="1">
      <c r="A23" s="51"/>
      <c r="B23" s="56"/>
      <c r="C23" s="54"/>
    </row>
    <row r="24" spans="1:3" ht="15.75" customHeight="1"/>
    <row r="25" spans="1:3" ht="24" customHeight="1">
      <c r="A25" s="63" t="s">
        <v>137</v>
      </c>
    </row>
    <row r="26" spans="1:3" ht="15.75" customHeight="1">
      <c r="A26" t="s">
        <v>138</v>
      </c>
      <c r="B26" s="21" t="s">
        <v>139</v>
      </c>
    </row>
    <row r="27" spans="1:3" ht="15.75" customHeight="1">
      <c r="A27" t="s">
        <v>140</v>
      </c>
      <c r="B27" s="21" t="s">
        <v>141</v>
      </c>
    </row>
    <row r="28" spans="1:3" ht="15.75" customHeight="1">
      <c r="A28" t="s">
        <v>142</v>
      </c>
      <c r="B28" s="21" t="s">
        <v>143</v>
      </c>
    </row>
    <row r="29" spans="1:3" ht="15.75" customHeight="1"/>
    <row r="30" spans="1:3" ht="15.75" customHeight="1"/>
    <row r="31" spans="1:3" ht="15.75" customHeight="1">
      <c r="A31" s="15" t="s">
        <v>144</v>
      </c>
      <c r="B31" s="65" t="s">
        <v>145</v>
      </c>
      <c r="C31" s="15" t="s">
        <v>109</v>
      </c>
    </row>
    <row r="32" spans="1:3" ht="15.75" customHeight="1">
      <c r="A32" s="15">
        <v>1</v>
      </c>
      <c r="B32" s="15" t="s">
        <v>148</v>
      </c>
      <c r="C32" s="15" t="s">
        <v>149</v>
      </c>
    </row>
    <row r="33" spans="1:3" ht="15.75" customHeight="1">
      <c r="A33" s="15">
        <v>2</v>
      </c>
      <c r="B33" s="15" t="s">
        <v>148</v>
      </c>
      <c r="C33" s="15" t="s">
        <v>150</v>
      </c>
    </row>
    <row r="34" spans="1:3" ht="15.75" customHeight="1">
      <c r="A34" s="15">
        <v>3</v>
      </c>
      <c r="B34" s="15" t="s">
        <v>148</v>
      </c>
      <c r="C34" s="15" t="s">
        <v>151</v>
      </c>
    </row>
    <row r="35" spans="1:3" ht="15.75" customHeight="1">
      <c r="A35" s="15">
        <v>4</v>
      </c>
      <c r="B35" s="15" t="s">
        <v>148</v>
      </c>
      <c r="C35" s="15" t="s">
        <v>152</v>
      </c>
    </row>
    <row r="36" spans="1:3" ht="15.75" customHeight="1">
      <c r="A36" s="15">
        <v>5</v>
      </c>
      <c r="B36" s="15" t="s">
        <v>153</v>
      </c>
      <c r="C36" s="15" t="s">
        <v>154</v>
      </c>
    </row>
    <row r="37" spans="1:3" ht="15.75" customHeight="1">
      <c r="A37" s="15">
        <v>6</v>
      </c>
      <c r="B37" s="15" t="s">
        <v>153</v>
      </c>
      <c r="C37" s="15" t="s">
        <v>156</v>
      </c>
    </row>
    <row r="38" spans="1:3" ht="15.75" customHeight="1">
      <c r="A38" s="15">
        <v>7</v>
      </c>
      <c r="B38" s="15" t="s">
        <v>153</v>
      </c>
      <c r="C38" s="15" t="s">
        <v>157</v>
      </c>
    </row>
    <row r="39" spans="1:3" ht="15.75" customHeight="1">
      <c r="A39" s="15">
        <v>8</v>
      </c>
      <c r="B39" s="15" t="s">
        <v>153</v>
      </c>
      <c r="C39" s="15" t="s">
        <v>159</v>
      </c>
    </row>
    <row r="40" spans="1:3" ht="15.75" customHeight="1">
      <c r="A40" s="15">
        <v>9</v>
      </c>
      <c r="B40" s="15" t="s">
        <v>153</v>
      </c>
      <c r="C40" s="15" t="s">
        <v>161</v>
      </c>
    </row>
    <row r="41" spans="1:3" ht="15.75" customHeight="1">
      <c r="A41" s="15">
        <v>10</v>
      </c>
      <c r="B41" s="15" t="s">
        <v>162</v>
      </c>
      <c r="C41" s="15" t="s">
        <v>163</v>
      </c>
    </row>
    <row r="42" spans="1:3" ht="15.75" customHeight="1">
      <c r="A42" s="15">
        <v>11</v>
      </c>
      <c r="B42" s="15" t="s">
        <v>162</v>
      </c>
      <c r="C42" s="15" t="s">
        <v>165</v>
      </c>
    </row>
    <row r="43" spans="1:3" ht="15.75" customHeight="1">
      <c r="A43" s="15">
        <v>12</v>
      </c>
      <c r="B43" s="15" t="s">
        <v>166</v>
      </c>
      <c r="C43" s="15" t="s">
        <v>167</v>
      </c>
    </row>
    <row r="44" spans="1:3" ht="15.75" customHeight="1">
      <c r="A44" s="15">
        <v>13</v>
      </c>
      <c r="B44" s="15" t="s">
        <v>166</v>
      </c>
      <c r="C44" s="62" t="s">
        <v>135</v>
      </c>
    </row>
    <row r="45" spans="1:3" ht="15.75" customHeight="1">
      <c r="A45" s="15">
        <v>14</v>
      </c>
      <c r="B45" s="15" t="s">
        <v>166</v>
      </c>
      <c r="C45" s="15" t="s">
        <v>168</v>
      </c>
    </row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tabSelected="1" topLeftCell="B11" workbookViewId="0"/>
  </sheetViews>
  <sheetFormatPr baseColWidth="10" defaultColWidth="14.5" defaultRowHeight="15" customHeight="1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>
      <c r="A1" s="70" t="s">
        <v>169</v>
      </c>
    </row>
    <row r="2" spans="1:13" ht="13.5" customHeight="1"/>
    <row r="3" spans="1:13" ht="13.5" customHeight="1">
      <c r="B3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/>
    </row>
    <row r="4" spans="1:13" ht="13.5" customHeight="1">
      <c r="B4" s="15" t="s">
        <v>181</v>
      </c>
      <c r="C4" s="71">
        <f>1</f>
        <v>1</v>
      </c>
      <c r="D4" s="72">
        <v>0</v>
      </c>
      <c r="E4" s="72">
        <v>0</v>
      </c>
      <c r="F4" s="72">
        <v>1</v>
      </c>
      <c r="G4" s="72">
        <v>0</v>
      </c>
      <c r="H4" s="72">
        <v>0</v>
      </c>
      <c r="I4" s="72">
        <v>-1</v>
      </c>
      <c r="J4" s="72">
        <v>1</v>
      </c>
      <c r="K4" s="72">
        <v>-1</v>
      </c>
      <c r="L4" s="71">
        <v>0</v>
      </c>
      <c r="M4" s="73"/>
    </row>
    <row r="5" spans="1:13" ht="13.5" customHeight="1">
      <c r="B5" s="15" t="s">
        <v>183</v>
      </c>
      <c r="C5" s="72">
        <v>-1</v>
      </c>
      <c r="D5" s="72">
        <v>-1</v>
      </c>
      <c r="E5" s="72">
        <v>1</v>
      </c>
      <c r="F5" s="72">
        <v>-1</v>
      </c>
      <c r="G5" s="72">
        <v>-1</v>
      </c>
      <c r="H5" s="72">
        <v>1</v>
      </c>
      <c r="I5" s="72">
        <v>1</v>
      </c>
      <c r="J5" s="72">
        <v>-1</v>
      </c>
      <c r="K5" s="72">
        <v>0</v>
      </c>
      <c r="L5" s="71">
        <v>0</v>
      </c>
      <c r="M5" s="73"/>
    </row>
    <row r="6" spans="1:13" ht="13.5" customHeight="1">
      <c r="B6" s="15" t="s">
        <v>185</v>
      </c>
      <c r="C6" s="72">
        <v>0</v>
      </c>
      <c r="D6" s="72">
        <v>-1</v>
      </c>
      <c r="E6" s="72">
        <v>1</v>
      </c>
      <c r="F6" s="72">
        <v>0</v>
      </c>
      <c r="G6" s="72">
        <v>-1</v>
      </c>
      <c r="H6" s="72">
        <v>1</v>
      </c>
      <c r="I6" s="72">
        <v>0</v>
      </c>
      <c r="J6" s="72">
        <v>1</v>
      </c>
      <c r="K6" s="72">
        <v>0</v>
      </c>
      <c r="L6" s="71">
        <v>0</v>
      </c>
      <c r="M6" s="73"/>
    </row>
    <row r="7" spans="1:13" ht="13.5" customHeight="1">
      <c r="B7" s="15" t="s">
        <v>186</v>
      </c>
      <c r="C7" s="72">
        <v>0</v>
      </c>
      <c r="D7" s="72">
        <v>0</v>
      </c>
      <c r="E7" s="72">
        <v>0</v>
      </c>
      <c r="F7" s="72">
        <v>-1</v>
      </c>
      <c r="G7" s="72">
        <v>0</v>
      </c>
      <c r="H7" s="72">
        <v>0</v>
      </c>
      <c r="I7" s="72">
        <v>1</v>
      </c>
      <c r="J7" s="72">
        <v>0</v>
      </c>
      <c r="K7" s="72">
        <v>0</v>
      </c>
      <c r="L7" s="72">
        <v>0</v>
      </c>
      <c r="M7" s="73"/>
    </row>
    <row r="8" spans="1:13" ht="13.5" customHeight="1">
      <c r="B8" s="15" t="s">
        <v>187</v>
      </c>
      <c r="C8" s="72">
        <v>0</v>
      </c>
      <c r="D8" s="72">
        <v>1</v>
      </c>
      <c r="E8" s="72">
        <v>-1</v>
      </c>
      <c r="F8" s="72">
        <v>0</v>
      </c>
      <c r="G8" s="72">
        <v>1</v>
      </c>
      <c r="H8" s="72">
        <v>0</v>
      </c>
      <c r="I8" s="72">
        <v>0</v>
      </c>
      <c r="J8" s="72">
        <v>1</v>
      </c>
      <c r="K8" s="72">
        <v>1</v>
      </c>
      <c r="L8" s="71">
        <v>0</v>
      </c>
      <c r="M8" s="73"/>
    </row>
    <row r="9" spans="1:13" ht="13.5" customHeight="1">
      <c r="B9" s="15" t="s">
        <v>188</v>
      </c>
      <c r="C9" s="72">
        <v>0</v>
      </c>
      <c r="D9" s="72">
        <v>0</v>
      </c>
      <c r="E9" s="72">
        <v>1</v>
      </c>
      <c r="F9" s="72">
        <v>0</v>
      </c>
      <c r="G9" s="72">
        <v>0</v>
      </c>
      <c r="H9" s="72">
        <v>0</v>
      </c>
      <c r="I9" s="72">
        <v>0</v>
      </c>
      <c r="J9" s="72">
        <v>1</v>
      </c>
      <c r="K9" s="72">
        <v>0</v>
      </c>
      <c r="L9" s="72">
        <v>0</v>
      </c>
      <c r="M9" s="73"/>
    </row>
    <row r="10" spans="1:13" ht="13.5" customHeight="1">
      <c r="B10" s="45" t="s">
        <v>193</v>
      </c>
      <c r="C10" s="76">
        <f t="shared" ref="C10:L10" si="0">SUM(C4:C8)</f>
        <v>0</v>
      </c>
      <c r="D10" s="76">
        <f t="shared" si="0"/>
        <v>-1</v>
      </c>
      <c r="E10" s="76">
        <f t="shared" si="0"/>
        <v>1</v>
      </c>
      <c r="F10" s="76">
        <f t="shared" si="0"/>
        <v>-1</v>
      </c>
      <c r="G10" s="76">
        <f t="shared" si="0"/>
        <v>-1</v>
      </c>
      <c r="H10" s="76">
        <f t="shared" si="0"/>
        <v>2</v>
      </c>
      <c r="I10" s="76">
        <f t="shared" si="0"/>
        <v>1</v>
      </c>
      <c r="J10" s="76">
        <f t="shared" si="0"/>
        <v>2</v>
      </c>
      <c r="K10" s="76">
        <f t="shared" si="0"/>
        <v>0</v>
      </c>
      <c r="L10" s="76">
        <f t="shared" si="0"/>
        <v>0</v>
      </c>
      <c r="M10" s="49"/>
    </row>
    <row r="11" spans="1:13" ht="13.5" customHeight="1"/>
    <row r="12" spans="1:13" ht="13.5" customHeight="1"/>
    <row r="13" spans="1:13" ht="13.5" customHeight="1"/>
    <row r="14" spans="1:13" ht="13.5" customHeight="1"/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>
      <c r="A1" s="7" t="s">
        <v>182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11" t="s">
        <v>184</v>
      </c>
      <c r="C3" s="74">
        <v>33</v>
      </c>
      <c r="D3" s="11" t="s">
        <v>189</v>
      </c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29" t="s">
        <v>190</v>
      </c>
      <c r="C5" s="11" t="s">
        <v>191</v>
      </c>
      <c r="D5" s="51" t="s">
        <v>192</v>
      </c>
      <c r="E5" s="51" t="s">
        <v>194</v>
      </c>
      <c r="F5" s="75" t="s">
        <v>195</v>
      </c>
      <c r="G5" s="75" t="s">
        <v>196</v>
      </c>
      <c r="H5" s="75" t="s">
        <v>197</v>
      </c>
      <c r="I5" s="75" t="s">
        <v>198</v>
      </c>
    </row>
    <row r="6" spans="1:9" ht="16">
      <c r="A6" s="73"/>
      <c r="B6" s="77" t="s">
        <v>199</v>
      </c>
      <c r="C6" s="77" t="s">
        <v>200</v>
      </c>
      <c r="D6" s="78">
        <v>2</v>
      </c>
      <c r="E6" s="79">
        <v>75</v>
      </c>
      <c r="F6" s="78">
        <v>2</v>
      </c>
      <c r="G6" s="78">
        <v>0.5</v>
      </c>
      <c r="H6" s="79">
        <f t="shared" ref="H6:H15" si="0">G6*$C$3*F6+E6*D6</f>
        <v>183</v>
      </c>
      <c r="I6" s="80"/>
    </row>
    <row r="7" spans="1:9" ht="16">
      <c r="A7" s="73"/>
      <c r="B7" s="77"/>
      <c r="C7" s="77" t="s">
        <v>201</v>
      </c>
      <c r="D7" s="78">
        <v>1</v>
      </c>
      <c r="E7" s="79">
        <v>100</v>
      </c>
      <c r="F7" s="78"/>
      <c r="G7" s="78"/>
      <c r="H7" s="79">
        <f t="shared" si="0"/>
        <v>100</v>
      </c>
      <c r="I7" s="80"/>
    </row>
    <row r="8" spans="1:9" ht="16">
      <c r="A8" s="73"/>
      <c r="B8" s="77"/>
      <c r="C8" s="77" t="s">
        <v>202</v>
      </c>
      <c r="D8" s="78">
        <v>1</v>
      </c>
      <c r="E8" s="79">
        <v>5</v>
      </c>
      <c r="F8" s="78"/>
      <c r="G8" s="78"/>
      <c r="H8" s="79">
        <f t="shared" si="0"/>
        <v>5</v>
      </c>
      <c r="I8" s="80"/>
    </row>
    <row r="9" spans="1:9" ht="16">
      <c r="A9" s="73"/>
      <c r="B9" s="77" t="s">
        <v>203</v>
      </c>
      <c r="C9" s="77"/>
      <c r="D9" s="78"/>
      <c r="E9" s="79"/>
      <c r="F9" s="78"/>
      <c r="G9" s="78"/>
      <c r="H9" s="79">
        <f t="shared" si="0"/>
        <v>0</v>
      </c>
      <c r="I9" s="80"/>
    </row>
    <row r="10" spans="1:9" ht="16">
      <c r="A10" s="73"/>
      <c r="B10" s="81" t="s">
        <v>204</v>
      </c>
      <c r="C10" s="81" t="s">
        <v>205</v>
      </c>
      <c r="D10" s="82">
        <v>1</v>
      </c>
      <c r="E10" s="83">
        <v>5</v>
      </c>
      <c r="F10" s="82">
        <v>1</v>
      </c>
      <c r="G10" s="82">
        <v>5</v>
      </c>
      <c r="H10" s="79">
        <f t="shared" si="0"/>
        <v>170</v>
      </c>
      <c r="I10" s="80"/>
    </row>
    <row r="11" spans="1:9">
      <c r="A11" s="73"/>
      <c r="B11" s="77"/>
      <c r="C11" s="77"/>
      <c r="D11" s="78"/>
      <c r="E11" s="79"/>
      <c r="F11" s="78"/>
      <c r="G11" s="78"/>
      <c r="H11" s="79">
        <f t="shared" si="0"/>
        <v>0</v>
      </c>
      <c r="I11" s="80"/>
    </row>
    <row r="12" spans="1:9">
      <c r="A12" s="73"/>
      <c r="B12" s="77"/>
      <c r="C12" s="77"/>
      <c r="D12" s="78"/>
      <c r="E12" s="79"/>
      <c r="F12" s="78"/>
      <c r="G12" s="78"/>
      <c r="H12" s="79">
        <f t="shared" si="0"/>
        <v>0</v>
      </c>
      <c r="I12" s="80"/>
    </row>
    <row r="13" spans="1:9">
      <c r="A13" s="73"/>
      <c r="B13" s="77"/>
      <c r="C13" s="77"/>
      <c r="D13" s="78"/>
      <c r="E13" s="79"/>
      <c r="F13" s="78"/>
      <c r="G13" s="78"/>
      <c r="H13" s="79">
        <f t="shared" si="0"/>
        <v>0</v>
      </c>
      <c r="I13" s="80"/>
    </row>
    <row r="14" spans="1:9">
      <c r="A14" s="73"/>
      <c r="B14" s="77"/>
      <c r="C14" s="77"/>
      <c r="D14" s="78"/>
      <c r="E14" s="79"/>
      <c r="F14" s="78"/>
      <c r="G14" s="78"/>
      <c r="H14" s="79">
        <f t="shared" si="0"/>
        <v>0</v>
      </c>
      <c r="I14" s="80"/>
    </row>
    <row r="15" spans="1:9">
      <c r="A15" s="73"/>
      <c r="B15" s="77"/>
      <c r="C15" s="77"/>
      <c r="D15" s="78"/>
      <c r="E15" s="79"/>
      <c r="F15" s="78"/>
      <c r="G15" s="78"/>
      <c r="H15" s="79">
        <f t="shared" si="0"/>
        <v>0</v>
      </c>
      <c r="I15" s="80"/>
    </row>
    <row r="16" spans="1:9" ht="16">
      <c r="A16" s="73"/>
      <c r="B16" s="84" t="s">
        <v>206</v>
      </c>
      <c r="C16" s="77"/>
      <c r="D16" s="78"/>
      <c r="E16" s="79"/>
      <c r="F16" s="78"/>
      <c r="G16" s="78"/>
      <c r="H16" s="87">
        <f>SUM(H6:H15)</f>
        <v>458</v>
      </c>
      <c r="I16" s="89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>
      <c r="A1" s="63" t="s">
        <v>207</v>
      </c>
    </row>
    <row r="2" spans="1:5" ht="13.5" customHeight="1"/>
    <row r="3" spans="1:5" ht="13.5" customHeight="1">
      <c r="B3" s="59" t="s">
        <v>208</v>
      </c>
      <c r="C3" s="59"/>
      <c r="D3" s="59"/>
      <c r="E3" s="59"/>
    </row>
    <row r="4" spans="1:5" ht="13.5" customHeight="1">
      <c r="B4" s="85" t="s">
        <v>209</v>
      </c>
      <c r="C4" s="85" t="s">
        <v>210</v>
      </c>
      <c r="D4" s="85" t="s">
        <v>211</v>
      </c>
      <c r="E4" s="85" t="s">
        <v>198</v>
      </c>
    </row>
    <row r="5" spans="1:5" ht="13.5" customHeight="1">
      <c r="B5" s="21" t="s">
        <v>212</v>
      </c>
      <c r="C5" s="86" t="s">
        <v>213</v>
      </c>
      <c r="D5" s="86" t="s">
        <v>214</v>
      </c>
      <c r="E5" s="86" t="s">
        <v>215</v>
      </c>
    </row>
    <row r="6" spans="1:5" ht="13.5" customHeight="1">
      <c r="B6" s="86" t="s">
        <v>216</v>
      </c>
      <c r="C6" s="86" t="s">
        <v>217</v>
      </c>
      <c r="D6" s="88" t="s">
        <v>218</v>
      </c>
      <c r="E6" s="86" t="s">
        <v>219</v>
      </c>
    </row>
    <row r="7" spans="1:5" ht="13.5" customHeight="1">
      <c r="B7" s="86" t="s">
        <v>220</v>
      </c>
      <c r="C7" s="86" t="s">
        <v>221</v>
      </c>
      <c r="D7" s="88" t="s">
        <v>222</v>
      </c>
      <c r="E7" s="86" t="s">
        <v>223</v>
      </c>
    </row>
    <row r="8" spans="1:5" ht="13.5" customHeight="1">
      <c r="B8" s="86" t="s">
        <v>224</v>
      </c>
      <c r="C8" s="90" t="s">
        <v>225</v>
      </c>
      <c r="D8" s="86" t="s">
        <v>226</v>
      </c>
      <c r="E8" s="86" t="s">
        <v>227</v>
      </c>
    </row>
    <row r="9" spans="1:5" ht="13.5" customHeight="1">
      <c r="B9" s="21" t="s">
        <v>229</v>
      </c>
      <c r="C9" s="90" t="s">
        <v>230</v>
      </c>
      <c r="D9" s="86" t="s">
        <v>231</v>
      </c>
      <c r="E9" s="88" t="s">
        <v>232</v>
      </c>
    </row>
    <row r="10" spans="1:5" ht="13.5" customHeight="1">
      <c r="B10" s="91"/>
      <c r="C10" s="91"/>
      <c r="D10" s="91"/>
      <c r="E10" s="91"/>
    </row>
    <row r="11" spans="1:5" ht="13.5" customHeight="1">
      <c r="B11" s="59"/>
      <c r="C11" s="59"/>
      <c r="D11" s="59"/>
      <c r="E11" s="59"/>
    </row>
    <row r="12" spans="1:5" ht="13.5" customHeight="1">
      <c r="B12" s="59"/>
      <c r="C12" s="59"/>
      <c r="D12" s="59"/>
      <c r="E12" s="59"/>
    </row>
    <row r="13" spans="1:5" ht="13.5" customHeight="1">
      <c r="B13" s="7" t="s">
        <v>234</v>
      </c>
      <c r="C13" s="15" t="s">
        <v>235</v>
      </c>
    </row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>
      <c r="A1" s="7" t="s">
        <v>228</v>
      </c>
      <c r="B1" s="9"/>
      <c r="C1" s="9"/>
      <c r="D1" s="9"/>
      <c r="E1" s="9"/>
      <c r="G1" s="9"/>
      <c r="H1" s="9"/>
      <c r="I1" s="9"/>
    </row>
    <row r="2" spans="1:10">
      <c r="B2" s="9"/>
      <c r="C2" s="9"/>
      <c r="D2" s="9"/>
      <c r="E2" s="9"/>
      <c r="G2" s="9"/>
      <c r="H2" s="9"/>
      <c r="I2" s="9"/>
    </row>
    <row r="3" spans="1:10" ht="48.75" customHeight="1">
      <c r="B3" s="92" t="s">
        <v>233</v>
      </c>
      <c r="C3" s="92" t="s">
        <v>236</v>
      </c>
      <c r="D3" s="92" t="s">
        <v>237</v>
      </c>
      <c r="E3" s="92" t="s">
        <v>238</v>
      </c>
      <c r="F3" s="92" t="s">
        <v>239</v>
      </c>
      <c r="G3" s="92" t="s">
        <v>240</v>
      </c>
      <c r="H3" s="92" t="s">
        <v>241</v>
      </c>
      <c r="I3" s="92" t="s">
        <v>242</v>
      </c>
      <c r="J3" s="93"/>
    </row>
    <row r="4" spans="1:10" ht="45" customHeight="1">
      <c r="A4" s="75">
        <v>1</v>
      </c>
      <c r="B4" s="78" t="s">
        <v>243</v>
      </c>
      <c r="C4" s="78" t="s">
        <v>244</v>
      </c>
      <c r="D4" s="78" t="s">
        <v>245</v>
      </c>
      <c r="E4" s="78" t="s">
        <v>246</v>
      </c>
      <c r="F4" s="78" t="s">
        <v>247</v>
      </c>
      <c r="G4" s="78">
        <v>3</v>
      </c>
      <c r="H4" s="78" t="s">
        <v>248</v>
      </c>
      <c r="I4" s="78" t="s">
        <v>249</v>
      </c>
    </row>
    <row r="5" spans="1:10" ht="48">
      <c r="A5" s="75">
        <v>2</v>
      </c>
      <c r="B5" s="82" t="s">
        <v>250</v>
      </c>
      <c r="C5" s="82" t="s">
        <v>251</v>
      </c>
      <c r="D5" s="82" t="s">
        <v>252</v>
      </c>
      <c r="E5" s="82" t="s">
        <v>253</v>
      </c>
      <c r="F5" s="82" t="s">
        <v>247</v>
      </c>
      <c r="G5" s="82">
        <v>6</v>
      </c>
      <c r="H5" s="82" t="s">
        <v>248</v>
      </c>
      <c r="I5" s="82" t="s">
        <v>254</v>
      </c>
    </row>
    <row r="6" spans="1:10" ht="80">
      <c r="A6" s="75">
        <v>3</v>
      </c>
      <c r="B6" s="82" t="s">
        <v>255</v>
      </c>
      <c r="C6" s="82" t="s">
        <v>256</v>
      </c>
      <c r="D6" s="82" t="s">
        <v>257</v>
      </c>
      <c r="E6" s="82" t="s">
        <v>258</v>
      </c>
      <c r="F6" s="82" t="s">
        <v>259</v>
      </c>
      <c r="G6" s="82">
        <v>9</v>
      </c>
      <c r="H6" s="82" t="s">
        <v>248</v>
      </c>
      <c r="I6" s="82" t="s">
        <v>260</v>
      </c>
    </row>
    <row r="7" spans="1:10" ht="48">
      <c r="A7" s="75">
        <v>4</v>
      </c>
      <c r="B7" s="82" t="s">
        <v>261</v>
      </c>
      <c r="C7" s="82" t="s">
        <v>262</v>
      </c>
      <c r="D7" s="82" t="s">
        <v>263</v>
      </c>
      <c r="E7" s="82" t="s">
        <v>258</v>
      </c>
      <c r="F7" s="82" t="s">
        <v>247</v>
      </c>
      <c r="G7" s="82">
        <v>5</v>
      </c>
      <c r="H7" s="82" t="s">
        <v>248</v>
      </c>
      <c r="I7" s="82" t="s">
        <v>264</v>
      </c>
    </row>
    <row r="8" spans="1:10">
      <c r="A8" s="57">
        <v>5</v>
      </c>
      <c r="B8" s="94"/>
      <c r="C8" s="94"/>
      <c r="D8" s="94"/>
      <c r="E8" s="94"/>
      <c r="F8" s="95"/>
      <c r="G8" s="94"/>
      <c r="H8" s="94"/>
      <c r="I8" s="94"/>
    </row>
    <row r="9" spans="1:10">
      <c r="A9" s="57">
        <v>6</v>
      </c>
      <c r="B9" s="94"/>
      <c r="C9" s="94"/>
      <c r="D9" s="94"/>
      <c r="E9" s="94"/>
      <c r="F9" s="95"/>
      <c r="G9" s="94"/>
      <c r="H9" s="94"/>
      <c r="I9" s="94"/>
    </row>
    <row r="10" spans="1:10">
      <c r="A10" s="57">
        <v>7</v>
      </c>
      <c r="B10" s="94"/>
      <c r="C10" s="94"/>
      <c r="D10" s="94"/>
      <c r="E10" s="94"/>
      <c r="F10" s="95"/>
      <c r="G10" s="94"/>
      <c r="H10" s="94"/>
      <c r="I10" s="94"/>
    </row>
    <row r="11" spans="1:10">
      <c r="A11" s="57">
        <v>8</v>
      </c>
      <c r="B11" s="94"/>
      <c r="C11" s="94"/>
      <c r="D11" s="94"/>
      <c r="E11" s="94"/>
      <c r="F11" s="95"/>
      <c r="G11" s="94"/>
      <c r="H11" s="94"/>
      <c r="I11" s="94"/>
    </row>
    <row r="12" spans="1:10">
      <c r="A12" s="57">
        <v>9</v>
      </c>
      <c r="B12" s="94"/>
      <c r="C12" s="94"/>
      <c r="D12" s="94"/>
      <c r="E12" s="94"/>
      <c r="F12" s="95"/>
      <c r="G12" s="94"/>
      <c r="H12" s="94"/>
      <c r="I12" s="94"/>
    </row>
    <row r="13" spans="1:10" ht="19">
      <c r="A13" s="57">
        <v>10</v>
      </c>
      <c r="B13" s="96"/>
      <c r="C13" s="94"/>
      <c r="D13" s="94"/>
      <c r="E13" s="94"/>
      <c r="F13" s="95"/>
      <c r="G13" s="94"/>
      <c r="H13" s="94"/>
      <c r="I13" s="94"/>
    </row>
    <row r="14" spans="1:10">
      <c r="A14" s="57">
        <v>11</v>
      </c>
      <c r="B14" s="94"/>
      <c r="C14" s="94"/>
      <c r="D14" s="94"/>
      <c r="E14" s="94"/>
      <c r="F14" s="95"/>
      <c r="G14" s="94"/>
      <c r="H14" s="94"/>
      <c r="I14" s="94"/>
    </row>
    <row r="15" spans="1:10" ht="19">
      <c r="B15" s="97"/>
      <c r="C15" s="9"/>
      <c r="D15" s="9"/>
      <c r="E15" s="9"/>
      <c r="G15" s="9"/>
      <c r="H15" s="9"/>
      <c r="I15" s="9"/>
    </row>
    <row r="16" spans="1:10">
      <c r="B16" s="9"/>
      <c r="C16" s="9"/>
      <c r="D16" s="9"/>
      <c r="E16" s="9"/>
      <c r="G16" s="9"/>
      <c r="H16" s="9"/>
      <c r="I16" s="9"/>
    </row>
    <row r="17" spans="2:9">
      <c r="B17" s="9"/>
      <c r="C17" s="9"/>
      <c r="D17" s="9"/>
      <c r="E17" s="9"/>
      <c r="G17" s="9"/>
      <c r="H17" s="9"/>
      <c r="I17" s="9"/>
    </row>
    <row r="18" spans="2:9">
      <c r="B18" s="9"/>
      <c r="C18" s="9"/>
      <c r="D18" s="9"/>
      <c r="E18" s="9"/>
      <c r="G18" s="9"/>
      <c r="H18" s="9"/>
      <c r="I18" s="9"/>
    </row>
    <row r="19" spans="2:9">
      <c r="B19" s="9"/>
      <c r="C19" s="9"/>
      <c r="D19" s="9"/>
      <c r="E19" s="9"/>
      <c r="G19" s="9"/>
      <c r="H19" s="9"/>
      <c r="I19" s="9"/>
    </row>
    <row r="20" spans="2:9">
      <c r="B20" s="9"/>
      <c r="C20" s="9"/>
      <c r="D20" s="9"/>
      <c r="E20" s="9"/>
      <c r="G20" s="9"/>
      <c r="H20" s="9"/>
      <c r="I20" s="9"/>
    </row>
    <row r="21" spans="2:9" ht="15.75" customHeight="1">
      <c r="B21" s="9"/>
      <c r="C21" s="9"/>
      <c r="D21" s="9"/>
      <c r="E21" s="9"/>
      <c r="G21" s="9"/>
      <c r="H21" s="9"/>
      <c r="I21" s="9"/>
    </row>
    <row r="22" spans="2:9" ht="15.75" customHeight="1">
      <c r="B22" s="9"/>
      <c r="C22" s="9"/>
      <c r="D22" s="9"/>
      <c r="E22" s="9"/>
      <c r="G22" s="9"/>
      <c r="H22" s="9"/>
      <c r="I22" s="9"/>
    </row>
    <row r="23" spans="2:9" ht="15.75" customHeight="1">
      <c r="B23" s="9"/>
      <c r="C23" s="9"/>
      <c r="D23" s="9"/>
      <c r="E23" s="9"/>
      <c r="G23" s="9"/>
      <c r="H23" s="9"/>
      <c r="I23" s="9"/>
    </row>
    <row r="24" spans="2:9" ht="15.75" customHeight="1">
      <c r="B24" s="9"/>
      <c r="C24" s="9"/>
      <c r="D24" s="9"/>
      <c r="E24" s="9"/>
      <c r="G24" s="9"/>
      <c r="H24" s="9"/>
      <c r="I24" s="9"/>
    </row>
    <row r="25" spans="2:9" ht="15.75" customHeight="1">
      <c r="B25" s="9"/>
      <c r="C25" s="9"/>
      <c r="D25" s="9"/>
      <c r="E25" s="9"/>
      <c r="G25" s="9"/>
      <c r="H25" s="9"/>
      <c r="I25" s="9"/>
    </row>
    <row r="26" spans="2:9" ht="15.75" customHeight="1">
      <c r="B26" s="9"/>
      <c r="C26" s="9"/>
      <c r="D26" s="9"/>
      <c r="E26" s="9"/>
      <c r="G26" s="9"/>
      <c r="H26" s="9"/>
      <c r="I26" s="9"/>
    </row>
    <row r="27" spans="2:9" ht="15.75" customHeight="1">
      <c r="B27" s="9"/>
      <c r="C27" s="9"/>
      <c r="D27" s="9"/>
      <c r="E27" s="9"/>
      <c r="G27" s="9"/>
      <c r="H27" s="9"/>
      <c r="I27" s="9"/>
    </row>
    <row r="28" spans="2:9" ht="15.75" customHeight="1">
      <c r="B28" s="9"/>
      <c r="C28" s="9"/>
      <c r="D28" s="9"/>
      <c r="E28" s="9"/>
      <c r="G28" s="9"/>
      <c r="H28" s="9"/>
      <c r="I28" s="9"/>
    </row>
    <row r="29" spans="2:9" ht="15.75" customHeight="1">
      <c r="B29" s="9"/>
      <c r="C29" s="9"/>
      <c r="D29" s="9"/>
      <c r="E29" s="9"/>
      <c r="G29" s="9"/>
      <c r="H29" s="9"/>
      <c r="I29" s="9"/>
    </row>
    <row r="30" spans="2:9" ht="15.75" customHeight="1">
      <c r="B30" s="9"/>
      <c r="C30" s="9"/>
      <c r="D30" s="9"/>
      <c r="E30" s="9"/>
      <c r="G30" s="9"/>
      <c r="H30" s="9"/>
      <c r="I30" s="9"/>
    </row>
    <row r="31" spans="2:9" ht="15.75" customHeight="1">
      <c r="B31" s="9"/>
      <c r="C31" s="9"/>
      <c r="D31" s="9"/>
      <c r="E31" s="9"/>
      <c r="G31" s="9"/>
      <c r="H31" s="9"/>
      <c r="I31" s="9"/>
    </row>
    <row r="32" spans="2:9" ht="15.75" customHeight="1">
      <c r="B32" s="9"/>
      <c r="C32" s="9"/>
      <c r="D32" s="9"/>
      <c r="E32" s="9"/>
      <c r="G32" s="9"/>
      <c r="H32" s="9"/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>
      <c r="A1" s="98" t="s">
        <v>265</v>
      </c>
    </row>
    <row r="2" spans="1:5" ht="13.5" customHeight="1"/>
    <row r="3" spans="1:5" ht="13.5" customHeight="1">
      <c r="B3" t="s">
        <v>266</v>
      </c>
      <c r="C3" t="s">
        <v>267</v>
      </c>
      <c r="D3" t="s">
        <v>268</v>
      </c>
      <c r="E3" t="s">
        <v>269</v>
      </c>
    </row>
    <row r="4" spans="1:5" ht="13.5" customHeight="1">
      <c r="B4" s="21" t="s">
        <v>270</v>
      </c>
      <c r="C4" s="72">
        <v>4</v>
      </c>
      <c r="D4" s="72">
        <v>5</v>
      </c>
      <c r="E4" s="71">
        <f t="shared" ref="E4:E11" si="0">C4*D4</f>
        <v>20</v>
      </c>
    </row>
    <row r="5" spans="1:5" ht="13.5" customHeight="1">
      <c r="B5" s="21" t="s">
        <v>271</v>
      </c>
      <c r="C5" s="72">
        <v>5</v>
      </c>
      <c r="D5" s="72">
        <v>1</v>
      </c>
      <c r="E5" s="71">
        <f t="shared" si="0"/>
        <v>5</v>
      </c>
    </row>
    <row r="6" spans="1:5" ht="13.5" customHeight="1">
      <c r="B6" s="21" t="s">
        <v>272</v>
      </c>
      <c r="C6" s="72">
        <v>3</v>
      </c>
      <c r="D6" s="72">
        <v>5</v>
      </c>
      <c r="E6" s="71">
        <f t="shared" si="0"/>
        <v>15</v>
      </c>
    </row>
    <row r="7" spans="1:5" ht="13.5" customHeight="1">
      <c r="B7" s="21" t="s">
        <v>273</v>
      </c>
      <c r="C7" s="72">
        <v>4</v>
      </c>
      <c r="D7" s="72">
        <v>4</v>
      </c>
      <c r="E7" s="71">
        <f t="shared" si="0"/>
        <v>16</v>
      </c>
    </row>
    <row r="8" spans="1:5" ht="13.5" customHeight="1">
      <c r="B8" s="94"/>
      <c r="C8" s="71"/>
      <c r="D8" s="71"/>
      <c r="E8" s="71">
        <f t="shared" si="0"/>
        <v>0</v>
      </c>
    </row>
    <row r="9" spans="1:5" ht="13.5" customHeight="1">
      <c r="B9" s="94"/>
      <c r="C9" s="71"/>
      <c r="D9" s="71"/>
      <c r="E9" s="71">
        <f t="shared" si="0"/>
        <v>0</v>
      </c>
    </row>
    <row r="10" spans="1:5" ht="13.5" customHeight="1">
      <c r="B10" s="94"/>
      <c r="C10" s="71"/>
      <c r="D10" s="71"/>
      <c r="E10" s="71">
        <f t="shared" si="0"/>
        <v>0</v>
      </c>
    </row>
    <row r="11" spans="1:5" ht="13.5" customHeight="1">
      <c r="B11" s="94"/>
      <c r="C11" s="71"/>
      <c r="D11" s="71"/>
      <c r="E11" s="71">
        <f t="shared" si="0"/>
        <v>0</v>
      </c>
    </row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Context Review</vt:lpstr>
      <vt:lpstr>Objectives</vt:lpstr>
      <vt:lpstr>Market Analysis</vt:lpstr>
      <vt:lpstr>Cust. Needs and Prob St.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dcterms:modified xsi:type="dcterms:W3CDTF">2018-12-07T01:52:19Z</dcterms:modified>
</cp:coreProperties>
</file>