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ng8g\Documents\GMU Current Courses\OR531\Unit 2 Linear Programming\"/>
    </mc:Choice>
  </mc:AlternateContent>
  <xr:revisionPtr revIDLastSave="0" documentId="13_ncr:1_{2117F729-C94A-4871-80C8-3F8984CAD10D}" xr6:coauthVersionLast="47" xr6:coauthVersionMax="47" xr10:uidLastSave="{00000000-0000-0000-0000-000000000000}"/>
  <bookViews>
    <workbookView xWindow="110" yWindow="380" windowWidth="19090" windowHeight="9980" activeTab="1" xr2:uid="{00000000-000D-0000-FFFF-FFFF00000000}"/>
  </bookViews>
  <sheets>
    <sheet name="Sensitivity Report 1" sheetId="4" r:id="rId1"/>
    <sheet name="Analysis Report" sheetId="5" r:id="rId2"/>
    <sheet name="Analysis Report 1" sheetId="6" r:id="rId3"/>
    <sheet name="Pallette Problem" sheetId="1" r:id="rId4"/>
  </sheets>
  <definedNames>
    <definedName name="aspen">'Pallette Problem'!$C$9</definedName>
    <definedName name="aspn">'Pallette Problem'!$E$2</definedName>
    <definedName name="Available">'Pallette Problem'!$I$6:$I$9</definedName>
    <definedName name="coin_cuttype" localSheetId="3" hidden="1">1</definedName>
    <definedName name="coin_dualtol" localSheetId="3" hidden="1">0.0000001</definedName>
    <definedName name="coin_heurs" localSheetId="3" hidden="1">1</definedName>
    <definedName name="coin_integerpresolve" localSheetId="3" hidden="1">1</definedName>
    <definedName name="coin_presolve1" localSheetId="3" hidden="1">1</definedName>
    <definedName name="coin_primaltol" localSheetId="3" hidden="1">0.0000001</definedName>
    <definedName name="coin_thread_mode" localSheetId="3" hidden="1">0</definedName>
    <definedName name="coin_threads" localSheetId="3" hidden="1">8</definedName>
    <definedName name="Decision">'Pallette Problem'!$B$2:$E$2</definedName>
    <definedName name="GlueUsed">'Pallette Problem'!$G$6</definedName>
    <definedName name="OakUsed">'Pallette Problem'!$G$9</definedName>
    <definedName name="pacific">'Pallette Problem'!$C$2</definedName>
    <definedName name="param_cuthi" localSheetId="3" hidden="1">2E+30</definedName>
    <definedName name="param_cutlo" localSheetId="3" hidden="1">-2E+30</definedName>
    <definedName name="param_epstep" localSheetId="3" hidden="1">0.000001</definedName>
    <definedName name="param_iisbnd" localSheetId="3" hidden="1">0</definedName>
    <definedName name="PineUsed">'Pallette Problem'!$G$8</definedName>
    <definedName name="PressHours">'Pallette Problem'!$G$7</definedName>
    <definedName name="pressing">'Pallette Problem'!$I$7</definedName>
    <definedName name="pressparam">'Pallette Problem'!$L$7</definedName>
    <definedName name="profit">'Pallette Problem'!$I$3</definedName>
    <definedName name="savanah">'Pallette Problem'!$D$2</definedName>
    <definedName name="solver_adj" localSheetId="3" hidden="1">'Pallette Problem'!$B$2:$E$2</definedName>
    <definedName name="solver_adj_ob" localSheetId="3" hidden="1">1</definedName>
    <definedName name="solver_cha" localSheetId="3" hidden="1">0</definedName>
    <definedName name="solver_chc1" localSheetId="3" hidden="1">0</definedName>
    <definedName name="solver_chc2" localSheetId="3" hidden="1">0</definedName>
    <definedName name="solver_chn" localSheetId="3" hidden="1">4</definedName>
    <definedName name="solver_chp1" localSheetId="3" hidden="1">0</definedName>
    <definedName name="solver_chp2" localSheetId="3" hidden="1">0</definedName>
    <definedName name="solver_cht" localSheetId="3" hidden="1">0</definedName>
    <definedName name="solver_cir1" localSheetId="3" hidden="1">1</definedName>
    <definedName name="solver_cir2" localSheetId="3" hidden="1">1</definedName>
    <definedName name="solver_con" localSheetId="3" hidden="1">" "</definedName>
    <definedName name="solver_con1" localSheetId="3" hidden="1">" "</definedName>
    <definedName name="solver_con2" localSheetId="3" hidden="1">" "</definedName>
    <definedName name="solver_cvg" localSheetId="3" hidden="1">0.0001</definedName>
    <definedName name="solver_dia" localSheetId="3" hidden="1">5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ao" localSheetId="3" hidden="1">0</definedName>
    <definedName name="solver_int" localSheetId="3" hidden="1">0</definedName>
    <definedName name="solver_irs" localSheetId="3" hidden="1">0</definedName>
    <definedName name="solver_ism" localSheetId="3" hidden="1">0</definedName>
    <definedName name="solver_itr" localSheetId="3" hidden="1">2147483647</definedName>
    <definedName name="solver_kiv" localSheetId="3" hidden="1">2E+30</definedName>
    <definedName name="solver_lhs_ob1" localSheetId="3" hidden="1">0</definedName>
    <definedName name="solver_lhs_ob2" localSheetId="3" hidden="1">0</definedName>
    <definedName name="solver_lhs1" localSheetId="3" hidden="1">'Pallette Problem'!$G$6:$G$9</definedName>
    <definedName name="solver_lhs2" localSheetId="3" hidden="1">'Pallette Problem'!$B$2:$E$2</definedName>
    <definedName name="solver_lin" localSheetId="3" hidden="1">1</definedName>
    <definedName name="solver_lva" localSheetId="3" hidden="1">0</definedName>
    <definedName name="solver_mda" localSheetId="3" hidden="1">4</definedName>
    <definedName name="solver_mip" localSheetId="3" hidden="1">2147483647</definedName>
    <definedName name="solver_mod" localSheetId="3" hidden="1">3</definedName>
    <definedName name="solver_msl" localSheetId="3" hidden="1">0</definedName>
    <definedName name="solver_neg" localSheetId="3" hidden="1">0</definedName>
    <definedName name="solver_nod" localSheetId="3" hidden="1">2147483647</definedName>
    <definedName name="solver_nopt" localSheetId="3" hidden="1">1</definedName>
    <definedName name="solver_ntr" localSheetId="3" hidden="1">0</definedName>
    <definedName name="solver_ntri" hidden="1">1000</definedName>
    <definedName name="solver_num" localSheetId="3" hidden="1">2</definedName>
    <definedName name="solver_nwt" localSheetId="3" hidden="1">1</definedName>
    <definedName name="solver_obc" localSheetId="3" hidden="1">0</definedName>
    <definedName name="solver_obp" localSheetId="3" hidden="1">0</definedName>
    <definedName name="solver_opt" localSheetId="3" hidden="1">'Pallette Problem'!$I$3</definedName>
    <definedName name="solver_opt_ob" localSheetId="3" hidden="1">1</definedName>
    <definedName name="solver_pre" localSheetId="3" hidden="1">0.000001</definedName>
    <definedName name="solver_psi" localSheetId="3" hidden="1">0</definedName>
    <definedName name="solver_rbv" localSheetId="3" hidden="1">1</definedName>
    <definedName name="solver_rdp" localSheetId="3" hidden="1">0</definedName>
    <definedName name="solver_reco1" localSheetId="3" hidden="1">0</definedName>
    <definedName name="solver_reco2" localSheetId="3" hidden="1">0</definedName>
    <definedName name="solver_rel1" localSheetId="3" hidden="1">1</definedName>
    <definedName name="solver_rel2" localSheetId="3" hidden="1">3</definedName>
    <definedName name="solver_rep" localSheetId="3" hidden="1">0</definedName>
    <definedName name="solver_rhs1" localSheetId="3" hidden="1">'Pallette Problem'!$I$6:$I$9</definedName>
    <definedName name="solver_rhs2" localSheetId="3" hidden="1">0</definedName>
    <definedName name="solver_rlx" localSheetId="3" hidden="1">0</definedName>
    <definedName name="solver_rsd" localSheetId="3" hidden="1">0</definedName>
    <definedName name="solver_rsmp" hidden="1">2</definedName>
    <definedName name="solver_rtr" localSheetId="3" hidden="1">0</definedName>
    <definedName name="solver_rxc1" localSheetId="3" hidden="1">1</definedName>
    <definedName name="solver_rxc2" localSheetId="3" hidden="1">1</definedName>
    <definedName name="solver_rxv" localSheetId="3" hidden="1">1</definedName>
    <definedName name="solver_scl" localSheetId="3" hidden="1">0</definedName>
    <definedName name="solver_seed" hidden="1">0</definedName>
    <definedName name="solver_sel" localSheetId="3" hidden="1">1</definedName>
    <definedName name="solver_sho" localSheetId="3" hidden="1">0</definedName>
    <definedName name="solver_slv" localSheetId="3" hidden="1">0</definedName>
    <definedName name="solver_slvu" localSheetId="3" hidden="1">0</definedName>
    <definedName name="solver_spid" localSheetId="3" hidden="1">" "</definedName>
    <definedName name="solver_srvr" localSheetId="3" hidden="1">" "</definedName>
    <definedName name="solver_ssz" localSheetId="3" hidden="1">0</definedName>
    <definedName name="solver_tim" localSheetId="3" hidden="1">2147483647</definedName>
    <definedName name="solver_tms" localSheetId="3" hidden="1">0</definedName>
    <definedName name="solver_tol" localSheetId="3" hidden="1">0</definedName>
    <definedName name="solver_typ" localSheetId="3" hidden="1">1</definedName>
    <definedName name="solver_umod" localSheetId="3" hidden="1">1</definedName>
    <definedName name="solver_urs" localSheetId="3" hidden="1">0</definedName>
    <definedName name="solver_userid" localSheetId="3" hidden="1">214849</definedName>
    <definedName name="solver_val" localSheetId="3" hidden="1">0</definedName>
    <definedName name="solver_var" localSheetId="3" hidden="1">" "</definedName>
    <definedName name="solver_ver" localSheetId="3" hidden="1">17</definedName>
    <definedName name="solver_vir" localSheetId="3" hidden="1">1</definedName>
    <definedName name="solver_vol" localSheetId="3" hidden="1">0</definedName>
    <definedName name="solver_vst" localSheetId="3" hidden="1">0</definedName>
    <definedName name="tahoe">'Pallette Problem'!$B$2</definedName>
    <definedName name="Used">'Pallette Problem'!$G$6:$G$9</definedName>
  </definedName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5" l="1"/>
  <c r="G9" i="1"/>
  <c r="G8" i="1"/>
  <c r="G7" i="1"/>
  <c r="G6" i="1"/>
  <c r="I3" i="1"/>
  <c r="L7" i="1"/>
</calcChain>
</file>

<file path=xl/sharedStrings.xml><?xml version="1.0" encoding="utf-8"?>
<sst xmlns="http://schemas.openxmlformats.org/spreadsheetml/2006/main" count="97" uniqueCount="65">
  <si>
    <t>decisions</t>
  </si>
  <si>
    <t>profit</t>
  </si>
  <si>
    <t>glue</t>
  </si>
  <si>
    <t>pressing</t>
  </si>
  <si>
    <t>pine</t>
  </si>
  <si>
    <t>oak</t>
  </si>
  <si>
    <t>tahoe</t>
  </si>
  <si>
    <t>pacific</t>
  </si>
  <si>
    <t>savanah</t>
  </si>
  <si>
    <t>aspen</t>
  </si>
  <si>
    <t>NOTE: Naming your cells makes reading these two reports MUCH easier!</t>
  </si>
  <si>
    <r>
      <t>1.  Using a spare cell, make a parameter:</t>
    </r>
    <r>
      <rPr>
        <sz val="11"/>
        <color rgb="FFFF0000"/>
        <rFont val="Calibri"/>
        <family val="2"/>
        <scheme val="minor"/>
      </rPr>
      <t xml:space="preserve"> parameters-&gt;optimization</t>
    </r>
  </si>
  <si>
    <t>2. Name the new cell that will be evaluated across the parameters.</t>
  </si>
  <si>
    <r>
      <t xml:space="preserve">4.  Do the analysis: </t>
    </r>
    <r>
      <rPr>
        <sz val="11"/>
        <color rgb="FFFF0000"/>
        <rFont val="Calibri"/>
        <family val="2"/>
        <scheme val="minor"/>
      </rPr>
      <t>reports | optimization | parameter analysis</t>
    </r>
  </si>
  <si>
    <t>4.  In the top dialog box, choose the output parameter. In the bottom, choose what will be varied.</t>
  </si>
  <si>
    <t>5.  OK builds the report and creates another worksheet "Analysis Report"</t>
  </si>
  <si>
    <t>Hint:  name the cells</t>
  </si>
  <si>
    <t>2. Run the model with the base values (start from scratch and don't use the parameter values above).</t>
  </si>
  <si>
    <r>
      <t xml:space="preserve">3. </t>
    </r>
    <r>
      <rPr>
        <sz val="11"/>
        <color rgb="FFFF0000"/>
        <rFont val="Calibri"/>
        <family val="2"/>
        <scheme val="minor"/>
      </rPr>
      <t>Reports | Optimization | Sensitivity</t>
    </r>
  </si>
  <si>
    <t xml:space="preserve"> &lt;=</t>
  </si>
  <si>
    <t>Things to explore:</t>
  </si>
  <si>
    <t>Plot the result: is it still linear?</t>
  </si>
  <si>
    <t>Change the values within the range and see no change.</t>
  </si>
  <si>
    <t>Change the values just beyond the range and see what changes.</t>
  </si>
  <si>
    <t>Final trick: Use parametric to determine what value of pressing causes profit of $58000 vice $58,800</t>
  </si>
  <si>
    <t>Observe sensitivity of pressing 630 to 830 &amp; plot</t>
  </si>
  <si>
    <t>Change pressing over a range 630 to 1230 &amp; plot</t>
  </si>
  <si>
    <t>What is the shadow price of pressing?</t>
  </si>
  <si>
    <t>Over what range of Tahoe profit is the solution unchanged?</t>
  </si>
  <si>
    <t>3. Select the parameter within the optimization that will be varied and set it equal to the new cell. (Example: Press Capacity)</t>
  </si>
  <si>
    <t>Quarts</t>
  </si>
  <si>
    <t>Hours</t>
  </si>
  <si>
    <t>Pounds</t>
  </si>
  <si>
    <t>PARAMETRIC ANALYSIS</t>
  </si>
  <si>
    <t>SENSITIVITY ANALYSIS</t>
  </si>
  <si>
    <r>
      <t>1. Engine tab -- Bypass Solver reports = FALSE, Use "</t>
    </r>
    <r>
      <rPr>
        <b/>
        <sz val="11"/>
        <color theme="1"/>
        <rFont val="Calibri"/>
        <family val="2"/>
        <scheme val="minor"/>
      </rPr>
      <t>Standard LP/Quadratic</t>
    </r>
    <r>
      <rPr>
        <sz val="11"/>
        <color theme="1"/>
        <rFont val="Calibri"/>
        <family val="2"/>
        <scheme val="minor"/>
      </rPr>
      <t>" Engine</t>
    </r>
  </si>
  <si>
    <t>Microsoft Excel 16.0 Sensitivity Report</t>
  </si>
  <si>
    <t>Worksheet: [6 Sensitivity Pallettes FALL 2021.xlsx]Pallette Problem</t>
  </si>
  <si>
    <t>Report Created: 8/31/2021 6:41:55 PM</t>
  </si>
  <si>
    <t>Engine: Standard LP/Quadratic</t>
  </si>
  <si>
    <t>Objective Cell (Max)</t>
  </si>
  <si>
    <t>Cell</t>
  </si>
  <si>
    <t>Name</t>
  </si>
  <si>
    <t>Final Value</t>
  </si>
  <si>
    <t>Decision Variable Cells</t>
  </si>
  <si>
    <t>Final</t>
  </si>
  <si>
    <t>Reduced</t>
  </si>
  <si>
    <t>Objective</t>
  </si>
  <si>
    <t>Allowable</t>
  </si>
  <si>
    <t>Value</t>
  </si>
  <si>
    <t>Cost</t>
  </si>
  <si>
    <t>Coefficient</t>
  </si>
  <si>
    <t>Increase</t>
  </si>
  <si>
    <t>Decrease</t>
  </si>
  <si>
    <t>aspn</t>
  </si>
  <si>
    <t>Constraints</t>
  </si>
  <si>
    <t>Shadow</t>
  </si>
  <si>
    <t>Constraint</t>
  </si>
  <si>
    <t>Price</t>
  </si>
  <si>
    <t>R.H. Side</t>
  </si>
  <si>
    <t>GlueUsed</t>
  </si>
  <si>
    <t>PressHours</t>
  </si>
  <si>
    <t>PineUsed</t>
  </si>
  <si>
    <t>OakUsed</t>
  </si>
  <si>
    <t>pressparam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</si>
</sst>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164" fontId="0" fillId="0" borderId="0" xfId="1" applyNumberFormat="1" applyFont="1"/>
    <xf numFmtId="0" fontId="0" fillId="2" borderId="0" xfId="0" applyFill="1"/>
    <xf numFmtId="164" fontId="0" fillId="3" borderId="0" xfId="1" applyNumberFormat="1" applyFont="1" applyFill="1"/>
    <xf numFmtId="0" fontId="0" fillId="3" borderId="0" xfId="0" applyFill="1"/>
    <xf numFmtId="0" fontId="0" fillId="4" borderId="0" xfId="0" applyFill="1"/>
    <xf numFmtId="0" fontId="0" fillId="0" borderId="1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3" fillId="0" borderId="0" xfId="0" applyFont="1"/>
    <xf numFmtId="0" fontId="0" fillId="0" borderId="12" xfId="0" applyFill="1" applyBorder="1" applyAlignment="1"/>
    <xf numFmtId="0" fontId="4" fillId="0" borderId="11" xfId="0" applyFont="1" applyFill="1" applyBorder="1" applyAlignment="1">
      <alignment horizontal="center"/>
    </xf>
    <xf numFmtId="0" fontId="0" fillId="0" borderId="13" xfId="0" applyFill="1" applyBorder="1" applyAlignment="1"/>
    <xf numFmtId="0" fontId="0" fillId="0" borderId="13" xfId="0" applyNumberFormat="1" applyFill="1" applyBorder="1" applyAlignment="1"/>
    <xf numFmtId="0" fontId="0" fillId="0" borderId="12" xfId="0" applyNumberFormat="1" applyFill="1" applyBorder="1" applyAlignment="1"/>
    <xf numFmtId="0" fontId="4" fillId="0" borderId="9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164" fontId="4" fillId="0" borderId="9" xfId="0" applyNumberFormat="1" applyFont="1" applyFill="1" applyBorder="1" applyAlignment="1">
      <alignment horizontal="center"/>
    </xf>
    <xf numFmtId="44" fontId="0" fillId="0" borderId="13" xfId="1" applyFont="1" applyFill="1" applyBorder="1" applyAlignment="1"/>
    <xf numFmtId="0" fontId="0" fillId="5" borderId="0" xfId="0" applyFill="1"/>
    <xf numFmtId="164" fontId="0" fillId="0" borderId="13" xfId="0" applyNumberFormat="1" applyFill="1" applyBorder="1" applyAlignment="1"/>
    <xf numFmtId="164" fontId="0" fillId="0" borderId="12" xfId="0" applyNumberFormat="1" applyFill="1" applyBorder="1" applyAlignment="1"/>
    <xf numFmtId="0" fontId="5" fillId="0" borderId="11" xfId="0" applyFont="1" applyFill="1" applyBorder="1" applyAlignment="1">
      <alignment horizontal="left"/>
    </xf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'Analysis Report'!$B$1</c:f>
              <c:strCache>
                <c:ptCount val="1"/>
                <c:pt idx="0">
                  <c:v>profit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'Analysis Report'!$A$2:$A$12</c:f>
              <c:numCache>
                <c:formatCode>General</c:formatCode>
                <c:ptCount val="11"/>
                <c:pt idx="0">
                  <c:v>630</c:v>
                </c:pt>
                <c:pt idx="1">
                  <c:v>650</c:v>
                </c:pt>
                <c:pt idx="2">
                  <c:v>670</c:v>
                </c:pt>
                <c:pt idx="3">
                  <c:v>690</c:v>
                </c:pt>
                <c:pt idx="4">
                  <c:v>710</c:v>
                </c:pt>
                <c:pt idx="5">
                  <c:v>730</c:v>
                </c:pt>
                <c:pt idx="6">
                  <c:v>750</c:v>
                </c:pt>
                <c:pt idx="7">
                  <c:v>770</c:v>
                </c:pt>
                <c:pt idx="8">
                  <c:v>790</c:v>
                </c:pt>
                <c:pt idx="9">
                  <c:v>810</c:v>
                </c:pt>
                <c:pt idx="10">
                  <c:v>830</c:v>
                </c:pt>
              </c:numCache>
            </c:numRef>
          </c:xVal>
          <c:yVal>
            <c:numRef>
              <c:f>'Analysis Report'!$B$2:$B$12</c:f>
              <c:numCache>
                <c:formatCode>_("$"* #,##0_);_("$"* \(#,##0\);_("$"* "-"??_);_(@_)</c:formatCode>
                <c:ptCount val="11"/>
                <c:pt idx="0">
                  <c:v>51657.142857142862</c:v>
                </c:pt>
                <c:pt idx="1">
                  <c:v>53085.714285714297</c:v>
                </c:pt>
                <c:pt idx="2">
                  <c:v>54514.28571428571</c:v>
                </c:pt>
                <c:pt idx="3">
                  <c:v>55942.857142857145</c:v>
                </c:pt>
                <c:pt idx="4">
                  <c:v>57371.428571428572</c:v>
                </c:pt>
                <c:pt idx="5">
                  <c:v>58800</c:v>
                </c:pt>
                <c:pt idx="6">
                  <c:v>60228.571428571435</c:v>
                </c:pt>
                <c:pt idx="7">
                  <c:v>61657.142857142862</c:v>
                </c:pt>
                <c:pt idx="8">
                  <c:v>63085.714285714283</c:v>
                </c:pt>
                <c:pt idx="9">
                  <c:v>64514.28571428571</c:v>
                </c:pt>
                <c:pt idx="10">
                  <c:v>65942.857142857145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D6-4C31-9884-BE84E3DCD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582432"/>
        <c:axId val="1071582848"/>
      </c:scatterChart>
      <c:valAx>
        <c:axId val="1071582432"/>
        <c:scaling>
          <c:orientation val="minMax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 Hour Limit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582848"/>
        <c:crosses val="autoZero"/>
        <c:crossBetween val="midCat"/>
      </c:valAx>
      <c:valAx>
        <c:axId val="1071582848"/>
        <c:scaling>
          <c:orientation val="minMax"/>
          <c:min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58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'Analysis Report 1'!$B$1</c:f>
              <c:strCache>
                <c:ptCount val="1"/>
                <c:pt idx="0">
                  <c:v>profit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'Analysis Report 1'!$A$2:$A$22</c:f>
              <c:numCache>
                <c:formatCode>General</c:formatCode>
                <c:ptCount val="21"/>
                <c:pt idx="0">
                  <c:v>630</c:v>
                </c:pt>
                <c:pt idx="1">
                  <c:v>660</c:v>
                </c:pt>
                <c:pt idx="2">
                  <c:v>690</c:v>
                </c:pt>
                <c:pt idx="3">
                  <c:v>720</c:v>
                </c:pt>
                <c:pt idx="4">
                  <c:v>750</c:v>
                </c:pt>
                <c:pt idx="5">
                  <c:v>780</c:v>
                </c:pt>
                <c:pt idx="6">
                  <c:v>810</c:v>
                </c:pt>
                <c:pt idx="7">
                  <c:v>840</c:v>
                </c:pt>
                <c:pt idx="8">
                  <c:v>870</c:v>
                </c:pt>
                <c:pt idx="9">
                  <c:v>900</c:v>
                </c:pt>
                <c:pt idx="10">
                  <c:v>930</c:v>
                </c:pt>
                <c:pt idx="11">
                  <c:v>960</c:v>
                </c:pt>
                <c:pt idx="12">
                  <c:v>990</c:v>
                </c:pt>
                <c:pt idx="13">
                  <c:v>1020</c:v>
                </c:pt>
                <c:pt idx="14">
                  <c:v>1050</c:v>
                </c:pt>
                <c:pt idx="15">
                  <c:v>1080</c:v>
                </c:pt>
                <c:pt idx="16">
                  <c:v>1110</c:v>
                </c:pt>
                <c:pt idx="17">
                  <c:v>1140</c:v>
                </c:pt>
                <c:pt idx="18">
                  <c:v>1170</c:v>
                </c:pt>
                <c:pt idx="19">
                  <c:v>1200</c:v>
                </c:pt>
                <c:pt idx="20">
                  <c:v>1230</c:v>
                </c:pt>
              </c:numCache>
            </c:numRef>
          </c:xVal>
          <c:yVal>
            <c:numRef>
              <c:f>'Analysis Report 1'!$B$2:$B$22</c:f>
              <c:numCache>
                <c:formatCode>_("$"* #,##0_);_("$"* \(#,##0\);_("$"* "-"??_);_(@_)</c:formatCode>
                <c:ptCount val="21"/>
                <c:pt idx="0">
                  <c:v>51657.142857142862</c:v>
                </c:pt>
                <c:pt idx="1">
                  <c:v>53800</c:v>
                </c:pt>
                <c:pt idx="2">
                  <c:v>55942.857142857145</c:v>
                </c:pt>
                <c:pt idx="3">
                  <c:v>58085.714285714283</c:v>
                </c:pt>
                <c:pt idx="4">
                  <c:v>60228.571428571435</c:v>
                </c:pt>
                <c:pt idx="5">
                  <c:v>62371.428571428572</c:v>
                </c:pt>
                <c:pt idx="6">
                  <c:v>64514.28571428571</c:v>
                </c:pt>
                <c:pt idx="7">
                  <c:v>66657.14285714287</c:v>
                </c:pt>
                <c:pt idx="8">
                  <c:v>68800</c:v>
                </c:pt>
                <c:pt idx="9">
                  <c:v>70942.857142857145</c:v>
                </c:pt>
                <c:pt idx="10">
                  <c:v>73085.71428571429</c:v>
                </c:pt>
                <c:pt idx="11">
                  <c:v>75228.57142857142</c:v>
                </c:pt>
                <c:pt idx="12">
                  <c:v>77371.42857142858</c:v>
                </c:pt>
                <c:pt idx="13">
                  <c:v>79514.28571428571</c:v>
                </c:pt>
                <c:pt idx="14">
                  <c:v>81657.14285714287</c:v>
                </c:pt>
                <c:pt idx="15">
                  <c:v>83200</c:v>
                </c:pt>
                <c:pt idx="16">
                  <c:v>83950</c:v>
                </c:pt>
                <c:pt idx="17">
                  <c:v>83950</c:v>
                </c:pt>
                <c:pt idx="18">
                  <c:v>83950</c:v>
                </c:pt>
                <c:pt idx="19">
                  <c:v>83950</c:v>
                </c:pt>
                <c:pt idx="20">
                  <c:v>83950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D-4591-9EA2-F6FF2BB6C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44224"/>
        <c:axId val="178542976"/>
      </c:scatterChart>
      <c:valAx>
        <c:axId val="17854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42976"/>
        <c:crosses val="autoZero"/>
        <c:crossBetween val="midCat"/>
      </c:valAx>
      <c:valAx>
        <c:axId val="17854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4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527050</xdr:colOff>
      <xdr:row>6</xdr:row>
      <xdr:rowOff>111125</xdr:rowOff>
    </xdr:from>
    <xdr:to>
      <xdr:col>14</xdr:col>
      <xdr:colOff>222250</xdr:colOff>
      <xdr:row>21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2E78FE-FD4C-45F9-A0CB-57E222282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</xdr:colOff>
      <xdr:row>2</xdr:row>
      <xdr:rowOff>136525</xdr:rowOff>
    </xdr:from>
    <xdr:to>
      <xdr:col>11</xdr:col>
      <xdr:colOff>336550</xdr:colOff>
      <xdr:row>17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799C94-C2CC-49AA-B6C9-32B38FB6F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CE20-931A-41A1-8838-59D3B00F2DFC}">
  <dimension ref="A1:H24"/>
  <sheetViews>
    <sheetView showGridLines="0" topLeftCell="A10" workbookViewId="0">
      <selection activeCell="K17" sqref="K17"/>
    </sheetView>
  </sheetViews>
  <sheetFormatPr defaultRowHeight="14.5" x14ac:dyDescent="0.35"/>
  <cols>
    <col min="1" max="1" width="2.1796875" customWidth="1"/>
    <col min="2" max="3" width="10.1796875" bestFit="1" customWidth="1"/>
    <col min="4" max="4" width="9.90625" bestFit="1" customWidth="1"/>
    <col min="5" max="5" width="12.453125" bestFit="1" customWidth="1"/>
    <col min="6" max="6" width="9.81640625" bestFit="1" customWidth="1"/>
    <col min="7" max="8" width="11.81640625" bestFit="1" customWidth="1"/>
  </cols>
  <sheetData>
    <row r="1" spans="1:8" x14ac:dyDescent="0.35">
      <c r="A1" s="15" t="s">
        <v>36</v>
      </c>
    </row>
    <row r="2" spans="1:8" x14ac:dyDescent="0.35">
      <c r="A2" s="15" t="s">
        <v>37</v>
      </c>
    </row>
    <row r="3" spans="1:8" x14ac:dyDescent="0.35">
      <c r="A3" s="15" t="s">
        <v>38</v>
      </c>
    </row>
    <row r="4" spans="1:8" x14ac:dyDescent="0.35">
      <c r="A4" s="15" t="s">
        <v>39</v>
      </c>
    </row>
    <row r="6" spans="1:8" ht="15" thickBot="1" x14ac:dyDescent="0.4">
      <c r="A6" t="s">
        <v>40</v>
      </c>
    </row>
    <row r="7" spans="1:8" ht="15" thickBot="1" x14ac:dyDescent="0.4">
      <c r="B7" s="17" t="s">
        <v>41</v>
      </c>
      <c r="C7" s="17" t="s">
        <v>42</v>
      </c>
      <c r="D7" s="17" t="s">
        <v>43</v>
      </c>
      <c r="E7" s="17"/>
    </row>
    <row r="8" spans="1:8" ht="15" thickBot="1" x14ac:dyDescent="0.4">
      <c r="B8" s="16" t="s">
        <v>1</v>
      </c>
      <c r="C8" s="16" t="s">
        <v>1</v>
      </c>
      <c r="D8" s="16">
        <v>58800</v>
      </c>
      <c r="E8" s="16"/>
    </row>
    <row r="10" spans="1:8" ht="15" thickBot="1" x14ac:dyDescent="0.4">
      <c r="A10" t="s">
        <v>44</v>
      </c>
    </row>
    <row r="11" spans="1:8" x14ac:dyDescent="0.35">
      <c r="B11" s="21"/>
      <c r="C11" s="21"/>
      <c r="D11" s="23" t="s">
        <v>45</v>
      </c>
      <c r="E11" s="23" t="s">
        <v>46</v>
      </c>
      <c r="F11" s="21" t="s">
        <v>47</v>
      </c>
      <c r="G11" s="21" t="s">
        <v>48</v>
      </c>
      <c r="H11" s="21" t="s">
        <v>48</v>
      </c>
    </row>
    <row r="12" spans="1:8" ht="15" thickBot="1" x14ac:dyDescent="0.4">
      <c r="B12" s="22" t="s">
        <v>41</v>
      </c>
      <c r="C12" s="22" t="s">
        <v>42</v>
      </c>
      <c r="D12" s="22" t="s">
        <v>49</v>
      </c>
      <c r="E12" s="22" t="s">
        <v>50</v>
      </c>
      <c r="F12" s="22" t="s">
        <v>51</v>
      </c>
      <c r="G12" s="22" t="s">
        <v>52</v>
      </c>
      <c r="H12" s="22" t="s">
        <v>53</v>
      </c>
    </row>
    <row r="13" spans="1:8" x14ac:dyDescent="0.35">
      <c r="B13" s="18" t="s">
        <v>6</v>
      </c>
      <c r="C13" s="18" t="s">
        <v>6</v>
      </c>
      <c r="D13" s="19">
        <v>23.000000000000004</v>
      </c>
      <c r="E13" s="19">
        <v>0</v>
      </c>
      <c r="F13" s="18">
        <v>450</v>
      </c>
      <c r="G13" s="18">
        <v>300.00000070000027</v>
      </c>
      <c r="H13" s="18">
        <v>50.000000070000006</v>
      </c>
    </row>
    <row r="14" spans="1:8" x14ac:dyDescent="0.35">
      <c r="B14" s="18" t="s">
        <v>7</v>
      </c>
      <c r="C14" s="18" t="s">
        <v>7</v>
      </c>
      <c r="D14" s="19">
        <v>14.999999999999998</v>
      </c>
      <c r="E14" s="19">
        <v>0</v>
      </c>
      <c r="F14" s="18">
        <v>1150</v>
      </c>
      <c r="G14" s="18">
        <v>42.857142957142919</v>
      </c>
      <c r="H14" s="18">
        <v>714.28571435238109</v>
      </c>
    </row>
    <row r="15" spans="1:8" x14ac:dyDescent="0.35">
      <c r="B15" s="18" t="s">
        <v>8</v>
      </c>
      <c r="C15" s="18" t="s">
        <v>8</v>
      </c>
      <c r="D15" s="19">
        <v>39</v>
      </c>
      <c r="E15" s="19">
        <v>0</v>
      </c>
      <c r="F15" s="18">
        <v>800</v>
      </c>
      <c r="G15" s="18">
        <v>100.00000014000001</v>
      </c>
      <c r="H15" s="18">
        <v>16.66666682222214</v>
      </c>
    </row>
    <row r="16" spans="1:8" ht="15" thickBot="1" x14ac:dyDescent="0.4">
      <c r="B16" s="16" t="s">
        <v>54</v>
      </c>
      <c r="C16" s="16" t="s">
        <v>54</v>
      </c>
      <c r="D16" s="20">
        <v>0</v>
      </c>
      <c r="E16" s="20">
        <v>-7.1428571428571104</v>
      </c>
      <c r="F16" s="16">
        <v>400</v>
      </c>
      <c r="G16" s="16">
        <v>7.1428571428571104</v>
      </c>
      <c r="H16" s="16">
        <v>1E+30</v>
      </c>
    </row>
    <row r="18" spans="1:8" ht="15" thickBot="1" x14ac:dyDescent="0.4">
      <c r="A18" t="s">
        <v>55</v>
      </c>
    </row>
    <row r="19" spans="1:8" x14ac:dyDescent="0.35">
      <c r="B19" s="21"/>
      <c r="C19" s="21"/>
      <c r="D19" s="21" t="s">
        <v>45</v>
      </c>
      <c r="E19" s="21" t="s">
        <v>56</v>
      </c>
      <c r="F19" s="21" t="s">
        <v>57</v>
      </c>
      <c r="G19" s="21" t="s">
        <v>48</v>
      </c>
      <c r="H19" s="21" t="s">
        <v>48</v>
      </c>
    </row>
    <row r="20" spans="1:8" ht="15" thickBot="1" x14ac:dyDescent="0.4">
      <c r="B20" s="22" t="s">
        <v>41</v>
      </c>
      <c r="C20" s="22" t="s">
        <v>42</v>
      </c>
      <c r="D20" s="22" t="s">
        <v>49</v>
      </c>
      <c r="E20" s="22" t="s">
        <v>58</v>
      </c>
      <c r="F20" s="22" t="s">
        <v>59</v>
      </c>
      <c r="G20" s="22" t="s">
        <v>52</v>
      </c>
      <c r="H20" s="22" t="s">
        <v>53</v>
      </c>
    </row>
    <row r="21" spans="1:8" x14ac:dyDescent="0.35">
      <c r="B21" s="18" t="s">
        <v>60</v>
      </c>
      <c r="C21" s="18" t="s">
        <v>60</v>
      </c>
      <c r="D21" s="19">
        <v>5800</v>
      </c>
      <c r="E21" s="24">
        <v>0.4285714285714291</v>
      </c>
      <c r="F21" s="18">
        <v>5800</v>
      </c>
      <c r="G21" s="18">
        <v>1500.0000000000002</v>
      </c>
      <c r="H21" s="18">
        <v>2481.8181818181824</v>
      </c>
    </row>
    <row r="22" spans="1:8" x14ac:dyDescent="0.35">
      <c r="B22" s="18" t="s">
        <v>61</v>
      </c>
      <c r="C22" s="18" t="s">
        <v>61</v>
      </c>
      <c r="D22" s="19">
        <v>730</v>
      </c>
      <c r="E22" s="24">
        <v>71.428571428571416</v>
      </c>
      <c r="F22" s="18">
        <v>730</v>
      </c>
      <c r="G22" s="18">
        <v>322.00000000000006</v>
      </c>
      <c r="H22" s="18">
        <v>150</v>
      </c>
    </row>
    <row r="23" spans="1:8" x14ac:dyDescent="0.35">
      <c r="B23" s="18" t="s">
        <v>62</v>
      </c>
      <c r="C23" s="18" t="s">
        <v>62</v>
      </c>
      <c r="D23" s="19">
        <v>29200</v>
      </c>
      <c r="E23" s="24">
        <v>0.1428571428571429</v>
      </c>
      <c r="F23" s="18">
        <v>29200</v>
      </c>
      <c r="G23" s="18">
        <v>26133.333333333332</v>
      </c>
      <c r="H23" s="18">
        <v>8050.0000000000009</v>
      </c>
    </row>
    <row r="24" spans="1:8" ht="15" thickBot="1" x14ac:dyDescent="0.4">
      <c r="B24" s="16" t="s">
        <v>63</v>
      </c>
      <c r="C24" s="16" t="s">
        <v>63</v>
      </c>
      <c r="D24" s="20">
        <v>32500</v>
      </c>
      <c r="E24" s="20">
        <v>0</v>
      </c>
      <c r="F24" s="16">
        <v>60500</v>
      </c>
      <c r="G24" s="16">
        <v>1E+30</v>
      </c>
      <c r="H24" s="16">
        <v>27999.999999999996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F53A9-ECB0-4702-91B0-CF49E7A99A1D}">
  <dimension ref="A1:G12"/>
  <sheetViews>
    <sheetView tabSelected="1" workbookViewId="0">
      <selection activeCell="E11" sqref="E11"/>
    </sheetView>
  </sheetViews>
  <sheetFormatPr defaultRowHeight="14.5" x14ac:dyDescent="0.35"/>
  <cols>
    <col min="1" max="1" width="10.7265625" bestFit="1" customWidth="1"/>
    <col min="2" max="2" width="8.54296875" bestFit="1" customWidth="1"/>
  </cols>
  <sheetData>
    <row r="1" spans="1:7" ht="15" thickBot="1" x14ac:dyDescent="0.4">
      <c r="A1" s="28" t="s">
        <v>64</v>
      </c>
      <c r="B1" s="28" t="s">
        <v>1</v>
      </c>
    </row>
    <row r="2" spans="1:7" x14ac:dyDescent="0.35">
      <c r="A2" s="19">
        <v>630</v>
      </c>
      <c r="B2" s="26">
        <v>51657.142857142862</v>
      </c>
    </row>
    <row r="3" spans="1:7" x14ac:dyDescent="0.35">
      <c r="A3" s="19">
        <v>650</v>
      </c>
      <c r="B3" s="26">
        <v>53085.714285714297</v>
      </c>
      <c r="F3">
        <v>58000</v>
      </c>
      <c r="G3" s="29">
        <f>FORECAST(F3,A2:A12,B2:B12)</f>
        <v>718.80000000000007</v>
      </c>
    </row>
    <row r="4" spans="1:7" x14ac:dyDescent="0.35">
      <c r="A4" s="19">
        <v>670</v>
      </c>
      <c r="B4" s="26">
        <v>54514.28571428571</v>
      </c>
    </row>
    <row r="5" spans="1:7" x14ac:dyDescent="0.35">
      <c r="A5" s="19">
        <v>690</v>
      </c>
      <c r="B5" s="26">
        <v>55942.857142857145</v>
      </c>
    </row>
    <row r="6" spans="1:7" x14ac:dyDescent="0.35">
      <c r="A6" s="19">
        <v>710</v>
      </c>
      <c r="B6" s="26">
        <v>57371.428571428572</v>
      </c>
    </row>
    <row r="7" spans="1:7" x14ac:dyDescent="0.35">
      <c r="A7" s="19">
        <v>730</v>
      </c>
      <c r="B7" s="26">
        <v>58800</v>
      </c>
    </row>
    <row r="8" spans="1:7" x14ac:dyDescent="0.35">
      <c r="A8" s="19">
        <v>750</v>
      </c>
      <c r="B8" s="26">
        <v>60228.571428571435</v>
      </c>
    </row>
    <row r="9" spans="1:7" x14ac:dyDescent="0.35">
      <c r="A9" s="19">
        <v>770</v>
      </c>
      <c r="B9" s="26">
        <v>61657.142857142862</v>
      </c>
    </row>
    <row r="10" spans="1:7" x14ac:dyDescent="0.35">
      <c r="A10" s="19">
        <v>790</v>
      </c>
      <c r="B10" s="26">
        <v>63085.714285714283</v>
      </c>
    </row>
    <row r="11" spans="1:7" x14ac:dyDescent="0.35">
      <c r="A11" s="19">
        <v>810</v>
      </c>
      <c r="B11" s="26">
        <v>64514.28571428571</v>
      </c>
    </row>
    <row r="12" spans="1:7" ht="15" thickBot="1" x14ac:dyDescent="0.4">
      <c r="A12" s="20">
        <v>830</v>
      </c>
      <c r="B12" s="27">
        <v>65942.857142857145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3F10A-92A3-4669-B551-543EE4888F6A}">
  <dimension ref="A1:B22"/>
  <sheetViews>
    <sheetView workbookViewId="0">
      <selection activeCell="O8" sqref="O8"/>
    </sheetView>
  </sheetViews>
  <sheetFormatPr defaultRowHeight="14.5" x14ac:dyDescent="0.35"/>
  <cols>
    <col min="1" max="1" width="10.7265625" bestFit="1" customWidth="1"/>
    <col min="2" max="2" width="8.54296875" bestFit="1" customWidth="1"/>
  </cols>
  <sheetData>
    <row r="1" spans="1:2" ht="15" thickBot="1" x14ac:dyDescent="0.4">
      <c r="A1" s="28" t="s">
        <v>64</v>
      </c>
      <c r="B1" s="28" t="s">
        <v>1</v>
      </c>
    </row>
    <row r="2" spans="1:2" x14ac:dyDescent="0.35">
      <c r="A2" s="19">
        <v>630</v>
      </c>
      <c r="B2" s="26">
        <v>51657.142857142862</v>
      </c>
    </row>
    <row r="3" spans="1:2" x14ac:dyDescent="0.35">
      <c r="A3" s="19">
        <v>660</v>
      </c>
      <c r="B3" s="26">
        <v>53800</v>
      </c>
    </row>
    <row r="4" spans="1:2" x14ac:dyDescent="0.35">
      <c r="A4" s="19">
        <v>690</v>
      </c>
      <c r="B4" s="26">
        <v>55942.857142857145</v>
      </c>
    </row>
    <row r="5" spans="1:2" x14ac:dyDescent="0.35">
      <c r="A5" s="19">
        <v>720</v>
      </c>
      <c r="B5" s="26">
        <v>58085.714285714283</v>
      </c>
    </row>
    <row r="6" spans="1:2" x14ac:dyDescent="0.35">
      <c r="A6" s="19">
        <v>750</v>
      </c>
      <c r="B6" s="26">
        <v>60228.571428571435</v>
      </c>
    </row>
    <row r="7" spans="1:2" x14ac:dyDescent="0.35">
      <c r="A7" s="19">
        <v>780</v>
      </c>
      <c r="B7" s="26">
        <v>62371.428571428572</v>
      </c>
    </row>
    <row r="8" spans="1:2" x14ac:dyDescent="0.35">
      <c r="A8" s="19">
        <v>810</v>
      </c>
      <c r="B8" s="26">
        <v>64514.28571428571</v>
      </c>
    </row>
    <row r="9" spans="1:2" x14ac:dyDescent="0.35">
      <c r="A9" s="19">
        <v>840</v>
      </c>
      <c r="B9" s="26">
        <v>66657.14285714287</v>
      </c>
    </row>
    <row r="10" spans="1:2" x14ac:dyDescent="0.35">
      <c r="A10" s="19">
        <v>870</v>
      </c>
      <c r="B10" s="26">
        <v>68800</v>
      </c>
    </row>
    <row r="11" spans="1:2" x14ac:dyDescent="0.35">
      <c r="A11" s="19">
        <v>900</v>
      </c>
      <c r="B11" s="26">
        <v>70942.857142857145</v>
      </c>
    </row>
    <row r="12" spans="1:2" x14ac:dyDescent="0.35">
      <c r="A12" s="19">
        <v>930</v>
      </c>
      <c r="B12" s="26">
        <v>73085.71428571429</v>
      </c>
    </row>
    <row r="13" spans="1:2" x14ac:dyDescent="0.35">
      <c r="A13" s="19">
        <v>960</v>
      </c>
      <c r="B13" s="26">
        <v>75228.57142857142</v>
      </c>
    </row>
    <row r="14" spans="1:2" x14ac:dyDescent="0.35">
      <c r="A14" s="19">
        <v>990</v>
      </c>
      <c r="B14" s="26">
        <v>77371.42857142858</v>
      </c>
    </row>
    <row r="15" spans="1:2" x14ac:dyDescent="0.35">
      <c r="A15" s="19">
        <v>1020</v>
      </c>
      <c r="B15" s="26">
        <v>79514.28571428571</v>
      </c>
    </row>
    <row r="16" spans="1:2" x14ac:dyDescent="0.35">
      <c r="A16" s="19">
        <v>1050</v>
      </c>
      <c r="B16" s="26">
        <v>81657.14285714287</v>
      </c>
    </row>
    <row r="17" spans="1:2" x14ac:dyDescent="0.35">
      <c r="A17" s="19">
        <v>1080</v>
      </c>
      <c r="B17" s="26">
        <v>83200</v>
      </c>
    </row>
    <row r="18" spans="1:2" x14ac:dyDescent="0.35">
      <c r="A18" s="19">
        <v>1110</v>
      </c>
      <c r="B18" s="26">
        <v>83950</v>
      </c>
    </row>
    <row r="19" spans="1:2" x14ac:dyDescent="0.35">
      <c r="A19" s="19">
        <v>1140</v>
      </c>
      <c r="B19" s="26">
        <v>83950</v>
      </c>
    </row>
    <row r="20" spans="1:2" x14ac:dyDescent="0.35">
      <c r="A20" s="19">
        <v>1170</v>
      </c>
      <c r="B20" s="26">
        <v>83950</v>
      </c>
    </row>
    <row r="21" spans="1:2" x14ac:dyDescent="0.35">
      <c r="A21" s="19">
        <v>1200</v>
      </c>
      <c r="B21" s="26">
        <v>83950</v>
      </c>
    </row>
    <row r="22" spans="1:2" ht="15" thickBot="1" x14ac:dyDescent="0.4">
      <c r="A22" s="20">
        <v>1230</v>
      </c>
      <c r="B22" s="27">
        <v>83950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0"/>
  <sheetViews>
    <sheetView workbookViewId="0">
      <selection activeCell="I8" sqref="I8"/>
    </sheetView>
  </sheetViews>
  <sheetFormatPr defaultRowHeight="14.5" x14ac:dyDescent="0.35"/>
  <cols>
    <col min="2" max="5" width="7.54296875" customWidth="1"/>
    <col min="6" max="6" width="3.54296875" customWidth="1"/>
    <col min="8" max="8" width="3.81640625" customWidth="1"/>
    <col min="9" max="9" width="11.08984375" bestFit="1" customWidth="1"/>
  </cols>
  <sheetData>
    <row r="1" spans="1:18" x14ac:dyDescent="0.35">
      <c r="B1" t="s">
        <v>6</v>
      </c>
      <c r="C1" t="s">
        <v>7</v>
      </c>
      <c r="D1" t="s">
        <v>8</v>
      </c>
      <c r="E1" t="s">
        <v>9</v>
      </c>
    </row>
    <row r="2" spans="1:18" x14ac:dyDescent="0.35">
      <c r="A2" t="s">
        <v>0</v>
      </c>
      <c r="B2" s="2">
        <v>23.800000000000004</v>
      </c>
      <c r="C2" s="2">
        <v>13.879999999999994</v>
      </c>
      <c r="D2" s="2">
        <v>39.159999999999997</v>
      </c>
      <c r="E2" s="2">
        <v>0</v>
      </c>
    </row>
    <row r="3" spans="1:18" x14ac:dyDescent="0.35">
      <c r="A3" t="s">
        <v>1</v>
      </c>
      <c r="B3" s="1">
        <v>450</v>
      </c>
      <c r="C3" s="1">
        <v>1150</v>
      </c>
      <c r="D3" s="1">
        <v>800</v>
      </c>
      <c r="E3" s="1">
        <v>400</v>
      </c>
      <c r="I3" s="3">
        <f>SUMPRODUCT(B2:E2,B3:E3)</f>
        <v>57999.999999999985</v>
      </c>
    </row>
    <row r="6" spans="1:18" x14ac:dyDescent="0.35">
      <c r="A6" t="s">
        <v>2</v>
      </c>
      <c r="B6">
        <v>50</v>
      </c>
      <c r="C6">
        <v>50</v>
      </c>
      <c r="D6">
        <v>100</v>
      </c>
      <c r="E6">
        <v>50</v>
      </c>
      <c r="G6">
        <f>SUMPRODUCT($B$2:$E$2,B6:E6)</f>
        <v>5800</v>
      </c>
      <c r="H6" t="s">
        <v>19</v>
      </c>
      <c r="I6">
        <v>5800</v>
      </c>
      <c r="J6" t="s">
        <v>30</v>
      </c>
    </row>
    <row r="7" spans="1:18" x14ac:dyDescent="0.35">
      <c r="A7" t="s">
        <v>3</v>
      </c>
      <c r="B7">
        <v>5</v>
      </c>
      <c r="C7">
        <v>15</v>
      </c>
      <c r="D7">
        <v>10</v>
      </c>
      <c r="E7">
        <v>5</v>
      </c>
      <c r="G7">
        <f t="shared" ref="G7:G9" si="0">SUMPRODUCT($B$2:$E$2,B7:E7)</f>
        <v>718.8</v>
      </c>
      <c r="H7" t="s">
        <v>19</v>
      </c>
      <c r="I7">
        <v>718.8</v>
      </c>
      <c r="J7" t="s">
        <v>31</v>
      </c>
      <c r="L7" s="25">
        <f ca="1">_xll.PsiOptParam(630,1230)</f>
        <v>630</v>
      </c>
    </row>
    <row r="8" spans="1:18" x14ac:dyDescent="0.35">
      <c r="A8" t="s">
        <v>4</v>
      </c>
      <c r="B8">
        <v>500</v>
      </c>
      <c r="C8">
        <v>400</v>
      </c>
      <c r="D8">
        <v>300</v>
      </c>
      <c r="E8">
        <v>200</v>
      </c>
      <c r="G8">
        <f t="shared" si="0"/>
        <v>29200</v>
      </c>
      <c r="H8" t="s">
        <v>19</v>
      </c>
      <c r="I8">
        <v>29200</v>
      </c>
      <c r="J8" t="s">
        <v>32</v>
      </c>
    </row>
    <row r="9" spans="1:18" x14ac:dyDescent="0.35">
      <c r="A9" t="s">
        <v>5</v>
      </c>
      <c r="B9">
        <v>500</v>
      </c>
      <c r="C9">
        <v>750</v>
      </c>
      <c r="D9">
        <v>250</v>
      </c>
      <c r="E9">
        <v>500</v>
      </c>
      <c r="G9">
        <f t="shared" si="0"/>
        <v>32099.999999999996</v>
      </c>
      <c r="H9" t="s">
        <v>19</v>
      </c>
      <c r="I9">
        <v>60500</v>
      </c>
      <c r="J9" t="s">
        <v>32</v>
      </c>
    </row>
    <row r="12" spans="1:18" x14ac:dyDescent="0.35">
      <c r="A12" t="s">
        <v>10</v>
      </c>
    </row>
    <row r="13" spans="1:18" x14ac:dyDescent="0.3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35">
      <c r="A14" t="s">
        <v>34</v>
      </c>
    </row>
    <row r="15" spans="1:18" x14ac:dyDescent="0.35">
      <c r="A15" t="s">
        <v>35</v>
      </c>
      <c r="M15" t="s">
        <v>20</v>
      </c>
    </row>
    <row r="16" spans="1:18" x14ac:dyDescent="0.35">
      <c r="A16" t="s">
        <v>17</v>
      </c>
      <c r="M16" t="s">
        <v>28</v>
      </c>
    </row>
    <row r="17" spans="1:18" x14ac:dyDescent="0.35">
      <c r="A17" t="s">
        <v>18</v>
      </c>
      <c r="M17" t="s">
        <v>27</v>
      </c>
    </row>
    <row r="18" spans="1:18" x14ac:dyDescent="0.35">
      <c r="M18" t="s">
        <v>22</v>
      </c>
    </row>
    <row r="19" spans="1:18" x14ac:dyDescent="0.35">
      <c r="M19" t="s">
        <v>23</v>
      </c>
    </row>
    <row r="21" spans="1:18" x14ac:dyDescent="0.3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8" x14ac:dyDescent="0.35">
      <c r="A22" t="s">
        <v>33</v>
      </c>
      <c r="M22" t="s">
        <v>20</v>
      </c>
    </row>
    <row r="23" spans="1:18" x14ac:dyDescent="0.35">
      <c r="A23" t="s">
        <v>11</v>
      </c>
      <c r="M23" t="s">
        <v>25</v>
      </c>
    </row>
    <row r="24" spans="1:18" x14ac:dyDescent="0.35">
      <c r="A24" t="s">
        <v>12</v>
      </c>
      <c r="M24" t="s">
        <v>26</v>
      </c>
    </row>
    <row r="25" spans="1:18" x14ac:dyDescent="0.35">
      <c r="A25" t="s">
        <v>29</v>
      </c>
      <c r="M25" t="s">
        <v>21</v>
      </c>
    </row>
    <row r="26" spans="1:18" x14ac:dyDescent="0.35">
      <c r="A26" t="s">
        <v>13</v>
      </c>
    </row>
    <row r="27" spans="1:18" x14ac:dyDescent="0.35">
      <c r="A27" t="s">
        <v>14</v>
      </c>
      <c r="M27" s="6" t="s">
        <v>24</v>
      </c>
      <c r="N27" s="7"/>
      <c r="O27" s="8"/>
    </row>
    <row r="28" spans="1:18" x14ac:dyDescent="0.35">
      <c r="A28" t="s">
        <v>15</v>
      </c>
      <c r="M28" s="9"/>
      <c r="N28" s="10"/>
      <c r="O28" s="11"/>
    </row>
    <row r="29" spans="1:18" x14ac:dyDescent="0.35">
      <c r="A29" t="s">
        <v>16</v>
      </c>
      <c r="M29" s="9"/>
      <c r="N29" s="10"/>
      <c r="O29" s="11"/>
    </row>
    <row r="30" spans="1:18" x14ac:dyDescent="0.35">
      <c r="M30" s="12"/>
      <c r="N30" s="13"/>
      <c r="O30" s="14"/>
    </row>
  </sheetData>
  <mergeCells count="1">
    <mergeCell ref="M27:O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15</vt:i4>
      </vt:variant>
    </vt:vector>
  </HeadingPairs>
  <TitlesOfParts>
    <vt:vector size="19" baseType="lpstr">
      <vt:lpstr>Sensitivity Report 1</vt:lpstr>
      <vt:lpstr>Analysis Report</vt:lpstr>
      <vt:lpstr>Analysis Report 1</vt:lpstr>
      <vt:lpstr>Pallette Problem</vt:lpstr>
      <vt:lpstr>aspen</vt:lpstr>
      <vt:lpstr>aspn</vt:lpstr>
      <vt:lpstr>Available</vt:lpstr>
      <vt:lpstr>Decision</vt:lpstr>
      <vt:lpstr>GlueUsed</vt:lpstr>
      <vt:lpstr>OakUsed</vt:lpstr>
      <vt:lpstr>pacific</vt:lpstr>
      <vt:lpstr>PineUsed</vt:lpstr>
      <vt:lpstr>PressHours</vt:lpstr>
      <vt:lpstr>pressing</vt:lpstr>
      <vt:lpstr>pressparam</vt:lpstr>
      <vt:lpstr>profit</vt:lpstr>
      <vt:lpstr>savanah</vt:lpstr>
      <vt:lpstr>tahoe</vt:lpstr>
      <vt:lpstr>Used</vt:lpstr>
    </vt:vector>
  </TitlesOfParts>
  <Company>George Mason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Volgenau School of Engineering</dc:creator>
  <cp:lastModifiedBy>Ken C</cp:lastModifiedBy>
  <dcterms:created xsi:type="dcterms:W3CDTF">2014-09-23T18:03:05Z</dcterms:created>
  <dcterms:modified xsi:type="dcterms:W3CDTF">2021-09-01T11:35:06Z</dcterms:modified>
</cp:coreProperties>
</file>