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3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4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tables/table11.xml" ContentType="application/vnd.openxmlformats-officedocument.spreadsheetml.table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9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Ex5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pivotTables/pivotTable16.xml" ContentType="application/vnd.openxmlformats-officedocument.spreadsheetml.pivotTable+xml"/>
  <Override PartName="/xl/drawings/drawing10.xml" ContentType="application/vnd.openxmlformats-officedocument.drawing+xml"/>
  <Override PartName="/xl/tables/table16.xml" ContentType="application/vnd.openxmlformats-officedocument.spreadsheetml.table+xml"/>
  <Override PartName="/xl/charts/chart1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7.xml" ContentType="application/vnd.openxmlformats-officedocument.spreadsheetml.pivotTable+xml"/>
  <Override PartName="/xl/drawings/drawing11.xml" ContentType="application/vnd.openxmlformats-officedocument.drawing+xml"/>
  <Override PartName="/xl/tables/table17.xml" ContentType="application/vnd.openxmlformats-officedocument.spreadsheetml.table+xml"/>
  <Override PartName="/xl/charts/chart1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tables/table18.xml" ContentType="application/vnd.openxmlformats-officedocument.spreadsheetml.table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c5f2af60a26be8f/Desktop/"/>
    </mc:Choice>
  </mc:AlternateContent>
  <xr:revisionPtr revIDLastSave="10" documentId="8_{A029C2F3-895A-4859-899E-7E1E432F2401}" xr6:coauthVersionLast="47" xr6:coauthVersionMax="47" xr10:uidLastSave="{52290E99-94E6-49D8-85A0-D5F1D3707586}"/>
  <bookViews>
    <workbookView xWindow="-110" yWindow="-110" windowWidth="19420" windowHeight="10420" xr2:uid="{00000000-000D-0000-FFFF-FFFF00000000}"/>
  </bookViews>
  <sheets>
    <sheet name="All" sheetId="5" r:id="rId1"/>
    <sheet name="Profit" sheetId="21" r:id="rId2"/>
    <sheet name="DDP" sheetId="18" r:id="rId3"/>
    <sheet name="Sales" sheetId="7" r:id="rId4"/>
    <sheet name="Bins" sheetId="8" r:id="rId5"/>
    <sheet name="Bins Forecast" sheetId="23" r:id="rId6"/>
    <sheet name="Planterware " sheetId="13" r:id="rId7"/>
    <sheet name="Planterware - forecast" sheetId="22" r:id="rId8"/>
    <sheet name="Self Watering" sheetId="10" r:id="rId9"/>
    <sheet name="Self Watering Standard Colour" sheetId="24" r:id="rId10"/>
    <sheet name="Forecast Standard Colour " sheetId="25" r:id="rId11"/>
    <sheet name="Forecast Special Colour " sheetId="19" r:id="rId12"/>
    <sheet name="Special colour forecast" sheetId="20" r:id="rId13"/>
    <sheet name="Information" sheetId="6" r:id="rId14"/>
  </sheets>
  <definedNames>
    <definedName name="_xlnm._FilterDatabase" localSheetId="0" hidden="1">All!$A$1:$AK$203</definedName>
    <definedName name="_xlnm._FilterDatabase" localSheetId="8" hidden="1">'Self Watering'!$A$1:$AK$146</definedName>
    <definedName name="_xlchart.v1.0" hidden="1">DDP!$A$1</definedName>
    <definedName name="_xlchart.v1.1" hidden="1">DDP!$A$2:$A$146</definedName>
    <definedName name="_xlchart.v1.10" hidden="1">'Planterware '!$AQ$48:$AQ$57</definedName>
    <definedName name="_xlchart.v1.11" hidden="1">'Planterware '!$D$1</definedName>
    <definedName name="_xlchart.v1.12" hidden="1">'Planterware '!$D$2:$D$57</definedName>
    <definedName name="_xlchart.v1.13" hidden="1">'Self Watering'!$AN$167:$AN$196</definedName>
    <definedName name="_xlchart.v1.14" hidden="1">'Self Watering'!$AO$166</definedName>
    <definedName name="_xlchart.v1.15" hidden="1">'Self Watering'!$AO$167:$AO$196</definedName>
    <definedName name="_xlchart.v1.2" hidden="1">DDP!$B$1</definedName>
    <definedName name="_xlchart.v1.3" hidden="1">DDP!$B$2:$B$146</definedName>
    <definedName name="_xlchart.v1.4" hidden="1">DDP!$C$1</definedName>
    <definedName name="_xlchart.v1.5" hidden="1">DDP!$C$2:$C$146</definedName>
    <definedName name="_xlchart.v1.6" hidden="1">Bins!$G$71:$G$89</definedName>
    <definedName name="_xlchart.v1.7" hidden="1">Bins!$O$71:$O$89</definedName>
    <definedName name="_xlchart.v1.8" hidden="1">'Planterware '!$AP$48:$AP$57</definedName>
    <definedName name="_xlchart.v1.9" hidden="1">'Planterware '!$AQ$47</definedName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Sales!$A$1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pivotCaches>
    <pivotCache cacheId="30" r:id="rId15"/>
    <pivotCache cacheId="31" r:id="rId16"/>
    <pivotCache cacheId="32" r:id="rId17"/>
    <pivotCache cacheId="33" r:id="rId18"/>
    <pivotCache cacheId="34" r:id="rId19"/>
    <pivotCache cacheId="35" r:id="rId20"/>
    <pivotCache cacheId="36" r:id="rId21"/>
    <pivotCache cacheId="37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U5" i="21" l="1"/>
  <c r="AU6" i="21"/>
  <c r="AU4" i="21"/>
  <c r="AG203" i="21"/>
  <c r="AC203" i="21"/>
  <c r="Y203" i="21"/>
  <c r="U203" i="21"/>
  <c r="Q203" i="21"/>
  <c r="M203" i="21"/>
  <c r="I203" i="21"/>
  <c r="E203" i="21"/>
  <c r="F203" i="21" s="1"/>
  <c r="AG202" i="21"/>
  <c r="AC202" i="21"/>
  <c r="Y202" i="21"/>
  <c r="U202" i="21"/>
  <c r="Q202" i="21"/>
  <c r="M202" i="21"/>
  <c r="I202" i="21"/>
  <c r="E202" i="21"/>
  <c r="F202" i="21" s="1"/>
  <c r="AG201" i="21"/>
  <c r="AC201" i="21"/>
  <c r="Z201" i="21"/>
  <c r="Y201" i="21"/>
  <c r="AA201" i="21" s="1"/>
  <c r="U201" i="21"/>
  <c r="Q201" i="21"/>
  <c r="M201" i="21"/>
  <c r="I201" i="21"/>
  <c r="E201" i="21"/>
  <c r="F201" i="21" s="1"/>
  <c r="AG200" i="21"/>
  <c r="AC200" i="21"/>
  <c r="Y200" i="21"/>
  <c r="U200" i="21"/>
  <c r="Q200" i="21"/>
  <c r="M200" i="21"/>
  <c r="I200" i="21"/>
  <c r="E200" i="21"/>
  <c r="F200" i="21" s="1"/>
  <c r="AG199" i="21"/>
  <c r="AC199" i="21"/>
  <c r="Y199" i="21"/>
  <c r="U199" i="21"/>
  <c r="Q199" i="21"/>
  <c r="M199" i="21"/>
  <c r="I199" i="21"/>
  <c r="E199" i="21"/>
  <c r="F199" i="21" s="1"/>
  <c r="AG198" i="21"/>
  <c r="AC198" i="21"/>
  <c r="Y198" i="21"/>
  <c r="V198" i="21"/>
  <c r="U198" i="21"/>
  <c r="W198" i="21" s="1"/>
  <c r="Q198" i="21"/>
  <c r="M198" i="21"/>
  <c r="I198" i="21"/>
  <c r="E198" i="21"/>
  <c r="F198" i="21" s="1"/>
  <c r="AG197" i="21"/>
  <c r="AC197" i="21"/>
  <c r="Z197" i="21"/>
  <c r="Y197" i="21"/>
  <c r="U197" i="21"/>
  <c r="Q197" i="21"/>
  <c r="N197" i="21"/>
  <c r="O197" i="21" s="1"/>
  <c r="M197" i="21"/>
  <c r="J197" i="21"/>
  <c r="I197" i="21"/>
  <c r="K197" i="21" s="1"/>
  <c r="E197" i="21"/>
  <c r="F197" i="21" s="1"/>
  <c r="AH196" i="21"/>
  <c r="AI196" i="21" s="1"/>
  <c r="AG196" i="21"/>
  <c r="AD196" i="21"/>
  <c r="AC196" i="21"/>
  <c r="AE196" i="21" s="1"/>
  <c r="Z196" i="21"/>
  <c r="Y196" i="21"/>
  <c r="AA196" i="21" s="1"/>
  <c r="U196" i="21"/>
  <c r="Q196" i="21"/>
  <c r="N196" i="21"/>
  <c r="M196" i="21"/>
  <c r="O196" i="21" s="1"/>
  <c r="I196" i="21"/>
  <c r="F196" i="21"/>
  <c r="V196" i="21" s="1"/>
  <c r="W196" i="21" s="1"/>
  <c r="E196" i="21"/>
  <c r="AG195" i="21"/>
  <c r="AC195" i="21"/>
  <c r="Y195" i="21"/>
  <c r="U195" i="21"/>
  <c r="Q195" i="21"/>
  <c r="N195" i="21"/>
  <c r="M195" i="21"/>
  <c r="O195" i="21" s="1"/>
  <c r="I195" i="21"/>
  <c r="F195" i="21"/>
  <c r="E195" i="21"/>
  <c r="AG194" i="21"/>
  <c r="AC194" i="21"/>
  <c r="Y194" i="21"/>
  <c r="U194" i="21"/>
  <c r="Q194" i="21"/>
  <c r="M194" i="21"/>
  <c r="J194" i="21"/>
  <c r="K194" i="21" s="1"/>
  <c r="I194" i="21"/>
  <c r="E194" i="21"/>
  <c r="F194" i="21" s="1"/>
  <c r="AG193" i="21"/>
  <c r="AC193" i="21"/>
  <c r="Z193" i="21"/>
  <c r="Y193" i="21"/>
  <c r="AA193" i="21" s="1"/>
  <c r="V193" i="21"/>
  <c r="U193" i="21"/>
  <c r="Q193" i="21"/>
  <c r="M193" i="21"/>
  <c r="K193" i="21"/>
  <c r="J193" i="21"/>
  <c r="I193" i="21"/>
  <c r="E193" i="21"/>
  <c r="F193" i="21" s="1"/>
  <c r="AG192" i="21"/>
  <c r="AC192" i="21"/>
  <c r="Y192" i="21"/>
  <c r="U192" i="21"/>
  <c r="Q192" i="21"/>
  <c r="M192" i="21"/>
  <c r="I192" i="21"/>
  <c r="F192" i="21"/>
  <c r="E192" i="21"/>
  <c r="AG191" i="21"/>
  <c r="AC191" i="21"/>
  <c r="Y191" i="21"/>
  <c r="U191" i="21"/>
  <c r="Q191" i="21"/>
  <c r="M191" i="21"/>
  <c r="I191" i="21"/>
  <c r="F191" i="21"/>
  <c r="E191" i="21"/>
  <c r="AG190" i="21"/>
  <c r="AC190" i="21"/>
  <c r="Y190" i="21"/>
  <c r="V190" i="21"/>
  <c r="U190" i="21"/>
  <c r="W190" i="21" s="1"/>
  <c r="R190" i="21"/>
  <c r="Q190" i="21"/>
  <c r="M190" i="21"/>
  <c r="I190" i="21"/>
  <c r="E190" i="21"/>
  <c r="F190" i="21" s="1"/>
  <c r="AG189" i="21"/>
  <c r="AC189" i="21"/>
  <c r="Z189" i="21"/>
  <c r="Y189" i="21"/>
  <c r="U189" i="21"/>
  <c r="Q189" i="21"/>
  <c r="M189" i="21"/>
  <c r="I189" i="21"/>
  <c r="E189" i="21"/>
  <c r="F189" i="21" s="1"/>
  <c r="AH188" i="21"/>
  <c r="AI188" i="21" s="1"/>
  <c r="AG188" i="21"/>
  <c r="AD188" i="21"/>
  <c r="AC188" i="21"/>
  <c r="Z188" i="21"/>
  <c r="Y188" i="21"/>
  <c r="AA188" i="21" s="1"/>
  <c r="W188" i="21"/>
  <c r="U188" i="21"/>
  <c r="Q188" i="21"/>
  <c r="N188" i="21"/>
  <c r="M188" i="21"/>
  <c r="O188" i="21" s="1"/>
  <c r="I188" i="21"/>
  <c r="F188" i="21"/>
  <c r="V188" i="21" s="1"/>
  <c r="E188" i="21"/>
  <c r="AG187" i="21"/>
  <c r="AC187" i="21"/>
  <c r="Y187" i="21"/>
  <c r="V187" i="21"/>
  <c r="W187" i="21" s="1"/>
  <c r="U187" i="21"/>
  <c r="R187" i="21"/>
  <c r="Q187" i="21"/>
  <c r="M187" i="21"/>
  <c r="I187" i="21"/>
  <c r="F187" i="21"/>
  <c r="E187" i="21"/>
  <c r="AG186" i="21"/>
  <c r="AC186" i="21"/>
  <c r="Y186" i="21"/>
  <c r="U186" i="21"/>
  <c r="Q186" i="21"/>
  <c r="M186" i="21"/>
  <c r="I186" i="21"/>
  <c r="E186" i="21"/>
  <c r="F186" i="21" s="1"/>
  <c r="AG185" i="21"/>
  <c r="AC185" i="21"/>
  <c r="Y185" i="21"/>
  <c r="V185" i="21"/>
  <c r="U185" i="21"/>
  <c r="W185" i="21" s="1"/>
  <c r="Q185" i="21"/>
  <c r="M185" i="21"/>
  <c r="I185" i="21"/>
  <c r="E185" i="21"/>
  <c r="F185" i="21" s="1"/>
  <c r="AG184" i="21"/>
  <c r="AC184" i="21"/>
  <c r="Y184" i="21"/>
  <c r="U184" i="21"/>
  <c r="R184" i="21"/>
  <c r="S184" i="21" s="1"/>
  <c r="Q184" i="21"/>
  <c r="M184" i="21"/>
  <c r="I184" i="21"/>
  <c r="F184" i="21"/>
  <c r="E184" i="21"/>
  <c r="AH183" i="21"/>
  <c r="AG183" i="21"/>
  <c r="AI183" i="21" s="1"/>
  <c r="AC183" i="21"/>
  <c r="Y183" i="21"/>
  <c r="U183" i="21"/>
  <c r="R183" i="21"/>
  <c r="S183" i="21" s="1"/>
  <c r="Q183" i="21"/>
  <c r="M183" i="21"/>
  <c r="I183" i="21"/>
  <c r="E183" i="21"/>
  <c r="F183" i="21" s="1"/>
  <c r="AG182" i="21"/>
  <c r="AC182" i="21"/>
  <c r="Y182" i="21"/>
  <c r="U182" i="21"/>
  <c r="R182" i="21"/>
  <c r="Q182" i="21"/>
  <c r="M182" i="21"/>
  <c r="I182" i="21"/>
  <c r="E182" i="21"/>
  <c r="F182" i="21" s="1"/>
  <c r="AG181" i="21"/>
  <c r="AC181" i="21"/>
  <c r="Y181" i="21"/>
  <c r="U181" i="21"/>
  <c r="Q181" i="21"/>
  <c r="N181" i="21"/>
  <c r="O181" i="21" s="1"/>
  <c r="M181" i="21"/>
  <c r="J181" i="21"/>
  <c r="I181" i="21"/>
  <c r="E181" i="21"/>
  <c r="F181" i="21" s="1"/>
  <c r="AH180" i="21"/>
  <c r="AI180" i="21" s="1"/>
  <c r="AG180" i="21"/>
  <c r="AD180" i="21"/>
  <c r="AC180" i="21"/>
  <c r="AE180" i="21" s="1"/>
  <c r="Z180" i="21"/>
  <c r="Y180" i="21"/>
  <c r="U180" i="21"/>
  <c r="Q180" i="21"/>
  <c r="N180" i="21"/>
  <c r="O180" i="21" s="1"/>
  <c r="M180" i="21"/>
  <c r="I180" i="21"/>
  <c r="F180" i="21"/>
  <c r="V180" i="21" s="1"/>
  <c r="W180" i="21" s="1"/>
  <c r="E180" i="21"/>
  <c r="AH179" i="21"/>
  <c r="AG179" i="21"/>
  <c r="AI179" i="21" s="1"/>
  <c r="AC179" i="21"/>
  <c r="Y179" i="21"/>
  <c r="U179" i="21"/>
  <c r="R179" i="21"/>
  <c r="Q179" i="21"/>
  <c r="S179" i="21" s="1"/>
  <c r="N179" i="21"/>
  <c r="M179" i="21"/>
  <c r="O179" i="21" s="1"/>
  <c r="I179" i="21"/>
  <c r="F179" i="21"/>
  <c r="E179" i="21"/>
  <c r="AH178" i="21"/>
  <c r="AG178" i="21"/>
  <c r="AI178" i="21" s="1"/>
  <c r="AC178" i="21"/>
  <c r="Y178" i="21"/>
  <c r="U178" i="21"/>
  <c r="Q178" i="21"/>
  <c r="M178" i="21"/>
  <c r="I178" i="21"/>
  <c r="E178" i="21"/>
  <c r="F178" i="21" s="1"/>
  <c r="AG177" i="21"/>
  <c r="AC177" i="21"/>
  <c r="Y177" i="21"/>
  <c r="U177" i="21"/>
  <c r="Q177" i="21"/>
  <c r="M177" i="21"/>
  <c r="I177" i="21"/>
  <c r="E177" i="21"/>
  <c r="F177" i="21" s="1"/>
  <c r="AH176" i="21"/>
  <c r="AI176" i="21" s="1"/>
  <c r="AG176" i="21"/>
  <c r="AC176" i="21"/>
  <c r="Y176" i="21"/>
  <c r="U176" i="21"/>
  <c r="Q176" i="21"/>
  <c r="M176" i="21"/>
  <c r="J176" i="21"/>
  <c r="I176" i="21"/>
  <c r="F176" i="21"/>
  <c r="E176" i="21"/>
  <c r="AG175" i="21"/>
  <c r="AC175" i="21"/>
  <c r="Y175" i="21"/>
  <c r="U175" i="21"/>
  <c r="Q175" i="21"/>
  <c r="M175" i="21"/>
  <c r="I175" i="21"/>
  <c r="F175" i="21"/>
  <c r="E175" i="21"/>
  <c r="AG174" i="21"/>
  <c r="AC174" i="21"/>
  <c r="Z174" i="21"/>
  <c r="AA174" i="21" s="1"/>
  <c r="Y174" i="21"/>
  <c r="U174" i="21"/>
  <c r="Q174" i="21"/>
  <c r="M174" i="21"/>
  <c r="I174" i="21"/>
  <c r="F174" i="21"/>
  <c r="E174" i="21"/>
  <c r="AG173" i="21"/>
  <c r="AD173" i="21"/>
  <c r="AE173" i="21" s="1"/>
  <c r="AC173" i="21"/>
  <c r="Z173" i="21"/>
  <c r="AA173" i="21" s="1"/>
  <c r="Y173" i="21"/>
  <c r="U173" i="21"/>
  <c r="Q173" i="21"/>
  <c r="N173" i="21"/>
  <c r="O173" i="21" s="1"/>
  <c r="M173" i="21"/>
  <c r="J173" i="21"/>
  <c r="I173" i="21"/>
  <c r="E173" i="21"/>
  <c r="F173" i="21" s="1"/>
  <c r="AH172" i="21"/>
  <c r="AI172" i="21" s="1"/>
  <c r="AG172" i="21"/>
  <c r="AD172" i="21"/>
  <c r="AC172" i="21"/>
  <c r="AE172" i="21" s="1"/>
  <c r="Z172" i="21"/>
  <c r="Y172" i="21"/>
  <c r="U172" i="21"/>
  <c r="R172" i="21"/>
  <c r="S172" i="21" s="1"/>
  <c r="Q172" i="21"/>
  <c r="N172" i="21"/>
  <c r="O172" i="21" s="1"/>
  <c r="M172" i="21"/>
  <c r="I172" i="21"/>
  <c r="F172" i="21"/>
  <c r="E172" i="21"/>
  <c r="AG171" i="21"/>
  <c r="AC171" i="21"/>
  <c r="Y171" i="21"/>
  <c r="U171" i="21"/>
  <c r="Q171" i="21"/>
  <c r="M171" i="21"/>
  <c r="I171" i="21"/>
  <c r="E171" i="21"/>
  <c r="F171" i="21" s="1"/>
  <c r="AH170" i="21"/>
  <c r="AG170" i="21"/>
  <c r="AC170" i="21"/>
  <c r="Y170" i="21"/>
  <c r="V170" i="21"/>
  <c r="U170" i="21"/>
  <c r="W170" i="21" s="1"/>
  <c r="Q170" i="21"/>
  <c r="M170" i="21"/>
  <c r="J170" i="21"/>
  <c r="K170" i="21" s="1"/>
  <c r="I170" i="21"/>
  <c r="E170" i="21"/>
  <c r="F170" i="21" s="1"/>
  <c r="AI169" i="21"/>
  <c r="AH169" i="21"/>
  <c r="AG169" i="21"/>
  <c r="AC169" i="21"/>
  <c r="Z169" i="21"/>
  <c r="Y169" i="21"/>
  <c r="W169" i="21"/>
  <c r="V169" i="21"/>
  <c r="U169" i="21"/>
  <c r="Q169" i="21"/>
  <c r="N169" i="21"/>
  <c r="M169" i="21"/>
  <c r="O169" i="21" s="1"/>
  <c r="K169" i="21"/>
  <c r="J169" i="21"/>
  <c r="I169" i="21"/>
  <c r="E169" i="21"/>
  <c r="F169" i="21" s="1"/>
  <c r="R169" i="21" s="1"/>
  <c r="S169" i="21" s="1"/>
  <c r="AG168" i="21"/>
  <c r="AD168" i="21"/>
  <c r="AC168" i="21"/>
  <c r="AE168" i="21" s="1"/>
  <c r="Y168" i="21"/>
  <c r="U168" i="21"/>
  <c r="R168" i="21"/>
  <c r="S168" i="21" s="1"/>
  <c r="Q168" i="21"/>
  <c r="M168" i="21"/>
  <c r="J168" i="21"/>
  <c r="K168" i="21" s="1"/>
  <c r="I168" i="21"/>
  <c r="F168" i="21"/>
  <c r="AH168" i="21" s="1"/>
  <c r="E168" i="21"/>
  <c r="AG167" i="21"/>
  <c r="AC167" i="21"/>
  <c r="Y167" i="21"/>
  <c r="U167" i="21"/>
  <c r="Q167" i="21"/>
  <c r="M167" i="21"/>
  <c r="I167" i="21"/>
  <c r="E167" i="21"/>
  <c r="F167" i="21" s="1"/>
  <c r="AG166" i="21"/>
  <c r="AC166" i="21"/>
  <c r="Z166" i="21"/>
  <c r="AA166" i="21" s="1"/>
  <c r="Y166" i="21"/>
  <c r="U166" i="21"/>
  <c r="Q166" i="21"/>
  <c r="M166" i="21"/>
  <c r="J166" i="21"/>
  <c r="K166" i="21" s="1"/>
  <c r="I166" i="21"/>
  <c r="E166" i="21"/>
  <c r="F166" i="21" s="1"/>
  <c r="AH166" i="21" s="1"/>
  <c r="AG165" i="21"/>
  <c r="AC165" i="21"/>
  <c r="Y165" i="21"/>
  <c r="U165" i="21"/>
  <c r="Q165" i="21"/>
  <c r="M165" i="21"/>
  <c r="I165" i="21"/>
  <c r="E165" i="21"/>
  <c r="F165" i="21" s="1"/>
  <c r="AG164" i="21"/>
  <c r="AD164" i="21"/>
  <c r="AC164" i="21"/>
  <c r="Z164" i="21"/>
  <c r="AA164" i="21" s="1"/>
  <c r="Y164" i="21"/>
  <c r="U164" i="21"/>
  <c r="R164" i="21"/>
  <c r="Q164" i="21"/>
  <c r="S164" i="21" s="1"/>
  <c r="O164" i="21"/>
  <c r="N164" i="21"/>
  <c r="M164" i="21"/>
  <c r="I164" i="21"/>
  <c r="E164" i="21"/>
  <c r="F164" i="21" s="1"/>
  <c r="AH163" i="21"/>
  <c r="AG163" i="21"/>
  <c r="AI163" i="21" s="1"/>
  <c r="AD163" i="21"/>
  <c r="AC163" i="21"/>
  <c r="Y163" i="21"/>
  <c r="U163" i="21"/>
  <c r="Q163" i="21"/>
  <c r="N163" i="21"/>
  <c r="M163" i="21"/>
  <c r="O163" i="21" s="1"/>
  <c r="I163" i="21"/>
  <c r="F163" i="21"/>
  <c r="E163" i="21"/>
  <c r="AG162" i="21"/>
  <c r="AC162" i="21"/>
  <c r="Z162" i="21"/>
  <c r="AA162" i="21" s="1"/>
  <c r="Y162" i="21"/>
  <c r="U162" i="21"/>
  <c r="Q162" i="21"/>
  <c r="M162" i="21"/>
  <c r="I162" i="21"/>
  <c r="F162" i="21"/>
  <c r="E162" i="21"/>
  <c r="AH161" i="21"/>
  <c r="AI161" i="21" s="1"/>
  <c r="AG161" i="21"/>
  <c r="AC161" i="21"/>
  <c r="Z161" i="21"/>
  <c r="Y161" i="21"/>
  <c r="AA161" i="21" s="1"/>
  <c r="U161" i="21"/>
  <c r="Q161" i="21"/>
  <c r="S161" i="21" s="1"/>
  <c r="N161" i="21"/>
  <c r="M161" i="21"/>
  <c r="O161" i="21" s="1"/>
  <c r="I161" i="21"/>
  <c r="E161" i="21"/>
  <c r="F161" i="21" s="1"/>
  <c r="R161" i="21" s="1"/>
  <c r="AG160" i="21"/>
  <c r="AD160" i="21"/>
  <c r="AE160" i="21" s="1"/>
  <c r="AC160" i="21"/>
  <c r="Y160" i="21"/>
  <c r="U160" i="21"/>
  <c r="R160" i="21"/>
  <c r="S160" i="21" s="1"/>
  <c r="Q160" i="21"/>
  <c r="M160" i="21"/>
  <c r="I160" i="21"/>
  <c r="F160" i="21"/>
  <c r="E160" i="21"/>
  <c r="AG159" i="21"/>
  <c r="AC159" i="21"/>
  <c r="Y159" i="21"/>
  <c r="U159" i="21"/>
  <c r="Q159" i="21"/>
  <c r="M159" i="21"/>
  <c r="I159" i="21"/>
  <c r="E159" i="21"/>
  <c r="F159" i="21" s="1"/>
  <c r="AH158" i="21"/>
  <c r="AG158" i="21"/>
  <c r="AC158" i="21"/>
  <c r="AA158" i="21"/>
  <c r="Z158" i="21"/>
  <c r="Y158" i="21"/>
  <c r="U158" i="21"/>
  <c r="Q158" i="21"/>
  <c r="O158" i="21"/>
  <c r="N158" i="21"/>
  <c r="M158" i="21"/>
  <c r="I158" i="21"/>
  <c r="E158" i="21"/>
  <c r="F158" i="21" s="1"/>
  <c r="AG157" i="21"/>
  <c r="AC157" i="21"/>
  <c r="Y157" i="21"/>
  <c r="U157" i="21"/>
  <c r="Q157" i="21"/>
  <c r="M157" i="21"/>
  <c r="I157" i="21"/>
  <c r="E157" i="21"/>
  <c r="F157" i="21" s="1"/>
  <c r="AG156" i="21"/>
  <c r="AC156" i="21"/>
  <c r="Y156" i="21"/>
  <c r="U156" i="21"/>
  <c r="Q156" i="21"/>
  <c r="M156" i="21"/>
  <c r="J156" i="21"/>
  <c r="I156" i="21"/>
  <c r="K156" i="21" s="1"/>
  <c r="E156" i="21"/>
  <c r="F156" i="21" s="1"/>
  <c r="AH155" i="21"/>
  <c r="AG155" i="21"/>
  <c r="AC155" i="21"/>
  <c r="Y155" i="21"/>
  <c r="V155" i="21"/>
  <c r="U155" i="21"/>
  <c r="W155" i="21" s="1"/>
  <c r="Q155" i="21"/>
  <c r="M155" i="21"/>
  <c r="I155" i="21"/>
  <c r="F155" i="21"/>
  <c r="E155" i="21"/>
  <c r="AG154" i="21"/>
  <c r="AD154" i="21"/>
  <c r="AC154" i="21"/>
  <c r="AE154" i="21" s="1"/>
  <c r="Y154" i="21"/>
  <c r="V154" i="21"/>
  <c r="U154" i="21"/>
  <c r="Q154" i="21"/>
  <c r="M154" i="21"/>
  <c r="J154" i="21"/>
  <c r="K154" i="21" s="1"/>
  <c r="I154" i="21"/>
  <c r="E154" i="21"/>
  <c r="F154" i="21" s="1"/>
  <c r="AG153" i="21"/>
  <c r="AD153" i="21"/>
  <c r="AC153" i="21"/>
  <c r="AE153" i="21" s="1"/>
  <c r="Z153" i="21"/>
  <c r="AA153" i="21" s="1"/>
  <c r="Y153" i="21"/>
  <c r="U153" i="21"/>
  <c r="Q153" i="21"/>
  <c r="M153" i="21"/>
  <c r="I153" i="21"/>
  <c r="F153" i="21"/>
  <c r="E153" i="21"/>
  <c r="AG152" i="21"/>
  <c r="AC152" i="21"/>
  <c r="Z152" i="21"/>
  <c r="Y152" i="21"/>
  <c r="V152" i="21"/>
  <c r="U152" i="21"/>
  <c r="Q152" i="21"/>
  <c r="N152" i="21"/>
  <c r="O152" i="21" s="1"/>
  <c r="M152" i="21"/>
  <c r="K152" i="21"/>
  <c r="J152" i="21"/>
  <c r="I152" i="21"/>
  <c r="E152" i="21"/>
  <c r="F152" i="21" s="1"/>
  <c r="AG151" i="21"/>
  <c r="AD151" i="21"/>
  <c r="AC151" i="21"/>
  <c r="AE151" i="21" s="1"/>
  <c r="Y151" i="21"/>
  <c r="U151" i="21"/>
  <c r="Q151" i="21"/>
  <c r="M151" i="21"/>
  <c r="J151" i="21"/>
  <c r="I151" i="21"/>
  <c r="K151" i="21" s="1"/>
  <c r="F151" i="21"/>
  <c r="E151" i="21"/>
  <c r="AG150" i="21"/>
  <c r="AC150" i="21"/>
  <c r="Z150" i="21"/>
  <c r="Y150" i="21"/>
  <c r="AA150" i="21" s="1"/>
  <c r="U150" i="21"/>
  <c r="Q150" i="21"/>
  <c r="O150" i="21"/>
  <c r="N150" i="21"/>
  <c r="M150" i="21"/>
  <c r="I150" i="21"/>
  <c r="E150" i="21"/>
  <c r="F150" i="21" s="1"/>
  <c r="AG149" i="21"/>
  <c r="AC149" i="21"/>
  <c r="Y149" i="21"/>
  <c r="U149" i="21"/>
  <c r="Q149" i="21"/>
  <c r="M149" i="21"/>
  <c r="J149" i="21"/>
  <c r="K149" i="21" s="1"/>
  <c r="I149" i="21"/>
  <c r="F149" i="21"/>
  <c r="E149" i="21"/>
  <c r="AG148" i="21"/>
  <c r="AD148" i="21"/>
  <c r="AE148" i="21" s="1"/>
  <c r="AC148" i="21"/>
  <c r="Y148" i="21"/>
  <c r="U148" i="21"/>
  <c r="Q148" i="21"/>
  <c r="M148" i="21"/>
  <c r="J148" i="21"/>
  <c r="I148" i="21"/>
  <c r="K148" i="21" s="1"/>
  <c r="E148" i="21"/>
  <c r="F148" i="21" s="1"/>
  <c r="AH147" i="21"/>
  <c r="AI147" i="21" s="1"/>
  <c r="AG147" i="21"/>
  <c r="AC147" i="21"/>
  <c r="Z147" i="21"/>
  <c r="Y147" i="21"/>
  <c r="W147" i="21"/>
  <c r="V147" i="21"/>
  <c r="U147" i="21"/>
  <c r="Q147" i="21"/>
  <c r="N147" i="21"/>
  <c r="M147" i="21"/>
  <c r="O147" i="21" s="1"/>
  <c r="K147" i="21"/>
  <c r="I147" i="21"/>
  <c r="F147" i="21"/>
  <c r="J147" i="21" s="1"/>
  <c r="E147" i="21"/>
  <c r="AH146" i="21"/>
  <c r="AG146" i="21"/>
  <c r="AI146" i="21" s="1"/>
  <c r="AC146" i="21"/>
  <c r="Y146" i="21"/>
  <c r="U146" i="21"/>
  <c r="Q146" i="21"/>
  <c r="M146" i="21"/>
  <c r="J146" i="21"/>
  <c r="K146" i="21" s="1"/>
  <c r="I146" i="21"/>
  <c r="F146" i="21"/>
  <c r="E146" i="21"/>
  <c r="AG145" i="21"/>
  <c r="AD145" i="21"/>
  <c r="AC145" i="21"/>
  <c r="AE145" i="21" s="1"/>
  <c r="AA145" i="21"/>
  <c r="Z145" i="21"/>
  <c r="Y145" i="21"/>
  <c r="U145" i="21"/>
  <c r="R145" i="21"/>
  <c r="Q145" i="21"/>
  <c r="M145" i="21"/>
  <c r="J145" i="21"/>
  <c r="I145" i="21"/>
  <c r="F145" i="21"/>
  <c r="E145" i="21"/>
  <c r="AG144" i="21"/>
  <c r="AC144" i="21"/>
  <c r="Y144" i="21"/>
  <c r="U144" i="21"/>
  <c r="R144" i="21"/>
  <c r="S144" i="21" s="1"/>
  <c r="Q144" i="21"/>
  <c r="M144" i="21"/>
  <c r="I144" i="21"/>
  <c r="E144" i="21"/>
  <c r="F144" i="21" s="1"/>
  <c r="AH143" i="21"/>
  <c r="AI143" i="21" s="1"/>
  <c r="AG143" i="21"/>
  <c r="AC143" i="21"/>
  <c r="Y143" i="21"/>
  <c r="U143" i="21"/>
  <c r="Q143" i="21"/>
  <c r="M143" i="21"/>
  <c r="I143" i="21"/>
  <c r="F143" i="21"/>
  <c r="E143" i="21"/>
  <c r="AG142" i="21"/>
  <c r="AC142" i="21"/>
  <c r="Y142" i="21"/>
  <c r="U142" i="21"/>
  <c r="Q142" i="21"/>
  <c r="M142" i="21"/>
  <c r="I142" i="21"/>
  <c r="E142" i="21"/>
  <c r="F142" i="21" s="1"/>
  <c r="V142" i="21" s="1"/>
  <c r="W142" i="21" s="1"/>
  <c r="AG141" i="21"/>
  <c r="AC141" i="21"/>
  <c r="Z141" i="21"/>
  <c r="Y141" i="21"/>
  <c r="AA141" i="21" s="1"/>
  <c r="V141" i="21"/>
  <c r="W141" i="21" s="1"/>
  <c r="U141" i="21"/>
  <c r="Q141" i="21"/>
  <c r="M141" i="21"/>
  <c r="J141" i="21"/>
  <c r="K141" i="21" s="1"/>
  <c r="I141" i="21"/>
  <c r="E141" i="21"/>
  <c r="F141" i="21" s="1"/>
  <c r="AG140" i="21"/>
  <c r="AE140" i="21"/>
  <c r="AD140" i="21"/>
  <c r="AC140" i="21"/>
  <c r="Y140" i="21"/>
  <c r="U140" i="21"/>
  <c r="Q140" i="21"/>
  <c r="N140" i="21"/>
  <c r="M140" i="21"/>
  <c r="O140" i="21" s="1"/>
  <c r="K140" i="21"/>
  <c r="J140" i="21"/>
  <c r="I140" i="21"/>
  <c r="E140" i="21"/>
  <c r="F140" i="21" s="1"/>
  <c r="AG139" i="21"/>
  <c r="AD139" i="21"/>
  <c r="AC139" i="21"/>
  <c r="AE139" i="21" s="1"/>
  <c r="Y139" i="21"/>
  <c r="U139" i="21"/>
  <c r="S139" i="21"/>
  <c r="R139" i="21"/>
  <c r="Q139" i="21"/>
  <c r="M139" i="21"/>
  <c r="I139" i="21"/>
  <c r="F139" i="21"/>
  <c r="E139" i="21"/>
  <c r="AG138" i="21"/>
  <c r="AC138" i="21"/>
  <c r="Y138" i="21"/>
  <c r="U138" i="21"/>
  <c r="Q138" i="21"/>
  <c r="M138" i="21"/>
  <c r="I138" i="21"/>
  <c r="E138" i="21"/>
  <c r="F138" i="21" s="1"/>
  <c r="AG137" i="21"/>
  <c r="AC137" i="21"/>
  <c r="Y137" i="21"/>
  <c r="U137" i="21"/>
  <c r="Q137" i="21"/>
  <c r="M137" i="21"/>
  <c r="I137" i="21"/>
  <c r="F137" i="21"/>
  <c r="E137" i="21"/>
  <c r="AG136" i="21"/>
  <c r="AC136" i="21"/>
  <c r="Y136" i="21"/>
  <c r="U136" i="21"/>
  <c r="Q136" i="21"/>
  <c r="M136" i="21"/>
  <c r="I136" i="21"/>
  <c r="E136" i="21"/>
  <c r="F136" i="21" s="1"/>
  <c r="AG135" i="21"/>
  <c r="AC135" i="21"/>
  <c r="Y135" i="21"/>
  <c r="U135" i="21"/>
  <c r="Q135" i="21"/>
  <c r="M135" i="21"/>
  <c r="I135" i="21"/>
  <c r="F135" i="21"/>
  <c r="E135" i="21"/>
  <c r="AH134" i="21"/>
  <c r="AG134" i="21"/>
  <c r="AI134" i="21" s="1"/>
  <c r="AC134" i="21"/>
  <c r="Z134" i="21"/>
  <c r="Y134" i="21"/>
  <c r="AA134" i="21" s="1"/>
  <c r="U134" i="21"/>
  <c r="Q134" i="21"/>
  <c r="N134" i="21"/>
  <c r="M134" i="21"/>
  <c r="O134" i="21" s="1"/>
  <c r="I134" i="21"/>
  <c r="E134" i="21"/>
  <c r="F134" i="21" s="1"/>
  <c r="AG133" i="21"/>
  <c r="AC133" i="21"/>
  <c r="Z133" i="21"/>
  <c r="Y133" i="21"/>
  <c r="U133" i="21"/>
  <c r="Q133" i="21"/>
  <c r="O133" i="21"/>
  <c r="N133" i="21"/>
  <c r="M133" i="21"/>
  <c r="I133" i="21"/>
  <c r="E133" i="21"/>
  <c r="F133" i="21" s="1"/>
  <c r="AG132" i="21"/>
  <c r="AC132" i="21"/>
  <c r="Y132" i="21"/>
  <c r="U132" i="21"/>
  <c r="Q132" i="21"/>
  <c r="M132" i="21"/>
  <c r="I132" i="21"/>
  <c r="E132" i="21"/>
  <c r="F132" i="21" s="1"/>
  <c r="AH131" i="21"/>
  <c r="AG131" i="21"/>
  <c r="AC131" i="21"/>
  <c r="Y131" i="21"/>
  <c r="V131" i="21"/>
  <c r="U131" i="21"/>
  <c r="W131" i="21" s="1"/>
  <c r="Q131" i="21"/>
  <c r="M131" i="21"/>
  <c r="I131" i="21"/>
  <c r="F131" i="21"/>
  <c r="E131" i="21"/>
  <c r="AG130" i="21"/>
  <c r="AC130" i="21"/>
  <c r="Y130" i="21"/>
  <c r="V130" i="21"/>
  <c r="U130" i="21"/>
  <c r="W130" i="21" s="1"/>
  <c r="Q130" i="21"/>
  <c r="M130" i="21"/>
  <c r="K130" i="21"/>
  <c r="J130" i="21"/>
  <c r="I130" i="21"/>
  <c r="F130" i="21"/>
  <c r="E130" i="21"/>
  <c r="AG129" i="21"/>
  <c r="AC129" i="21"/>
  <c r="Y129" i="21"/>
  <c r="U129" i="21"/>
  <c r="Q129" i="21"/>
  <c r="M129" i="21"/>
  <c r="I129" i="21"/>
  <c r="E129" i="21"/>
  <c r="F129" i="21" s="1"/>
  <c r="AG128" i="21"/>
  <c r="AC128" i="21"/>
  <c r="Y128" i="21"/>
  <c r="U128" i="21"/>
  <c r="Q128" i="21"/>
  <c r="M128" i="21"/>
  <c r="I128" i="21"/>
  <c r="E128" i="21"/>
  <c r="F128" i="21" s="1"/>
  <c r="AG127" i="21"/>
  <c r="AC127" i="21"/>
  <c r="Y127" i="21"/>
  <c r="U127" i="21"/>
  <c r="Q127" i="21"/>
  <c r="O127" i="21"/>
  <c r="N127" i="21"/>
  <c r="M127" i="21"/>
  <c r="I127" i="21"/>
  <c r="E127" i="21"/>
  <c r="F127" i="21" s="1"/>
  <c r="AG126" i="21"/>
  <c r="AC126" i="21"/>
  <c r="Y126" i="21"/>
  <c r="U126" i="21"/>
  <c r="Q126" i="21"/>
  <c r="M126" i="21"/>
  <c r="I126" i="21"/>
  <c r="E126" i="21"/>
  <c r="F126" i="21" s="1"/>
  <c r="AG125" i="21"/>
  <c r="AC125" i="21"/>
  <c r="Y125" i="21"/>
  <c r="U125" i="21"/>
  <c r="Q125" i="21"/>
  <c r="M125" i="21"/>
  <c r="I125" i="21"/>
  <c r="E125" i="21"/>
  <c r="F125" i="21" s="1"/>
  <c r="AI124" i="21"/>
  <c r="AH124" i="21"/>
  <c r="AG124" i="21"/>
  <c r="AC124" i="21"/>
  <c r="Z124" i="21"/>
  <c r="Y124" i="21"/>
  <c r="AA124" i="21" s="1"/>
  <c r="W124" i="21"/>
  <c r="V124" i="21"/>
  <c r="U124" i="21"/>
  <c r="Q124" i="21"/>
  <c r="S124" i="21" s="1"/>
  <c r="N124" i="21"/>
  <c r="M124" i="21"/>
  <c r="O124" i="21" s="1"/>
  <c r="J124" i="21"/>
  <c r="K124" i="21" s="1"/>
  <c r="I124" i="21"/>
  <c r="E124" i="21"/>
  <c r="F124" i="21" s="1"/>
  <c r="R124" i="21" s="1"/>
  <c r="AG123" i="21"/>
  <c r="AC123" i="21"/>
  <c r="Y123" i="21"/>
  <c r="U123" i="21"/>
  <c r="Q123" i="21"/>
  <c r="M123" i="21"/>
  <c r="I123" i="21"/>
  <c r="E123" i="21"/>
  <c r="F123" i="21" s="1"/>
  <c r="AG122" i="21"/>
  <c r="AC122" i="21"/>
  <c r="Y122" i="21"/>
  <c r="U122" i="21"/>
  <c r="Q122" i="21"/>
  <c r="M122" i="21"/>
  <c r="I122" i="21"/>
  <c r="E122" i="21"/>
  <c r="F122" i="21" s="1"/>
  <c r="AG121" i="21"/>
  <c r="AC121" i="21"/>
  <c r="Y121" i="21"/>
  <c r="U121" i="21"/>
  <c r="Q121" i="21"/>
  <c r="M121" i="21"/>
  <c r="I121" i="21"/>
  <c r="E121" i="21"/>
  <c r="F121" i="21" s="1"/>
  <c r="AH120" i="21"/>
  <c r="AI120" i="21" s="1"/>
  <c r="AG120" i="21"/>
  <c r="AC120" i="21"/>
  <c r="AA120" i="21"/>
  <c r="Z120" i="21"/>
  <c r="Y120" i="21"/>
  <c r="U120" i="21"/>
  <c r="Q120" i="21"/>
  <c r="O120" i="21"/>
  <c r="N120" i="21"/>
  <c r="M120" i="21"/>
  <c r="I120" i="21"/>
  <c r="E120" i="21"/>
  <c r="F120" i="21" s="1"/>
  <c r="AH119" i="21"/>
  <c r="AG119" i="21"/>
  <c r="AI119" i="21" s="1"/>
  <c r="AC119" i="21"/>
  <c r="Z119" i="21"/>
  <c r="Y119" i="21"/>
  <c r="U119" i="21"/>
  <c r="Q119" i="21"/>
  <c r="N119" i="21"/>
  <c r="M119" i="21"/>
  <c r="O119" i="21" s="1"/>
  <c r="I119" i="21"/>
  <c r="E119" i="21"/>
  <c r="F119" i="21" s="1"/>
  <c r="AH118" i="21"/>
  <c r="AG118" i="21"/>
  <c r="AI118" i="21" s="1"/>
  <c r="AC118" i="21"/>
  <c r="Y118" i="21"/>
  <c r="U118" i="21"/>
  <c r="Q118" i="21"/>
  <c r="N118" i="21"/>
  <c r="M118" i="21"/>
  <c r="O118" i="21" s="1"/>
  <c r="K118" i="21"/>
  <c r="J118" i="21"/>
  <c r="I118" i="21"/>
  <c r="E118" i="21"/>
  <c r="F118" i="21" s="1"/>
  <c r="AG117" i="21"/>
  <c r="AD117" i="21"/>
  <c r="AE117" i="21" s="1"/>
  <c r="AC117" i="21"/>
  <c r="Y117" i="21"/>
  <c r="U117" i="21"/>
  <c r="R117" i="21"/>
  <c r="S117" i="21" s="1"/>
  <c r="Q117" i="21"/>
  <c r="M117" i="21"/>
  <c r="K117" i="21"/>
  <c r="J117" i="21"/>
  <c r="I117" i="21"/>
  <c r="F117" i="21"/>
  <c r="E117" i="21"/>
  <c r="AG116" i="21"/>
  <c r="AC116" i="21"/>
  <c r="Y116" i="21"/>
  <c r="U116" i="21"/>
  <c r="Q116" i="21"/>
  <c r="M116" i="21"/>
  <c r="I116" i="21"/>
  <c r="E116" i="21"/>
  <c r="F116" i="21" s="1"/>
  <c r="AG115" i="21"/>
  <c r="AC115" i="21"/>
  <c r="Y115" i="21"/>
  <c r="U115" i="21"/>
  <c r="Q115" i="21"/>
  <c r="M115" i="21"/>
  <c r="I115" i="21"/>
  <c r="E115" i="21"/>
  <c r="F115" i="21" s="1"/>
  <c r="AG114" i="21"/>
  <c r="AC114" i="21"/>
  <c r="Y114" i="21"/>
  <c r="U114" i="21"/>
  <c r="Q114" i="21"/>
  <c r="M114" i="21"/>
  <c r="I114" i="21"/>
  <c r="F114" i="21"/>
  <c r="R114" i="21" s="1"/>
  <c r="S114" i="21" s="1"/>
  <c r="E114" i="21"/>
  <c r="AG113" i="21"/>
  <c r="AC113" i="21"/>
  <c r="Y113" i="21"/>
  <c r="U113" i="21"/>
  <c r="Q113" i="21"/>
  <c r="M113" i="21"/>
  <c r="I113" i="21"/>
  <c r="F113" i="21"/>
  <c r="AH113" i="21" s="1"/>
  <c r="AI113" i="21" s="1"/>
  <c r="E113" i="21"/>
  <c r="AG112" i="21"/>
  <c r="AC112" i="21"/>
  <c r="Y112" i="21"/>
  <c r="U112" i="21"/>
  <c r="Q112" i="21"/>
  <c r="M112" i="21"/>
  <c r="I112" i="21"/>
  <c r="E112" i="21"/>
  <c r="F112" i="21" s="1"/>
  <c r="AG111" i="21"/>
  <c r="AC111" i="21"/>
  <c r="Z111" i="21"/>
  <c r="Y111" i="21"/>
  <c r="U111" i="21"/>
  <c r="Q111" i="21"/>
  <c r="N111" i="21"/>
  <c r="M111" i="21"/>
  <c r="O111" i="21" s="1"/>
  <c r="J111" i="21"/>
  <c r="K111" i="21" s="1"/>
  <c r="I111" i="21"/>
  <c r="E111" i="21"/>
  <c r="F111" i="21" s="1"/>
  <c r="AG110" i="21"/>
  <c r="AE110" i="21"/>
  <c r="AD110" i="21"/>
  <c r="AC110" i="21"/>
  <c r="Y110" i="21"/>
  <c r="U110" i="21"/>
  <c r="Q110" i="21"/>
  <c r="N110" i="21"/>
  <c r="M110" i="21"/>
  <c r="O110" i="21" s="1"/>
  <c r="I110" i="21"/>
  <c r="E110" i="21"/>
  <c r="F110" i="21" s="1"/>
  <c r="AG109" i="21"/>
  <c r="AD109" i="21"/>
  <c r="AE109" i="21" s="1"/>
  <c r="AC109" i="21"/>
  <c r="Y109" i="21"/>
  <c r="U109" i="21"/>
  <c r="Q109" i="21"/>
  <c r="M109" i="21"/>
  <c r="I109" i="21"/>
  <c r="F109" i="21"/>
  <c r="R109" i="21" s="1"/>
  <c r="S109" i="21" s="1"/>
  <c r="E109" i="21"/>
  <c r="AG108" i="21"/>
  <c r="AC108" i="21"/>
  <c r="Y108" i="21"/>
  <c r="V108" i="21"/>
  <c r="U108" i="21"/>
  <c r="R108" i="21"/>
  <c r="S108" i="21" s="1"/>
  <c r="Q108" i="21"/>
  <c r="M108" i="21"/>
  <c r="I108" i="21"/>
  <c r="F108" i="21"/>
  <c r="E108" i="21"/>
  <c r="AG107" i="21"/>
  <c r="AC107" i="21"/>
  <c r="Y107" i="21"/>
  <c r="V107" i="21"/>
  <c r="W107" i="21" s="1"/>
  <c r="U107" i="21"/>
  <c r="Q107" i="21"/>
  <c r="M107" i="21"/>
  <c r="J107" i="21"/>
  <c r="K107" i="21" s="1"/>
  <c r="I107" i="21"/>
  <c r="E107" i="21"/>
  <c r="F107" i="21" s="1"/>
  <c r="AG106" i="21"/>
  <c r="AC106" i="21"/>
  <c r="Y106" i="21"/>
  <c r="U106" i="21"/>
  <c r="Q106" i="21"/>
  <c r="M106" i="21"/>
  <c r="I106" i="21"/>
  <c r="E106" i="21"/>
  <c r="F106" i="21" s="1"/>
  <c r="AG105" i="21"/>
  <c r="AC105" i="21"/>
  <c r="Z105" i="21"/>
  <c r="AA105" i="21" s="1"/>
  <c r="Y105" i="21"/>
  <c r="U105" i="21"/>
  <c r="Q105" i="21"/>
  <c r="M105" i="21"/>
  <c r="I105" i="21"/>
  <c r="E105" i="21"/>
  <c r="F105" i="21" s="1"/>
  <c r="AG104" i="21"/>
  <c r="AC104" i="21"/>
  <c r="Y104" i="21"/>
  <c r="U104" i="21"/>
  <c r="Q104" i="21"/>
  <c r="M104" i="21"/>
  <c r="I104" i="21"/>
  <c r="E104" i="21"/>
  <c r="F104" i="21" s="1"/>
  <c r="AG103" i="21"/>
  <c r="AC103" i="21"/>
  <c r="Y103" i="21"/>
  <c r="U103" i="21"/>
  <c r="Q103" i="21"/>
  <c r="M103" i="21"/>
  <c r="I103" i="21"/>
  <c r="F103" i="21"/>
  <c r="AD103" i="21" s="1"/>
  <c r="AE103" i="21" s="1"/>
  <c r="E103" i="21"/>
  <c r="AG102" i="21"/>
  <c r="AC102" i="21"/>
  <c r="Z102" i="21"/>
  <c r="Y102" i="21"/>
  <c r="AA102" i="21" s="1"/>
  <c r="U102" i="21"/>
  <c r="Q102" i="21"/>
  <c r="S102" i="21" s="1"/>
  <c r="N102" i="21"/>
  <c r="M102" i="21"/>
  <c r="O102" i="21" s="1"/>
  <c r="I102" i="21"/>
  <c r="E102" i="21"/>
  <c r="F102" i="21" s="1"/>
  <c r="R102" i="21" s="1"/>
  <c r="AI101" i="21"/>
  <c r="AH101" i="21"/>
  <c r="AG101" i="21"/>
  <c r="AE101" i="21"/>
  <c r="AC101" i="21"/>
  <c r="Z101" i="21"/>
  <c r="Y101" i="21"/>
  <c r="AA101" i="21" s="1"/>
  <c r="W101" i="21"/>
  <c r="V101" i="21"/>
  <c r="U101" i="21"/>
  <c r="Q101" i="21"/>
  <c r="N101" i="21"/>
  <c r="M101" i="21"/>
  <c r="O101" i="21" s="1"/>
  <c r="J101" i="21"/>
  <c r="I101" i="21"/>
  <c r="K101" i="21" s="1"/>
  <c r="F101" i="21"/>
  <c r="AD101" i="21" s="1"/>
  <c r="E101" i="21"/>
  <c r="AG100" i="21"/>
  <c r="AC100" i="21"/>
  <c r="Y100" i="21"/>
  <c r="AA100" i="21" s="1"/>
  <c r="U100" i="21"/>
  <c r="Q100" i="21"/>
  <c r="M100" i="21"/>
  <c r="I100" i="21"/>
  <c r="F100" i="21"/>
  <c r="Z100" i="21" s="1"/>
  <c r="E100" i="21"/>
  <c r="AH99" i="21"/>
  <c r="AG99" i="21"/>
  <c r="AC99" i="21"/>
  <c r="Y99" i="21"/>
  <c r="U99" i="21"/>
  <c r="Q99" i="21"/>
  <c r="M99" i="21"/>
  <c r="I99" i="21"/>
  <c r="E99" i="21"/>
  <c r="F99" i="21" s="1"/>
  <c r="AG98" i="21"/>
  <c r="AC98" i="21"/>
  <c r="Y98" i="21"/>
  <c r="U98" i="21"/>
  <c r="Q98" i="21"/>
  <c r="M98" i="21"/>
  <c r="I98" i="21"/>
  <c r="F98" i="21"/>
  <c r="V98" i="21" s="1"/>
  <c r="E98" i="21"/>
  <c r="AG97" i="21"/>
  <c r="AC97" i="21"/>
  <c r="Y97" i="21"/>
  <c r="U97" i="21"/>
  <c r="Q97" i="21"/>
  <c r="M97" i="21"/>
  <c r="I97" i="21"/>
  <c r="F97" i="21"/>
  <c r="E97" i="21"/>
  <c r="AH96" i="21"/>
  <c r="AI96" i="21" s="1"/>
  <c r="AG96" i="21"/>
  <c r="AC96" i="21"/>
  <c r="Z96" i="21"/>
  <c r="Y96" i="21"/>
  <c r="V96" i="21"/>
  <c r="W96" i="21" s="1"/>
  <c r="U96" i="21"/>
  <c r="Q96" i="21"/>
  <c r="M96" i="21"/>
  <c r="I96" i="21"/>
  <c r="E96" i="21"/>
  <c r="F96" i="21" s="1"/>
  <c r="AG95" i="21"/>
  <c r="AC95" i="21"/>
  <c r="Y95" i="21"/>
  <c r="U95" i="21"/>
  <c r="Q95" i="21"/>
  <c r="M95" i="21"/>
  <c r="I95" i="21"/>
  <c r="E95" i="21"/>
  <c r="F95" i="21" s="1"/>
  <c r="AG94" i="21"/>
  <c r="AD94" i="21"/>
  <c r="AE94" i="21" s="1"/>
  <c r="AC94" i="21"/>
  <c r="Y94" i="21"/>
  <c r="U94" i="21"/>
  <c r="Q94" i="21"/>
  <c r="N94" i="21"/>
  <c r="O94" i="21" s="1"/>
  <c r="M94" i="21"/>
  <c r="I94" i="21"/>
  <c r="E94" i="21"/>
  <c r="F94" i="21" s="1"/>
  <c r="AH93" i="21"/>
  <c r="AG93" i="21"/>
  <c r="AI93" i="21" s="1"/>
  <c r="AC93" i="21"/>
  <c r="Z93" i="21"/>
  <c r="Y93" i="21"/>
  <c r="AA93" i="21" s="1"/>
  <c r="V93" i="21"/>
  <c r="U93" i="21"/>
  <c r="W93" i="21" s="1"/>
  <c r="Q93" i="21"/>
  <c r="N93" i="21"/>
  <c r="M93" i="21"/>
  <c r="O93" i="21" s="1"/>
  <c r="J93" i="21"/>
  <c r="K93" i="21" s="1"/>
  <c r="I93" i="21"/>
  <c r="F93" i="21"/>
  <c r="AD93" i="21" s="1"/>
  <c r="E93" i="21"/>
  <c r="AH92" i="21"/>
  <c r="AG92" i="21"/>
  <c r="AC92" i="21"/>
  <c r="Y92" i="21"/>
  <c r="V92" i="21"/>
  <c r="U92" i="21"/>
  <c r="W92" i="21" s="1"/>
  <c r="R92" i="21"/>
  <c r="S92" i="21" s="1"/>
  <c r="Q92" i="21"/>
  <c r="M92" i="21"/>
  <c r="I92" i="21"/>
  <c r="E92" i="21"/>
  <c r="F92" i="21" s="1"/>
  <c r="AG91" i="21"/>
  <c r="AC91" i="21"/>
  <c r="Y91" i="21"/>
  <c r="U91" i="21"/>
  <c r="Q91" i="21"/>
  <c r="M91" i="21"/>
  <c r="I91" i="21"/>
  <c r="E91" i="21"/>
  <c r="F91" i="21" s="1"/>
  <c r="AG90" i="21"/>
  <c r="AC90" i="21"/>
  <c r="Y90" i="21"/>
  <c r="U90" i="21"/>
  <c r="Q90" i="21"/>
  <c r="M90" i="21"/>
  <c r="I90" i="21"/>
  <c r="E90" i="21"/>
  <c r="F90" i="21" s="1"/>
  <c r="AG89" i="21"/>
  <c r="AC89" i="21"/>
  <c r="Y89" i="21"/>
  <c r="U89" i="21"/>
  <c r="W89" i="21" s="1"/>
  <c r="Q89" i="21"/>
  <c r="M89" i="21"/>
  <c r="I89" i="21"/>
  <c r="F89" i="21"/>
  <c r="V89" i="21" s="1"/>
  <c r="E89" i="21"/>
  <c r="AG88" i="21"/>
  <c r="AC88" i="21"/>
  <c r="Y88" i="21"/>
  <c r="U88" i="21"/>
  <c r="Q88" i="21"/>
  <c r="M88" i="21"/>
  <c r="I88" i="21"/>
  <c r="E88" i="21"/>
  <c r="F88" i="21" s="1"/>
  <c r="AG87" i="21"/>
  <c r="AC87" i="21"/>
  <c r="Y87" i="21"/>
  <c r="U87" i="21"/>
  <c r="Q87" i="21"/>
  <c r="M87" i="21"/>
  <c r="I87" i="21"/>
  <c r="E87" i="21"/>
  <c r="F87" i="21" s="1"/>
  <c r="AG86" i="21"/>
  <c r="AC86" i="21"/>
  <c r="Y86" i="21"/>
  <c r="V86" i="21"/>
  <c r="U86" i="21"/>
  <c r="W86" i="21" s="1"/>
  <c r="R86" i="21"/>
  <c r="S86" i="21" s="1"/>
  <c r="Q86" i="21"/>
  <c r="M86" i="21"/>
  <c r="I86" i="21"/>
  <c r="F86" i="21"/>
  <c r="E86" i="21"/>
  <c r="AG85" i="21"/>
  <c r="AC85" i="21"/>
  <c r="Y85" i="21"/>
  <c r="U85" i="21"/>
  <c r="Q85" i="21"/>
  <c r="M85" i="21"/>
  <c r="I85" i="21"/>
  <c r="E85" i="21"/>
  <c r="F85" i="21" s="1"/>
  <c r="AG84" i="21"/>
  <c r="AD84" i="21"/>
  <c r="AC84" i="21"/>
  <c r="Y84" i="21"/>
  <c r="U84" i="21"/>
  <c r="R84" i="21"/>
  <c r="S84" i="21" s="1"/>
  <c r="Q84" i="21"/>
  <c r="M84" i="21"/>
  <c r="I84" i="21"/>
  <c r="F84" i="21"/>
  <c r="E84" i="21"/>
  <c r="AG83" i="21"/>
  <c r="AC83" i="21"/>
  <c r="Y83" i="21"/>
  <c r="U83" i="21"/>
  <c r="Q83" i="21"/>
  <c r="N83" i="21"/>
  <c r="O83" i="21" s="1"/>
  <c r="M83" i="21"/>
  <c r="I83" i="21"/>
  <c r="F83" i="21"/>
  <c r="E83" i="21"/>
  <c r="AG82" i="21"/>
  <c r="AC82" i="21"/>
  <c r="Y82" i="21"/>
  <c r="U82" i="21"/>
  <c r="Q82" i="21"/>
  <c r="M82" i="21"/>
  <c r="I82" i="21"/>
  <c r="E82" i="21"/>
  <c r="F82" i="21" s="1"/>
  <c r="Z82" i="21" s="1"/>
  <c r="AA82" i="21" s="1"/>
  <c r="AG81" i="21"/>
  <c r="AC81" i="21"/>
  <c r="Y81" i="21"/>
  <c r="V81" i="21"/>
  <c r="W81" i="21" s="1"/>
  <c r="U81" i="21"/>
  <c r="Q81" i="21"/>
  <c r="M81" i="21"/>
  <c r="I81" i="21"/>
  <c r="E81" i="21"/>
  <c r="F81" i="21" s="1"/>
  <c r="AI80" i="21"/>
  <c r="AH80" i="21"/>
  <c r="AG80" i="21"/>
  <c r="AC80" i="21"/>
  <c r="Z80" i="21"/>
  <c r="Y80" i="21"/>
  <c r="AA80" i="21" s="1"/>
  <c r="W80" i="21"/>
  <c r="V80" i="21"/>
  <c r="U80" i="21"/>
  <c r="Q80" i="21"/>
  <c r="N80" i="21"/>
  <c r="M80" i="21"/>
  <c r="O80" i="21" s="1"/>
  <c r="J80" i="21"/>
  <c r="K80" i="21" s="1"/>
  <c r="I80" i="21"/>
  <c r="F80" i="21"/>
  <c r="AD80" i="21" s="1"/>
  <c r="AE80" i="21" s="1"/>
  <c r="E80" i="21"/>
  <c r="AG79" i="21"/>
  <c r="AC79" i="21"/>
  <c r="Y79" i="21"/>
  <c r="V79" i="21"/>
  <c r="W79" i="21" s="1"/>
  <c r="U79" i="21"/>
  <c r="Q79" i="21"/>
  <c r="M79" i="21"/>
  <c r="I79" i="21"/>
  <c r="E79" i="21"/>
  <c r="F79" i="21" s="1"/>
  <c r="AG78" i="21"/>
  <c r="AC78" i="21"/>
  <c r="Y78" i="21"/>
  <c r="U78" i="21"/>
  <c r="Q78" i="21"/>
  <c r="M78" i="21"/>
  <c r="J78" i="21"/>
  <c r="I78" i="21"/>
  <c r="K78" i="21" s="1"/>
  <c r="F78" i="21"/>
  <c r="E78" i="21"/>
  <c r="AG77" i="21"/>
  <c r="AC77" i="21"/>
  <c r="Y77" i="21"/>
  <c r="U77" i="21"/>
  <c r="Q77" i="21"/>
  <c r="M77" i="21"/>
  <c r="I77" i="21"/>
  <c r="E77" i="21"/>
  <c r="F77" i="21" s="1"/>
  <c r="AG76" i="21"/>
  <c r="AC76" i="21"/>
  <c r="Y76" i="21"/>
  <c r="U76" i="21"/>
  <c r="Q76" i="21"/>
  <c r="M76" i="21"/>
  <c r="I76" i="21"/>
  <c r="E76" i="21"/>
  <c r="F76" i="21" s="1"/>
  <c r="AG75" i="21"/>
  <c r="AC75" i="21"/>
  <c r="Y75" i="21"/>
  <c r="U75" i="21"/>
  <c r="R75" i="21"/>
  <c r="Q75" i="21"/>
  <c r="S75" i="21" s="1"/>
  <c r="M75" i="21"/>
  <c r="I75" i="21"/>
  <c r="E75" i="21"/>
  <c r="F75" i="21" s="1"/>
  <c r="AH74" i="21"/>
  <c r="AI74" i="21" s="1"/>
  <c r="AG74" i="21"/>
  <c r="AC74" i="21"/>
  <c r="Y74" i="21"/>
  <c r="U74" i="21"/>
  <c r="Q74" i="21"/>
  <c r="O74" i="21"/>
  <c r="N74" i="21"/>
  <c r="M74" i="21"/>
  <c r="I74" i="21"/>
  <c r="E74" i="21"/>
  <c r="F74" i="21" s="1"/>
  <c r="AI73" i="21"/>
  <c r="AH73" i="21"/>
  <c r="AG73" i="21"/>
  <c r="AC73" i="21"/>
  <c r="Z73" i="21"/>
  <c r="Y73" i="21"/>
  <c r="U73" i="21"/>
  <c r="Q73" i="21"/>
  <c r="O73" i="21"/>
  <c r="N73" i="21"/>
  <c r="M73" i="21"/>
  <c r="I73" i="21"/>
  <c r="E73" i="21"/>
  <c r="F73" i="21" s="1"/>
  <c r="AH72" i="21"/>
  <c r="AG72" i="21"/>
  <c r="AI72" i="21" s="1"/>
  <c r="AC72" i="21"/>
  <c r="Y72" i="21"/>
  <c r="U72" i="21"/>
  <c r="Q72" i="21"/>
  <c r="N72" i="21"/>
  <c r="M72" i="21"/>
  <c r="O72" i="21" s="1"/>
  <c r="I72" i="21"/>
  <c r="E72" i="21"/>
  <c r="F72" i="21" s="1"/>
  <c r="AH71" i="21"/>
  <c r="AG71" i="21"/>
  <c r="AI71" i="21" s="1"/>
  <c r="AD71" i="21"/>
  <c r="AE71" i="21" s="1"/>
  <c r="AC71" i="21"/>
  <c r="Y71" i="21"/>
  <c r="U71" i="21"/>
  <c r="Q71" i="21"/>
  <c r="M71" i="21"/>
  <c r="I71" i="21"/>
  <c r="E71" i="21"/>
  <c r="F71" i="21" s="1"/>
  <c r="AG70" i="21"/>
  <c r="AD70" i="21"/>
  <c r="AE70" i="21" s="1"/>
  <c r="AC70" i="21"/>
  <c r="Y70" i="21"/>
  <c r="U70" i="21"/>
  <c r="R70" i="21"/>
  <c r="S70" i="21" s="1"/>
  <c r="Q70" i="21"/>
  <c r="M70" i="21"/>
  <c r="K70" i="21"/>
  <c r="J70" i="21"/>
  <c r="I70" i="21"/>
  <c r="F70" i="21"/>
  <c r="E70" i="21"/>
  <c r="AG69" i="21"/>
  <c r="AC69" i="21"/>
  <c r="Y69" i="21"/>
  <c r="U69" i="21"/>
  <c r="Q69" i="21"/>
  <c r="M69" i="21"/>
  <c r="I69" i="21"/>
  <c r="E69" i="21"/>
  <c r="F69" i="21" s="1"/>
  <c r="AG68" i="21"/>
  <c r="AD68" i="21"/>
  <c r="AC68" i="21"/>
  <c r="AA68" i="21"/>
  <c r="Z68" i="21"/>
  <c r="Y68" i="21"/>
  <c r="U68" i="21"/>
  <c r="Q68" i="21"/>
  <c r="M68" i="21"/>
  <c r="I68" i="21"/>
  <c r="F68" i="21"/>
  <c r="E68" i="21"/>
  <c r="AG67" i="21"/>
  <c r="AC67" i="21"/>
  <c r="Z67" i="21"/>
  <c r="AA67" i="21" s="1"/>
  <c r="Y67" i="21"/>
  <c r="U67" i="21"/>
  <c r="Q67" i="21"/>
  <c r="M67" i="21"/>
  <c r="I67" i="21"/>
  <c r="F67" i="21"/>
  <c r="E67" i="21"/>
  <c r="AG66" i="21"/>
  <c r="AC66" i="21"/>
  <c r="Y66" i="21"/>
  <c r="AA66" i="21" s="1"/>
  <c r="U66" i="21"/>
  <c r="Q66" i="21"/>
  <c r="N66" i="21"/>
  <c r="M66" i="21"/>
  <c r="I66" i="21"/>
  <c r="E66" i="21"/>
  <c r="F66" i="21" s="1"/>
  <c r="Z66" i="21" s="1"/>
  <c r="AG65" i="21"/>
  <c r="AC65" i="21"/>
  <c r="Y65" i="21"/>
  <c r="U65" i="21"/>
  <c r="Q65" i="21"/>
  <c r="M65" i="21"/>
  <c r="I65" i="21"/>
  <c r="E65" i="21"/>
  <c r="F65" i="21" s="1"/>
  <c r="V65" i="21" s="1"/>
  <c r="W65" i="21" s="1"/>
  <c r="AG64" i="21"/>
  <c r="AC64" i="21"/>
  <c r="Y64" i="21"/>
  <c r="U64" i="21"/>
  <c r="Q64" i="21"/>
  <c r="M64" i="21"/>
  <c r="I64" i="21"/>
  <c r="E64" i="21"/>
  <c r="F64" i="21" s="1"/>
  <c r="V64" i="21" s="1"/>
  <c r="W64" i="21" s="1"/>
  <c r="AG63" i="21"/>
  <c r="AC63" i="21"/>
  <c r="Y63" i="21"/>
  <c r="V63" i="21"/>
  <c r="W63" i="21" s="1"/>
  <c r="U63" i="21"/>
  <c r="Q63" i="21"/>
  <c r="M63" i="21"/>
  <c r="I63" i="21"/>
  <c r="E63" i="21"/>
  <c r="F63" i="21" s="1"/>
  <c r="J63" i="21" s="1"/>
  <c r="AG62" i="21"/>
  <c r="AC62" i="21"/>
  <c r="Y62" i="21"/>
  <c r="V62" i="21"/>
  <c r="U62" i="21"/>
  <c r="Q62" i="21"/>
  <c r="M62" i="21"/>
  <c r="J62" i="21"/>
  <c r="I62" i="21"/>
  <c r="F62" i="21"/>
  <c r="E62" i="21"/>
  <c r="AG61" i="21"/>
  <c r="AC61" i="21"/>
  <c r="Y61" i="21"/>
  <c r="U61" i="21"/>
  <c r="Q61" i="21"/>
  <c r="M61" i="21"/>
  <c r="I61" i="21"/>
  <c r="E61" i="21"/>
  <c r="F61" i="21" s="1"/>
  <c r="AG60" i="21"/>
  <c r="AC60" i="21"/>
  <c r="Y60" i="21"/>
  <c r="U60" i="21"/>
  <c r="Q60" i="21"/>
  <c r="M60" i="21"/>
  <c r="I60" i="21"/>
  <c r="F60" i="21"/>
  <c r="E60" i="21"/>
  <c r="AG59" i="21"/>
  <c r="AC59" i="21"/>
  <c r="Y59" i="21"/>
  <c r="U59" i="21"/>
  <c r="R59" i="21"/>
  <c r="Q59" i="21"/>
  <c r="S59" i="21" s="1"/>
  <c r="M59" i="21"/>
  <c r="I59" i="21"/>
  <c r="E59" i="21"/>
  <c r="F59" i="21" s="1"/>
  <c r="AH58" i="21"/>
  <c r="AI58" i="21" s="1"/>
  <c r="AG58" i="21"/>
  <c r="AC58" i="21"/>
  <c r="Y58" i="21"/>
  <c r="U58" i="21"/>
  <c r="Q58" i="21"/>
  <c r="O58" i="21"/>
  <c r="N58" i="21"/>
  <c r="M58" i="21"/>
  <c r="I58" i="21"/>
  <c r="E58" i="21"/>
  <c r="F58" i="21" s="1"/>
  <c r="AH57" i="21"/>
  <c r="AG57" i="21"/>
  <c r="AI57" i="21" s="1"/>
  <c r="AC57" i="21"/>
  <c r="Z57" i="21"/>
  <c r="Y57" i="21"/>
  <c r="U57" i="21"/>
  <c r="Q57" i="21"/>
  <c r="N57" i="21"/>
  <c r="O57" i="21" s="1"/>
  <c r="M57" i="21"/>
  <c r="I57" i="21"/>
  <c r="E57" i="21"/>
  <c r="F57" i="21" s="1"/>
  <c r="AH56" i="21"/>
  <c r="AI56" i="21" s="1"/>
  <c r="AG56" i="21"/>
  <c r="AC56" i="21"/>
  <c r="Y56" i="21"/>
  <c r="U56" i="21"/>
  <c r="Q56" i="21"/>
  <c r="N56" i="21"/>
  <c r="M56" i="21"/>
  <c r="O56" i="21" s="1"/>
  <c r="I56" i="21"/>
  <c r="E56" i="21"/>
  <c r="F56" i="21" s="1"/>
  <c r="AH55" i="21"/>
  <c r="AG55" i="21"/>
  <c r="AD55" i="21"/>
  <c r="AE55" i="21" s="1"/>
  <c r="AC55" i="21"/>
  <c r="Y55" i="21"/>
  <c r="U55" i="21"/>
  <c r="Q55" i="21"/>
  <c r="M55" i="21"/>
  <c r="I55" i="21"/>
  <c r="E55" i="21"/>
  <c r="F55" i="21" s="1"/>
  <c r="AG54" i="21"/>
  <c r="AE54" i="21"/>
  <c r="AD54" i="21"/>
  <c r="AC54" i="21"/>
  <c r="Y54" i="21"/>
  <c r="U54" i="21"/>
  <c r="R54" i="21"/>
  <c r="S54" i="21" s="1"/>
  <c r="Q54" i="21"/>
  <c r="M54" i="21"/>
  <c r="K54" i="21"/>
  <c r="J54" i="21"/>
  <c r="I54" i="21"/>
  <c r="F54" i="21"/>
  <c r="E54" i="21"/>
  <c r="AG53" i="21"/>
  <c r="AC53" i="21"/>
  <c r="Y53" i="21"/>
  <c r="U53" i="21"/>
  <c r="Q53" i="21"/>
  <c r="M53" i="21"/>
  <c r="I53" i="21"/>
  <c r="E53" i="21"/>
  <c r="F53" i="21" s="1"/>
  <c r="AG52" i="21"/>
  <c r="AC52" i="21"/>
  <c r="Y52" i="21"/>
  <c r="U52" i="21"/>
  <c r="Q52" i="21"/>
  <c r="M52" i="21"/>
  <c r="I52" i="21"/>
  <c r="E52" i="21"/>
  <c r="F52" i="21" s="1"/>
  <c r="J52" i="21" s="1"/>
  <c r="AG51" i="21"/>
  <c r="AC51" i="21"/>
  <c r="Y51" i="21"/>
  <c r="U51" i="21"/>
  <c r="Q51" i="21"/>
  <c r="M51" i="21"/>
  <c r="I51" i="21"/>
  <c r="E51" i="21"/>
  <c r="F51" i="21" s="1"/>
  <c r="AG50" i="21"/>
  <c r="AC50" i="21"/>
  <c r="Z50" i="21"/>
  <c r="AA50" i="21" s="1"/>
  <c r="Y50" i="21"/>
  <c r="U50" i="21"/>
  <c r="Q50" i="21"/>
  <c r="N50" i="21"/>
  <c r="O50" i="21" s="1"/>
  <c r="M50" i="21"/>
  <c r="I50" i="21"/>
  <c r="F50" i="21"/>
  <c r="E50" i="21"/>
  <c r="AG49" i="21"/>
  <c r="AC49" i="21"/>
  <c r="Z49" i="21"/>
  <c r="AA49" i="21" s="1"/>
  <c r="Y49" i="21"/>
  <c r="U49" i="21"/>
  <c r="Q49" i="21"/>
  <c r="N49" i="21"/>
  <c r="M49" i="21"/>
  <c r="O49" i="21" s="1"/>
  <c r="I49" i="21"/>
  <c r="E49" i="21"/>
  <c r="F49" i="21" s="1"/>
  <c r="AG48" i="21"/>
  <c r="AC48" i="21"/>
  <c r="Z48" i="21"/>
  <c r="Y48" i="21"/>
  <c r="AA48" i="21" s="1"/>
  <c r="U48" i="21"/>
  <c r="Q48" i="21"/>
  <c r="N48" i="21"/>
  <c r="M48" i="21"/>
  <c r="O48" i="21" s="1"/>
  <c r="I48" i="21"/>
  <c r="E48" i="21"/>
  <c r="F48" i="21" s="1"/>
  <c r="AG47" i="21"/>
  <c r="AC47" i="21"/>
  <c r="Y47" i="21"/>
  <c r="U47" i="21"/>
  <c r="Q47" i="21"/>
  <c r="M47" i="21"/>
  <c r="J47" i="21"/>
  <c r="K47" i="21" s="1"/>
  <c r="I47" i="21"/>
  <c r="E47" i="21"/>
  <c r="F47" i="21" s="1"/>
  <c r="AH46" i="21"/>
  <c r="AG46" i="21"/>
  <c r="AI46" i="21" s="1"/>
  <c r="AD46" i="21"/>
  <c r="AE46" i="21" s="1"/>
  <c r="AC46" i="21"/>
  <c r="Y46" i="21"/>
  <c r="AA46" i="21" s="1"/>
  <c r="W46" i="21"/>
  <c r="V46" i="21"/>
  <c r="U46" i="21"/>
  <c r="Q46" i="21"/>
  <c r="M46" i="21"/>
  <c r="J46" i="21"/>
  <c r="I46" i="21"/>
  <c r="K46" i="21" s="1"/>
  <c r="F46" i="21"/>
  <c r="Z46" i="21" s="1"/>
  <c r="E46" i="21"/>
  <c r="AG45" i="21"/>
  <c r="AD45" i="21"/>
  <c r="AC45" i="21"/>
  <c r="AE45" i="21" s="1"/>
  <c r="Y45" i="21"/>
  <c r="V45" i="21"/>
  <c r="U45" i="21"/>
  <c r="Q45" i="21"/>
  <c r="M45" i="21"/>
  <c r="J45" i="21"/>
  <c r="I45" i="21"/>
  <c r="K45" i="21" s="1"/>
  <c r="F45" i="21"/>
  <c r="E45" i="21"/>
  <c r="AG44" i="21"/>
  <c r="AC44" i="21"/>
  <c r="Y44" i="21"/>
  <c r="U44" i="21"/>
  <c r="Q44" i="21"/>
  <c r="M44" i="21"/>
  <c r="I44" i="21"/>
  <c r="F44" i="21"/>
  <c r="J44" i="21" s="1"/>
  <c r="E44" i="21"/>
  <c r="AG43" i="21"/>
  <c r="AC43" i="21"/>
  <c r="Y43" i="21"/>
  <c r="U43" i="21"/>
  <c r="Q43" i="21"/>
  <c r="M43" i="21"/>
  <c r="I43" i="21"/>
  <c r="E43" i="21"/>
  <c r="F43" i="21" s="1"/>
  <c r="AG42" i="21"/>
  <c r="AC42" i="21"/>
  <c r="Y42" i="21"/>
  <c r="U42" i="21"/>
  <c r="Q42" i="21"/>
  <c r="M42" i="21"/>
  <c r="I42" i="21"/>
  <c r="E42" i="21"/>
  <c r="F42" i="21" s="1"/>
  <c r="AG41" i="21"/>
  <c r="AC41" i="21"/>
  <c r="Y41" i="21"/>
  <c r="U41" i="21"/>
  <c r="Q41" i="21"/>
  <c r="M41" i="21"/>
  <c r="I41" i="21"/>
  <c r="E41" i="21"/>
  <c r="F41" i="21" s="1"/>
  <c r="AH41" i="21" s="1"/>
  <c r="AI41" i="21" s="1"/>
  <c r="AH40" i="21"/>
  <c r="AI40" i="21" s="1"/>
  <c r="AG40" i="21"/>
  <c r="AC40" i="21"/>
  <c r="Y40" i="21"/>
  <c r="U40" i="21"/>
  <c r="Q40" i="21"/>
  <c r="M40" i="21"/>
  <c r="I40" i="21"/>
  <c r="E40" i="21"/>
  <c r="F40" i="21" s="1"/>
  <c r="AH39" i="21"/>
  <c r="AI39" i="21" s="1"/>
  <c r="AG39" i="21"/>
  <c r="AC39" i="21"/>
  <c r="Y39" i="21"/>
  <c r="U39" i="21"/>
  <c r="Q39" i="21"/>
  <c r="M39" i="21"/>
  <c r="I39" i="21"/>
  <c r="E39" i="21"/>
  <c r="F39" i="21" s="1"/>
  <c r="J39" i="21" s="1"/>
  <c r="K39" i="21" s="1"/>
  <c r="AH38" i="21"/>
  <c r="AG38" i="21"/>
  <c r="AI38" i="21" s="1"/>
  <c r="AE38" i="21"/>
  <c r="AD38" i="21"/>
  <c r="AC38" i="21"/>
  <c r="Y38" i="21"/>
  <c r="V38" i="21"/>
  <c r="U38" i="21"/>
  <c r="W38" i="21" s="1"/>
  <c r="Q38" i="21"/>
  <c r="M38" i="21"/>
  <c r="J38" i="21"/>
  <c r="I38" i="21"/>
  <c r="K38" i="21" s="1"/>
  <c r="F38" i="21"/>
  <c r="Z38" i="21" s="1"/>
  <c r="E38" i="21"/>
  <c r="AG37" i="21"/>
  <c r="AC37" i="21"/>
  <c r="Y37" i="21"/>
  <c r="U37" i="21"/>
  <c r="Q37" i="21"/>
  <c r="M37" i="21"/>
  <c r="I37" i="21"/>
  <c r="E37" i="21"/>
  <c r="F37" i="21" s="1"/>
  <c r="AG36" i="21"/>
  <c r="AC36" i="21"/>
  <c r="Y36" i="21"/>
  <c r="U36" i="21"/>
  <c r="Q36" i="21"/>
  <c r="M36" i="21"/>
  <c r="I36" i="21"/>
  <c r="E36" i="21"/>
  <c r="F36" i="21" s="1"/>
  <c r="AG35" i="21"/>
  <c r="AC35" i="21"/>
  <c r="Y35" i="21"/>
  <c r="U35" i="21"/>
  <c r="Q35" i="21"/>
  <c r="M35" i="21"/>
  <c r="I35" i="21"/>
  <c r="F35" i="21"/>
  <c r="E35" i="21"/>
  <c r="AG34" i="21"/>
  <c r="AC34" i="21"/>
  <c r="Z34" i="21"/>
  <c r="Y34" i="21"/>
  <c r="AA34" i="21" s="1"/>
  <c r="U34" i="21"/>
  <c r="Q34" i="21"/>
  <c r="N34" i="21"/>
  <c r="M34" i="21"/>
  <c r="O34" i="21" s="1"/>
  <c r="I34" i="21"/>
  <c r="F34" i="21"/>
  <c r="E34" i="21"/>
  <c r="AG33" i="21"/>
  <c r="AC33" i="21"/>
  <c r="Z33" i="21"/>
  <c r="AA33" i="21" s="1"/>
  <c r="Y33" i="21"/>
  <c r="U33" i="21"/>
  <c r="Q33" i="21"/>
  <c r="N33" i="21"/>
  <c r="M33" i="21"/>
  <c r="O33" i="21" s="1"/>
  <c r="I33" i="21"/>
  <c r="E33" i="21"/>
  <c r="F33" i="21" s="1"/>
  <c r="AH33" i="21" s="1"/>
  <c r="AG32" i="21"/>
  <c r="AC32" i="21"/>
  <c r="Y32" i="21"/>
  <c r="U32" i="21"/>
  <c r="Q32" i="21"/>
  <c r="N32" i="21"/>
  <c r="O32" i="21" s="1"/>
  <c r="M32" i="21"/>
  <c r="I32" i="21"/>
  <c r="E32" i="21"/>
  <c r="F32" i="21" s="1"/>
  <c r="V32" i="21" s="1"/>
  <c r="AH31" i="21"/>
  <c r="AG31" i="21"/>
  <c r="AI31" i="21" s="1"/>
  <c r="AC31" i="21"/>
  <c r="Y31" i="21"/>
  <c r="V31" i="21"/>
  <c r="U31" i="21"/>
  <c r="W31" i="21" s="1"/>
  <c r="Q31" i="21"/>
  <c r="M31" i="21"/>
  <c r="J31" i="21"/>
  <c r="I31" i="21"/>
  <c r="K31" i="21" s="1"/>
  <c r="E31" i="21"/>
  <c r="F31" i="21" s="1"/>
  <c r="R31" i="21" s="1"/>
  <c r="S31" i="21" s="1"/>
  <c r="AG30" i="21"/>
  <c r="AC30" i="21"/>
  <c r="AE30" i="21" s="1"/>
  <c r="Z30" i="21"/>
  <c r="Y30" i="21"/>
  <c r="U30" i="21"/>
  <c r="Q30" i="21"/>
  <c r="M30" i="21"/>
  <c r="I30" i="21"/>
  <c r="F30" i="21"/>
  <c r="AD30" i="21" s="1"/>
  <c r="E30" i="21"/>
  <c r="AI29" i="21"/>
  <c r="AH29" i="21"/>
  <c r="AG29" i="21"/>
  <c r="AC29" i="21"/>
  <c r="Y29" i="21"/>
  <c r="AA29" i="21" s="1"/>
  <c r="W29" i="21"/>
  <c r="V29" i="21"/>
  <c r="U29" i="21"/>
  <c r="Q29" i="21"/>
  <c r="N29" i="21"/>
  <c r="M29" i="21"/>
  <c r="O29" i="21" s="1"/>
  <c r="K29" i="21"/>
  <c r="J29" i="21"/>
  <c r="I29" i="21"/>
  <c r="F29" i="21"/>
  <c r="Z29" i="21" s="1"/>
  <c r="E29" i="21"/>
  <c r="AG28" i="21"/>
  <c r="AC28" i="21"/>
  <c r="Y28" i="21"/>
  <c r="U28" i="21"/>
  <c r="Q28" i="21"/>
  <c r="M28" i="21"/>
  <c r="I28" i="21"/>
  <c r="F28" i="21"/>
  <c r="N28" i="21" s="1"/>
  <c r="O28" i="21" s="1"/>
  <c r="E28" i="21"/>
  <c r="AG27" i="21"/>
  <c r="AC27" i="21"/>
  <c r="Y27" i="21"/>
  <c r="U27" i="21"/>
  <c r="Q27" i="21"/>
  <c r="M27" i="21"/>
  <c r="I27" i="21"/>
  <c r="E27" i="21"/>
  <c r="F27" i="21" s="1"/>
  <c r="AG26" i="21"/>
  <c r="AC26" i="21"/>
  <c r="Y26" i="21"/>
  <c r="U26" i="21"/>
  <c r="Q26" i="21"/>
  <c r="M26" i="21"/>
  <c r="I26" i="21"/>
  <c r="E26" i="21"/>
  <c r="F26" i="21" s="1"/>
  <c r="AG25" i="21"/>
  <c r="AC25" i="21"/>
  <c r="Y25" i="21"/>
  <c r="U25" i="21"/>
  <c r="Q25" i="21"/>
  <c r="M25" i="21"/>
  <c r="I25" i="21"/>
  <c r="E25" i="21"/>
  <c r="F25" i="21" s="1"/>
  <c r="AG24" i="21"/>
  <c r="AC24" i="21"/>
  <c r="Y24" i="21"/>
  <c r="U24" i="21"/>
  <c r="Q24" i="21"/>
  <c r="M24" i="21"/>
  <c r="I24" i="21"/>
  <c r="E24" i="21"/>
  <c r="F24" i="21" s="1"/>
  <c r="AH23" i="21"/>
  <c r="AG23" i="21"/>
  <c r="AI23" i="21" s="1"/>
  <c r="AC23" i="21"/>
  <c r="Z23" i="21"/>
  <c r="Y23" i="21"/>
  <c r="AA23" i="21" s="1"/>
  <c r="V23" i="21"/>
  <c r="W23" i="21" s="1"/>
  <c r="U23" i="21"/>
  <c r="Q23" i="21"/>
  <c r="S23" i="21" s="1"/>
  <c r="N23" i="21"/>
  <c r="M23" i="21"/>
  <c r="O23" i="21" s="1"/>
  <c r="J23" i="21"/>
  <c r="K23" i="21" s="1"/>
  <c r="I23" i="21"/>
  <c r="E23" i="21"/>
  <c r="F23" i="21" s="1"/>
  <c r="R23" i="21" s="1"/>
  <c r="AG22" i="21"/>
  <c r="AC22" i="21"/>
  <c r="Y22" i="21"/>
  <c r="U22" i="21"/>
  <c r="Q22" i="21"/>
  <c r="M22" i="21"/>
  <c r="I22" i="21"/>
  <c r="F22" i="21"/>
  <c r="N22" i="21" s="1"/>
  <c r="O22" i="21" s="1"/>
  <c r="E22" i="21"/>
  <c r="AG21" i="21"/>
  <c r="AC21" i="21"/>
  <c r="Y21" i="21"/>
  <c r="U21" i="21"/>
  <c r="Q21" i="21"/>
  <c r="M21" i="21"/>
  <c r="I21" i="21"/>
  <c r="E21" i="21"/>
  <c r="F21" i="21" s="1"/>
  <c r="AH20" i="21"/>
  <c r="AG20" i="21"/>
  <c r="AI20" i="21" s="1"/>
  <c r="AC20" i="21"/>
  <c r="Y20" i="21"/>
  <c r="V20" i="21"/>
  <c r="U20" i="21"/>
  <c r="W20" i="21" s="1"/>
  <c r="Q20" i="21"/>
  <c r="M20" i="21"/>
  <c r="O20" i="21" s="1"/>
  <c r="J20" i="21"/>
  <c r="I20" i="21"/>
  <c r="K20" i="21" s="1"/>
  <c r="F20" i="21"/>
  <c r="N20" i="21" s="1"/>
  <c r="E20" i="21"/>
  <c r="AG19" i="21"/>
  <c r="AC19" i="21"/>
  <c r="Y19" i="21"/>
  <c r="U19" i="21"/>
  <c r="Q19" i="21"/>
  <c r="M19" i="21"/>
  <c r="I19" i="21"/>
  <c r="E19" i="21"/>
  <c r="F19" i="21" s="1"/>
  <c r="AI18" i="21"/>
  <c r="AH18" i="21"/>
  <c r="AG18" i="21"/>
  <c r="AC18" i="21"/>
  <c r="Z18" i="21"/>
  <c r="Y18" i="21"/>
  <c r="AA18" i="21" s="1"/>
  <c r="W18" i="21"/>
  <c r="U18" i="21"/>
  <c r="Q18" i="21"/>
  <c r="N18" i="21"/>
  <c r="M18" i="21"/>
  <c r="O18" i="21" s="1"/>
  <c r="J18" i="21"/>
  <c r="I18" i="21"/>
  <c r="F18" i="21"/>
  <c r="V18" i="21" s="1"/>
  <c r="E18" i="21"/>
  <c r="AG17" i="21"/>
  <c r="AC17" i="21"/>
  <c r="Y17" i="21"/>
  <c r="U17" i="21"/>
  <c r="Q17" i="21"/>
  <c r="M17" i="21"/>
  <c r="I17" i="21"/>
  <c r="K17" i="21" s="1"/>
  <c r="F17" i="21"/>
  <c r="J17" i="21" s="1"/>
  <c r="E17" i="21"/>
  <c r="AG16" i="21"/>
  <c r="AC16" i="21"/>
  <c r="Y16" i="21"/>
  <c r="U16" i="21"/>
  <c r="Q16" i="21"/>
  <c r="M16" i="21"/>
  <c r="I16" i="21"/>
  <c r="E16" i="21"/>
  <c r="F16" i="21" s="1"/>
  <c r="AH15" i="21"/>
  <c r="AI15" i="21" s="1"/>
  <c r="AG15" i="21"/>
  <c r="AC15" i="21"/>
  <c r="Z15" i="21"/>
  <c r="Y15" i="21"/>
  <c r="AA15" i="21" s="1"/>
  <c r="W15" i="21"/>
  <c r="V15" i="21"/>
  <c r="U15" i="21"/>
  <c r="Q15" i="21"/>
  <c r="N15" i="21"/>
  <c r="M15" i="21"/>
  <c r="O15" i="21" s="1"/>
  <c r="K15" i="21"/>
  <c r="J15" i="21"/>
  <c r="I15" i="21"/>
  <c r="E15" i="21"/>
  <c r="F15" i="21" s="1"/>
  <c r="R15" i="21" s="1"/>
  <c r="S15" i="21" s="1"/>
  <c r="AG14" i="21"/>
  <c r="AC14" i="21"/>
  <c r="Y14" i="21"/>
  <c r="U14" i="21"/>
  <c r="Q14" i="21"/>
  <c r="M14" i="21"/>
  <c r="I14" i="21"/>
  <c r="F14" i="21"/>
  <c r="Z14" i="21" s="1"/>
  <c r="E14" i="21"/>
  <c r="AG13" i="21"/>
  <c r="AC13" i="21"/>
  <c r="Y13" i="21"/>
  <c r="U13" i="21"/>
  <c r="Q13" i="21"/>
  <c r="M13" i="21"/>
  <c r="I13" i="21"/>
  <c r="E13" i="21"/>
  <c r="F13" i="21" s="1"/>
  <c r="AG12" i="21"/>
  <c r="AC12" i="21"/>
  <c r="Y12" i="21"/>
  <c r="U12" i="21"/>
  <c r="Q12" i="21"/>
  <c r="M12" i="21"/>
  <c r="I12" i="21"/>
  <c r="E12" i="21"/>
  <c r="F12" i="21" s="1"/>
  <c r="AG11" i="21"/>
  <c r="AC11" i="21"/>
  <c r="Y11" i="21"/>
  <c r="U11" i="21"/>
  <c r="Q11" i="21"/>
  <c r="M11" i="21"/>
  <c r="I11" i="21"/>
  <c r="E11" i="21"/>
  <c r="F11" i="21" s="1"/>
  <c r="AG10" i="21"/>
  <c r="AC10" i="21"/>
  <c r="Y10" i="21"/>
  <c r="U10" i="21"/>
  <c r="Q10" i="21"/>
  <c r="M10" i="21"/>
  <c r="I10" i="21"/>
  <c r="E10" i="21"/>
  <c r="F10" i="21" s="1"/>
  <c r="AH9" i="21"/>
  <c r="AG9" i="21"/>
  <c r="AI9" i="21" s="1"/>
  <c r="AC9" i="21"/>
  <c r="Y9" i="21"/>
  <c r="V9" i="21"/>
  <c r="W9" i="21" s="1"/>
  <c r="U9" i="21"/>
  <c r="Q9" i="21"/>
  <c r="N9" i="21"/>
  <c r="M9" i="21"/>
  <c r="O9" i="21" s="1"/>
  <c r="I9" i="21"/>
  <c r="K9" i="21" s="1"/>
  <c r="F9" i="21"/>
  <c r="J9" i="21" s="1"/>
  <c r="E9" i="21"/>
  <c r="AG8" i="21"/>
  <c r="AC8" i="21"/>
  <c r="Y8" i="21"/>
  <c r="U8" i="21"/>
  <c r="Q8" i="21"/>
  <c r="M8" i="21"/>
  <c r="I8" i="21"/>
  <c r="E8" i="21"/>
  <c r="F8" i="21" s="1"/>
  <c r="AI7" i="21"/>
  <c r="AH7" i="21"/>
  <c r="AG7" i="21"/>
  <c r="AC7" i="21"/>
  <c r="Z7" i="21"/>
  <c r="Y7" i="21"/>
  <c r="AA7" i="21" s="1"/>
  <c r="U7" i="21"/>
  <c r="Q7" i="21"/>
  <c r="S7" i="21" s="1"/>
  <c r="N7" i="21"/>
  <c r="M7" i="21"/>
  <c r="O7" i="21" s="1"/>
  <c r="I7" i="21"/>
  <c r="E7" i="21"/>
  <c r="F7" i="21" s="1"/>
  <c r="R7" i="21" s="1"/>
  <c r="AH6" i="21"/>
  <c r="AG6" i="21"/>
  <c r="AI6" i="21" s="1"/>
  <c r="AC6" i="21"/>
  <c r="Y6" i="21"/>
  <c r="V6" i="21"/>
  <c r="U6" i="21"/>
  <c r="W6" i="21" s="1"/>
  <c r="Q6" i="21"/>
  <c r="M6" i="21"/>
  <c r="J6" i="21"/>
  <c r="I6" i="21"/>
  <c r="K6" i="21" s="1"/>
  <c r="F6" i="21"/>
  <c r="Z6" i="21" s="1"/>
  <c r="E6" i="21"/>
  <c r="AG5" i="21"/>
  <c r="AC5" i="21"/>
  <c r="Y5" i="21"/>
  <c r="U5" i="21"/>
  <c r="Q5" i="21"/>
  <c r="M5" i="21"/>
  <c r="I5" i="21"/>
  <c r="E5" i="21"/>
  <c r="F5" i="21" s="1"/>
  <c r="AH4" i="21"/>
  <c r="AG4" i="21"/>
  <c r="AC4" i="21"/>
  <c r="Z4" i="21"/>
  <c r="AA4" i="21" s="1"/>
  <c r="Y4" i="21"/>
  <c r="W4" i="21"/>
  <c r="V4" i="21"/>
  <c r="U4" i="21"/>
  <c r="Q4" i="21"/>
  <c r="M4" i="21"/>
  <c r="O4" i="21" s="1"/>
  <c r="K4" i="21"/>
  <c r="J4" i="21"/>
  <c r="I4" i="21"/>
  <c r="F4" i="21"/>
  <c r="N4" i="21" s="1"/>
  <c r="E4" i="21"/>
  <c r="AG3" i="21"/>
  <c r="AI3" i="21" s="1"/>
  <c r="AC3" i="21"/>
  <c r="Y3" i="21"/>
  <c r="U3" i="21"/>
  <c r="Q3" i="21"/>
  <c r="M3" i="21"/>
  <c r="I3" i="21"/>
  <c r="F3" i="21"/>
  <c r="AH3" i="21" s="1"/>
  <c r="E3" i="21"/>
  <c r="AG2" i="21"/>
  <c r="AC2" i="21"/>
  <c r="Y2" i="21"/>
  <c r="U2" i="21"/>
  <c r="Q2" i="21"/>
  <c r="M2" i="21"/>
  <c r="I2" i="21"/>
  <c r="E2" i="21"/>
  <c r="F2" i="21" s="1"/>
  <c r="AW201" i="10"/>
  <c r="AW202" i="10"/>
  <c r="AW203" i="10"/>
  <c r="AW204" i="10"/>
  <c r="AW205" i="10"/>
  <c r="AW206" i="10"/>
  <c r="AW207" i="10"/>
  <c r="AW208" i="10"/>
  <c r="AW209" i="10"/>
  <c r="AW210" i="10"/>
  <c r="AW211" i="10"/>
  <c r="AW212" i="10"/>
  <c r="AW213" i="10"/>
  <c r="AW200" i="10"/>
  <c r="AO53" i="10"/>
  <c r="AO52" i="10"/>
  <c r="AO51" i="10"/>
  <c r="AO50" i="10"/>
  <c r="AO49" i="10"/>
  <c r="AO48" i="10"/>
  <c r="AP53" i="10"/>
  <c r="AP52" i="10"/>
  <c r="AP51" i="10"/>
  <c r="AP50" i="10"/>
  <c r="AP49" i="10"/>
  <c r="AP48" i="10"/>
  <c r="AP47" i="10"/>
  <c r="AQ47" i="10" s="1"/>
  <c r="AO47" i="10"/>
  <c r="C5" i="20"/>
  <c r="C6" i="20"/>
  <c r="C7" i="20"/>
  <c r="C8" i="20"/>
  <c r="C9" i="25"/>
  <c r="C10" i="25"/>
  <c r="C11" i="25"/>
  <c r="C12" i="25"/>
  <c r="C10" i="23"/>
  <c r="C11" i="23"/>
  <c r="C12" i="23"/>
  <c r="C9" i="23"/>
  <c r="C5" i="22"/>
  <c r="C6" i="22"/>
  <c r="C8" i="22"/>
  <c r="C7" i="22"/>
  <c r="AA24" i="21" l="1"/>
  <c r="Z37" i="21"/>
  <c r="AA37" i="21" s="1"/>
  <c r="N37" i="21"/>
  <c r="O37" i="21" s="1"/>
  <c r="AH37" i="21"/>
  <c r="AD37" i="21"/>
  <c r="AE37" i="21" s="1"/>
  <c r="V37" i="21"/>
  <c r="J37" i="21"/>
  <c r="R37" i="21"/>
  <c r="S37" i="21" s="1"/>
  <c r="AH11" i="21"/>
  <c r="AI11" i="21" s="1"/>
  <c r="Z11" i="21"/>
  <c r="AA11" i="21" s="1"/>
  <c r="N11" i="21"/>
  <c r="O11" i="21" s="1"/>
  <c r="AD11" i="21"/>
  <c r="AE11" i="21" s="1"/>
  <c r="J11" i="21"/>
  <c r="V11" i="21"/>
  <c r="R11" i="21"/>
  <c r="K37" i="21"/>
  <c r="N76" i="21"/>
  <c r="O76" i="21" s="1"/>
  <c r="AH76" i="21"/>
  <c r="V76" i="21"/>
  <c r="J76" i="21"/>
  <c r="Z76" i="21"/>
  <c r="AA76" i="21" s="1"/>
  <c r="AD76" i="21"/>
  <c r="AE76" i="21" s="1"/>
  <c r="R76" i="21"/>
  <c r="S76" i="21" s="1"/>
  <c r="K30" i="21"/>
  <c r="W32" i="21"/>
  <c r="S51" i="21"/>
  <c r="AE69" i="21"/>
  <c r="V10" i="21"/>
  <c r="AH10" i="21"/>
  <c r="AI10" i="21" s="1"/>
  <c r="J10" i="21"/>
  <c r="R10" i="21"/>
  <c r="S10" i="21" s="1"/>
  <c r="AD10" i="21"/>
  <c r="AE10" i="21" s="1"/>
  <c r="N10" i="21"/>
  <c r="O10" i="21" s="1"/>
  <c r="Z10" i="21"/>
  <c r="AA10" i="21" s="1"/>
  <c r="AE27" i="21"/>
  <c r="Z13" i="21"/>
  <c r="AA13" i="21" s="1"/>
  <c r="J13" i="21"/>
  <c r="K13" i="21" s="1"/>
  <c r="AH13" i="21"/>
  <c r="V13" i="21"/>
  <c r="W13" i="21" s="1"/>
  <c r="AD13" i="21"/>
  <c r="AE13" i="21" s="1"/>
  <c r="R13" i="21"/>
  <c r="N13" i="21"/>
  <c r="AE2" i="21"/>
  <c r="AA3" i="21"/>
  <c r="AE8" i="21"/>
  <c r="AD24" i="21"/>
  <c r="AE24" i="21" s="1"/>
  <c r="AH24" i="21"/>
  <c r="AI24" i="21" s="1"/>
  <c r="V24" i="21"/>
  <c r="W24" i="21" s="1"/>
  <c r="J24" i="21"/>
  <c r="K24" i="21" s="1"/>
  <c r="Z24" i="21"/>
  <c r="R24" i="21"/>
  <c r="N24" i="21"/>
  <c r="J25" i="21"/>
  <c r="Z25" i="21"/>
  <c r="AA25" i="21" s="1"/>
  <c r="AD25" i="21"/>
  <c r="AE25" i="21" s="1"/>
  <c r="N25" i="21"/>
  <c r="V25" i="21"/>
  <c r="W25" i="21" s="1"/>
  <c r="R25" i="21"/>
  <c r="S25" i="21" s="1"/>
  <c r="AH25" i="21"/>
  <c r="V26" i="21"/>
  <c r="W26" i="21" s="1"/>
  <c r="AD26" i="21"/>
  <c r="AE26" i="21" s="1"/>
  <c r="R26" i="21"/>
  <c r="S26" i="21" s="1"/>
  <c r="N26" i="21"/>
  <c r="O26" i="21" s="1"/>
  <c r="Z26" i="21"/>
  <c r="AA26" i="21" s="1"/>
  <c r="AH26" i="21"/>
  <c r="AI26" i="21" s="1"/>
  <c r="J26" i="21"/>
  <c r="AH27" i="21"/>
  <c r="V27" i="21"/>
  <c r="AD27" i="21"/>
  <c r="J27" i="21"/>
  <c r="K27" i="21" s="1"/>
  <c r="Z27" i="21"/>
  <c r="AA27" i="21" s="1"/>
  <c r="N27" i="21"/>
  <c r="O27" i="21" s="1"/>
  <c r="R27" i="21"/>
  <c r="S27" i="21" s="1"/>
  <c r="AI33" i="21"/>
  <c r="AH51" i="21"/>
  <c r="V51" i="21"/>
  <c r="J51" i="21"/>
  <c r="Z51" i="21"/>
  <c r="AA51" i="21" s="1"/>
  <c r="N51" i="21"/>
  <c r="O51" i="21" s="1"/>
  <c r="R51" i="21"/>
  <c r="AD51" i="21"/>
  <c r="AE16" i="21"/>
  <c r="S5" i="21"/>
  <c r="AI16" i="21"/>
  <c r="N36" i="21"/>
  <c r="O36" i="21" s="1"/>
  <c r="AH36" i="21"/>
  <c r="V36" i="21"/>
  <c r="AD36" i="21"/>
  <c r="AE36" i="21" s="1"/>
  <c r="Z36" i="21"/>
  <c r="AA36" i="21" s="1"/>
  <c r="R36" i="21"/>
  <c r="S36" i="21" s="1"/>
  <c r="J36" i="21"/>
  <c r="AH43" i="21"/>
  <c r="AI43" i="21" s="1"/>
  <c r="V43" i="21"/>
  <c r="J43" i="21"/>
  <c r="N43" i="21"/>
  <c r="O43" i="21" s="1"/>
  <c r="R43" i="21"/>
  <c r="S43" i="21" s="1"/>
  <c r="AD43" i="21"/>
  <c r="AE43" i="21" s="1"/>
  <c r="Z43" i="21"/>
  <c r="AA43" i="21" s="1"/>
  <c r="N12" i="21"/>
  <c r="O12" i="21" s="1"/>
  <c r="AD12" i="21"/>
  <c r="AE12" i="21" s="1"/>
  <c r="R12" i="21"/>
  <c r="Z12" i="21"/>
  <c r="AA12" i="21" s="1"/>
  <c r="V12" i="21"/>
  <c r="W12" i="21" s="1"/>
  <c r="AH12" i="21"/>
  <c r="J12" i="21"/>
  <c r="K12" i="21" s="1"/>
  <c r="AD16" i="21"/>
  <c r="AH16" i="21"/>
  <c r="V16" i="21"/>
  <c r="J16" i="21"/>
  <c r="K16" i="21" s="1"/>
  <c r="R16" i="21"/>
  <c r="Z16" i="21"/>
  <c r="AA16" i="21" s="1"/>
  <c r="N16" i="21"/>
  <c r="O16" i="21" s="1"/>
  <c r="AI17" i="21"/>
  <c r="AH19" i="21"/>
  <c r="AI19" i="21" s="1"/>
  <c r="V19" i="21"/>
  <c r="R19" i="21"/>
  <c r="J19" i="21"/>
  <c r="Z19" i="21"/>
  <c r="AA19" i="21" s="1"/>
  <c r="N19" i="21"/>
  <c r="O19" i="21" s="1"/>
  <c r="AD19" i="21"/>
  <c r="O31" i="21"/>
  <c r="K63" i="21"/>
  <c r="S11" i="21"/>
  <c r="S12" i="21"/>
  <c r="S13" i="21"/>
  <c r="O14" i="21"/>
  <c r="O17" i="21"/>
  <c r="S19" i="21"/>
  <c r="K25" i="21"/>
  <c r="AE19" i="21"/>
  <c r="AE44" i="21"/>
  <c r="AI13" i="21"/>
  <c r="V42" i="21"/>
  <c r="W42" i="21" s="1"/>
  <c r="J42" i="21"/>
  <c r="AD42" i="21"/>
  <c r="AH42" i="21"/>
  <c r="AI42" i="21" s="1"/>
  <c r="Z42" i="21"/>
  <c r="N42" i="21"/>
  <c r="O42" i="21" s="1"/>
  <c r="R42" i="21"/>
  <c r="S42" i="21" s="1"/>
  <c r="K11" i="21"/>
  <c r="K19" i="21"/>
  <c r="AA21" i="21"/>
  <c r="AI25" i="21"/>
  <c r="AI27" i="21"/>
  <c r="Z77" i="21"/>
  <c r="AA77" i="21" s="1"/>
  <c r="N77" i="21"/>
  <c r="AH77" i="21"/>
  <c r="V77" i="21"/>
  <c r="AD77" i="21"/>
  <c r="AE77" i="21" s="1"/>
  <c r="J77" i="21"/>
  <c r="K77" i="21" s="1"/>
  <c r="R77" i="21"/>
  <c r="S77" i="21" s="1"/>
  <c r="V2" i="21"/>
  <c r="W2" i="21" s="1"/>
  <c r="AH2" i="21"/>
  <c r="AI2" i="21" s="1"/>
  <c r="J2" i="21"/>
  <c r="K2" i="21" s="1"/>
  <c r="R2" i="21"/>
  <c r="S2" i="21" s="1"/>
  <c r="AD2" i="21"/>
  <c r="Z2" i="21"/>
  <c r="AA2" i="21" s="1"/>
  <c r="N2" i="21"/>
  <c r="O2" i="21" s="1"/>
  <c r="Z5" i="21"/>
  <c r="AA5" i="21" s="1"/>
  <c r="AD5" i="21"/>
  <c r="AE5" i="21" s="1"/>
  <c r="AH5" i="21"/>
  <c r="AI5" i="21" s="1"/>
  <c r="V5" i="21"/>
  <c r="W5" i="21" s="1"/>
  <c r="J5" i="21"/>
  <c r="K5" i="21" s="1"/>
  <c r="R5" i="21"/>
  <c r="N5" i="21"/>
  <c r="AD8" i="21"/>
  <c r="R8" i="21"/>
  <c r="AH8" i="21"/>
  <c r="AI8" i="21" s="1"/>
  <c r="V8" i="21"/>
  <c r="W8" i="21" s="1"/>
  <c r="J8" i="21"/>
  <c r="K8" i="21" s="1"/>
  <c r="Z8" i="21"/>
  <c r="AA8" i="21" s="1"/>
  <c r="N8" i="21"/>
  <c r="O8" i="21" s="1"/>
  <c r="W10" i="21"/>
  <c r="W16" i="21"/>
  <c r="AE18" i="21"/>
  <c r="Z21" i="21"/>
  <c r="AH21" i="21"/>
  <c r="AI21" i="21" s="1"/>
  <c r="V21" i="21"/>
  <c r="W21" i="21" s="1"/>
  <c r="J21" i="21"/>
  <c r="K21" i="21" s="1"/>
  <c r="AD21" i="21"/>
  <c r="AE21" i="21" s="1"/>
  <c r="N21" i="21"/>
  <c r="R21" i="21"/>
  <c r="S21" i="21" s="1"/>
  <c r="O24" i="21"/>
  <c r="O25" i="21"/>
  <c r="AA42" i="21"/>
  <c r="AI48" i="21"/>
  <c r="Z61" i="21"/>
  <c r="AA61" i="21" s="1"/>
  <c r="N61" i="21"/>
  <c r="AH61" i="21"/>
  <c r="V61" i="21"/>
  <c r="AD61" i="21"/>
  <c r="J61" i="21"/>
  <c r="K61" i="21" s="1"/>
  <c r="R61" i="21"/>
  <c r="S61" i="21" s="1"/>
  <c r="O21" i="21"/>
  <c r="AH17" i="21"/>
  <c r="R30" i="21"/>
  <c r="S30" i="21" s="1"/>
  <c r="V39" i="21"/>
  <c r="W39" i="21" s="1"/>
  <c r="W11" i="21"/>
  <c r="AH14" i="21"/>
  <c r="AI14" i="21" s="1"/>
  <c r="J22" i="21"/>
  <c r="K22" i="21" s="1"/>
  <c r="Z52" i="21"/>
  <c r="AA52" i="21" s="1"/>
  <c r="S72" i="21"/>
  <c r="AE83" i="21"/>
  <c r="AI4" i="21"/>
  <c r="R6" i="21"/>
  <c r="S6" i="21" s="1"/>
  <c r="AD6" i="21"/>
  <c r="AE6" i="21" s="1"/>
  <c r="AD9" i="21"/>
  <c r="O13" i="21"/>
  <c r="R17" i="21"/>
  <c r="S17" i="21" s="1"/>
  <c r="AE17" i="21"/>
  <c r="AD20" i="21"/>
  <c r="AE20" i="21" s="1"/>
  <c r="Z22" i="21"/>
  <c r="K26" i="21"/>
  <c r="R28" i="21"/>
  <c r="S28" i="21" s="1"/>
  <c r="N30" i="21"/>
  <c r="O30" i="21" s="1"/>
  <c r="AA30" i="21"/>
  <c r="Z32" i="21"/>
  <c r="V34" i="21"/>
  <c r="W34" i="21" s="1"/>
  <c r="J34" i="21"/>
  <c r="AD34" i="21"/>
  <c r="N39" i="21"/>
  <c r="S41" i="21"/>
  <c r="Z45" i="21"/>
  <c r="AA45" i="21" s="1"/>
  <c r="N45" i="21"/>
  <c r="O45" i="21" s="1"/>
  <c r="AH45" i="21"/>
  <c r="W45" i="21"/>
  <c r="R47" i="21"/>
  <c r="S47" i="21" s="1"/>
  <c r="Z47" i="21"/>
  <c r="AD47" i="21"/>
  <c r="AE47" i="21" s="1"/>
  <c r="V47" i="21"/>
  <c r="W47" i="21" s="1"/>
  <c r="AD48" i="21"/>
  <c r="AE48" i="21" s="1"/>
  <c r="R48" i="21"/>
  <c r="S48" i="21" s="1"/>
  <c r="J48" i="21"/>
  <c r="K48" i="21" s="1"/>
  <c r="V48" i="21"/>
  <c r="W48" i="21" s="1"/>
  <c r="J49" i="21"/>
  <c r="K49" i="21" s="1"/>
  <c r="AD49" i="21"/>
  <c r="R49" i="21"/>
  <c r="V49" i="21"/>
  <c r="W49" i="21" s="1"/>
  <c r="V50" i="21"/>
  <c r="W50" i="21" s="1"/>
  <c r="J50" i="21"/>
  <c r="K50" i="21" s="1"/>
  <c r="AD50" i="21"/>
  <c r="AH50" i="21"/>
  <c r="AI50" i="21" s="1"/>
  <c r="K51" i="21"/>
  <c r="K62" i="21"/>
  <c r="J64" i="21"/>
  <c r="K64" i="21" s="1"/>
  <c r="O66" i="21"/>
  <c r="W76" i="21"/>
  <c r="Z78" i="21"/>
  <c r="N78" i="21"/>
  <c r="AH78" i="21"/>
  <c r="AD78" i="21"/>
  <c r="R78" i="21"/>
  <c r="S78" i="21" s="1"/>
  <c r="AA78" i="21"/>
  <c r="AD14" i="21"/>
  <c r="AE14" i="21" s="1"/>
  <c r="AD17" i="21"/>
  <c r="AD28" i="21"/>
  <c r="AE28" i="21" s="1"/>
  <c r="K34" i="21"/>
  <c r="AH35" i="21"/>
  <c r="AI35" i="21" s="1"/>
  <c r="V35" i="21"/>
  <c r="W35" i="21" s="1"/>
  <c r="J35" i="21"/>
  <c r="K35" i="21" s="1"/>
  <c r="AI36" i="21"/>
  <c r="AI37" i="21"/>
  <c r="S40" i="21"/>
  <c r="W43" i="21"/>
  <c r="N44" i="21"/>
  <c r="O44" i="21" s="1"/>
  <c r="AH44" i="21"/>
  <c r="V44" i="21"/>
  <c r="W44" i="21" s="1"/>
  <c r="Z44" i="21"/>
  <c r="AA44" i="21" s="1"/>
  <c r="AE51" i="21"/>
  <c r="Z53" i="21"/>
  <c r="AA53" i="21" s="1"/>
  <c r="N53" i="21"/>
  <c r="AH53" i="21"/>
  <c r="AI53" i="21" s="1"/>
  <c r="V53" i="21"/>
  <c r="N60" i="21"/>
  <c r="O60" i="21" s="1"/>
  <c r="AH60" i="21"/>
  <c r="V60" i="21"/>
  <c r="J60" i="21"/>
  <c r="Z60" i="21"/>
  <c r="AA60" i="21" s="1"/>
  <c r="AD60" i="21"/>
  <c r="W61" i="21"/>
  <c r="AE78" i="21"/>
  <c r="AI86" i="21"/>
  <c r="AD95" i="21"/>
  <c r="AE95" i="21" s="1"/>
  <c r="Z95" i="21"/>
  <c r="N95" i="21"/>
  <c r="R95" i="21"/>
  <c r="AH95" i="21"/>
  <c r="J95" i="21"/>
  <c r="K95" i="21" s="1"/>
  <c r="AA98" i="21"/>
  <c r="S99" i="21"/>
  <c r="AH128" i="21"/>
  <c r="AI128" i="21" s="1"/>
  <c r="V128" i="21"/>
  <c r="N128" i="21"/>
  <c r="O128" i="21" s="1"/>
  <c r="Z128" i="21"/>
  <c r="J128" i="21"/>
  <c r="AD128" i="21"/>
  <c r="AE128" i="21" s="1"/>
  <c r="R128" i="21"/>
  <c r="S128" i="21" s="1"/>
  <c r="O166" i="21"/>
  <c r="R3" i="21"/>
  <c r="S3" i="21" s="1"/>
  <c r="R14" i="21"/>
  <c r="S14" i="21" s="1"/>
  <c r="W36" i="21"/>
  <c r="K44" i="21"/>
  <c r="AA47" i="21"/>
  <c r="AD53" i="21"/>
  <c r="AE53" i="21" s="1"/>
  <c r="AI54" i="21"/>
  <c r="AI60" i="21"/>
  <c r="R63" i="21"/>
  <c r="S63" i="21" s="1"/>
  <c r="Z63" i="21"/>
  <c r="N63" i="21"/>
  <c r="AD63" i="21"/>
  <c r="AE63" i="21" s="1"/>
  <c r="AH63" i="21"/>
  <c r="AI63" i="21" s="1"/>
  <c r="J65" i="21"/>
  <c r="K65" i="21" s="1"/>
  <c r="AD65" i="21"/>
  <c r="AE65" i="21" s="1"/>
  <c r="R65" i="21"/>
  <c r="AH65" i="21"/>
  <c r="AI65" i="21" s="1"/>
  <c r="N65" i="21"/>
  <c r="AH67" i="21"/>
  <c r="AI67" i="21" s="1"/>
  <c r="V67" i="21"/>
  <c r="W67" i="21" s="1"/>
  <c r="J67" i="21"/>
  <c r="AD67" i="21"/>
  <c r="R67" i="21"/>
  <c r="Z69" i="21"/>
  <c r="AA69" i="21" s="1"/>
  <c r="N69" i="21"/>
  <c r="AH69" i="21"/>
  <c r="V69" i="21"/>
  <c r="W69" i="21" s="1"/>
  <c r="W77" i="21"/>
  <c r="S81" i="21"/>
  <c r="V82" i="21"/>
  <c r="W82" i="21" s="1"/>
  <c r="J82" i="21"/>
  <c r="AD82" i="21"/>
  <c r="R82" i="21"/>
  <c r="N82" i="21"/>
  <c r="O82" i="21" s="1"/>
  <c r="AH82" i="21"/>
  <c r="AI82" i="21" s="1"/>
  <c r="AE82" i="21"/>
  <c r="AI84" i="21"/>
  <c r="AD87" i="21"/>
  <c r="AE87" i="21" s="1"/>
  <c r="R87" i="21"/>
  <c r="S87" i="21" s="1"/>
  <c r="Z87" i="21"/>
  <c r="N87" i="21"/>
  <c r="O87" i="21" s="1"/>
  <c r="AH87" i="21"/>
  <c r="AI87" i="21" s="1"/>
  <c r="V87" i="21"/>
  <c r="W87" i="21" s="1"/>
  <c r="J87" i="21"/>
  <c r="K87" i="21" s="1"/>
  <c r="W91" i="21"/>
  <c r="AH98" i="21"/>
  <c r="AI98" i="21" s="1"/>
  <c r="Z98" i="21"/>
  <c r="N98" i="21"/>
  <c r="O98" i="21" s="1"/>
  <c r="J98" i="21"/>
  <c r="K98" i="21" s="1"/>
  <c r="R98" i="21"/>
  <c r="S98" i="21" s="1"/>
  <c r="W105" i="21"/>
  <c r="S106" i="21"/>
  <c r="AD3" i="21"/>
  <c r="AE3" i="21" s="1"/>
  <c r="AI12" i="21"/>
  <c r="J3" i="21"/>
  <c r="K3" i="21" s="1"/>
  <c r="S16" i="21"/>
  <c r="V28" i="21"/>
  <c r="W28" i="21" s="1"/>
  <c r="J41" i="21"/>
  <c r="K41" i="21" s="1"/>
  <c r="AD41" i="21"/>
  <c r="R41" i="21"/>
  <c r="V41" i="21"/>
  <c r="W41" i="21" s="1"/>
  <c r="AE49" i="21"/>
  <c r="W59" i="21"/>
  <c r="AA63" i="21"/>
  <c r="AE67" i="21"/>
  <c r="AD69" i="21"/>
  <c r="AI76" i="21"/>
  <c r="R79" i="21"/>
  <c r="S79" i="21" s="1"/>
  <c r="Z79" i="21"/>
  <c r="AA79" i="21" s="1"/>
  <c r="N79" i="21"/>
  <c r="AD79" i="21"/>
  <c r="AE79" i="21" s="1"/>
  <c r="AH79" i="21"/>
  <c r="K82" i="21"/>
  <c r="Z85" i="21"/>
  <c r="AA85" i="21" s="1"/>
  <c r="N85" i="21"/>
  <c r="AH85" i="21"/>
  <c r="V85" i="21"/>
  <c r="AD85" i="21"/>
  <c r="AE85" i="21" s="1"/>
  <c r="R85" i="21"/>
  <c r="S85" i="21" s="1"/>
  <c r="AD98" i="21"/>
  <c r="AE98" i="21" s="1"/>
  <c r="K108" i="21"/>
  <c r="S122" i="21"/>
  <c r="S138" i="21"/>
  <c r="S8" i="21"/>
  <c r="AD22" i="21"/>
  <c r="AE22" i="21" s="1"/>
  <c r="W156" i="21"/>
  <c r="J28" i="21"/>
  <c r="K28" i="21" s="1"/>
  <c r="W37" i="21"/>
  <c r="AD40" i="21"/>
  <c r="AE40" i="21" s="1"/>
  <c r="R40" i="21"/>
  <c r="J40" i="21"/>
  <c r="K40" i="21" s="1"/>
  <c r="Z65" i="21"/>
  <c r="AA65" i="21" s="1"/>
  <c r="V3" i="21"/>
  <c r="AH28" i="21"/>
  <c r="AI28" i="21" s="1"/>
  <c r="AH32" i="21"/>
  <c r="AI32" i="21" s="1"/>
  <c r="N35" i="21"/>
  <c r="O35" i="21" s="1"/>
  <c r="K42" i="21"/>
  <c r="AD44" i="21"/>
  <c r="AE61" i="21"/>
  <c r="R4" i="21"/>
  <c r="S4" i="21" s="1"/>
  <c r="N6" i="21"/>
  <c r="O6" i="21" s="1"/>
  <c r="AA6" i="21"/>
  <c r="AD7" i="21"/>
  <c r="AE7" i="21" s="1"/>
  <c r="Z9" i="21"/>
  <c r="AA9" i="21" s="1"/>
  <c r="N17" i="21"/>
  <c r="R18" i="21"/>
  <c r="S18" i="21" s="1"/>
  <c r="AD18" i="21"/>
  <c r="W19" i="21"/>
  <c r="Z20" i="21"/>
  <c r="AA20" i="21" s="1"/>
  <c r="V22" i="21"/>
  <c r="W22" i="21" s="1"/>
  <c r="AH22" i="21"/>
  <c r="AI22" i="21" s="1"/>
  <c r="R29" i="21"/>
  <c r="S29" i="21" s="1"/>
  <c r="AD29" i="21"/>
  <c r="AE29" i="21" s="1"/>
  <c r="J30" i="21"/>
  <c r="N31" i="21"/>
  <c r="Z31" i="21"/>
  <c r="AA31" i="21" s="1"/>
  <c r="S34" i="21"/>
  <c r="AA38" i="21"/>
  <c r="AA39" i="21"/>
  <c r="N47" i="21"/>
  <c r="O47" i="21" s="1"/>
  <c r="S49" i="21"/>
  <c r="AH49" i="21"/>
  <c r="AI49" i="21" s="1"/>
  <c r="S50" i="21"/>
  <c r="AI55" i="21"/>
  <c r="AH59" i="21"/>
  <c r="AI59" i="21" s="1"/>
  <c r="V59" i="21"/>
  <c r="J59" i="21"/>
  <c r="K59" i="21" s="1"/>
  <c r="AD59" i="21"/>
  <c r="AE59" i="21" s="1"/>
  <c r="Z59" i="21"/>
  <c r="AA59" i="21" s="1"/>
  <c r="N59" i="21"/>
  <c r="O59" i="21" s="1"/>
  <c r="R60" i="21"/>
  <c r="S60" i="21" s="1"/>
  <c r="W62" i="21"/>
  <c r="O65" i="21"/>
  <c r="N67" i="21"/>
  <c r="O67" i="21" s="1"/>
  <c r="O69" i="21"/>
  <c r="AI69" i="21"/>
  <c r="J79" i="21"/>
  <c r="K79" i="21" s="1"/>
  <c r="J85" i="21"/>
  <c r="K85" i="21" s="1"/>
  <c r="AH90" i="21"/>
  <c r="AI90" i="21" s="1"/>
  <c r="AD90" i="21"/>
  <c r="AE90" i="21" s="1"/>
  <c r="R90" i="21"/>
  <c r="S90" i="21" s="1"/>
  <c r="Z90" i="21"/>
  <c r="N90" i="21"/>
  <c r="O90" i="21" s="1"/>
  <c r="V90" i="21"/>
  <c r="J90" i="21"/>
  <c r="W97" i="21"/>
  <c r="V17" i="21"/>
  <c r="W17" i="21" s="1"/>
  <c r="K36" i="21"/>
  <c r="V40" i="21"/>
  <c r="W40" i="21" s="1"/>
  <c r="AI51" i="21"/>
  <c r="K67" i="21"/>
  <c r="V14" i="21"/>
  <c r="W14" i="21" s="1"/>
  <c r="S24" i="21"/>
  <c r="AD32" i="21"/>
  <c r="AE32" i="21" s="1"/>
  <c r="R32" i="21"/>
  <c r="S32" i="21" s="1"/>
  <c r="AE34" i="21"/>
  <c r="Z41" i="21"/>
  <c r="AA41" i="21" s="1"/>
  <c r="O46" i="21"/>
  <c r="O53" i="21"/>
  <c r="N14" i="21"/>
  <c r="AD15" i="21"/>
  <c r="AE15" i="21" s="1"/>
  <c r="W27" i="21"/>
  <c r="Z28" i="21"/>
  <c r="AA28" i="21" s="1"/>
  <c r="V30" i="21"/>
  <c r="W30" i="21" s="1"/>
  <c r="AH30" i="21"/>
  <c r="AI30" i="21" s="1"/>
  <c r="J32" i="21"/>
  <c r="K32" i="21" s="1"/>
  <c r="J33" i="21"/>
  <c r="K33" i="21" s="1"/>
  <c r="AD33" i="21"/>
  <c r="AE33" i="21" s="1"/>
  <c r="R33" i="21"/>
  <c r="V33" i="21"/>
  <c r="W33" i="21" s="1"/>
  <c r="R34" i="21"/>
  <c r="AH34" i="21"/>
  <c r="AI34" i="21" s="1"/>
  <c r="AD35" i="21"/>
  <c r="AE35" i="21" s="1"/>
  <c r="Z40" i="21"/>
  <c r="AA40" i="21" s="1"/>
  <c r="N41" i="21"/>
  <c r="O41" i="21" s="1"/>
  <c r="AE41" i="21"/>
  <c r="AE42" i="21"/>
  <c r="R44" i="21"/>
  <c r="S44" i="21" s="1"/>
  <c r="AI44" i="21"/>
  <c r="R45" i="21"/>
  <c r="S45" i="21" s="1"/>
  <c r="AI45" i="21"/>
  <c r="AH47" i="21"/>
  <c r="AI47" i="21" s="1"/>
  <c r="AH48" i="21"/>
  <c r="R50" i="21"/>
  <c r="R53" i="21"/>
  <c r="S53" i="21" s="1"/>
  <c r="AD64" i="21"/>
  <c r="AE64" i="21" s="1"/>
  <c r="R64" i="21"/>
  <c r="S64" i="21" s="1"/>
  <c r="Z64" i="21"/>
  <c r="AH64" i="21"/>
  <c r="AI64" i="21" s="1"/>
  <c r="N64" i="21"/>
  <c r="V66" i="21"/>
  <c r="W66" i="21" s="1"/>
  <c r="J66" i="21"/>
  <c r="K66" i="21" s="1"/>
  <c r="AD66" i="21"/>
  <c r="AE66" i="21" s="1"/>
  <c r="R66" i="21"/>
  <c r="AH66" i="21"/>
  <c r="AI66" i="21" s="1"/>
  <c r="AH75" i="21"/>
  <c r="AI75" i="21" s="1"/>
  <c r="V75" i="21"/>
  <c r="W75" i="21" s="1"/>
  <c r="J75" i="21"/>
  <c r="K75" i="21" s="1"/>
  <c r="AD75" i="21"/>
  <c r="AE75" i="21" s="1"/>
  <c r="Z75" i="21"/>
  <c r="AA75" i="21" s="1"/>
  <c r="N75" i="21"/>
  <c r="O75" i="21" s="1"/>
  <c r="W84" i="21"/>
  <c r="S88" i="21"/>
  <c r="K90" i="21"/>
  <c r="N91" i="21"/>
  <c r="AH91" i="21"/>
  <c r="V91" i="21"/>
  <c r="J91" i="21"/>
  <c r="AD91" i="21"/>
  <c r="AE91" i="21" s="1"/>
  <c r="Z91" i="21"/>
  <c r="AA91" i="21" s="1"/>
  <c r="R91" i="21"/>
  <c r="V95" i="21"/>
  <c r="W95" i="21" s="1"/>
  <c r="J104" i="21"/>
  <c r="AD104" i="21"/>
  <c r="R104" i="21"/>
  <c r="Z104" i="21"/>
  <c r="AA104" i="21" s="1"/>
  <c r="N104" i="21"/>
  <c r="O104" i="21" s="1"/>
  <c r="AH104" i="21"/>
  <c r="AI104" i="21" s="1"/>
  <c r="V104" i="21"/>
  <c r="W104" i="21" s="1"/>
  <c r="V105" i="21"/>
  <c r="AH105" i="21"/>
  <c r="AI105" i="21" s="1"/>
  <c r="J105" i="21"/>
  <c r="AD105" i="21"/>
  <c r="AE105" i="21" s="1"/>
  <c r="R105" i="21"/>
  <c r="S105" i="21" s="1"/>
  <c r="N105" i="21"/>
  <c r="O105" i="21" s="1"/>
  <c r="R22" i="21"/>
  <c r="S22" i="21" s="1"/>
  <c r="W3" i="21"/>
  <c r="J14" i="21"/>
  <c r="K14" i="21" s="1"/>
  <c r="Z35" i="21"/>
  <c r="AA35" i="21" s="1"/>
  <c r="R39" i="21"/>
  <c r="S39" i="21" s="1"/>
  <c r="Z39" i="21"/>
  <c r="AD39" i="21"/>
  <c r="AE39" i="21" s="1"/>
  <c r="K43" i="21"/>
  <c r="AE50" i="21"/>
  <c r="J53" i="21"/>
  <c r="S33" i="21"/>
  <c r="N52" i="21"/>
  <c r="O52" i="21" s="1"/>
  <c r="AH52" i="21"/>
  <c r="V52" i="21"/>
  <c r="W52" i="21" s="1"/>
  <c r="R52" i="21"/>
  <c r="S52" i="21" s="1"/>
  <c r="J69" i="21"/>
  <c r="K69" i="21" s="1"/>
  <c r="N3" i="21"/>
  <c r="O3" i="21" s="1"/>
  <c r="Z3" i="21"/>
  <c r="AD4" i="21"/>
  <c r="AE4" i="21" s="1"/>
  <c r="K10" i="21"/>
  <c r="AA14" i="21"/>
  <c r="Z17" i="21"/>
  <c r="AA17" i="21" s="1"/>
  <c r="O5" i="21"/>
  <c r="J7" i="21"/>
  <c r="K7" i="21" s="1"/>
  <c r="V7" i="21"/>
  <c r="W7" i="21" s="1"/>
  <c r="R9" i="21"/>
  <c r="S9" i="21" s="1"/>
  <c r="AE9" i="21"/>
  <c r="K18" i="21"/>
  <c r="R20" i="21"/>
  <c r="S20" i="21" s="1"/>
  <c r="AA22" i="21"/>
  <c r="AD23" i="21"/>
  <c r="AE23" i="21" s="1"/>
  <c r="AD31" i="21"/>
  <c r="AE31" i="21" s="1"/>
  <c r="AA32" i="21"/>
  <c r="R35" i="21"/>
  <c r="S35" i="21" s="1"/>
  <c r="O38" i="21"/>
  <c r="O39" i="21"/>
  <c r="N40" i="21"/>
  <c r="O40" i="21" s="1"/>
  <c r="AD52" i="21"/>
  <c r="AE52" i="21" s="1"/>
  <c r="W60" i="21"/>
  <c r="Z62" i="21"/>
  <c r="N62" i="21"/>
  <c r="AH62" i="21"/>
  <c r="AD62" i="21"/>
  <c r="AE62" i="21" s="1"/>
  <c r="R62" i="21"/>
  <c r="S62" i="21" s="1"/>
  <c r="AA62" i="21"/>
  <c r="AA64" i="21"/>
  <c r="AE68" i="21"/>
  <c r="R69" i="21"/>
  <c r="S69" i="21" s="1"/>
  <c r="V78" i="21"/>
  <c r="W78" i="21" s="1"/>
  <c r="J81" i="21"/>
  <c r="K81" i="21" s="1"/>
  <c r="AD81" i="21"/>
  <c r="AE81" i="21" s="1"/>
  <c r="R81" i="21"/>
  <c r="AH81" i="21"/>
  <c r="AI81" i="21" s="1"/>
  <c r="N81" i="21"/>
  <c r="O81" i="21" s="1"/>
  <c r="Z81" i="21"/>
  <c r="AA87" i="21"/>
  <c r="O89" i="21"/>
  <c r="AA95" i="21"/>
  <c r="R38" i="21"/>
  <c r="S38" i="21" s="1"/>
  <c r="R46" i="21"/>
  <c r="S46" i="21" s="1"/>
  <c r="K52" i="21"/>
  <c r="K53" i="21"/>
  <c r="AI61" i="21"/>
  <c r="AI62" i="21"/>
  <c r="N68" i="21"/>
  <c r="O68" i="21" s="1"/>
  <c r="AH68" i="21"/>
  <c r="AI68" i="21" s="1"/>
  <c r="V68" i="21"/>
  <c r="W68" i="21" s="1"/>
  <c r="J68" i="21"/>
  <c r="K68" i="21" s="1"/>
  <c r="AI77" i="21"/>
  <c r="AI78" i="21"/>
  <c r="S80" i="21"/>
  <c r="AH83" i="21"/>
  <c r="AI83" i="21" s="1"/>
  <c r="V83" i="21"/>
  <c r="J83" i="21"/>
  <c r="K83" i="21" s="1"/>
  <c r="AD83" i="21"/>
  <c r="Z83" i="21"/>
  <c r="AA83" i="21" s="1"/>
  <c r="W85" i="21"/>
  <c r="AE86" i="21"/>
  <c r="O88" i="21"/>
  <c r="AA90" i="21"/>
  <c r="AI92" i="21"/>
  <c r="R94" i="21"/>
  <c r="S94" i="21" s="1"/>
  <c r="AH94" i="21"/>
  <c r="AI94" i="21" s="1"/>
  <c r="V94" i="21"/>
  <c r="W94" i="21" s="1"/>
  <c r="J94" i="21"/>
  <c r="K94" i="21" s="1"/>
  <c r="Z94" i="21"/>
  <c r="AA94" i="21" s="1"/>
  <c r="S95" i="21"/>
  <c r="V121" i="21"/>
  <c r="W121" i="21" s="1"/>
  <c r="J121" i="21"/>
  <c r="K121" i="21" s="1"/>
  <c r="AD121" i="21"/>
  <c r="AH121" i="21"/>
  <c r="AI121" i="21" s="1"/>
  <c r="R121" i="21"/>
  <c r="N121" i="21"/>
  <c r="O121" i="21" s="1"/>
  <c r="Z121" i="21"/>
  <c r="AA121" i="21" s="1"/>
  <c r="AH122" i="21"/>
  <c r="AI122" i="21" s="1"/>
  <c r="V122" i="21"/>
  <c r="W122" i="21" s="1"/>
  <c r="J122" i="21"/>
  <c r="K122" i="21" s="1"/>
  <c r="N122" i="21"/>
  <c r="O122" i="21" s="1"/>
  <c r="Z122" i="21"/>
  <c r="AA122" i="21" s="1"/>
  <c r="R122" i="21"/>
  <c r="AD122" i="21"/>
  <c r="N123" i="21"/>
  <c r="O123" i="21" s="1"/>
  <c r="AH123" i="21"/>
  <c r="AI123" i="21" s="1"/>
  <c r="V123" i="21"/>
  <c r="W123" i="21" s="1"/>
  <c r="Z123" i="21"/>
  <c r="AD123" i="21"/>
  <c r="AE123" i="21" s="1"/>
  <c r="J123" i="21"/>
  <c r="R123" i="21"/>
  <c r="S123" i="21" s="1"/>
  <c r="Z138" i="21"/>
  <c r="AA138" i="21" s="1"/>
  <c r="N138" i="21"/>
  <c r="AH138" i="21"/>
  <c r="J138" i="21"/>
  <c r="K138" i="21" s="1"/>
  <c r="V138" i="21"/>
  <c r="W138" i="21" s="1"/>
  <c r="AD138" i="21"/>
  <c r="AE138" i="21" s="1"/>
  <c r="R138" i="21"/>
  <c r="N38" i="21"/>
  <c r="N46" i="21"/>
  <c r="W51" i="21"/>
  <c r="AI52" i="21"/>
  <c r="R55" i="21"/>
  <c r="S55" i="21" s="1"/>
  <c r="Z55" i="21"/>
  <c r="AA55" i="21" s="1"/>
  <c r="N55" i="21"/>
  <c r="O55" i="21" s="1"/>
  <c r="V55" i="21"/>
  <c r="W55" i="21" s="1"/>
  <c r="AD56" i="21"/>
  <c r="AE56" i="21" s="1"/>
  <c r="R56" i="21"/>
  <c r="S56" i="21" s="1"/>
  <c r="Z56" i="21"/>
  <c r="V56" i="21"/>
  <c r="W56" i="21" s="1"/>
  <c r="J57" i="21"/>
  <c r="K57" i="21" s="1"/>
  <c r="AD57" i="21"/>
  <c r="AE57" i="21" s="1"/>
  <c r="R57" i="21"/>
  <c r="S57" i="21" s="1"/>
  <c r="V57" i="21"/>
  <c r="W57" i="21" s="1"/>
  <c r="V58" i="21"/>
  <c r="W58" i="21" s="1"/>
  <c r="J58" i="21"/>
  <c r="K58" i="21" s="1"/>
  <c r="AD58" i="21"/>
  <c r="AE58" i="21" s="1"/>
  <c r="R58" i="21"/>
  <c r="S58" i="21" s="1"/>
  <c r="K60" i="21"/>
  <c r="O63" i="21"/>
  <c r="O64" i="21"/>
  <c r="R68" i="21"/>
  <c r="S68" i="21" s="1"/>
  <c r="R71" i="21"/>
  <c r="S71" i="21" s="1"/>
  <c r="Z71" i="21"/>
  <c r="N71" i="21"/>
  <c r="O71" i="21" s="1"/>
  <c r="V71" i="21"/>
  <c r="W71" i="21" s="1"/>
  <c r="AD72" i="21"/>
  <c r="AE72" i="21" s="1"/>
  <c r="R72" i="21"/>
  <c r="Z72" i="21"/>
  <c r="V72" i="21"/>
  <c r="W72" i="21" s="1"/>
  <c r="J73" i="21"/>
  <c r="K73" i="21" s="1"/>
  <c r="AD73" i="21"/>
  <c r="AE73" i="21" s="1"/>
  <c r="R73" i="21"/>
  <c r="S73" i="21" s="1"/>
  <c r="V73" i="21"/>
  <c r="W73" i="21" s="1"/>
  <c r="V74" i="21"/>
  <c r="W74" i="21" s="1"/>
  <c r="J74" i="21"/>
  <c r="AD74" i="21"/>
  <c r="AE74" i="21" s="1"/>
  <c r="R74" i="21"/>
  <c r="S74" i="21" s="1"/>
  <c r="K76" i="21"/>
  <c r="O79" i="21"/>
  <c r="AA81" i="21"/>
  <c r="R83" i="21"/>
  <c r="S83" i="21" s="1"/>
  <c r="N84" i="21"/>
  <c r="O84" i="21" s="1"/>
  <c r="AH84" i="21"/>
  <c r="V84" i="21"/>
  <c r="J84" i="21"/>
  <c r="O85" i="21"/>
  <c r="AI85" i="21"/>
  <c r="S89" i="21"/>
  <c r="K91" i="21"/>
  <c r="Z92" i="21"/>
  <c r="AA92" i="21" s="1"/>
  <c r="N92" i="21"/>
  <c r="AE93" i="21"/>
  <c r="AI95" i="21"/>
  <c r="V97" i="21"/>
  <c r="Z97" i="21"/>
  <c r="AA97" i="21" s="1"/>
  <c r="N97" i="21"/>
  <c r="O97" i="21" s="1"/>
  <c r="AH97" i="21"/>
  <c r="AI97" i="21" s="1"/>
  <c r="J97" i="21"/>
  <c r="AD97" i="21"/>
  <c r="AE97" i="21" s="1"/>
  <c r="R97" i="21"/>
  <c r="S97" i="21" s="1"/>
  <c r="K104" i="21"/>
  <c r="AI106" i="21"/>
  <c r="J112" i="21"/>
  <c r="K112" i="21" s="1"/>
  <c r="AD112" i="21"/>
  <c r="AE112" i="21" s="1"/>
  <c r="R112" i="21"/>
  <c r="AH112" i="21"/>
  <c r="AI112" i="21" s="1"/>
  <c r="N112" i="21"/>
  <c r="Z112" i="21"/>
  <c r="AA112" i="21" s="1"/>
  <c r="V112" i="21"/>
  <c r="W112" i="21" s="1"/>
  <c r="W53" i="21"/>
  <c r="Z54" i="21"/>
  <c r="AA54" i="21" s="1"/>
  <c r="N54" i="21"/>
  <c r="O54" i="21" s="1"/>
  <c r="AH54" i="21"/>
  <c r="Z58" i="21"/>
  <c r="AA58" i="21" s="1"/>
  <c r="O61" i="21"/>
  <c r="O62" i="21"/>
  <c r="S66" i="21"/>
  <c r="S67" i="21"/>
  <c r="Z70" i="21"/>
  <c r="AA70" i="21" s="1"/>
  <c r="N70" i="21"/>
  <c r="O70" i="21" s="1"/>
  <c r="AH70" i="21"/>
  <c r="AI70" i="21" s="1"/>
  <c r="W70" i="21"/>
  <c r="K74" i="21"/>
  <c r="Z74" i="21"/>
  <c r="AA74" i="21" s="1"/>
  <c r="O77" i="21"/>
  <c r="O78" i="21"/>
  <c r="S82" i="21"/>
  <c r="W83" i="21"/>
  <c r="K84" i="21"/>
  <c r="Z84" i="21"/>
  <c r="AA84" i="21" s="1"/>
  <c r="J88" i="21"/>
  <c r="K88" i="21" s="1"/>
  <c r="AH88" i="21"/>
  <c r="AI88" i="21" s="1"/>
  <c r="V88" i="21"/>
  <c r="W88" i="21" s="1"/>
  <c r="AD88" i="21"/>
  <c r="R88" i="21"/>
  <c r="Z88" i="21"/>
  <c r="AA88" i="21" s="1"/>
  <c r="N88" i="21"/>
  <c r="O91" i="21"/>
  <c r="AH106" i="21"/>
  <c r="Z106" i="21"/>
  <c r="AA106" i="21" s="1"/>
  <c r="N106" i="21"/>
  <c r="O106" i="21" s="1"/>
  <c r="V106" i="21"/>
  <c r="W106" i="21" s="1"/>
  <c r="J106" i="21"/>
  <c r="K106" i="21" s="1"/>
  <c r="AD106" i="21"/>
  <c r="AE106" i="21" s="1"/>
  <c r="R106" i="21"/>
  <c r="N107" i="21"/>
  <c r="O107" i="21" s="1"/>
  <c r="AH107" i="21"/>
  <c r="AD107" i="21"/>
  <c r="R107" i="21"/>
  <c r="S107" i="21" s="1"/>
  <c r="Z107" i="21"/>
  <c r="AA107" i="21" s="1"/>
  <c r="AE107" i="21"/>
  <c r="K109" i="21"/>
  <c r="V54" i="21"/>
  <c r="W54" i="21" s="1"/>
  <c r="J55" i="21"/>
  <c r="K55" i="21" s="1"/>
  <c r="J56" i="21"/>
  <c r="K56" i="21" s="1"/>
  <c r="AA56" i="21"/>
  <c r="AA57" i="21"/>
  <c r="AE60" i="21"/>
  <c r="S65" i="21"/>
  <c r="V70" i="21"/>
  <c r="J71" i="21"/>
  <c r="K71" i="21" s="1"/>
  <c r="AA71" i="21"/>
  <c r="J72" i="21"/>
  <c r="K72" i="21" s="1"/>
  <c r="AA72" i="21"/>
  <c r="AA73" i="21"/>
  <c r="AI79" i="21"/>
  <c r="AE84" i="21"/>
  <c r="Z86" i="21"/>
  <c r="AA86" i="21" s="1"/>
  <c r="N86" i="21"/>
  <c r="O86" i="21" s="1"/>
  <c r="AH86" i="21"/>
  <c r="J86" i="21"/>
  <c r="K86" i="21" s="1"/>
  <c r="AD86" i="21"/>
  <c r="AA89" i="21"/>
  <c r="S91" i="21"/>
  <c r="J92" i="21"/>
  <c r="K92" i="21" s="1"/>
  <c r="AD92" i="21"/>
  <c r="AE92" i="21" s="1"/>
  <c r="O95" i="21"/>
  <c r="J96" i="21"/>
  <c r="K96" i="21" s="1"/>
  <c r="AD96" i="21"/>
  <c r="R96" i="21"/>
  <c r="S96" i="21" s="1"/>
  <c r="N96" i="21"/>
  <c r="O96" i="21" s="1"/>
  <c r="AA96" i="21"/>
  <c r="N99" i="21"/>
  <c r="O99" i="21" s="1"/>
  <c r="V99" i="21"/>
  <c r="W99" i="21" s="1"/>
  <c r="J99" i="21"/>
  <c r="K99" i="21" s="1"/>
  <c r="AD99" i="21"/>
  <c r="AE99" i="21" s="1"/>
  <c r="R99" i="21"/>
  <c r="Z99" i="21"/>
  <c r="AA99" i="21" s="1"/>
  <c r="W103" i="21"/>
  <c r="S104" i="21"/>
  <c r="AI107" i="21"/>
  <c r="O112" i="21"/>
  <c r="N115" i="21"/>
  <c r="O115" i="21" s="1"/>
  <c r="AH115" i="21"/>
  <c r="AI115" i="21" s="1"/>
  <c r="V115" i="21"/>
  <c r="Z115" i="21"/>
  <c r="AA115" i="21" s="1"/>
  <c r="J115" i="21"/>
  <c r="R115" i="21"/>
  <c r="S115" i="21" s="1"/>
  <c r="AD115" i="21"/>
  <c r="AE115" i="21" s="1"/>
  <c r="Z116" i="21"/>
  <c r="AA116" i="21" s="1"/>
  <c r="N116" i="21"/>
  <c r="O116" i="21" s="1"/>
  <c r="AH116" i="21"/>
  <c r="AI116" i="21" s="1"/>
  <c r="J116" i="21"/>
  <c r="K116" i="21" s="1"/>
  <c r="V116" i="21"/>
  <c r="R116" i="21"/>
  <c r="S116" i="21" s="1"/>
  <c r="AD116" i="21"/>
  <c r="AE116" i="21" s="1"/>
  <c r="J126" i="21"/>
  <c r="K126" i="21" s="1"/>
  <c r="Z126" i="21"/>
  <c r="AA126" i="21" s="1"/>
  <c r="N126" i="21"/>
  <c r="V126" i="21"/>
  <c r="W126" i="21" s="1"/>
  <c r="AH126" i="21"/>
  <c r="AI126" i="21" s="1"/>
  <c r="R126" i="21"/>
  <c r="S126" i="21" s="1"/>
  <c r="AD126" i="21"/>
  <c r="AH136" i="21"/>
  <c r="AI136" i="21" s="1"/>
  <c r="V136" i="21"/>
  <c r="W136" i="21" s="1"/>
  <c r="J136" i="21"/>
  <c r="K136" i="21" s="1"/>
  <c r="AD136" i="21"/>
  <c r="N136" i="21"/>
  <c r="O136" i="21" s="1"/>
  <c r="R136" i="21"/>
  <c r="S136" i="21" s="1"/>
  <c r="Z136" i="21"/>
  <c r="R113" i="21"/>
  <c r="AD114" i="21"/>
  <c r="W137" i="21"/>
  <c r="O141" i="21"/>
  <c r="V143" i="21"/>
  <c r="W143" i="21" s="1"/>
  <c r="J143" i="21"/>
  <c r="AD143" i="21"/>
  <c r="N143" i="21"/>
  <c r="O143" i="21" s="1"/>
  <c r="Z143" i="21"/>
  <c r="AA147" i="21"/>
  <c r="AE150" i="21"/>
  <c r="O155" i="21"/>
  <c r="R156" i="21"/>
  <c r="S156" i="21" s="1"/>
  <c r="Z156" i="21"/>
  <c r="AD156" i="21"/>
  <c r="AE156" i="21" s="1"/>
  <c r="N156" i="21"/>
  <c r="AH156" i="21"/>
  <c r="AI156" i="21" s="1"/>
  <c r="AA156" i="21"/>
  <c r="AI158" i="21"/>
  <c r="AE165" i="21"/>
  <c r="R89" i="21"/>
  <c r="AD89" i="21"/>
  <c r="AE89" i="21" s="1"/>
  <c r="W90" i="21"/>
  <c r="R100" i="21"/>
  <c r="S100" i="21" s="1"/>
  <c r="AD100" i="21"/>
  <c r="AE100" i="21" s="1"/>
  <c r="AA111" i="21"/>
  <c r="AA117" i="21"/>
  <c r="AA118" i="21"/>
  <c r="AA119" i="21"/>
  <c r="AE122" i="21"/>
  <c r="AE126" i="21"/>
  <c r="R132" i="21"/>
  <c r="S132" i="21" s="1"/>
  <c r="Z132" i="21"/>
  <c r="J132" i="21"/>
  <c r="AD132" i="21"/>
  <c r="AE132" i="21" s="1"/>
  <c r="N132" i="21"/>
  <c r="O132" i="21" s="1"/>
  <c r="V135" i="21"/>
  <c r="W135" i="21" s="1"/>
  <c r="J135" i="21"/>
  <c r="AD135" i="21"/>
  <c r="AH135" i="21"/>
  <c r="AI135" i="21" s="1"/>
  <c r="R135" i="21"/>
  <c r="Z135" i="21"/>
  <c r="AA135" i="21" s="1"/>
  <c r="AI138" i="21"/>
  <c r="AH165" i="21"/>
  <c r="AI165" i="21" s="1"/>
  <c r="Z165" i="21"/>
  <c r="AA165" i="21" s="1"/>
  <c r="N165" i="21"/>
  <c r="O165" i="21" s="1"/>
  <c r="V165" i="21"/>
  <c r="R165" i="21"/>
  <c r="AD165" i="21"/>
  <c r="J165" i="21"/>
  <c r="J171" i="21"/>
  <c r="K171" i="21" s="1"/>
  <c r="AD171" i="21"/>
  <c r="AE171" i="21" s="1"/>
  <c r="Z171" i="21"/>
  <c r="AA171" i="21" s="1"/>
  <c r="V171" i="21"/>
  <c r="W171" i="21" s="1"/>
  <c r="R171" i="21"/>
  <c r="S171" i="21" s="1"/>
  <c r="N171" i="21"/>
  <c r="AH171" i="21"/>
  <c r="AI171" i="21" s="1"/>
  <c r="W98" i="21"/>
  <c r="R103" i="21"/>
  <c r="S103" i="21" s="1"/>
  <c r="Z108" i="21"/>
  <c r="AA108" i="21" s="1"/>
  <c r="N108" i="21"/>
  <c r="O108" i="21" s="1"/>
  <c r="AH108" i="21"/>
  <c r="AI108" i="21" s="1"/>
  <c r="W108" i="21"/>
  <c r="V113" i="21"/>
  <c r="W113" i="21" s="1"/>
  <c r="J113" i="21"/>
  <c r="AD113" i="21"/>
  <c r="AE113" i="21" s="1"/>
  <c r="O117" i="21"/>
  <c r="AE120" i="21"/>
  <c r="AE121" i="21"/>
  <c r="AD125" i="21"/>
  <c r="AH125" i="21"/>
  <c r="AI125" i="21" s="1"/>
  <c r="V125" i="21"/>
  <c r="W125" i="21" s="1"/>
  <c r="J125" i="21"/>
  <c r="K125" i="21" s="1"/>
  <c r="R125" i="21"/>
  <c r="Z125" i="21"/>
  <c r="AA125" i="21" s="1"/>
  <c r="O126" i="21"/>
  <c r="N129" i="21"/>
  <c r="O129" i="21" s="1"/>
  <c r="AH129" i="21"/>
  <c r="AD129" i="21"/>
  <c r="R129" i="21"/>
  <c r="V129" i="21"/>
  <c r="J129" i="21"/>
  <c r="K129" i="21" s="1"/>
  <c r="Z129" i="21"/>
  <c r="AA129" i="21" s="1"/>
  <c r="K132" i="21"/>
  <c r="K135" i="21"/>
  <c r="N137" i="21"/>
  <c r="O137" i="21" s="1"/>
  <c r="AH137" i="21"/>
  <c r="V137" i="21"/>
  <c r="Z137" i="21"/>
  <c r="AA137" i="21" s="1"/>
  <c r="J137" i="21"/>
  <c r="K137" i="21" s="1"/>
  <c r="AD137" i="21"/>
  <c r="AE137" i="21" s="1"/>
  <c r="J142" i="21"/>
  <c r="K142" i="21" s="1"/>
  <c r="AD142" i="21"/>
  <c r="AE142" i="21" s="1"/>
  <c r="R142" i="21"/>
  <c r="S142" i="21" s="1"/>
  <c r="N142" i="21"/>
  <c r="Z142" i="21"/>
  <c r="AA142" i="21"/>
  <c r="AE147" i="21"/>
  <c r="S148" i="21"/>
  <c r="AA149" i="21"/>
  <c r="S158" i="21"/>
  <c r="Z159" i="21"/>
  <c r="AA159" i="21" s="1"/>
  <c r="AH159" i="21"/>
  <c r="V159" i="21"/>
  <c r="J159" i="21"/>
  <c r="N159" i="21"/>
  <c r="O159" i="21" s="1"/>
  <c r="AD159" i="21"/>
  <c r="AE159" i="21"/>
  <c r="K165" i="21"/>
  <c r="Z109" i="21"/>
  <c r="N109" i="21"/>
  <c r="AH109" i="21"/>
  <c r="AI109" i="21" s="1"/>
  <c r="K113" i="21"/>
  <c r="AH114" i="21"/>
  <c r="AI114" i="21" s="1"/>
  <c r="V114" i="21"/>
  <c r="W114" i="21" s="1"/>
  <c r="J114" i="21"/>
  <c r="S127" i="21"/>
  <c r="W128" i="21"/>
  <c r="O135" i="21"/>
  <c r="AD157" i="21"/>
  <c r="AE157" i="21" s="1"/>
  <c r="R157" i="21"/>
  <c r="Z157" i="21"/>
  <c r="AA157" i="21" s="1"/>
  <c r="J157" i="21"/>
  <c r="K157" i="21" s="1"/>
  <c r="AH157" i="21"/>
  <c r="V157" i="21"/>
  <c r="AE88" i="21"/>
  <c r="J89" i="21"/>
  <c r="K89" i="21" s="1"/>
  <c r="AH89" i="21"/>
  <c r="AI89" i="21" s="1"/>
  <c r="K97" i="21"/>
  <c r="J100" i="21"/>
  <c r="K100" i="21" s="1"/>
  <c r="V100" i="21"/>
  <c r="W100" i="21" s="1"/>
  <c r="AH100" i="21"/>
  <c r="AI100" i="21" s="1"/>
  <c r="AD102" i="21"/>
  <c r="AE102" i="21" s="1"/>
  <c r="J103" i="21"/>
  <c r="K103" i="21" s="1"/>
  <c r="V103" i="21"/>
  <c r="AH103" i="21"/>
  <c r="AI103" i="21" s="1"/>
  <c r="J108" i="21"/>
  <c r="V109" i="21"/>
  <c r="W109" i="21" s="1"/>
  <c r="R110" i="21"/>
  <c r="S110" i="21" s="1"/>
  <c r="Z110" i="21"/>
  <c r="AH110" i="21"/>
  <c r="AI110" i="21" s="1"/>
  <c r="Z113" i="21"/>
  <c r="AA113" i="21" s="1"/>
  <c r="K114" i="21"/>
  <c r="W115" i="21"/>
  <c r="S121" i="21"/>
  <c r="AE125" i="21"/>
  <c r="AA128" i="21"/>
  <c r="AE129" i="21"/>
  <c r="Z131" i="21"/>
  <c r="AA131" i="21" s="1"/>
  <c r="N131" i="21"/>
  <c r="AD131" i="21"/>
  <c r="AE131" i="21" s="1"/>
  <c r="R131" i="21"/>
  <c r="S131" i="21" s="1"/>
  <c r="AH132" i="21"/>
  <c r="AI132" i="21" s="1"/>
  <c r="N135" i="21"/>
  <c r="AA136" i="21"/>
  <c r="AI137" i="21"/>
  <c r="R143" i="21"/>
  <c r="S143" i="21" s="1"/>
  <c r="AH144" i="21"/>
  <c r="AI144" i="21" s="1"/>
  <c r="V144" i="21"/>
  <c r="J144" i="21"/>
  <c r="Z144" i="21"/>
  <c r="AA144" i="21" s="1"/>
  <c r="N144" i="21"/>
  <c r="O144" i="21" s="1"/>
  <c r="AI157" i="21"/>
  <c r="R177" i="21"/>
  <c r="S177" i="21" s="1"/>
  <c r="AH177" i="21"/>
  <c r="AI177" i="21" s="1"/>
  <c r="Z177" i="21"/>
  <c r="V177" i="21"/>
  <c r="W177" i="21" s="1"/>
  <c r="J177" i="21"/>
  <c r="N177" i="21"/>
  <c r="O177" i="21" s="1"/>
  <c r="AD177" i="21"/>
  <c r="AE177" i="21" s="1"/>
  <c r="K191" i="21"/>
  <c r="Z192" i="21"/>
  <c r="AH192" i="21"/>
  <c r="AI192" i="21" s="1"/>
  <c r="V192" i="21"/>
  <c r="R192" i="21"/>
  <c r="S192" i="21" s="1"/>
  <c r="N192" i="21"/>
  <c r="O192" i="21" s="1"/>
  <c r="J192" i="21"/>
  <c r="AD192" i="21"/>
  <c r="AE192" i="21" s="1"/>
  <c r="O92" i="21"/>
  <c r="AE96" i="21"/>
  <c r="K105" i="21"/>
  <c r="J109" i="21"/>
  <c r="V110" i="21"/>
  <c r="W110" i="21" s="1"/>
  <c r="N113" i="21"/>
  <c r="O113" i="21" s="1"/>
  <c r="Z114" i="21"/>
  <c r="AA114" i="21" s="1"/>
  <c r="K115" i="21"/>
  <c r="W116" i="21"/>
  <c r="N125" i="21"/>
  <c r="O125" i="21" s="1"/>
  <c r="V127" i="21"/>
  <c r="W127" i="21" s="1"/>
  <c r="AD127" i="21"/>
  <c r="AE127" i="21" s="1"/>
  <c r="R127" i="21"/>
  <c r="AH127" i="21"/>
  <c r="AI127" i="21" s="1"/>
  <c r="O142" i="21"/>
  <c r="AH142" i="21"/>
  <c r="AI142" i="21" s="1"/>
  <c r="AE144" i="21"/>
  <c r="AD162" i="21"/>
  <c r="AH162" i="21"/>
  <c r="V162" i="21"/>
  <c r="J162" i="21"/>
  <c r="K162" i="21" s="1"/>
  <c r="R162" i="21"/>
  <c r="N162" i="21"/>
  <c r="O162" i="21" s="1"/>
  <c r="N174" i="21"/>
  <c r="O174" i="21" s="1"/>
  <c r="AH174" i="21"/>
  <c r="AD174" i="21"/>
  <c r="R174" i="21"/>
  <c r="S174" i="21" s="1"/>
  <c r="J174" i="21"/>
  <c r="K174" i="21" s="1"/>
  <c r="V174" i="21"/>
  <c r="W174" i="21" s="1"/>
  <c r="O191" i="21"/>
  <c r="R80" i="21"/>
  <c r="N89" i="21"/>
  <c r="Z89" i="21"/>
  <c r="AI91" i="21"/>
  <c r="R93" i="21"/>
  <c r="S93" i="21" s="1"/>
  <c r="J102" i="21"/>
  <c r="K102" i="21" s="1"/>
  <c r="V102" i="21"/>
  <c r="W102" i="21" s="1"/>
  <c r="AE104" i="21"/>
  <c r="AA109" i="21"/>
  <c r="J110" i="21"/>
  <c r="K110" i="21" s="1"/>
  <c r="AD111" i="21"/>
  <c r="AE111" i="21" s="1"/>
  <c r="R111" i="21"/>
  <c r="S111" i="21" s="1"/>
  <c r="AH111" i="21"/>
  <c r="AI111" i="21" s="1"/>
  <c r="S112" i="21"/>
  <c r="N114" i="21"/>
  <c r="O114" i="21" s="1"/>
  <c r="Z117" i="21"/>
  <c r="N117" i="21"/>
  <c r="AH117" i="21"/>
  <c r="AI117" i="21" s="1"/>
  <c r="K123" i="21"/>
  <c r="K128" i="21"/>
  <c r="J131" i="21"/>
  <c r="K131" i="21" s="1"/>
  <c r="R137" i="21"/>
  <c r="S137" i="21" s="1"/>
  <c r="AD144" i="21"/>
  <c r="O146" i="21"/>
  <c r="O149" i="21"/>
  <c r="O151" i="21"/>
  <c r="V156" i="21"/>
  <c r="N157" i="21"/>
  <c r="O157" i="21" s="1"/>
  <c r="R159" i="21"/>
  <c r="S159" i="21" s="1"/>
  <c r="AE167" i="21"/>
  <c r="AH189" i="21"/>
  <c r="AI189" i="21" s="1"/>
  <c r="V189" i="21"/>
  <c r="W189" i="21" s="1"/>
  <c r="AD189" i="21"/>
  <c r="AE189" i="21" s="1"/>
  <c r="R189" i="21"/>
  <c r="N189" i="21"/>
  <c r="O189" i="21" s="1"/>
  <c r="J189" i="21"/>
  <c r="AI99" i="21"/>
  <c r="N100" i="21"/>
  <c r="O100" i="21" s="1"/>
  <c r="R101" i="21"/>
  <c r="S101" i="21" s="1"/>
  <c r="AH102" i="21"/>
  <c r="AI102" i="21" s="1"/>
  <c r="N103" i="21"/>
  <c r="O103" i="21" s="1"/>
  <c r="Z103" i="21"/>
  <c r="AA103" i="21" s="1"/>
  <c r="AD108" i="21"/>
  <c r="AE108" i="21" s="1"/>
  <c r="O109" i="21"/>
  <c r="AA110" i="21"/>
  <c r="V111" i="21"/>
  <c r="W111" i="21" s="1"/>
  <c r="S113" i="21"/>
  <c r="AE114" i="21"/>
  <c r="V117" i="21"/>
  <c r="W117" i="21" s="1"/>
  <c r="R118" i="21"/>
  <c r="S118" i="21" s="1"/>
  <c r="Z118" i="21"/>
  <c r="AD118" i="21"/>
  <c r="AE118" i="21" s="1"/>
  <c r="V118" i="21"/>
  <c r="W118" i="21" s="1"/>
  <c r="AD119" i="21"/>
  <c r="AE119" i="21" s="1"/>
  <c r="R119" i="21"/>
  <c r="S119" i="21" s="1"/>
  <c r="J119" i="21"/>
  <c r="K119" i="21" s="1"/>
  <c r="V119" i="21"/>
  <c r="W119" i="21" s="1"/>
  <c r="J120" i="21"/>
  <c r="K120" i="21" s="1"/>
  <c r="AD120" i="21"/>
  <c r="R120" i="21"/>
  <c r="S120" i="21" s="1"/>
  <c r="V120" i="21"/>
  <c r="W120" i="21" s="1"/>
  <c r="S125" i="21"/>
  <c r="J127" i="21"/>
  <c r="K127" i="21" s="1"/>
  <c r="Z127" i="21"/>
  <c r="AA127" i="21" s="1"/>
  <c r="S129" i="21"/>
  <c r="Z130" i="21"/>
  <c r="AA130" i="21" s="1"/>
  <c r="N130" i="21"/>
  <c r="AH130" i="21"/>
  <c r="AI130" i="21" s="1"/>
  <c r="R130" i="21"/>
  <c r="S130" i="21" s="1"/>
  <c r="AD130" i="21"/>
  <c r="AE130" i="21" s="1"/>
  <c r="AI131" i="21"/>
  <c r="V132" i="21"/>
  <c r="W132" i="21" s="1"/>
  <c r="AA140" i="21"/>
  <c r="AA143" i="21"/>
  <c r="S145" i="21"/>
  <c r="K150" i="21"/>
  <c r="S151" i="21"/>
  <c r="AA152" i="21"/>
  <c r="Z167" i="21"/>
  <c r="AA167" i="21" s="1"/>
  <c r="AH167" i="21"/>
  <c r="V167" i="21"/>
  <c r="J167" i="21"/>
  <c r="K167" i="21" s="1"/>
  <c r="R167" i="21"/>
  <c r="S167" i="21" s="1"/>
  <c r="N167" i="21"/>
  <c r="O167" i="21" s="1"/>
  <c r="AD167" i="21"/>
  <c r="K189" i="21"/>
  <c r="AA133" i="21"/>
  <c r="O138" i="21"/>
  <c r="AA139" i="21"/>
  <c r="AD141" i="21"/>
  <c r="AE141" i="21" s="1"/>
  <c r="R141" i="21"/>
  <c r="AH141" i="21"/>
  <c r="AI141" i="21" s="1"/>
  <c r="AE143" i="21"/>
  <c r="R148" i="21"/>
  <c r="Z148" i="21"/>
  <c r="AA148" i="21" s="1"/>
  <c r="N148" i="21"/>
  <c r="O148" i="21" s="1"/>
  <c r="AH148" i="21"/>
  <c r="AI148" i="21" s="1"/>
  <c r="V148" i="21"/>
  <c r="AD149" i="21"/>
  <c r="AE149" i="21" s="1"/>
  <c r="Z149" i="21"/>
  <c r="N149" i="21"/>
  <c r="V149" i="21"/>
  <c r="W149" i="21" s="1"/>
  <c r="J150" i="21"/>
  <c r="AH150" i="21"/>
  <c r="AI150" i="21" s="1"/>
  <c r="V150" i="21"/>
  <c r="W150" i="21" s="1"/>
  <c r="AD150" i="21"/>
  <c r="V151" i="21"/>
  <c r="W151" i="21" s="1"/>
  <c r="Z151" i="21"/>
  <c r="AA151" i="21" s="1"/>
  <c r="N151" i="21"/>
  <c r="N153" i="21"/>
  <c r="O153" i="21" s="1"/>
  <c r="AH153" i="21"/>
  <c r="V153" i="21"/>
  <c r="W153" i="21" s="1"/>
  <c r="J153" i="21"/>
  <c r="K153" i="21" s="1"/>
  <c r="AI159" i="21"/>
  <c r="AE164" i="21"/>
  <c r="S165" i="21"/>
  <c r="AA169" i="21"/>
  <c r="AI170" i="21"/>
  <c r="S182" i="21"/>
  <c r="Z191" i="21"/>
  <c r="AA191" i="21" s="1"/>
  <c r="N191" i="21"/>
  <c r="V191" i="21"/>
  <c r="W191" i="21" s="1"/>
  <c r="J191" i="21"/>
  <c r="AH191" i="21"/>
  <c r="AI191" i="21" s="1"/>
  <c r="R191" i="21"/>
  <c r="S191" i="21" s="1"/>
  <c r="AD191" i="21"/>
  <c r="O130" i="21"/>
  <c r="AD133" i="21"/>
  <c r="AE133" i="21" s="1"/>
  <c r="R133" i="21"/>
  <c r="S133" i="21" s="1"/>
  <c r="AH133" i="21"/>
  <c r="AI133" i="21" s="1"/>
  <c r="AE135" i="21"/>
  <c r="Z139" i="21"/>
  <c r="N139" i="21"/>
  <c r="O139" i="21" s="1"/>
  <c r="AH139" i="21"/>
  <c r="AI139" i="21" s="1"/>
  <c r="N141" i="21"/>
  <c r="K143" i="21"/>
  <c r="W144" i="21"/>
  <c r="R151" i="21"/>
  <c r="R153" i="21"/>
  <c r="S153" i="21" s="1"/>
  <c r="Z155" i="21"/>
  <c r="N155" i="21"/>
  <c r="R155" i="21"/>
  <c r="S155" i="21" s="1"/>
  <c r="AD155" i="21"/>
  <c r="AE155" i="21" s="1"/>
  <c r="AE162" i="21"/>
  <c r="O168" i="21"/>
  <c r="Z175" i="21"/>
  <c r="AA175" i="21" s="1"/>
  <c r="N175" i="21"/>
  <c r="O175" i="21" s="1"/>
  <c r="J175" i="21"/>
  <c r="K175" i="21" s="1"/>
  <c r="AD175" i="21"/>
  <c r="R175" i="21"/>
  <c r="V175" i="21"/>
  <c r="W175" i="21" s="1"/>
  <c r="AH175" i="21"/>
  <c r="N190" i="21"/>
  <c r="O190" i="21" s="1"/>
  <c r="AH190" i="21"/>
  <c r="AI190" i="21" s="1"/>
  <c r="J190" i="21"/>
  <c r="K190" i="21" s="1"/>
  <c r="AD190" i="21"/>
  <c r="Z190" i="21"/>
  <c r="AA190" i="21" s="1"/>
  <c r="W192" i="21"/>
  <c r="O131" i="21"/>
  <c r="AA132" i="21"/>
  <c r="V133" i="21"/>
  <c r="W133" i="21" s="1"/>
  <c r="S135" i="21"/>
  <c r="AE136" i="21"/>
  <c r="V139" i="21"/>
  <c r="W139" i="21" s="1"/>
  <c r="R140" i="21"/>
  <c r="S140" i="21" s="1"/>
  <c r="Z140" i="21"/>
  <c r="AH140" i="21"/>
  <c r="AI140" i="21" s="1"/>
  <c r="K144" i="21"/>
  <c r="N145" i="21"/>
  <c r="O145" i="21" s="1"/>
  <c r="AH145" i="21"/>
  <c r="AI145" i="21" s="1"/>
  <c r="V145" i="21"/>
  <c r="W145" i="21" s="1"/>
  <c r="R149" i="21"/>
  <c r="AH149" i="21"/>
  <c r="AI149" i="21" s="1"/>
  <c r="R150" i="21"/>
  <c r="S150" i="21" s="1"/>
  <c r="AH151" i="21"/>
  <c r="AI151" i="21" s="1"/>
  <c r="AA155" i="21"/>
  <c r="S157" i="21"/>
  <c r="AD186" i="21"/>
  <c r="AE186" i="21" s="1"/>
  <c r="R186" i="21"/>
  <c r="Z186" i="21"/>
  <c r="AA186" i="21" s="1"/>
  <c r="N186" i="21"/>
  <c r="J186" i="21"/>
  <c r="K186" i="21" s="1"/>
  <c r="V186" i="21"/>
  <c r="W186" i="21" s="1"/>
  <c r="AH186" i="21"/>
  <c r="AE191" i="21"/>
  <c r="AA192" i="21"/>
  <c r="K196" i="21"/>
  <c r="AA123" i="21"/>
  <c r="AD124" i="21"/>
  <c r="AE124" i="21" s="1"/>
  <c r="W129" i="21"/>
  <c r="AI129" i="21"/>
  <c r="J133" i="21"/>
  <c r="K133" i="21" s="1"/>
  <c r="J134" i="21"/>
  <c r="K134" i="21" s="1"/>
  <c r="AD134" i="21"/>
  <c r="AE134" i="21" s="1"/>
  <c r="R134" i="21"/>
  <c r="S134" i="21" s="1"/>
  <c r="V134" i="21"/>
  <c r="W134" i="21" s="1"/>
  <c r="J139" i="21"/>
  <c r="K139" i="21" s="1"/>
  <c r="V140" i="21"/>
  <c r="W140" i="21" s="1"/>
  <c r="S141" i="21"/>
  <c r="K145" i="21"/>
  <c r="Z146" i="21"/>
  <c r="AA146" i="21" s="1"/>
  <c r="AD146" i="21"/>
  <c r="AE146" i="21" s="1"/>
  <c r="R146" i="21"/>
  <c r="S146" i="21" s="1"/>
  <c r="N146" i="21"/>
  <c r="V146" i="21"/>
  <c r="W146" i="21" s="1"/>
  <c r="W148" i="21"/>
  <c r="AH152" i="21"/>
  <c r="AI152" i="21" s="1"/>
  <c r="AD152" i="21"/>
  <c r="AE152" i="21" s="1"/>
  <c r="R152" i="21"/>
  <c r="S152" i="21" s="1"/>
  <c r="W152" i="21"/>
  <c r="Z154" i="21"/>
  <c r="AA154" i="21" s="1"/>
  <c r="N154" i="21"/>
  <c r="O154" i="21" s="1"/>
  <c r="AH154" i="21"/>
  <c r="R154" i="21"/>
  <c r="S154" i="21" s="1"/>
  <c r="J155" i="21"/>
  <c r="K155" i="21" s="1"/>
  <c r="W157" i="21"/>
  <c r="W184" i="21"/>
  <c r="AI166" i="21"/>
  <c r="AI167" i="21"/>
  <c r="AI168" i="21"/>
  <c r="S175" i="21"/>
  <c r="K177" i="21"/>
  <c r="S178" i="21"/>
  <c r="N182" i="21"/>
  <c r="O182" i="21" s="1"/>
  <c r="AH182" i="21"/>
  <c r="J182" i="21"/>
  <c r="K182" i="21" s="1"/>
  <c r="AD182" i="21"/>
  <c r="V182" i="21"/>
  <c r="W182" i="21" s="1"/>
  <c r="Z182" i="21"/>
  <c r="AA182" i="21" s="1"/>
  <c r="Z184" i="21"/>
  <c r="AA184" i="21" s="1"/>
  <c r="AH184" i="21"/>
  <c r="AI184" i="21" s="1"/>
  <c r="V184" i="21"/>
  <c r="AD184" i="21"/>
  <c r="AE184" i="21" s="1"/>
  <c r="J184" i="21"/>
  <c r="N184" i="21"/>
  <c r="O184" i="21" s="1"/>
  <c r="K192" i="21"/>
  <c r="AI198" i="21"/>
  <c r="R147" i="21"/>
  <c r="S147" i="21" s="1"/>
  <c r="AD147" i="21"/>
  <c r="AI153" i="21"/>
  <c r="O156" i="21"/>
  <c r="J158" i="21"/>
  <c r="K158" i="21" s="1"/>
  <c r="AD158" i="21"/>
  <c r="AE158" i="21" s="1"/>
  <c r="R158" i="21"/>
  <c r="V158" i="21"/>
  <c r="W158" i="21" s="1"/>
  <c r="W159" i="21"/>
  <c r="Z160" i="21"/>
  <c r="AA160" i="21" s="1"/>
  <c r="N160" i="21"/>
  <c r="O160" i="21" s="1"/>
  <c r="AH160" i="21"/>
  <c r="AI160" i="21" s="1"/>
  <c r="S162" i="21"/>
  <c r="AI162" i="21"/>
  <c r="AE174" i="21"/>
  <c r="AE182" i="21"/>
  <c r="S189" i="21"/>
  <c r="O194" i="21"/>
  <c r="AD199" i="21"/>
  <c r="AE199" i="21" s="1"/>
  <c r="R199" i="21"/>
  <c r="S199" i="21" s="1"/>
  <c r="Z199" i="21"/>
  <c r="N199" i="21"/>
  <c r="V199" i="21"/>
  <c r="W199" i="21" s="1"/>
  <c r="J199" i="21"/>
  <c r="K199" i="21" s="1"/>
  <c r="AH199" i="21"/>
  <c r="AI199" i="21" s="1"/>
  <c r="AI154" i="21"/>
  <c r="V160" i="21"/>
  <c r="W160" i="21" s="1"/>
  <c r="N166" i="21"/>
  <c r="AD166" i="21"/>
  <c r="AE166" i="21" s="1"/>
  <c r="R166" i="21"/>
  <c r="S166" i="21" s="1"/>
  <c r="V166" i="21"/>
  <c r="W166" i="21" s="1"/>
  <c r="W167" i="21"/>
  <c r="Z168" i="21"/>
  <c r="N168" i="21"/>
  <c r="Z176" i="21"/>
  <c r="AA176" i="21" s="1"/>
  <c r="V176" i="21"/>
  <c r="W176" i="21" s="1"/>
  <c r="AD176" i="21"/>
  <c r="N176" i="21"/>
  <c r="O176" i="21" s="1"/>
  <c r="R176" i="21"/>
  <c r="S176" i="21" s="1"/>
  <c r="AI182" i="21"/>
  <c r="J187" i="21"/>
  <c r="K187" i="21" s="1"/>
  <c r="AD187" i="21"/>
  <c r="Z187" i="21"/>
  <c r="AA187" i="21" s="1"/>
  <c r="N187" i="21"/>
  <c r="AH187" i="21"/>
  <c r="AI187" i="21" s="1"/>
  <c r="J200" i="21"/>
  <c r="K200" i="21" s="1"/>
  <c r="AD200" i="21"/>
  <c r="AE200" i="21" s="1"/>
  <c r="R200" i="21"/>
  <c r="S200" i="21" s="1"/>
  <c r="Z200" i="21"/>
  <c r="AA200" i="21" s="1"/>
  <c r="AH200" i="21"/>
  <c r="AI200" i="21" s="1"/>
  <c r="V200" i="21"/>
  <c r="W200" i="21" s="1"/>
  <c r="N200" i="21"/>
  <c r="O200" i="21" s="1"/>
  <c r="S149" i="21"/>
  <c r="W154" i="21"/>
  <c r="AI155" i="21"/>
  <c r="K159" i="21"/>
  <c r="J160" i="21"/>
  <c r="K160" i="21" s="1"/>
  <c r="W162" i="21"/>
  <c r="J163" i="21"/>
  <c r="K163" i="21" s="1"/>
  <c r="R163" i="21"/>
  <c r="S163" i="21" s="1"/>
  <c r="Z163" i="21"/>
  <c r="AA163" i="21" s="1"/>
  <c r="V163" i="21"/>
  <c r="W163" i="21" s="1"/>
  <c r="V164" i="21"/>
  <c r="W164" i="21" s="1"/>
  <c r="AH164" i="21"/>
  <c r="AI164" i="21" s="1"/>
  <c r="J164" i="21"/>
  <c r="K164" i="21" s="1"/>
  <c r="W165" i="21"/>
  <c r="V168" i="21"/>
  <c r="W168" i="21" s="1"/>
  <c r="AD170" i="21"/>
  <c r="AE170" i="21" s="1"/>
  <c r="R170" i="21"/>
  <c r="S170" i="21" s="1"/>
  <c r="N170" i="21"/>
  <c r="O170" i="21" s="1"/>
  <c r="Z170" i="21"/>
  <c r="AA170" i="21" s="1"/>
  <c r="K176" i="21"/>
  <c r="AE176" i="21"/>
  <c r="Z183" i="21"/>
  <c r="AA183" i="21" s="1"/>
  <c r="N183" i="21"/>
  <c r="O183" i="21" s="1"/>
  <c r="V183" i="21"/>
  <c r="W183" i="21" s="1"/>
  <c r="J183" i="21"/>
  <c r="AD183" i="21"/>
  <c r="AE183" i="21" s="1"/>
  <c r="R185" i="21"/>
  <c r="S185" i="21" s="1"/>
  <c r="N185" i="21"/>
  <c r="O185" i="21" s="1"/>
  <c r="AH185" i="21"/>
  <c r="AI185" i="21" s="1"/>
  <c r="Z185" i="21"/>
  <c r="AA185" i="21" s="1"/>
  <c r="J185" i="21"/>
  <c r="K185" i="21" s="1"/>
  <c r="AD185" i="21"/>
  <c r="AE185" i="21" s="1"/>
  <c r="AA189" i="21"/>
  <c r="O199" i="21"/>
  <c r="S186" i="21"/>
  <c r="AI186" i="21"/>
  <c r="S187" i="21"/>
  <c r="S190" i="21"/>
  <c r="R193" i="21"/>
  <c r="S193" i="21" s="1"/>
  <c r="N193" i="21"/>
  <c r="O193" i="21" s="1"/>
  <c r="AH193" i="21"/>
  <c r="W193" i="21"/>
  <c r="AD194" i="21"/>
  <c r="AE194" i="21" s="1"/>
  <c r="R194" i="21"/>
  <c r="Z194" i="21"/>
  <c r="AA194" i="21" s="1"/>
  <c r="N194" i="21"/>
  <c r="J195" i="21"/>
  <c r="K195" i="21" s="1"/>
  <c r="AD195" i="21"/>
  <c r="AE195" i="21" s="1"/>
  <c r="Z195" i="21"/>
  <c r="AA195" i="21" s="1"/>
  <c r="V195" i="21"/>
  <c r="W195" i="21" s="1"/>
  <c r="AH197" i="21"/>
  <c r="AI197" i="21" s="1"/>
  <c r="V197" i="21"/>
  <c r="AD197" i="21"/>
  <c r="AE197" i="21" s="1"/>
  <c r="R197" i="21"/>
  <c r="S197" i="21" s="1"/>
  <c r="AA197" i="21"/>
  <c r="AA199" i="21"/>
  <c r="AH202" i="21"/>
  <c r="AI202" i="21" s="1"/>
  <c r="V202" i="21"/>
  <c r="W202" i="21" s="1"/>
  <c r="J202" i="21"/>
  <c r="K202" i="21" s="1"/>
  <c r="AD202" i="21"/>
  <c r="AE202" i="21" s="1"/>
  <c r="R202" i="21"/>
  <c r="S202" i="21" s="1"/>
  <c r="Z202" i="21"/>
  <c r="N202" i="21"/>
  <c r="O202" i="21" s="1"/>
  <c r="N203" i="21"/>
  <c r="O203" i="21" s="1"/>
  <c r="AH203" i="21"/>
  <c r="AI203" i="21" s="1"/>
  <c r="V203" i="21"/>
  <c r="W203" i="21" s="1"/>
  <c r="J203" i="21"/>
  <c r="K203" i="21" s="1"/>
  <c r="AD203" i="21"/>
  <c r="AE203" i="21" s="1"/>
  <c r="R203" i="21"/>
  <c r="S203" i="21" s="1"/>
  <c r="Z203" i="21"/>
  <c r="AD161" i="21"/>
  <c r="AE161" i="21" s="1"/>
  <c r="AD169" i="21"/>
  <c r="AE169" i="21" s="1"/>
  <c r="V172" i="21"/>
  <c r="W172" i="21" s="1"/>
  <c r="J172" i="21"/>
  <c r="K172" i="21" s="1"/>
  <c r="AE175" i="21"/>
  <c r="AD178" i="21"/>
  <c r="AE178" i="21" s="1"/>
  <c r="R178" i="21"/>
  <c r="Z178" i="21"/>
  <c r="AA178" i="21" s="1"/>
  <c r="N178" i="21"/>
  <c r="O178" i="21" s="1"/>
  <c r="V178" i="21"/>
  <c r="W178" i="21" s="1"/>
  <c r="W181" i="21"/>
  <c r="K184" i="21"/>
  <c r="AD193" i="21"/>
  <c r="AE193" i="21" s="1"/>
  <c r="S194" i="21"/>
  <c r="AI194" i="21"/>
  <c r="S195" i="21"/>
  <c r="AH195" i="21"/>
  <c r="AI195" i="21" s="1"/>
  <c r="AA202" i="21"/>
  <c r="AA203" i="21"/>
  <c r="AA168" i="21"/>
  <c r="AH173" i="21"/>
  <c r="AI173" i="21" s="1"/>
  <c r="V173" i="21"/>
  <c r="W173" i="21" s="1"/>
  <c r="R173" i="21"/>
  <c r="S173" i="21" s="1"/>
  <c r="AA177" i="21"/>
  <c r="J179" i="21"/>
  <c r="K179" i="21" s="1"/>
  <c r="AD179" i="21"/>
  <c r="AE179" i="21" s="1"/>
  <c r="Z179" i="21"/>
  <c r="AA179" i="21" s="1"/>
  <c r="V179" i="21"/>
  <c r="W179" i="21" s="1"/>
  <c r="AH181" i="21"/>
  <c r="AI181" i="21" s="1"/>
  <c r="V181" i="21"/>
  <c r="AD181" i="21"/>
  <c r="AE181" i="21" s="1"/>
  <c r="R181" i="21"/>
  <c r="S181" i="21" s="1"/>
  <c r="K183" i="21"/>
  <c r="O187" i="21"/>
  <c r="AE187" i="21"/>
  <c r="AE188" i="21"/>
  <c r="AH194" i="21"/>
  <c r="R195" i="21"/>
  <c r="R198" i="21"/>
  <c r="S198" i="21" s="1"/>
  <c r="N198" i="21"/>
  <c r="O198" i="21" s="1"/>
  <c r="AH198" i="21"/>
  <c r="J198" i="21"/>
  <c r="K198" i="21" s="1"/>
  <c r="AD198" i="21"/>
  <c r="AE198" i="21" s="1"/>
  <c r="V201" i="21"/>
  <c r="W201" i="21" s="1"/>
  <c r="J201" i="21"/>
  <c r="K201" i="21" s="1"/>
  <c r="AD201" i="21"/>
  <c r="AE201" i="21" s="1"/>
  <c r="R201" i="21"/>
  <c r="S201" i="21" s="1"/>
  <c r="N201" i="21"/>
  <c r="O201" i="21" s="1"/>
  <c r="AH201" i="21"/>
  <c r="AI201" i="21" s="1"/>
  <c r="J161" i="21"/>
  <c r="K161" i="21" s="1"/>
  <c r="V161" i="21"/>
  <c r="W161" i="21" s="1"/>
  <c r="AE163" i="21"/>
  <c r="O171" i="21"/>
  <c r="AA172" i="21"/>
  <c r="K173" i="21"/>
  <c r="AI174" i="21"/>
  <c r="AI175" i="21"/>
  <c r="J178" i="21"/>
  <c r="K178" i="21" s="1"/>
  <c r="AA180" i="21"/>
  <c r="K181" i="21"/>
  <c r="Z181" i="21"/>
  <c r="AA181" i="21" s="1"/>
  <c r="O186" i="21"/>
  <c r="AE190" i="21"/>
  <c r="AI193" i="21"/>
  <c r="V194" i="21"/>
  <c r="W194" i="21" s="1"/>
  <c r="W197" i="21"/>
  <c r="Z198" i="21"/>
  <c r="AA198" i="21" s="1"/>
  <c r="R180" i="21"/>
  <c r="S180" i="21" s="1"/>
  <c r="R188" i="21"/>
  <c r="S188" i="21" s="1"/>
  <c r="R196" i="21"/>
  <c r="S196" i="21" s="1"/>
  <c r="J180" i="21"/>
  <c r="K180" i="21" s="1"/>
  <c r="J188" i="21"/>
  <c r="K188" i="21" s="1"/>
  <c r="J196" i="21"/>
  <c r="D7" i="20"/>
  <c r="E6" i="20"/>
  <c r="D6" i="20"/>
  <c r="E5" i="20"/>
  <c r="E7" i="20"/>
  <c r="D5" i="20"/>
  <c r="E8" i="20"/>
  <c r="D8" i="20"/>
  <c r="D11" i="25"/>
  <c r="E10" i="25"/>
  <c r="D10" i="25"/>
  <c r="E9" i="25"/>
  <c r="D9" i="25"/>
  <c r="E12" i="25"/>
  <c r="D12" i="25"/>
  <c r="E11" i="25"/>
  <c r="D12" i="23"/>
  <c r="E11" i="23"/>
  <c r="D11" i="23"/>
  <c r="E10" i="23"/>
  <c r="D10" i="23"/>
  <c r="D9" i="23"/>
  <c r="E9" i="23"/>
  <c r="E12" i="23"/>
  <c r="E7" i="22"/>
  <c r="E6" i="22"/>
  <c r="D7" i="22"/>
  <c r="E5" i="22"/>
  <c r="E8" i="22"/>
  <c r="D8" i="22"/>
  <c r="D5" i="22"/>
  <c r="D6" i="22"/>
  <c r="AN49" i="13" l="1"/>
  <c r="AN50" i="13"/>
  <c r="AN51" i="13"/>
  <c r="AN52" i="13"/>
  <c r="AN53" i="13"/>
  <c r="AN54" i="13"/>
  <c r="AN55" i="13"/>
  <c r="AN56" i="13"/>
  <c r="AN57" i="13"/>
  <c r="AN48" i="13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24" i="8"/>
  <c r="E3" i="5"/>
  <c r="E4" i="5"/>
  <c r="E5" i="5"/>
  <c r="E6" i="5"/>
  <c r="E7" i="5"/>
  <c r="E8" i="5"/>
  <c r="F8" i="5" s="1"/>
  <c r="E9" i="5"/>
  <c r="E10" i="5"/>
  <c r="E11" i="5"/>
  <c r="E12" i="5"/>
  <c r="E13" i="5"/>
  <c r="E14" i="5"/>
  <c r="E15" i="5"/>
  <c r="E16" i="5"/>
  <c r="F16" i="5" s="1"/>
  <c r="E17" i="5"/>
  <c r="E18" i="5"/>
  <c r="F18" i="5" s="1"/>
  <c r="R18" i="5" s="1"/>
  <c r="E19" i="5"/>
  <c r="E20" i="5"/>
  <c r="E21" i="5"/>
  <c r="E22" i="5"/>
  <c r="E23" i="5"/>
  <c r="E24" i="5"/>
  <c r="F24" i="5" s="1"/>
  <c r="J24" i="5" s="1"/>
  <c r="E25" i="5"/>
  <c r="E26" i="5"/>
  <c r="F26" i="5" s="1"/>
  <c r="E27" i="5"/>
  <c r="E28" i="5"/>
  <c r="E29" i="5"/>
  <c r="E30" i="5"/>
  <c r="E31" i="5"/>
  <c r="E32" i="5"/>
  <c r="F32" i="5" s="1"/>
  <c r="E33" i="5"/>
  <c r="E34" i="5"/>
  <c r="F34" i="5" s="1"/>
  <c r="E35" i="5"/>
  <c r="E36" i="5"/>
  <c r="E37" i="5"/>
  <c r="E38" i="5"/>
  <c r="E39" i="5"/>
  <c r="E40" i="5"/>
  <c r="F40" i="5" s="1"/>
  <c r="N40" i="5" s="1"/>
  <c r="E41" i="5"/>
  <c r="E42" i="5"/>
  <c r="F42" i="5" s="1"/>
  <c r="E43" i="5"/>
  <c r="E44" i="5"/>
  <c r="E45" i="5"/>
  <c r="E46" i="5"/>
  <c r="E47" i="5"/>
  <c r="E48" i="5"/>
  <c r="F48" i="5" s="1"/>
  <c r="N48" i="5" s="1"/>
  <c r="E49" i="5"/>
  <c r="E50" i="5"/>
  <c r="F50" i="5" s="1"/>
  <c r="J50" i="5" s="1"/>
  <c r="E51" i="5"/>
  <c r="E52" i="5"/>
  <c r="E53" i="5"/>
  <c r="E54" i="5"/>
  <c r="E55" i="5"/>
  <c r="E56" i="5"/>
  <c r="F56" i="5" s="1"/>
  <c r="E57" i="5"/>
  <c r="E58" i="5"/>
  <c r="F58" i="5" s="1"/>
  <c r="E59" i="5"/>
  <c r="E60" i="5"/>
  <c r="E61" i="5"/>
  <c r="E62" i="5"/>
  <c r="E63" i="5"/>
  <c r="E64" i="5"/>
  <c r="F64" i="5" s="1"/>
  <c r="J64" i="5" s="1"/>
  <c r="E65" i="5"/>
  <c r="E66" i="5"/>
  <c r="F66" i="5" s="1"/>
  <c r="J66" i="5" s="1"/>
  <c r="E67" i="5"/>
  <c r="E68" i="5"/>
  <c r="E69" i="5"/>
  <c r="E70" i="5"/>
  <c r="E71" i="5"/>
  <c r="E72" i="5"/>
  <c r="F72" i="5" s="1"/>
  <c r="N72" i="5" s="1"/>
  <c r="E73" i="5"/>
  <c r="E74" i="5"/>
  <c r="F74" i="5" s="1"/>
  <c r="J74" i="5" s="1"/>
  <c r="E75" i="5"/>
  <c r="E76" i="5"/>
  <c r="E77" i="5"/>
  <c r="E78" i="5"/>
  <c r="E79" i="5"/>
  <c r="E80" i="5"/>
  <c r="F80" i="5" s="1"/>
  <c r="R80" i="5" s="1"/>
  <c r="E81" i="5"/>
  <c r="E82" i="5"/>
  <c r="F82" i="5" s="1"/>
  <c r="E83" i="5"/>
  <c r="E84" i="5"/>
  <c r="E85" i="5"/>
  <c r="E86" i="5"/>
  <c r="E87" i="5"/>
  <c r="E88" i="5"/>
  <c r="F88" i="5" s="1"/>
  <c r="E89" i="5"/>
  <c r="E90" i="5"/>
  <c r="F90" i="5" s="1"/>
  <c r="J90" i="5" s="1"/>
  <c r="E91" i="5"/>
  <c r="E92" i="5"/>
  <c r="E93" i="5"/>
  <c r="E94" i="5"/>
  <c r="E95" i="5"/>
  <c r="E96" i="5"/>
  <c r="F96" i="5" s="1"/>
  <c r="E97" i="5"/>
  <c r="E98" i="5"/>
  <c r="F98" i="5" s="1"/>
  <c r="E99" i="5"/>
  <c r="E100" i="5"/>
  <c r="E101" i="5"/>
  <c r="E102" i="5"/>
  <c r="E103" i="5"/>
  <c r="E104" i="5"/>
  <c r="F104" i="5" s="1"/>
  <c r="E105" i="5"/>
  <c r="E106" i="5"/>
  <c r="F106" i="5" s="1"/>
  <c r="R106" i="5" s="1"/>
  <c r="E107" i="5"/>
  <c r="E108" i="5"/>
  <c r="E109" i="5"/>
  <c r="E110" i="5"/>
  <c r="E111" i="5"/>
  <c r="E112" i="5"/>
  <c r="F112" i="5" s="1"/>
  <c r="N112" i="5" s="1"/>
  <c r="E113" i="5"/>
  <c r="E114" i="5"/>
  <c r="F114" i="5" s="1"/>
  <c r="E115" i="5"/>
  <c r="E116" i="5"/>
  <c r="E117" i="5"/>
  <c r="E118" i="5"/>
  <c r="E119" i="5"/>
  <c r="E120" i="5"/>
  <c r="F120" i="5" s="1"/>
  <c r="J120" i="5" s="1"/>
  <c r="E121" i="5"/>
  <c r="E122" i="5"/>
  <c r="F122" i="5" s="1"/>
  <c r="E123" i="5"/>
  <c r="E124" i="5"/>
  <c r="E125" i="5"/>
  <c r="E126" i="5"/>
  <c r="E127" i="5"/>
  <c r="E128" i="5"/>
  <c r="F128" i="5" s="1"/>
  <c r="E129" i="5"/>
  <c r="E130" i="5"/>
  <c r="F130" i="5" s="1"/>
  <c r="E131" i="5"/>
  <c r="E132" i="5"/>
  <c r="E133" i="5"/>
  <c r="E134" i="5"/>
  <c r="E135" i="5"/>
  <c r="E136" i="5"/>
  <c r="F136" i="5" s="1"/>
  <c r="N136" i="5" s="1"/>
  <c r="E137" i="5"/>
  <c r="E138" i="5"/>
  <c r="F138" i="5" s="1"/>
  <c r="E139" i="5"/>
  <c r="E140" i="5"/>
  <c r="E141" i="5"/>
  <c r="E142" i="5"/>
  <c r="E143" i="5"/>
  <c r="E144" i="5"/>
  <c r="F144" i="5" s="1"/>
  <c r="J144" i="5" s="1"/>
  <c r="E145" i="5"/>
  <c r="E146" i="5"/>
  <c r="F146" i="5" s="1"/>
  <c r="E2" i="5"/>
  <c r="AW135" i="10"/>
  <c r="AW136" i="10"/>
  <c r="AW137" i="10"/>
  <c r="AW138" i="10"/>
  <c r="AW139" i="10"/>
  <c r="AW140" i="10"/>
  <c r="AW141" i="10"/>
  <c r="AW142" i="10"/>
  <c r="AW143" i="10"/>
  <c r="AW144" i="10"/>
  <c r="AW145" i="10"/>
  <c r="AW146" i="10"/>
  <c r="AW147" i="10"/>
  <c r="AW148" i="10"/>
  <c r="AW149" i="10"/>
  <c r="AW150" i="10"/>
  <c r="AW151" i="10"/>
  <c r="AW152" i="10"/>
  <c r="AW153" i="10"/>
  <c r="AW154" i="10"/>
  <c r="AW155" i="10"/>
  <c r="AW156" i="10"/>
  <c r="AW157" i="10"/>
  <c r="AW158" i="10"/>
  <c r="AW159" i="10"/>
  <c r="AW160" i="10"/>
  <c r="AW161" i="10"/>
  <c r="AW162" i="10"/>
  <c r="AW163" i="10"/>
  <c r="AW134" i="10"/>
  <c r="AV100" i="10"/>
  <c r="AV101" i="10"/>
  <c r="AV102" i="10"/>
  <c r="AV103" i="10"/>
  <c r="AV104" i="10"/>
  <c r="AV105" i="10"/>
  <c r="AV106" i="10"/>
  <c r="AV107" i="10"/>
  <c r="AV108" i="10"/>
  <c r="AV109" i="10"/>
  <c r="AV110" i="10"/>
  <c r="AV111" i="10"/>
  <c r="AV112" i="10"/>
  <c r="AV113" i="10"/>
  <c r="AV114" i="10"/>
  <c r="AV115" i="10"/>
  <c r="AV116" i="10"/>
  <c r="AV117" i="10"/>
  <c r="AV118" i="10"/>
  <c r="AV119" i="10"/>
  <c r="AV120" i="10"/>
  <c r="AV121" i="10"/>
  <c r="AV122" i="10"/>
  <c r="AV123" i="10"/>
  <c r="AV124" i="10"/>
  <c r="AV125" i="10"/>
  <c r="AV126" i="10"/>
  <c r="AV127" i="10"/>
  <c r="AV128" i="10"/>
  <c r="AV99" i="10"/>
  <c r="AQ52" i="10"/>
  <c r="AV14" i="10"/>
  <c r="AV15" i="10"/>
  <c r="AV16" i="10"/>
  <c r="AV17" i="10"/>
  <c r="AV18" i="10"/>
  <c r="AV19" i="10"/>
  <c r="AV20" i="10"/>
  <c r="AV21" i="10"/>
  <c r="AV22" i="10"/>
  <c r="AV23" i="10"/>
  <c r="AV24" i="10"/>
  <c r="AV25" i="10"/>
  <c r="AV26" i="10"/>
  <c r="AV27" i="10"/>
  <c r="AV13" i="10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71" i="8"/>
  <c r="AG146" i="10"/>
  <c r="AC146" i="10"/>
  <c r="Y146" i="10"/>
  <c r="U146" i="10"/>
  <c r="Q146" i="10"/>
  <c r="M146" i="10"/>
  <c r="I146" i="10"/>
  <c r="E146" i="10"/>
  <c r="F146" i="10" s="1"/>
  <c r="Z146" i="10" s="1"/>
  <c r="AG145" i="10"/>
  <c r="AC145" i="10"/>
  <c r="Y145" i="10"/>
  <c r="U145" i="10"/>
  <c r="Q145" i="10"/>
  <c r="M145" i="10"/>
  <c r="I145" i="10"/>
  <c r="E145" i="10"/>
  <c r="F145" i="10" s="1"/>
  <c r="AG144" i="10"/>
  <c r="AC144" i="10"/>
  <c r="Y144" i="10"/>
  <c r="U144" i="10"/>
  <c r="Q144" i="10"/>
  <c r="M144" i="10"/>
  <c r="I144" i="10"/>
  <c r="E144" i="10"/>
  <c r="F144" i="10" s="1"/>
  <c r="AH144" i="10" s="1"/>
  <c r="AG143" i="10"/>
  <c r="AC143" i="10"/>
  <c r="Y143" i="10"/>
  <c r="U143" i="10"/>
  <c r="Q143" i="10"/>
  <c r="M143" i="10"/>
  <c r="I143" i="10"/>
  <c r="E143" i="10"/>
  <c r="F143" i="10" s="1"/>
  <c r="V143" i="10" s="1"/>
  <c r="W143" i="10" s="1"/>
  <c r="AG142" i="10"/>
  <c r="AC142" i="10"/>
  <c r="Y142" i="10"/>
  <c r="U142" i="10"/>
  <c r="Q142" i="10"/>
  <c r="M142" i="10"/>
  <c r="I142" i="10"/>
  <c r="E142" i="10"/>
  <c r="F142" i="10" s="1"/>
  <c r="AG141" i="10"/>
  <c r="AC141" i="10"/>
  <c r="Y141" i="10"/>
  <c r="U141" i="10"/>
  <c r="Q141" i="10"/>
  <c r="M141" i="10"/>
  <c r="I141" i="10"/>
  <c r="E141" i="10"/>
  <c r="F141" i="10" s="1"/>
  <c r="AG140" i="10"/>
  <c r="AC140" i="10"/>
  <c r="Y140" i="10"/>
  <c r="U140" i="10"/>
  <c r="Q140" i="10"/>
  <c r="M140" i="10"/>
  <c r="I140" i="10"/>
  <c r="E140" i="10"/>
  <c r="F140" i="10" s="1"/>
  <c r="AG139" i="10"/>
  <c r="AC139" i="10"/>
  <c r="Y139" i="10"/>
  <c r="U139" i="10"/>
  <c r="Q139" i="10"/>
  <c r="M139" i="10"/>
  <c r="I139" i="10"/>
  <c r="E139" i="10"/>
  <c r="F139" i="10" s="1"/>
  <c r="AG138" i="10"/>
  <c r="AC138" i="10"/>
  <c r="Y138" i="10"/>
  <c r="U138" i="10"/>
  <c r="Q138" i="10"/>
  <c r="M138" i="10"/>
  <c r="I138" i="10"/>
  <c r="E138" i="10"/>
  <c r="F138" i="10" s="1"/>
  <c r="Z138" i="10" s="1"/>
  <c r="AG137" i="10"/>
  <c r="AC137" i="10"/>
  <c r="Y137" i="10"/>
  <c r="U137" i="10"/>
  <c r="Q137" i="10"/>
  <c r="M137" i="10"/>
  <c r="I137" i="10"/>
  <c r="E137" i="10"/>
  <c r="F137" i="10" s="1"/>
  <c r="AG136" i="10"/>
  <c r="AC136" i="10"/>
  <c r="Y136" i="10"/>
  <c r="U136" i="10"/>
  <c r="Q136" i="10"/>
  <c r="M136" i="10"/>
  <c r="I136" i="10"/>
  <c r="E136" i="10"/>
  <c r="F136" i="10" s="1"/>
  <c r="AH136" i="10" s="1"/>
  <c r="AG135" i="10"/>
  <c r="AC135" i="10"/>
  <c r="Y135" i="10"/>
  <c r="U135" i="10"/>
  <c r="Q135" i="10"/>
  <c r="M135" i="10"/>
  <c r="I135" i="10"/>
  <c r="E135" i="10"/>
  <c r="F135" i="10" s="1"/>
  <c r="V135" i="10" s="1"/>
  <c r="W135" i="10" s="1"/>
  <c r="AG134" i="10"/>
  <c r="AC134" i="10"/>
  <c r="Y134" i="10"/>
  <c r="U134" i="10"/>
  <c r="Q134" i="10"/>
  <c r="M134" i="10"/>
  <c r="I134" i="10"/>
  <c r="E134" i="10"/>
  <c r="F134" i="10" s="1"/>
  <c r="AG133" i="10"/>
  <c r="AC133" i="10"/>
  <c r="Y133" i="10"/>
  <c r="U133" i="10"/>
  <c r="Q133" i="10"/>
  <c r="M133" i="10"/>
  <c r="I133" i="10"/>
  <c r="E133" i="10"/>
  <c r="F133" i="10" s="1"/>
  <c r="AG132" i="10"/>
  <c r="AC132" i="10"/>
  <c r="Y132" i="10"/>
  <c r="U132" i="10"/>
  <c r="Q132" i="10"/>
  <c r="M132" i="10"/>
  <c r="I132" i="10"/>
  <c r="E132" i="10"/>
  <c r="F132" i="10" s="1"/>
  <c r="AG131" i="10"/>
  <c r="AC131" i="10"/>
  <c r="Y131" i="10"/>
  <c r="U131" i="10"/>
  <c r="Q131" i="10"/>
  <c r="M131" i="10"/>
  <c r="I131" i="10"/>
  <c r="E131" i="10"/>
  <c r="F131" i="10" s="1"/>
  <c r="AG130" i="10"/>
  <c r="AC130" i="10"/>
  <c r="Y130" i="10"/>
  <c r="U130" i="10"/>
  <c r="Q130" i="10"/>
  <c r="M130" i="10"/>
  <c r="I130" i="10"/>
  <c r="E130" i="10"/>
  <c r="F130" i="10" s="1"/>
  <c r="AG129" i="10"/>
  <c r="AC129" i="10"/>
  <c r="Y129" i="10"/>
  <c r="U129" i="10"/>
  <c r="Q129" i="10"/>
  <c r="M129" i="10"/>
  <c r="I129" i="10"/>
  <c r="E129" i="10"/>
  <c r="F129" i="10" s="1"/>
  <c r="AH129" i="10" s="1"/>
  <c r="AG128" i="10"/>
  <c r="AC128" i="10"/>
  <c r="Y128" i="10"/>
  <c r="U128" i="10"/>
  <c r="Q128" i="10"/>
  <c r="M128" i="10"/>
  <c r="I128" i="10"/>
  <c r="E128" i="10"/>
  <c r="F128" i="10" s="1"/>
  <c r="AH128" i="10" s="1"/>
  <c r="AG127" i="10"/>
  <c r="AC127" i="10"/>
  <c r="Y127" i="10"/>
  <c r="U127" i="10"/>
  <c r="Q127" i="10"/>
  <c r="M127" i="10"/>
  <c r="I127" i="10"/>
  <c r="E127" i="10"/>
  <c r="F127" i="10" s="1"/>
  <c r="V127" i="10" s="1"/>
  <c r="W127" i="10" s="1"/>
  <c r="AG126" i="10"/>
  <c r="AC126" i="10"/>
  <c r="Y126" i="10"/>
  <c r="U126" i="10"/>
  <c r="Q126" i="10"/>
  <c r="M126" i="10"/>
  <c r="I126" i="10"/>
  <c r="E126" i="10"/>
  <c r="F126" i="10" s="1"/>
  <c r="AG125" i="10"/>
  <c r="AC125" i="10"/>
  <c r="Y125" i="10"/>
  <c r="U125" i="10"/>
  <c r="Q125" i="10"/>
  <c r="M125" i="10"/>
  <c r="I125" i="10"/>
  <c r="E125" i="10"/>
  <c r="F125" i="10" s="1"/>
  <c r="AG124" i="10"/>
  <c r="AC124" i="10"/>
  <c r="Y124" i="10"/>
  <c r="U124" i="10"/>
  <c r="Q124" i="10"/>
  <c r="M124" i="10"/>
  <c r="I124" i="10"/>
  <c r="E124" i="10"/>
  <c r="F124" i="10" s="1"/>
  <c r="R124" i="10" s="1"/>
  <c r="S124" i="10" s="1"/>
  <c r="AG123" i="10"/>
  <c r="AC123" i="10"/>
  <c r="Y123" i="10"/>
  <c r="U123" i="10"/>
  <c r="Q123" i="10"/>
  <c r="M123" i="10"/>
  <c r="I123" i="10"/>
  <c r="E123" i="10"/>
  <c r="F123" i="10" s="1"/>
  <c r="AG122" i="10"/>
  <c r="AC122" i="10"/>
  <c r="Y122" i="10"/>
  <c r="U122" i="10"/>
  <c r="Q122" i="10"/>
  <c r="M122" i="10"/>
  <c r="I122" i="10"/>
  <c r="E122" i="10"/>
  <c r="F122" i="10" s="1"/>
  <c r="AG121" i="10"/>
  <c r="AC121" i="10"/>
  <c r="Y121" i="10"/>
  <c r="U121" i="10"/>
  <c r="Q121" i="10"/>
  <c r="M121" i="10"/>
  <c r="I121" i="10"/>
  <c r="E121" i="10"/>
  <c r="F121" i="10" s="1"/>
  <c r="AH121" i="10" s="1"/>
  <c r="AI121" i="10" s="1"/>
  <c r="AG120" i="10"/>
  <c r="AC120" i="10"/>
  <c r="Y120" i="10"/>
  <c r="U120" i="10"/>
  <c r="Q120" i="10"/>
  <c r="M120" i="10"/>
  <c r="I120" i="10"/>
  <c r="E120" i="10"/>
  <c r="F120" i="10" s="1"/>
  <c r="AH120" i="10" s="1"/>
  <c r="AI120" i="10" s="1"/>
  <c r="AG119" i="10"/>
  <c r="AC119" i="10"/>
  <c r="Y119" i="10"/>
  <c r="U119" i="10"/>
  <c r="Q119" i="10"/>
  <c r="M119" i="10"/>
  <c r="I119" i="10"/>
  <c r="E119" i="10"/>
  <c r="F119" i="10" s="1"/>
  <c r="V119" i="10" s="1"/>
  <c r="W119" i="10" s="1"/>
  <c r="AG118" i="10"/>
  <c r="AC118" i="10"/>
  <c r="Y118" i="10"/>
  <c r="U118" i="10"/>
  <c r="Q118" i="10"/>
  <c r="M118" i="10"/>
  <c r="I118" i="10"/>
  <c r="E118" i="10"/>
  <c r="F118" i="10" s="1"/>
  <c r="N118" i="10" s="1"/>
  <c r="AG117" i="10"/>
  <c r="AC117" i="10"/>
  <c r="Y117" i="10"/>
  <c r="U117" i="10"/>
  <c r="Q117" i="10"/>
  <c r="M117" i="10"/>
  <c r="I117" i="10"/>
  <c r="E117" i="10"/>
  <c r="F117" i="10" s="1"/>
  <c r="AH117" i="10" s="1"/>
  <c r="AI117" i="10" s="1"/>
  <c r="AG116" i="10"/>
  <c r="AC116" i="10"/>
  <c r="Y116" i="10"/>
  <c r="U116" i="10"/>
  <c r="Q116" i="10"/>
  <c r="M116" i="10"/>
  <c r="I116" i="10"/>
  <c r="E116" i="10"/>
  <c r="F116" i="10" s="1"/>
  <c r="AG115" i="10"/>
  <c r="AC115" i="10"/>
  <c r="Y115" i="10"/>
  <c r="U115" i="10"/>
  <c r="Q115" i="10"/>
  <c r="M115" i="10"/>
  <c r="I115" i="10"/>
  <c r="E115" i="10"/>
  <c r="F115" i="10" s="1"/>
  <c r="J115" i="10" s="1"/>
  <c r="AG114" i="10"/>
  <c r="AC114" i="10"/>
  <c r="Y114" i="10"/>
  <c r="U114" i="10"/>
  <c r="Q114" i="10"/>
  <c r="M114" i="10"/>
  <c r="I114" i="10"/>
  <c r="E114" i="10"/>
  <c r="F114" i="10" s="1"/>
  <c r="AG113" i="10"/>
  <c r="AC113" i="10"/>
  <c r="Y113" i="10"/>
  <c r="U113" i="10"/>
  <c r="Q113" i="10"/>
  <c r="M113" i="10"/>
  <c r="I113" i="10"/>
  <c r="E113" i="10"/>
  <c r="F113" i="10" s="1"/>
  <c r="R113" i="10" s="1"/>
  <c r="AG112" i="10"/>
  <c r="AC112" i="10"/>
  <c r="Y112" i="10"/>
  <c r="U112" i="10"/>
  <c r="Q112" i="10"/>
  <c r="M112" i="10"/>
  <c r="I112" i="10"/>
  <c r="E112" i="10"/>
  <c r="F112" i="10" s="1"/>
  <c r="AG111" i="10"/>
  <c r="AC111" i="10"/>
  <c r="Y111" i="10"/>
  <c r="U111" i="10"/>
  <c r="Q111" i="10"/>
  <c r="M111" i="10"/>
  <c r="I111" i="10"/>
  <c r="E111" i="10"/>
  <c r="F111" i="10" s="1"/>
  <c r="Z111" i="10" s="1"/>
  <c r="AG110" i="10"/>
  <c r="AC110" i="10"/>
  <c r="Y110" i="10"/>
  <c r="U110" i="10"/>
  <c r="Q110" i="10"/>
  <c r="M110" i="10"/>
  <c r="I110" i="10"/>
  <c r="E110" i="10"/>
  <c r="F110" i="10" s="1"/>
  <c r="AG109" i="10"/>
  <c r="AC109" i="10"/>
  <c r="Y109" i="10"/>
  <c r="U109" i="10"/>
  <c r="Q109" i="10"/>
  <c r="M109" i="10"/>
  <c r="I109" i="10"/>
  <c r="E109" i="10"/>
  <c r="F109" i="10" s="1"/>
  <c r="AD109" i="10" s="1"/>
  <c r="AG108" i="10"/>
  <c r="AC108" i="10"/>
  <c r="Y108" i="10"/>
  <c r="U108" i="10"/>
  <c r="Q108" i="10"/>
  <c r="M108" i="10"/>
  <c r="I108" i="10"/>
  <c r="E108" i="10"/>
  <c r="F108" i="10" s="1"/>
  <c r="AG107" i="10"/>
  <c r="AC107" i="10"/>
  <c r="Y107" i="10"/>
  <c r="U107" i="10"/>
  <c r="Q107" i="10"/>
  <c r="M107" i="10"/>
  <c r="I107" i="10"/>
  <c r="E107" i="10"/>
  <c r="F107" i="10" s="1"/>
  <c r="AD107" i="10" s="1"/>
  <c r="AG106" i="10"/>
  <c r="AC106" i="10"/>
  <c r="Y106" i="10"/>
  <c r="U106" i="10"/>
  <c r="Q106" i="10"/>
  <c r="M106" i="10"/>
  <c r="I106" i="10"/>
  <c r="E106" i="10"/>
  <c r="F106" i="10" s="1"/>
  <c r="AG105" i="10"/>
  <c r="AC105" i="10"/>
  <c r="Y105" i="10"/>
  <c r="U105" i="10"/>
  <c r="Q105" i="10"/>
  <c r="M105" i="10"/>
  <c r="I105" i="10"/>
  <c r="E105" i="10"/>
  <c r="F105" i="10" s="1"/>
  <c r="J105" i="10" s="1"/>
  <c r="AG104" i="10"/>
  <c r="AC104" i="10"/>
  <c r="Y104" i="10"/>
  <c r="U104" i="10"/>
  <c r="Q104" i="10"/>
  <c r="M104" i="10"/>
  <c r="I104" i="10"/>
  <c r="E104" i="10"/>
  <c r="F104" i="10" s="1"/>
  <c r="R104" i="10" s="1"/>
  <c r="AG103" i="10"/>
  <c r="AC103" i="10"/>
  <c r="Y103" i="10"/>
  <c r="U103" i="10"/>
  <c r="Q103" i="10"/>
  <c r="M103" i="10"/>
  <c r="I103" i="10"/>
  <c r="E103" i="10"/>
  <c r="F103" i="10" s="1"/>
  <c r="AG102" i="10"/>
  <c r="AC102" i="10"/>
  <c r="Y102" i="10"/>
  <c r="U102" i="10"/>
  <c r="Q102" i="10"/>
  <c r="M102" i="10"/>
  <c r="I102" i="10"/>
  <c r="E102" i="10"/>
  <c r="F102" i="10" s="1"/>
  <c r="AG101" i="10"/>
  <c r="AC101" i="10"/>
  <c r="Y101" i="10"/>
  <c r="U101" i="10"/>
  <c r="Q101" i="10"/>
  <c r="M101" i="10"/>
  <c r="I101" i="10"/>
  <c r="E101" i="10"/>
  <c r="F101" i="10" s="1"/>
  <c r="V101" i="10" s="1"/>
  <c r="AG100" i="10"/>
  <c r="AC100" i="10"/>
  <c r="Y100" i="10"/>
  <c r="U100" i="10"/>
  <c r="Q100" i="10"/>
  <c r="M100" i="10"/>
  <c r="I100" i="10"/>
  <c r="E100" i="10"/>
  <c r="F100" i="10" s="1"/>
  <c r="AD100" i="10" s="1"/>
  <c r="AG99" i="10"/>
  <c r="AC99" i="10"/>
  <c r="Y99" i="10"/>
  <c r="U99" i="10"/>
  <c r="Q99" i="10"/>
  <c r="M99" i="10"/>
  <c r="I99" i="10"/>
  <c r="E99" i="10"/>
  <c r="F99" i="10" s="1"/>
  <c r="AG98" i="10"/>
  <c r="AC98" i="10"/>
  <c r="Y98" i="10"/>
  <c r="U98" i="10"/>
  <c r="Q98" i="10"/>
  <c r="M98" i="10"/>
  <c r="I98" i="10"/>
  <c r="E98" i="10"/>
  <c r="F98" i="10" s="1"/>
  <c r="AG97" i="10"/>
  <c r="AC97" i="10"/>
  <c r="Y97" i="10"/>
  <c r="U97" i="10"/>
  <c r="Q97" i="10"/>
  <c r="M97" i="10"/>
  <c r="I97" i="10"/>
  <c r="E97" i="10"/>
  <c r="F97" i="10" s="1"/>
  <c r="AG96" i="10"/>
  <c r="AC96" i="10"/>
  <c r="Y96" i="10"/>
  <c r="U96" i="10"/>
  <c r="Q96" i="10"/>
  <c r="M96" i="10"/>
  <c r="I96" i="10"/>
  <c r="E96" i="10"/>
  <c r="F96" i="10" s="1"/>
  <c r="AG95" i="10"/>
  <c r="AC95" i="10"/>
  <c r="Y95" i="10"/>
  <c r="U95" i="10"/>
  <c r="Q95" i="10"/>
  <c r="M95" i="10"/>
  <c r="I95" i="10"/>
  <c r="E95" i="10"/>
  <c r="F95" i="10" s="1"/>
  <c r="AG94" i="10"/>
  <c r="AC94" i="10"/>
  <c r="Y94" i="10"/>
  <c r="U94" i="10"/>
  <c r="Q94" i="10"/>
  <c r="M94" i="10"/>
  <c r="I94" i="10"/>
  <c r="E94" i="10"/>
  <c r="F94" i="10" s="1"/>
  <c r="AH94" i="10" s="1"/>
  <c r="AG93" i="10"/>
  <c r="AC93" i="10"/>
  <c r="Y93" i="10"/>
  <c r="U93" i="10"/>
  <c r="Q93" i="10"/>
  <c r="M93" i="10"/>
  <c r="I93" i="10"/>
  <c r="E93" i="10"/>
  <c r="F93" i="10" s="1"/>
  <c r="AG92" i="10"/>
  <c r="AC92" i="10"/>
  <c r="Y92" i="10"/>
  <c r="U92" i="10"/>
  <c r="Q92" i="10"/>
  <c r="M92" i="10"/>
  <c r="I92" i="10"/>
  <c r="E92" i="10"/>
  <c r="F92" i="10" s="1"/>
  <c r="AD92" i="10" s="1"/>
  <c r="AG91" i="10"/>
  <c r="AC91" i="10"/>
  <c r="Y91" i="10"/>
  <c r="U91" i="10"/>
  <c r="Q91" i="10"/>
  <c r="M91" i="10"/>
  <c r="I91" i="10"/>
  <c r="F91" i="10"/>
  <c r="Z91" i="10" s="1"/>
  <c r="E91" i="10"/>
  <c r="AG90" i="10"/>
  <c r="AC90" i="10"/>
  <c r="Y90" i="10"/>
  <c r="U90" i="10"/>
  <c r="Q90" i="10"/>
  <c r="M90" i="10"/>
  <c r="I90" i="10"/>
  <c r="E90" i="10"/>
  <c r="F90" i="10" s="1"/>
  <c r="AG89" i="10"/>
  <c r="AC89" i="10"/>
  <c r="Y89" i="10"/>
  <c r="U89" i="10"/>
  <c r="Q89" i="10"/>
  <c r="M89" i="10"/>
  <c r="I89" i="10"/>
  <c r="E89" i="10"/>
  <c r="F89" i="10" s="1"/>
  <c r="AG88" i="10"/>
  <c r="AC88" i="10"/>
  <c r="Y88" i="10"/>
  <c r="U88" i="10"/>
  <c r="Q88" i="10"/>
  <c r="M88" i="10"/>
  <c r="I88" i="10"/>
  <c r="E88" i="10"/>
  <c r="F88" i="10" s="1"/>
  <c r="V88" i="10" s="1"/>
  <c r="AG87" i="10"/>
  <c r="AC87" i="10"/>
  <c r="Y87" i="10"/>
  <c r="U87" i="10"/>
  <c r="Q87" i="10"/>
  <c r="M87" i="10"/>
  <c r="I87" i="10"/>
  <c r="E87" i="10"/>
  <c r="F87" i="10" s="1"/>
  <c r="AH87" i="10" s="1"/>
  <c r="AG86" i="10"/>
  <c r="AC86" i="10"/>
  <c r="Y86" i="10"/>
  <c r="U86" i="10"/>
  <c r="Q86" i="10"/>
  <c r="M86" i="10"/>
  <c r="I86" i="10"/>
  <c r="E86" i="10"/>
  <c r="F86" i="10" s="1"/>
  <c r="AG85" i="10"/>
  <c r="AC85" i="10"/>
  <c r="Y85" i="10"/>
  <c r="U85" i="10"/>
  <c r="Q85" i="10"/>
  <c r="M85" i="10"/>
  <c r="I85" i="10"/>
  <c r="E85" i="10"/>
  <c r="F85" i="10" s="1"/>
  <c r="V85" i="10" s="1"/>
  <c r="AG84" i="10"/>
  <c r="AC84" i="10"/>
  <c r="Y84" i="10"/>
  <c r="U84" i="10"/>
  <c r="Q84" i="10"/>
  <c r="M84" i="10"/>
  <c r="I84" i="10"/>
  <c r="E84" i="10"/>
  <c r="F84" i="10" s="1"/>
  <c r="AG83" i="10"/>
  <c r="AC83" i="10"/>
  <c r="Y83" i="10"/>
  <c r="U83" i="10"/>
  <c r="Q83" i="10"/>
  <c r="M83" i="10"/>
  <c r="I83" i="10"/>
  <c r="E83" i="10"/>
  <c r="F83" i="10" s="1"/>
  <c r="AG82" i="10"/>
  <c r="AC82" i="10"/>
  <c r="Y82" i="10"/>
  <c r="U82" i="10"/>
  <c r="Q82" i="10"/>
  <c r="M82" i="10"/>
  <c r="I82" i="10"/>
  <c r="E82" i="10"/>
  <c r="F82" i="10" s="1"/>
  <c r="Z82" i="10" s="1"/>
  <c r="AG81" i="10"/>
  <c r="AC81" i="10"/>
  <c r="Y81" i="10"/>
  <c r="U81" i="10"/>
  <c r="Q81" i="10"/>
  <c r="M81" i="10"/>
  <c r="I81" i="10"/>
  <c r="E81" i="10"/>
  <c r="F81" i="10" s="1"/>
  <c r="Z81" i="10" s="1"/>
  <c r="AA81" i="10" s="1"/>
  <c r="AG80" i="10"/>
  <c r="AC80" i="10"/>
  <c r="Y80" i="10"/>
  <c r="U80" i="10"/>
  <c r="Q80" i="10"/>
  <c r="M80" i="10"/>
  <c r="I80" i="10"/>
  <c r="E80" i="10"/>
  <c r="F80" i="10" s="1"/>
  <c r="AG79" i="10"/>
  <c r="AC79" i="10"/>
  <c r="Y79" i="10"/>
  <c r="U79" i="10"/>
  <c r="Q79" i="10"/>
  <c r="M79" i="10"/>
  <c r="I79" i="10"/>
  <c r="E79" i="10"/>
  <c r="F79" i="10" s="1"/>
  <c r="AD79" i="10" s="1"/>
  <c r="AG78" i="10"/>
  <c r="AC78" i="10"/>
  <c r="Y78" i="10"/>
  <c r="U78" i="10"/>
  <c r="Q78" i="10"/>
  <c r="M78" i="10"/>
  <c r="I78" i="10"/>
  <c r="E78" i="10"/>
  <c r="F78" i="10" s="1"/>
  <c r="AD78" i="10" s="1"/>
  <c r="AG77" i="10"/>
  <c r="AC77" i="10"/>
  <c r="Y77" i="10"/>
  <c r="U77" i="10"/>
  <c r="Q77" i="10"/>
  <c r="M77" i="10"/>
  <c r="I77" i="10"/>
  <c r="E77" i="10"/>
  <c r="F77" i="10" s="1"/>
  <c r="R77" i="10" s="1"/>
  <c r="AG76" i="10"/>
  <c r="AC76" i="10"/>
  <c r="Y76" i="10"/>
  <c r="U76" i="10"/>
  <c r="Q76" i="10"/>
  <c r="M76" i="10"/>
  <c r="I76" i="10"/>
  <c r="E76" i="10"/>
  <c r="F76" i="10" s="1"/>
  <c r="AG75" i="10"/>
  <c r="AC75" i="10"/>
  <c r="Y75" i="10"/>
  <c r="U75" i="10"/>
  <c r="Q75" i="10"/>
  <c r="M75" i="10"/>
  <c r="I75" i="10"/>
  <c r="E75" i="10"/>
  <c r="F75" i="10" s="1"/>
  <c r="AG74" i="10"/>
  <c r="AC74" i="10"/>
  <c r="Y74" i="10"/>
  <c r="U74" i="10"/>
  <c r="Q74" i="10"/>
  <c r="M74" i="10"/>
  <c r="I74" i="10"/>
  <c r="E74" i="10"/>
  <c r="F74" i="10" s="1"/>
  <c r="N74" i="10" s="1"/>
  <c r="AG73" i="10"/>
  <c r="AC73" i="10"/>
  <c r="Y73" i="10"/>
  <c r="U73" i="10"/>
  <c r="Q73" i="10"/>
  <c r="M73" i="10"/>
  <c r="I73" i="10"/>
  <c r="E73" i="10"/>
  <c r="F73" i="10" s="1"/>
  <c r="AG72" i="10"/>
  <c r="AC72" i="10"/>
  <c r="Y72" i="10"/>
  <c r="U72" i="10"/>
  <c r="Q72" i="10"/>
  <c r="M72" i="10"/>
  <c r="I72" i="10"/>
  <c r="E72" i="10"/>
  <c r="F72" i="10" s="1"/>
  <c r="AH72" i="10" s="1"/>
  <c r="AG71" i="10"/>
  <c r="AC71" i="10"/>
  <c r="Y71" i="10"/>
  <c r="U71" i="10"/>
  <c r="Q71" i="10"/>
  <c r="M71" i="10"/>
  <c r="I71" i="10"/>
  <c r="E71" i="10"/>
  <c r="F71" i="10" s="1"/>
  <c r="AH71" i="10" s="1"/>
  <c r="AG70" i="10"/>
  <c r="AC70" i="10"/>
  <c r="Y70" i="10"/>
  <c r="U70" i="10"/>
  <c r="Q70" i="10"/>
  <c r="M70" i="10"/>
  <c r="I70" i="10"/>
  <c r="E70" i="10"/>
  <c r="F70" i="10" s="1"/>
  <c r="AG69" i="10"/>
  <c r="AC69" i="10"/>
  <c r="Y69" i="10"/>
  <c r="U69" i="10"/>
  <c r="Q69" i="10"/>
  <c r="M69" i="10"/>
  <c r="I69" i="10"/>
  <c r="E69" i="10"/>
  <c r="F69" i="10" s="1"/>
  <c r="AG68" i="10"/>
  <c r="AC68" i="10"/>
  <c r="Y68" i="10"/>
  <c r="U68" i="10"/>
  <c r="Q68" i="10"/>
  <c r="M68" i="10"/>
  <c r="I68" i="10"/>
  <c r="E68" i="10"/>
  <c r="F68" i="10" s="1"/>
  <c r="AD68" i="10" s="1"/>
  <c r="AG67" i="10"/>
  <c r="AC67" i="10"/>
  <c r="Y67" i="10"/>
  <c r="U67" i="10"/>
  <c r="Q67" i="10"/>
  <c r="M67" i="10"/>
  <c r="I67" i="10"/>
  <c r="E67" i="10"/>
  <c r="F67" i="10" s="1"/>
  <c r="AG66" i="10"/>
  <c r="AC66" i="10"/>
  <c r="Y66" i="10"/>
  <c r="U66" i="10"/>
  <c r="Q66" i="10"/>
  <c r="M66" i="10"/>
  <c r="I66" i="10"/>
  <c r="E66" i="10"/>
  <c r="F66" i="10" s="1"/>
  <c r="Z66" i="10" s="1"/>
  <c r="AG65" i="10"/>
  <c r="AC65" i="10"/>
  <c r="Y65" i="10"/>
  <c r="U65" i="10"/>
  <c r="Q65" i="10"/>
  <c r="M65" i="10"/>
  <c r="I65" i="10"/>
  <c r="E65" i="10"/>
  <c r="F65" i="10" s="1"/>
  <c r="AG64" i="10"/>
  <c r="AC64" i="10"/>
  <c r="Y64" i="10"/>
  <c r="U64" i="10"/>
  <c r="Q64" i="10"/>
  <c r="M64" i="10"/>
  <c r="I64" i="10"/>
  <c r="E64" i="10"/>
  <c r="F64" i="10" s="1"/>
  <c r="AG63" i="10"/>
  <c r="AC63" i="10"/>
  <c r="Y63" i="10"/>
  <c r="U63" i="10"/>
  <c r="Q63" i="10"/>
  <c r="M63" i="10"/>
  <c r="I63" i="10"/>
  <c r="E63" i="10"/>
  <c r="F63" i="10" s="1"/>
  <c r="AD63" i="10" s="1"/>
  <c r="AE63" i="10" s="1"/>
  <c r="AG62" i="10"/>
  <c r="AC62" i="10"/>
  <c r="Y62" i="10"/>
  <c r="U62" i="10"/>
  <c r="Q62" i="10"/>
  <c r="M62" i="10"/>
  <c r="I62" i="10"/>
  <c r="E62" i="10"/>
  <c r="F62" i="10" s="1"/>
  <c r="AH62" i="10" s="1"/>
  <c r="AG61" i="10"/>
  <c r="AC61" i="10"/>
  <c r="Y61" i="10"/>
  <c r="U61" i="10"/>
  <c r="Q61" i="10"/>
  <c r="M61" i="10"/>
  <c r="I61" i="10"/>
  <c r="E61" i="10"/>
  <c r="F61" i="10" s="1"/>
  <c r="AG60" i="10"/>
  <c r="AC60" i="10"/>
  <c r="Y60" i="10"/>
  <c r="U60" i="10"/>
  <c r="Q60" i="10"/>
  <c r="M60" i="10"/>
  <c r="I60" i="10"/>
  <c r="E60" i="10"/>
  <c r="F60" i="10" s="1"/>
  <c r="R60" i="10" s="1"/>
  <c r="AG59" i="10"/>
  <c r="AC59" i="10"/>
  <c r="Y59" i="10"/>
  <c r="U59" i="10"/>
  <c r="Q59" i="10"/>
  <c r="M59" i="10"/>
  <c r="I59" i="10"/>
  <c r="E59" i="10"/>
  <c r="F59" i="10" s="1"/>
  <c r="R59" i="10" s="1"/>
  <c r="AG58" i="10"/>
  <c r="AC58" i="10"/>
  <c r="Y58" i="10"/>
  <c r="U58" i="10"/>
  <c r="Q58" i="10"/>
  <c r="M58" i="10"/>
  <c r="I58" i="10"/>
  <c r="E58" i="10"/>
  <c r="F58" i="10" s="1"/>
  <c r="AG57" i="10"/>
  <c r="AC57" i="10"/>
  <c r="Y57" i="10"/>
  <c r="U57" i="10"/>
  <c r="Q57" i="10"/>
  <c r="M57" i="10"/>
  <c r="I57" i="10"/>
  <c r="E57" i="10"/>
  <c r="F57" i="10" s="1"/>
  <c r="N57" i="10" s="1"/>
  <c r="AG56" i="10"/>
  <c r="AC56" i="10"/>
  <c r="Y56" i="10"/>
  <c r="U56" i="10"/>
  <c r="Q56" i="10"/>
  <c r="M56" i="10"/>
  <c r="I56" i="10"/>
  <c r="E56" i="10"/>
  <c r="F56" i="10" s="1"/>
  <c r="N56" i="10" s="1"/>
  <c r="AG55" i="10"/>
  <c r="AC55" i="10"/>
  <c r="Y55" i="10"/>
  <c r="U55" i="10"/>
  <c r="Q55" i="10"/>
  <c r="M55" i="10"/>
  <c r="I55" i="10"/>
  <c r="E55" i="10"/>
  <c r="F55" i="10" s="1"/>
  <c r="AG54" i="10"/>
  <c r="AC54" i="10"/>
  <c r="Y54" i="10"/>
  <c r="U54" i="10"/>
  <c r="Q54" i="10"/>
  <c r="M54" i="10"/>
  <c r="I54" i="10"/>
  <c r="E54" i="10"/>
  <c r="F54" i="10" s="1"/>
  <c r="V54" i="10" s="1"/>
  <c r="AG53" i="10"/>
  <c r="AC53" i="10"/>
  <c r="Y53" i="10"/>
  <c r="U53" i="10"/>
  <c r="Q53" i="10"/>
  <c r="M53" i="10"/>
  <c r="I53" i="10"/>
  <c r="E53" i="10"/>
  <c r="F53" i="10" s="1"/>
  <c r="AG52" i="10"/>
  <c r="AC52" i="10"/>
  <c r="Y52" i="10"/>
  <c r="U52" i="10"/>
  <c r="Q52" i="10"/>
  <c r="M52" i="10"/>
  <c r="I52" i="10"/>
  <c r="E52" i="10"/>
  <c r="F52" i="10" s="1"/>
  <c r="AG51" i="10"/>
  <c r="AC51" i="10"/>
  <c r="Y51" i="10"/>
  <c r="U51" i="10"/>
  <c r="Q51" i="10"/>
  <c r="M51" i="10"/>
  <c r="I51" i="10"/>
  <c r="E51" i="10"/>
  <c r="F51" i="10" s="1"/>
  <c r="AG50" i="10"/>
  <c r="AC50" i="10"/>
  <c r="Y50" i="10"/>
  <c r="U50" i="10"/>
  <c r="Q50" i="10"/>
  <c r="M50" i="10"/>
  <c r="I50" i="10"/>
  <c r="E50" i="10"/>
  <c r="F50" i="10" s="1"/>
  <c r="AG49" i="10"/>
  <c r="AC49" i="10"/>
  <c r="Y49" i="10"/>
  <c r="U49" i="10"/>
  <c r="Q49" i="10"/>
  <c r="M49" i="10"/>
  <c r="I49" i="10"/>
  <c r="E49" i="10"/>
  <c r="F49" i="10" s="1"/>
  <c r="AG48" i="10"/>
  <c r="AC48" i="10"/>
  <c r="Y48" i="10"/>
  <c r="U48" i="10"/>
  <c r="Q48" i="10"/>
  <c r="M48" i="10"/>
  <c r="I48" i="10"/>
  <c r="E48" i="10"/>
  <c r="F48" i="10" s="1"/>
  <c r="N48" i="10" s="1"/>
  <c r="AG47" i="10"/>
  <c r="AC47" i="10"/>
  <c r="Y47" i="10"/>
  <c r="U47" i="10"/>
  <c r="Q47" i="10"/>
  <c r="M47" i="10"/>
  <c r="I47" i="10"/>
  <c r="E47" i="10"/>
  <c r="F47" i="10" s="1"/>
  <c r="AH47" i="10" s="1"/>
  <c r="AG46" i="10"/>
  <c r="AC46" i="10"/>
  <c r="Y46" i="10"/>
  <c r="U46" i="10"/>
  <c r="Q46" i="10"/>
  <c r="M46" i="10"/>
  <c r="I46" i="10"/>
  <c r="E46" i="10"/>
  <c r="F46" i="10" s="1"/>
  <c r="V46" i="10" s="1"/>
  <c r="AG45" i="10"/>
  <c r="AC45" i="10"/>
  <c r="Y45" i="10"/>
  <c r="U45" i="10"/>
  <c r="Q45" i="10"/>
  <c r="M45" i="10"/>
  <c r="I45" i="10"/>
  <c r="E45" i="10"/>
  <c r="F45" i="10" s="1"/>
  <c r="AG44" i="10"/>
  <c r="AC44" i="10"/>
  <c r="Y44" i="10"/>
  <c r="U44" i="10"/>
  <c r="Q44" i="10"/>
  <c r="M44" i="10"/>
  <c r="I44" i="10"/>
  <c r="E44" i="10"/>
  <c r="F44" i="10" s="1"/>
  <c r="R44" i="10" s="1"/>
  <c r="AG43" i="10"/>
  <c r="AC43" i="10"/>
  <c r="Y43" i="10"/>
  <c r="U43" i="10"/>
  <c r="Q43" i="10"/>
  <c r="M43" i="10"/>
  <c r="I43" i="10"/>
  <c r="E43" i="10"/>
  <c r="F43" i="10" s="1"/>
  <c r="AG42" i="10"/>
  <c r="AC42" i="10"/>
  <c r="Y42" i="10"/>
  <c r="U42" i="10"/>
  <c r="Q42" i="10"/>
  <c r="M42" i="10"/>
  <c r="I42" i="10"/>
  <c r="E42" i="10"/>
  <c r="F42" i="10" s="1"/>
  <c r="AG41" i="10"/>
  <c r="AC41" i="10"/>
  <c r="Y41" i="10"/>
  <c r="U41" i="10"/>
  <c r="Q41" i="10"/>
  <c r="M41" i="10"/>
  <c r="I41" i="10"/>
  <c r="E41" i="10"/>
  <c r="F41" i="10" s="1"/>
  <c r="AG40" i="10"/>
  <c r="AC40" i="10"/>
  <c r="Y40" i="10"/>
  <c r="U40" i="10"/>
  <c r="Q40" i="10"/>
  <c r="M40" i="10"/>
  <c r="I40" i="10"/>
  <c r="E40" i="10"/>
  <c r="F40" i="10" s="1"/>
  <c r="AG39" i="10"/>
  <c r="AC39" i="10"/>
  <c r="Y39" i="10"/>
  <c r="U39" i="10"/>
  <c r="Q39" i="10"/>
  <c r="M39" i="10"/>
  <c r="I39" i="10"/>
  <c r="E39" i="10"/>
  <c r="F39" i="10" s="1"/>
  <c r="AH39" i="10" s="1"/>
  <c r="AG38" i="10"/>
  <c r="AC38" i="10"/>
  <c r="Y38" i="10"/>
  <c r="U38" i="10"/>
  <c r="Q38" i="10"/>
  <c r="M38" i="10"/>
  <c r="I38" i="10"/>
  <c r="E38" i="10"/>
  <c r="F38" i="10" s="1"/>
  <c r="Z38" i="10" s="1"/>
  <c r="AG37" i="10"/>
  <c r="AC37" i="10"/>
  <c r="Y37" i="10"/>
  <c r="U37" i="10"/>
  <c r="Q37" i="10"/>
  <c r="M37" i="10"/>
  <c r="I37" i="10"/>
  <c r="E37" i="10"/>
  <c r="F37" i="10" s="1"/>
  <c r="AG36" i="10"/>
  <c r="AC36" i="10"/>
  <c r="Y36" i="10"/>
  <c r="U36" i="10"/>
  <c r="Q36" i="10"/>
  <c r="M36" i="10"/>
  <c r="I36" i="10"/>
  <c r="E36" i="10"/>
  <c r="F36" i="10" s="1"/>
  <c r="AG35" i="10"/>
  <c r="AC35" i="10"/>
  <c r="Y35" i="10"/>
  <c r="U35" i="10"/>
  <c r="Q35" i="10"/>
  <c r="M35" i="10"/>
  <c r="I35" i="10"/>
  <c r="E35" i="10"/>
  <c r="F35" i="10" s="1"/>
  <c r="R35" i="10" s="1"/>
  <c r="AG34" i="10"/>
  <c r="AC34" i="10"/>
  <c r="Y34" i="10"/>
  <c r="U34" i="10"/>
  <c r="Q34" i="10"/>
  <c r="M34" i="10"/>
  <c r="I34" i="10"/>
  <c r="E34" i="10"/>
  <c r="F34" i="10" s="1"/>
  <c r="AG33" i="10"/>
  <c r="AC33" i="10"/>
  <c r="Y33" i="10"/>
  <c r="U33" i="10"/>
  <c r="Q33" i="10"/>
  <c r="M33" i="10"/>
  <c r="I33" i="10"/>
  <c r="E33" i="10"/>
  <c r="F33" i="10" s="1"/>
  <c r="AG32" i="10"/>
  <c r="AC32" i="10"/>
  <c r="Y32" i="10"/>
  <c r="U32" i="10"/>
  <c r="Q32" i="10"/>
  <c r="M32" i="10"/>
  <c r="I32" i="10"/>
  <c r="E32" i="10"/>
  <c r="F32" i="10" s="1"/>
  <c r="AG31" i="10"/>
  <c r="AC31" i="10"/>
  <c r="Y31" i="10"/>
  <c r="U31" i="10"/>
  <c r="Q31" i="10"/>
  <c r="M31" i="10"/>
  <c r="I31" i="10"/>
  <c r="E31" i="10"/>
  <c r="F31" i="10" s="1"/>
  <c r="AG30" i="10"/>
  <c r="AC30" i="10"/>
  <c r="Y30" i="10"/>
  <c r="U30" i="10"/>
  <c r="Q30" i="10"/>
  <c r="M30" i="10"/>
  <c r="I30" i="10"/>
  <c r="E30" i="10"/>
  <c r="F30" i="10" s="1"/>
  <c r="AG29" i="10"/>
  <c r="AC29" i="10"/>
  <c r="Y29" i="10"/>
  <c r="U29" i="10"/>
  <c r="Q29" i="10"/>
  <c r="M29" i="10"/>
  <c r="I29" i="10"/>
  <c r="E29" i="10"/>
  <c r="F29" i="10" s="1"/>
  <c r="N29" i="10" s="1"/>
  <c r="AG28" i="10"/>
  <c r="AC28" i="10"/>
  <c r="Y28" i="10"/>
  <c r="U28" i="10"/>
  <c r="Q28" i="10"/>
  <c r="M28" i="10"/>
  <c r="I28" i="10"/>
  <c r="E28" i="10"/>
  <c r="F28" i="10" s="1"/>
  <c r="AG27" i="10"/>
  <c r="AC27" i="10"/>
  <c r="Y27" i="10"/>
  <c r="U27" i="10"/>
  <c r="Q27" i="10"/>
  <c r="M27" i="10"/>
  <c r="I27" i="10"/>
  <c r="E27" i="10"/>
  <c r="F27" i="10" s="1"/>
  <c r="J27" i="10" s="1"/>
  <c r="AG26" i="10"/>
  <c r="AC26" i="10"/>
  <c r="Y26" i="10"/>
  <c r="U26" i="10"/>
  <c r="Q26" i="10"/>
  <c r="M26" i="10"/>
  <c r="I26" i="10"/>
  <c r="E26" i="10"/>
  <c r="F26" i="10" s="1"/>
  <c r="AD26" i="10" s="1"/>
  <c r="AE26" i="10" s="1"/>
  <c r="AG25" i="10"/>
  <c r="AC25" i="10"/>
  <c r="Y25" i="10"/>
  <c r="U25" i="10"/>
  <c r="Q25" i="10"/>
  <c r="M25" i="10"/>
  <c r="I25" i="10"/>
  <c r="E25" i="10"/>
  <c r="F25" i="10" s="1"/>
  <c r="Z25" i="10" s="1"/>
  <c r="AG24" i="10"/>
  <c r="AC24" i="10"/>
  <c r="Y24" i="10"/>
  <c r="U24" i="10"/>
  <c r="Q24" i="10"/>
  <c r="M24" i="10"/>
  <c r="I24" i="10"/>
  <c r="E24" i="10"/>
  <c r="F24" i="10" s="1"/>
  <c r="AG23" i="10"/>
  <c r="AC23" i="10"/>
  <c r="Y23" i="10"/>
  <c r="U23" i="10"/>
  <c r="Q23" i="10"/>
  <c r="M23" i="10"/>
  <c r="I23" i="10"/>
  <c r="E23" i="10"/>
  <c r="F23" i="10" s="1"/>
  <c r="AG22" i="10"/>
  <c r="AC22" i="10"/>
  <c r="Y22" i="10"/>
  <c r="U22" i="10"/>
  <c r="Q22" i="10"/>
  <c r="M22" i="10"/>
  <c r="I22" i="10"/>
  <c r="E22" i="10"/>
  <c r="F22" i="10" s="1"/>
  <c r="AG21" i="10"/>
  <c r="AC21" i="10"/>
  <c r="Y21" i="10"/>
  <c r="U21" i="10"/>
  <c r="Q21" i="10"/>
  <c r="M21" i="10"/>
  <c r="I21" i="10"/>
  <c r="E21" i="10"/>
  <c r="F21" i="10" s="1"/>
  <c r="AG20" i="10"/>
  <c r="AC20" i="10"/>
  <c r="Y20" i="10"/>
  <c r="U20" i="10"/>
  <c r="Q20" i="10"/>
  <c r="M20" i="10"/>
  <c r="I20" i="10"/>
  <c r="E20" i="10"/>
  <c r="F20" i="10" s="1"/>
  <c r="AG19" i="10"/>
  <c r="AC19" i="10"/>
  <c r="Y19" i="10"/>
  <c r="U19" i="10"/>
  <c r="Q19" i="10"/>
  <c r="M19" i="10"/>
  <c r="I19" i="10"/>
  <c r="E19" i="10"/>
  <c r="F19" i="10" s="1"/>
  <c r="R19" i="10" s="1"/>
  <c r="AG18" i="10"/>
  <c r="AC18" i="10"/>
  <c r="Y18" i="10"/>
  <c r="U18" i="10"/>
  <c r="Q18" i="10"/>
  <c r="M18" i="10"/>
  <c r="J18" i="10"/>
  <c r="I18" i="10"/>
  <c r="E18" i="10"/>
  <c r="F18" i="10" s="1"/>
  <c r="V18" i="10" s="1"/>
  <c r="AG17" i="10"/>
  <c r="AC17" i="10"/>
  <c r="Y17" i="10"/>
  <c r="U17" i="10"/>
  <c r="Q17" i="10"/>
  <c r="M17" i="10"/>
  <c r="I17" i="10"/>
  <c r="E17" i="10"/>
  <c r="F17" i="10" s="1"/>
  <c r="AG16" i="10"/>
  <c r="AC16" i="10"/>
  <c r="Y16" i="10"/>
  <c r="U16" i="10"/>
  <c r="Q16" i="10"/>
  <c r="M16" i="10"/>
  <c r="I16" i="10"/>
  <c r="E16" i="10"/>
  <c r="F16" i="10" s="1"/>
  <c r="AG15" i="10"/>
  <c r="AC15" i="10"/>
  <c r="Y15" i="10"/>
  <c r="U15" i="10"/>
  <c r="Q15" i="10"/>
  <c r="M15" i="10"/>
  <c r="I15" i="10"/>
  <c r="E15" i="10"/>
  <c r="F15" i="10" s="1"/>
  <c r="AG14" i="10"/>
  <c r="AC14" i="10"/>
  <c r="Y14" i="10"/>
  <c r="U14" i="10"/>
  <c r="Q14" i="10"/>
  <c r="M14" i="10"/>
  <c r="I14" i="10"/>
  <c r="E14" i="10"/>
  <c r="F14" i="10" s="1"/>
  <c r="AG13" i="10"/>
  <c r="AC13" i="10"/>
  <c r="Y13" i="10"/>
  <c r="U13" i="10"/>
  <c r="Q13" i="10"/>
  <c r="M13" i="10"/>
  <c r="I13" i="10"/>
  <c r="E13" i="10"/>
  <c r="F13" i="10" s="1"/>
  <c r="Z13" i="10" s="1"/>
  <c r="AG12" i="10"/>
  <c r="AC12" i="10"/>
  <c r="Y12" i="10"/>
  <c r="U12" i="10"/>
  <c r="Q12" i="10"/>
  <c r="M12" i="10"/>
  <c r="I12" i="10"/>
  <c r="E12" i="10"/>
  <c r="F12" i="10" s="1"/>
  <c r="AG11" i="10"/>
  <c r="AC11" i="10"/>
  <c r="Y11" i="10"/>
  <c r="U11" i="10"/>
  <c r="Q11" i="10"/>
  <c r="M11" i="10"/>
  <c r="I11" i="10"/>
  <c r="E11" i="10"/>
  <c r="F11" i="10" s="1"/>
  <c r="AG10" i="10"/>
  <c r="AC10" i="10"/>
  <c r="Y10" i="10"/>
  <c r="U10" i="10"/>
  <c r="Q10" i="10"/>
  <c r="M10" i="10"/>
  <c r="I10" i="10"/>
  <c r="E10" i="10"/>
  <c r="F10" i="10" s="1"/>
  <c r="AD10" i="10" s="1"/>
  <c r="AG9" i="10"/>
  <c r="AC9" i="10"/>
  <c r="Y9" i="10"/>
  <c r="U9" i="10"/>
  <c r="Q9" i="10"/>
  <c r="M9" i="10"/>
  <c r="I9" i="10"/>
  <c r="E9" i="10"/>
  <c r="F9" i="10" s="1"/>
  <c r="AH9" i="10" s="1"/>
  <c r="AG8" i="10"/>
  <c r="AC8" i="10"/>
  <c r="Y8" i="10"/>
  <c r="U8" i="10"/>
  <c r="Q8" i="10"/>
  <c r="M8" i="10"/>
  <c r="I8" i="10"/>
  <c r="E8" i="10"/>
  <c r="F8" i="10" s="1"/>
  <c r="J8" i="10" s="1"/>
  <c r="AG7" i="10"/>
  <c r="AC7" i="10"/>
  <c r="Y7" i="10"/>
  <c r="U7" i="10"/>
  <c r="Q7" i="10"/>
  <c r="M7" i="10"/>
  <c r="I7" i="10"/>
  <c r="E7" i="10"/>
  <c r="F7" i="10" s="1"/>
  <c r="AG6" i="10"/>
  <c r="AC6" i="10"/>
  <c r="Y6" i="10"/>
  <c r="U6" i="10"/>
  <c r="Q6" i="10"/>
  <c r="M6" i="10"/>
  <c r="I6" i="10"/>
  <c r="E6" i="10"/>
  <c r="F6" i="10" s="1"/>
  <c r="R6" i="10" s="1"/>
  <c r="AG5" i="10"/>
  <c r="AC5" i="10"/>
  <c r="Y5" i="10"/>
  <c r="U5" i="10"/>
  <c r="Q5" i="10"/>
  <c r="M5" i="10"/>
  <c r="I5" i="10"/>
  <c r="E5" i="10"/>
  <c r="F5" i="10" s="1"/>
  <c r="N5" i="10" s="1"/>
  <c r="AG4" i="10"/>
  <c r="AC4" i="10"/>
  <c r="Y4" i="10"/>
  <c r="U4" i="10"/>
  <c r="Q4" i="10"/>
  <c r="M4" i="10"/>
  <c r="I4" i="10"/>
  <c r="E4" i="10"/>
  <c r="F4" i="10" s="1"/>
  <c r="AG3" i="10"/>
  <c r="AC3" i="10"/>
  <c r="Y3" i="10"/>
  <c r="U3" i="10"/>
  <c r="Q3" i="10"/>
  <c r="M3" i="10"/>
  <c r="I3" i="10"/>
  <c r="E3" i="10"/>
  <c r="F3" i="10" s="1"/>
  <c r="AG2" i="10"/>
  <c r="AC2" i="10"/>
  <c r="Y2" i="10"/>
  <c r="U2" i="10"/>
  <c r="Q2" i="10"/>
  <c r="M2" i="10"/>
  <c r="I2" i="10"/>
  <c r="E2" i="10"/>
  <c r="F2" i="10" s="1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4" i="5"/>
  <c r="AG195" i="5"/>
  <c r="AG196" i="5"/>
  <c r="AG197" i="5"/>
  <c r="AG198" i="5"/>
  <c r="AG199" i="5"/>
  <c r="AG200" i="5"/>
  <c r="AG201" i="5"/>
  <c r="AG202" i="5"/>
  <c r="AG203" i="5"/>
  <c r="AG2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85" i="5"/>
  <c r="AC186" i="5"/>
  <c r="AC187" i="5"/>
  <c r="AC188" i="5"/>
  <c r="AC189" i="5"/>
  <c r="AC190" i="5"/>
  <c r="AC191" i="5"/>
  <c r="AC192" i="5"/>
  <c r="AC193" i="5"/>
  <c r="AC194" i="5"/>
  <c r="AC195" i="5"/>
  <c r="AC196" i="5"/>
  <c r="AC197" i="5"/>
  <c r="AC198" i="5"/>
  <c r="AC199" i="5"/>
  <c r="AC200" i="5"/>
  <c r="AC201" i="5"/>
  <c r="AC202" i="5"/>
  <c r="AC203" i="5"/>
  <c r="AC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" i="5"/>
  <c r="F3" i="5"/>
  <c r="F4" i="5"/>
  <c r="J4" i="5" s="1"/>
  <c r="F5" i="5"/>
  <c r="R5" i="5" s="1"/>
  <c r="F6" i="5"/>
  <c r="J6" i="5" s="1"/>
  <c r="F7" i="5"/>
  <c r="J7" i="5" s="1"/>
  <c r="F9" i="5"/>
  <c r="F10" i="5"/>
  <c r="F11" i="5"/>
  <c r="J11" i="5" s="1"/>
  <c r="F12" i="5"/>
  <c r="J12" i="5" s="1"/>
  <c r="F13" i="5"/>
  <c r="F14" i="5"/>
  <c r="F15" i="5"/>
  <c r="F17" i="5"/>
  <c r="F19" i="5"/>
  <c r="F20" i="5"/>
  <c r="J20" i="5" s="1"/>
  <c r="F21" i="5"/>
  <c r="F22" i="5"/>
  <c r="J22" i="5" s="1"/>
  <c r="F23" i="5"/>
  <c r="J23" i="5" s="1"/>
  <c r="F25" i="5"/>
  <c r="J25" i="5" s="1"/>
  <c r="F27" i="5"/>
  <c r="F28" i="5"/>
  <c r="N28" i="5" s="1"/>
  <c r="F29" i="5"/>
  <c r="F30" i="5"/>
  <c r="R30" i="5" s="1"/>
  <c r="F31" i="5"/>
  <c r="F33" i="5"/>
  <c r="F35" i="5"/>
  <c r="F36" i="5"/>
  <c r="N36" i="5" s="1"/>
  <c r="F37" i="5"/>
  <c r="F38" i="5"/>
  <c r="F39" i="5"/>
  <c r="J39" i="5" s="1"/>
  <c r="F41" i="5"/>
  <c r="J41" i="5" s="1"/>
  <c r="F43" i="5"/>
  <c r="F44" i="5"/>
  <c r="F45" i="5"/>
  <c r="F46" i="5"/>
  <c r="F47" i="5"/>
  <c r="F49" i="5"/>
  <c r="F51" i="5"/>
  <c r="F52" i="5"/>
  <c r="F53" i="5"/>
  <c r="F54" i="5"/>
  <c r="F55" i="5"/>
  <c r="J55" i="5" s="1"/>
  <c r="F57" i="5"/>
  <c r="F59" i="5"/>
  <c r="J59" i="5" s="1"/>
  <c r="F60" i="5"/>
  <c r="N60" i="5" s="1"/>
  <c r="F61" i="5"/>
  <c r="F62" i="5"/>
  <c r="F63" i="5"/>
  <c r="J63" i="5" s="1"/>
  <c r="F65" i="5"/>
  <c r="J65" i="5" s="1"/>
  <c r="F67" i="5"/>
  <c r="F68" i="5"/>
  <c r="F69" i="5"/>
  <c r="F70" i="5"/>
  <c r="F71" i="5"/>
  <c r="F73" i="5"/>
  <c r="F75" i="5"/>
  <c r="J75" i="5" s="1"/>
  <c r="F76" i="5"/>
  <c r="N76" i="5" s="1"/>
  <c r="F77" i="5"/>
  <c r="N77" i="5" s="1"/>
  <c r="F78" i="5"/>
  <c r="F79" i="5"/>
  <c r="J79" i="5" s="1"/>
  <c r="F81" i="5"/>
  <c r="F83" i="5"/>
  <c r="F84" i="5"/>
  <c r="N84" i="5" s="1"/>
  <c r="F85" i="5"/>
  <c r="F86" i="5"/>
  <c r="F87" i="5"/>
  <c r="J87" i="5" s="1"/>
  <c r="F89" i="5"/>
  <c r="F91" i="5"/>
  <c r="F92" i="5"/>
  <c r="F93" i="5"/>
  <c r="F94" i="5"/>
  <c r="F95" i="5"/>
  <c r="R95" i="5" s="1"/>
  <c r="F97" i="5"/>
  <c r="F99" i="5"/>
  <c r="J99" i="5" s="1"/>
  <c r="F100" i="5"/>
  <c r="N100" i="5" s="1"/>
  <c r="F101" i="5"/>
  <c r="N101" i="5" s="1"/>
  <c r="F102" i="5"/>
  <c r="F103" i="5"/>
  <c r="J103" i="5" s="1"/>
  <c r="F105" i="5"/>
  <c r="F107" i="5"/>
  <c r="F108" i="5"/>
  <c r="J108" i="5" s="1"/>
  <c r="F109" i="5"/>
  <c r="N109" i="5" s="1"/>
  <c r="F110" i="5"/>
  <c r="F111" i="5"/>
  <c r="J111" i="5" s="1"/>
  <c r="F113" i="5"/>
  <c r="J113" i="5" s="1"/>
  <c r="F115" i="5"/>
  <c r="F116" i="5"/>
  <c r="J116" i="5" s="1"/>
  <c r="F117" i="5"/>
  <c r="F118" i="5"/>
  <c r="F119" i="5"/>
  <c r="F121" i="5"/>
  <c r="F123" i="5"/>
  <c r="F124" i="5"/>
  <c r="N124" i="5" s="1"/>
  <c r="F125" i="5"/>
  <c r="N125" i="5" s="1"/>
  <c r="F126" i="5"/>
  <c r="F127" i="5"/>
  <c r="F129" i="5"/>
  <c r="F131" i="5"/>
  <c r="J131" i="5" s="1"/>
  <c r="F132" i="5"/>
  <c r="N132" i="5" s="1"/>
  <c r="F133" i="5"/>
  <c r="R133" i="5" s="1"/>
  <c r="F134" i="5"/>
  <c r="F135" i="5"/>
  <c r="N135" i="5" s="1"/>
  <c r="F137" i="5"/>
  <c r="F139" i="5"/>
  <c r="F140" i="5"/>
  <c r="J140" i="5" s="1"/>
  <c r="F141" i="5"/>
  <c r="F142" i="5"/>
  <c r="F143" i="5"/>
  <c r="J143" i="5" s="1"/>
  <c r="F145" i="5"/>
  <c r="N145" i="5" s="1"/>
  <c r="E147" i="5"/>
  <c r="F147" i="5" s="1"/>
  <c r="E148" i="5"/>
  <c r="F148" i="5" s="1"/>
  <c r="J148" i="5" s="1"/>
  <c r="E149" i="5"/>
  <c r="F149" i="5" s="1"/>
  <c r="E150" i="5"/>
  <c r="F150" i="5" s="1"/>
  <c r="E151" i="5"/>
  <c r="F151" i="5" s="1"/>
  <c r="J151" i="5" s="1"/>
  <c r="E152" i="5"/>
  <c r="F152" i="5" s="1"/>
  <c r="E153" i="5"/>
  <c r="F153" i="5" s="1"/>
  <c r="E154" i="5"/>
  <c r="F154" i="5" s="1"/>
  <c r="J154" i="5" s="1"/>
  <c r="E155" i="5"/>
  <c r="F155" i="5" s="1"/>
  <c r="J155" i="5" s="1"/>
  <c r="E156" i="5"/>
  <c r="F156" i="5" s="1"/>
  <c r="N156" i="5" s="1"/>
  <c r="E157" i="5"/>
  <c r="F157" i="5" s="1"/>
  <c r="N157" i="5" s="1"/>
  <c r="E158" i="5"/>
  <c r="F158" i="5" s="1"/>
  <c r="E159" i="5"/>
  <c r="F159" i="5" s="1"/>
  <c r="E160" i="5"/>
  <c r="F160" i="5" s="1"/>
  <c r="J160" i="5" s="1"/>
  <c r="E161" i="5"/>
  <c r="F161" i="5" s="1"/>
  <c r="E162" i="5"/>
  <c r="F162" i="5" s="1"/>
  <c r="E163" i="5"/>
  <c r="F163" i="5" s="1"/>
  <c r="E164" i="5"/>
  <c r="F164" i="5" s="1"/>
  <c r="J164" i="5" s="1"/>
  <c r="E165" i="5"/>
  <c r="F165" i="5" s="1"/>
  <c r="E166" i="5"/>
  <c r="F166" i="5" s="1"/>
  <c r="E167" i="5"/>
  <c r="F167" i="5" s="1"/>
  <c r="N167" i="5" s="1"/>
  <c r="E168" i="5"/>
  <c r="F168" i="5" s="1"/>
  <c r="N168" i="5" s="1"/>
  <c r="E169" i="5"/>
  <c r="F169" i="5" s="1"/>
  <c r="E170" i="5"/>
  <c r="F170" i="5" s="1"/>
  <c r="E171" i="5"/>
  <c r="F171" i="5" s="1"/>
  <c r="J171" i="5" s="1"/>
  <c r="E172" i="5"/>
  <c r="F172" i="5" s="1"/>
  <c r="J172" i="5" s="1"/>
  <c r="E173" i="5"/>
  <c r="F173" i="5" s="1"/>
  <c r="R173" i="5" s="1"/>
  <c r="E174" i="5"/>
  <c r="F174" i="5" s="1"/>
  <c r="E175" i="5"/>
  <c r="F175" i="5" s="1"/>
  <c r="J175" i="5" s="1"/>
  <c r="E176" i="5"/>
  <c r="F176" i="5" s="1"/>
  <c r="J176" i="5" s="1"/>
  <c r="E177" i="5"/>
  <c r="F177" i="5" s="1"/>
  <c r="J177" i="5" s="1"/>
  <c r="E178" i="5"/>
  <c r="F178" i="5" s="1"/>
  <c r="E179" i="5"/>
  <c r="F179" i="5" s="1"/>
  <c r="E180" i="5"/>
  <c r="F180" i="5" s="1"/>
  <c r="J180" i="5" s="1"/>
  <c r="E181" i="5"/>
  <c r="F181" i="5" s="1"/>
  <c r="E182" i="5"/>
  <c r="F182" i="5" s="1"/>
  <c r="E183" i="5"/>
  <c r="F183" i="5" s="1"/>
  <c r="R183" i="5" s="1"/>
  <c r="E184" i="5"/>
  <c r="F184" i="5" s="1"/>
  <c r="J184" i="5" s="1"/>
  <c r="E185" i="5"/>
  <c r="F185" i="5" s="1"/>
  <c r="E186" i="5"/>
  <c r="F186" i="5" s="1"/>
  <c r="J186" i="5" s="1"/>
  <c r="E187" i="5"/>
  <c r="F187" i="5" s="1"/>
  <c r="E188" i="5"/>
  <c r="F188" i="5" s="1"/>
  <c r="N188" i="5" s="1"/>
  <c r="E189" i="5"/>
  <c r="F189" i="5" s="1"/>
  <c r="N189" i="5" s="1"/>
  <c r="E190" i="5"/>
  <c r="F190" i="5" s="1"/>
  <c r="E191" i="5"/>
  <c r="F191" i="5" s="1"/>
  <c r="E192" i="5"/>
  <c r="F192" i="5" s="1"/>
  <c r="E193" i="5"/>
  <c r="F193" i="5" s="1"/>
  <c r="E194" i="5"/>
  <c r="F194" i="5" s="1"/>
  <c r="E195" i="5"/>
  <c r="F195" i="5" s="1"/>
  <c r="J195" i="5" s="1"/>
  <c r="E196" i="5"/>
  <c r="F196" i="5" s="1"/>
  <c r="J196" i="5" s="1"/>
  <c r="E197" i="5"/>
  <c r="F197" i="5" s="1"/>
  <c r="E198" i="5"/>
  <c r="F198" i="5" s="1"/>
  <c r="R198" i="5" s="1"/>
  <c r="E199" i="5"/>
  <c r="F199" i="5" s="1"/>
  <c r="J199" i="5" s="1"/>
  <c r="E200" i="5"/>
  <c r="F200" i="5" s="1"/>
  <c r="N200" i="5" s="1"/>
  <c r="E201" i="5"/>
  <c r="F201" i="5" s="1"/>
  <c r="E202" i="5"/>
  <c r="F202" i="5" s="1"/>
  <c r="E203" i="5"/>
  <c r="F203" i="5" s="1"/>
  <c r="F2" i="5"/>
  <c r="J2" i="5" s="1"/>
  <c r="H36" i="6"/>
  <c r="G36" i="6"/>
  <c r="AI128" i="10" l="1"/>
  <c r="AI136" i="10"/>
  <c r="AI144" i="10"/>
  <c r="K27" i="10"/>
  <c r="O57" i="10"/>
  <c r="AI87" i="10"/>
  <c r="AE100" i="10"/>
  <c r="AE107" i="10"/>
  <c r="AE109" i="10"/>
  <c r="AA138" i="10"/>
  <c r="AQ53" i="10"/>
  <c r="W18" i="10"/>
  <c r="AE10" i="10"/>
  <c r="S44" i="10"/>
  <c r="S60" i="10"/>
  <c r="O74" i="10"/>
  <c r="AQ49" i="10"/>
  <c r="K115" i="10"/>
  <c r="AQ50" i="10"/>
  <c r="AQ51" i="10"/>
  <c r="O145" i="5"/>
  <c r="K50" i="5"/>
  <c r="K186" i="5"/>
  <c r="K154" i="5"/>
  <c r="K195" i="5"/>
  <c r="K171" i="5"/>
  <c r="K59" i="5"/>
  <c r="K131" i="5"/>
  <c r="N105" i="10"/>
  <c r="J107" i="10"/>
  <c r="N66" i="10"/>
  <c r="O66" i="10" s="1"/>
  <c r="V71" i="10"/>
  <c r="W71" i="10" s="1"/>
  <c r="R116" i="10"/>
  <c r="S116" i="10" s="1"/>
  <c r="AH116" i="10"/>
  <c r="R28" i="10"/>
  <c r="S28" i="10" s="1"/>
  <c r="N28" i="10"/>
  <c r="O28" i="10" s="1"/>
  <c r="AD28" i="10"/>
  <c r="AD33" i="10"/>
  <c r="AE33" i="10" s="1"/>
  <c r="R33" i="10"/>
  <c r="S33" i="10" s="1"/>
  <c r="R86" i="10"/>
  <c r="S86" i="10" s="1"/>
  <c r="N86" i="10"/>
  <c r="O86" i="10" s="1"/>
  <c r="AD86" i="10"/>
  <c r="N49" i="10"/>
  <c r="O49" i="10" s="1"/>
  <c r="Z49" i="10"/>
  <c r="R52" i="10"/>
  <c r="S52" i="10" s="1"/>
  <c r="N52" i="10"/>
  <c r="O52" i="10" s="1"/>
  <c r="AD52" i="10"/>
  <c r="AE52" i="10" s="1"/>
  <c r="AH13" i="10"/>
  <c r="AI13" i="10" s="1"/>
  <c r="Z71" i="10"/>
  <c r="AA71" i="10" s="1"/>
  <c r="AI129" i="10"/>
  <c r="J26" i="10"/>
  <c r="K26" i="10" s="1"/>
  <c r="J100" i="10"/>
  <c r="K100" i="10" s="1"/>
  <c r="N115" i="10"/>
  <c r="N13" i="10"/>
  <c r="O13" i="10" s="1"/>
  <c r="Z18" i="10"/>
  <c r="AA18" i="10" s="1"/>
  <c r="J71" i="10"/>
  <c r="K71" i="10" s="1"/>
  <c r="AD71" i="10"/>
  <c r="AE71" i="10" s="1"/>
  <c r="J118" i="10"/>
  <c r="K118" i="10" s="1"/>
  <c r="AH66" i="10"/>
  <c r="AI66" i="10" s="1"/>
  <c r="AD91" i="10"/>
  <c r="AE91" i="10" s="1"/>
  <c r="AE92" i="10"/>
  <c r="S104" i="10"/>
  <c r="AI9" i="10"/>
  <c r="AA82" i="10"/>
  <c r="K2" i="5"/>
  <c r="K196" i="5"/>
  <c r="O188" i="5"/>
  <c r="K180" i="5"/>
  <c r="K172" i="5"/>
  <c r="K164" i="5"/>
  <c r="O156" i="5"/>
  <c r="K140" i="5"/>
  <c r="O132" i="5"/>
  <c r="O124" i="5"/>
  <c r="K116" i="5"/>
  <c r="K108" i="5"/>
  <c r="O100" i="5"/>
  <c r="O84" i="5"/>
  <c r="O76" i="5"/>
  <c r="O60" i="5"/>
  <c r="O36" i="5"/>
  <c r="O28" i="5"/>
  <c r="K12" i="5"/>
  <c r="K4" i="5"/>
  <c r="J20" i="10"/>
  <c r="K20" i="10" s="1"/>
  <c r="AD20" i="10"/>
  <c r="AE20" i="10" s="1"/>
  <c r="Z20" i="10"/>
  <c r="AA20" i="10" s="1"/>
  <c r="R20" i="10"/>
  <c r="S20" i="10" s="1"/>
  <c r="R22" i="10"/>
  <c r="S22" i="10" s="1"/>
  <c r="V22" i="10"/>
  <c r="W22" i="10" s="1"/>
  <c r="AH23" i="10"/>
  <c r="AI23" i="10" s="1"/>
  <c r="AD23" i="10"/>
  <c r="AE23" i="10" s="1"/>
  <c r="R23" i="10"/>
  <c r="S23" i="10" s="1"/>
  <c r="AH93" i="10"/>
  <c r="AI93" i="10" s="1"/>
  <c r="V93" i="10"/>
  <c r="N93" i="10"/>
  <c r="O93" i="10" s="1"/>
  <c r="R96" i="10"/>
  <c r="S96" i="10" s="1"/>
  <c r="N96" i="10"/>
  <c r="O96" i="10" s="1"/>
  <c r="N114" i="10"/>
  <c r="O114" i="10" s="1"/>
  <c r="Z114" i="10"/>
  <c r="AA114" i="10" s="1"/>
  <c r="V114" i="10"/>
  <c r="W114" i="10" s="1"/>
  <c r="AH114" i="10"/>
  <c r="AD114" i="10"/>
  <c r="AE114" i="10" s="1"/>
  <c r="J114" i="10"/>
  <c r="K114" i="10" s="1"/>
  <c r="J12" i="10"/>
  <c r="K12" i="10" s="1"/>
  <c r="Z12" i="10"/>
  <c r="AA12" i="10" s="1"/>
  <c r="N80" i="10"/>
  <c r="O80" i="10" s="1"/>
  <c r="J80" i="10"/>
  <c r="K80" i="10" s="1"/>
  <c r="V80" i="10"/>
  <c r="W80" i="10" s="1"/>
  <c r="R80" i="10"/>
  <c r="S80" i="10" s="1"/>
  <c r="N130" i="10"/>
  <c r="O130" i="10" s="1"/>
  <c r="Z130" i="10"/>
  <c r="AA130" i="10" s="1"/>
  <c r="V130" i="10"/>
  <c r="W130" i="10" s="1"/>
  <c r="AH130" i="10"/>
  <c r="AI130" i="10" s="1"/>
  <c r="AD130" i="10"/>
  <c r="AE130" i="10" s="1"/>
  <c r="J130" i="10"/>
  <c r="K130" i="10" s="1"/>
  <c r="AH70" i="10"/>
  <c r="AI70" i="10" s="1"/>
  <c r="Z70" i="10"/>
  <c r="N70" i="10"/>
  <c r="O70" i="10" s="1"/>
  <c r="AD70" i="10"/>
  <c r="AE70" i="10" s="1"/>
  <c r="J70" i="10"/>
  <c r="K70" i="10" s="1"/>
  <c r="Z83" i="10"/>
  <c r="AA83" i="10" s="1"/>
  <c r="AD83" i="10"/>
  <c r="AE83" i="10" s="1"/>
  <c r="V83" i="10"/>
  <c r="W83" i="10" s="1"/>
  <c r="N83" i="10"/>
  <c r="O83" i="10" s="1"/>
  <c r="AH137" i="10"/>
  <c r="AI137" i="10" s="1"/>
  <c r="N137" i="10"/>
  <c r="O137" i="10" s="1"/>
  <c r="AH145" i="10"/>
  <c r="AI145" i="10" s="1"/>
  <c r="N145" i="10"/>
  <c r="O145" i="10" s="1"/>
  <c r="AH17" i="10"/>
  <c r="AI17" i="10" s="1"/>
  <c r="N17" i="10"/>
  <c r="O17" i="10" s="1"/>
  <c r="Z17" i="10"/>
  <c r="AA17" i="10" s="1"/>
  <c r="AH31" i="10"/>
  <c r="AD31" i="10"/>
  <c r="AE31" i="10" s="1"/>
  <c r="R31" i="10"/>
  <c r="S31" i="10" s="1"/>
  <c r="J65" i="10"/>
  <c r="K65" i="10" s="1"/>
  <c r="R65" i="10"/>
  <c r="S65" i="10" s="1"/>
  <c r="AD65" i="10"/>
  <c r="AE65" i="10" s="1"/>
  <c r="Z65" i="10"/>
  <c r="AA65" i="10" s="1"/>
  <c r="N3" i="10"/>
  <c r="O3" i="10" s="1"/>
  <c r="Z3" i="10"/>
  <c r="AA3" i="10" s="1"/>
  <c r="J4" i="10"/>
  <c r="K4" i="10" s="1"/>
  <c r="AD4" i="10"/>
  <c r="AE4" i="10" s="1"/>
  <c r="N4" i="10"/>
  <c r="O4" i="10" s="1"/>
  <c r="V4" i="10"/>
  <c r="W4" i="10" s="1"/>
  <c r="R4" i="10"/>
  <c r="S4" i="10" s="1"/>
  <c r="AH4" i="10"/>
  <c r="AI4" i="10" s="1"/>
  <c r="R36" i="10"/>
  <c r="S36" i="10" s="1"/>
  <c r="AH36" i="10"/>
  <c r="AI36" i="10" s="1"/>
  <c r="N36" i="10"/>
  <c r="O36" i="10" s="1"/>
  <c r="AD36" i="10"/>
  <c r="AE36" i="10" s="1"/>
  <c r="Z36" i="10"/>
  <c r="AA36" i="10" s="1"/>
  <c r="V36" i="10"/>
  <c r="W36" i="10" s="1"/>
  <c r="N41" i="10"/>
  <c r="O41" i="10" s="1"/>
  <c r="Z41" i="10"/>
  <c r="AA41" i="10" s="1"/>
  <c r="R73" i="10"/>
  <c r="S73" i="10" s="1"/>
  <c r="AH73" i="10"/>
  <c r="AI73" i="10" s="1"/>
  <c r="AD73" i="10"/>
  <c r="N73" i="10"/>
  <c r="O73" i="10" s="1"/>
  <c r="Z73" i="10"/>
  <c r="AA73" i="10" s="1"/>
  <c r="V73" i="10"/>
  <c r="W73" i="10" s="1"/>
  <c r="AD108" i="10"/>
  <c r="AE108" i="10" s="1"/>
  <c r="AH108" i="10"/>
  <c r="AI108" i="10" s="1"/>
  <c r="N122" i="10"/>
  <c r="O122" i="10" s="1"/>
  <c r="AH122" i="10"/>
  <c r="AI122" i="10" s="1"/>
  <c r="AD122" i="10"/>
  <c r="AE122" i="10" s="1"/>
  <c r="J122" i="10"/>
  <c r="K122" i="10" s="1"/>
  <c r="Z122" i="10"/>
  <c r="AA122" i="10" s="1"/>
  <c r="V122" i="10"/>
  <c r="W122" i="10" s="1"/>
  <c r="AI72" i="10"/>
  <c r="Z74" i="10"/>
  <c r="AA74" i="10" s="1"/>
  <c r="V9" i="10"/>
  <c r="W9" i="10" s="1"/>
  <c r="AD18" i="10"/>
  <c r="AE18" i="10" s="1"/>
  <c r="AH28" i="10"/>
  <c r="AI28" i="10" s="1"/>
  <c r="V33" i="10"/>
  <c r="W33" i="10" s="1"/>
  <c r="Z44" i="10"/>
  <c r="AA44" i="10" s="1"/>
  <c r="AH52" i="10"/>
  <c r="AI52" i="10" s="1"/>
  <c r="Z60" i="10"/>
  <c r="AA60" i="10" s="1"/>
  <c r="J62" i="10"/>
  <c r="K62" i="10" s="1"/>
  <c r="Z62" i="10"/>
  <c r="AA62" i="10" s="1"/>
  <c r="S77" i="10"/>
  <c r="AE79" i="10"/>
  <c r="J81" i="10"/>
  <c r="K81" i="10" s="1"/>
  <c r="AH104" i="10"/>
  <c r="AI104" i="10" s="1"/>
  <c r="N107" i="10"/>
  <c r="AD5" i="10"/>
  <c r="AE5" i="10" s="1"/>
  <c r="J9" i="10"/>
  <c r="K9" i="10" s="1"/>
  <c r="Z9" i="10"/>
  <c r="AA9" i="10" s="1"/>
  <c r="O48" i="10"/>
  <c r="V63" i="10"/>
  <c r="W63" i="10" s="1"/>
  <c r="J74" i="10"/>
  <c r="K74" i="10" s="1"/>
  <c r="AH86" i="10"/>
  <c r="AI86" i="10" s="1"/>
  <c r="N121" i="10"/>
  <c r="O121" i="10" s="1"/>
  <c r="AA13" i="10"/>
  <c r="AH18" i="10"/>
  <c r="AI18" i="10" s="1"/>
  <c r="R25" i="10"/>
  <c r="S25" i="10" s="1"/>
  <c r="V28" i="10"/>
  <c r="W28" i="10" s="1"/>
  <c r="Z33" i="10"/>
  <c r="AA33" i="10" s="1"/>
  <c r="N38" i="10"/>
  <c r="O38" i="10" s="1"/>
  <c r="N44" i="10"/>
  <c r="O44" i="10" s="1"/>
  <c r="AD44" i="10"/>
  <c r="V52" i="10"/>
  <c r="W52" i="10" s="1"/>
  <c r="Z57" i="10"/>
  <c r="AA57" i="10" s="1"/>
  <c r="N60" i="10"/>
  <c r="O60" i="10" s="1"/>
  <c r="AD60" i="10"/>
  <c r="AE60" i="10" s="1"/>
  <c r="N62" i="10"/>
  <c r="O62" i="10" s="1"/>
  <c r="AD62" i="10"/>
  <c r="AE62" i="10" s="1"/>
  <c r="AA66" i="10"/>
  <c r="AH74" i="10"/>
  <c r="AI74" i="10" s="1"/>
  <c r="AD82" i="10"/>
  <c r="AE82" i="10" s="1"/>
  <c r="V86" i="10"/>
  <c r="W86" i="10" s="1"/>
  <c r="R91" i="10"/>
  <c r="S91" i="10" s="1"/>
  <c r="K105" i="10"/>
  <c r="AQ48" i="10"/>
  <c r="O5" i="10"/>
  <c r="N9" i="10"/>
  <c r="O9" i="10" s="1"/>
  <c r="AD9" i="10"/>
  <c r="AE9" i="10" s="1"/>
  <c r="AH29" i="10"/>
  <c r="AI29" i="10" s="1"/>
  <c r="J33" i="10"/>
  <c r="K33" i="10" s="1"/>
  <c r="AI62" i="10"/>
  <c r="Z63" i="10"/>
  <c r="AA63" i="10" s="1"/>
  <c r="R78" i="10"/>
  <c r="S78" i="10" s="1"/>
  <c r="R81" i="10"/>
  <c r="S81" i="10" s="1"/>
  <c r="R101" i="10"/>
  <c r="S101" i="10" s="1"/>
  <c r="Z10" i="10"/>
  <c r="AA10" i="10" s="1"/>
  <c r="AD13" i="10"/>
  <c r="AE13" i="10" s="1"/>
  <c r="Z28" i="10"/>
  <c r="AA28" i="10" s="1"/>
  <c r="O29" i="10"/>
  <c r="AH44" i="10"/>
  <c r="AI44" i="10" s="1"/>
  <c r="Z52" i="10"/>
  <c r="AA52" i="10" s="1"/>
  <c r="AH60" i="10"/>
  <c r="AI60" i="10" s="1"/>
  <c r="AD66" i="10"/>
  <c r="AE66" i="10" s="1"/>
  <c r="J13" i="10"/>
  <c r="K13" i="10" s="1"/>
  <c r="J66" i="10"/>
  <c r="K66" i="10" s="1"/>
  <c r="Z86" i="10"/>
  <c r="AA86" i="10" s="1"/>
  <c r="N87" i="10"/>
  <c r="O87" i="10" s="1"/>
  <c r="O105" i="10"/>
  <c r="K107" i="10"/>
  <c r="O118" i="10"/>
  <c r="N129" i="10"/>
  <c r="O129" i="10" s="1"/>
  <c r="K18" i="10"/>
  <c r="AD25" i="10"/>
  <c r="AE25" i="10" s="1"/>
  <c r="V44" i="10"/>
  <c r="W44" i="10" s="1"/>
  <c r="V60" i="10"/>
  <c r="W60" i="10" s="1"/>
  <c r="V62" i="10"/>
  <c r="W62" i="10" s="1"/>
  <c r="AH2" i="10"/>
  <c r="AI2" i="10" s="1"/>
  <c r="V2" i="10"/>
  <c r="W2" i="10" s="1"/>
  <c r="J2" i="10"/>
  <c r="K2" i="10" s="1"/>
  <c r="AD2" i="10"/>
  <c r="AE2" i="10" s="1"/>
  <c r="R2" i="10"/>
  <c r="S2" i="10" s="1"/>
  <c r="Z2" i="10"/>
  <c r="AA2" i="10" s="1"/>
  <c r="J7" i="10"/>
  <c r="K7" i="10" s="1"/>
  <c r="N7" i="10"/>
  <c r="O7" i="10" s="1"/>
  <c r="Z7" i="10"/>
  <c r="AA7" i="10" s="1"/>
  <c r="AH7" i="10"/>
  <c r="AI7" i="10" s="1"/>
  <c r="V7" i="10"/>
  <c r="W7" i="10" s="1"/>
  <c r="AD7" i="10"/>
  <c r="AE7" i="10" s="1"/>
  <c r="R7" i="10"/>
  <c r="S7" i="10" s="1"/>
  <c r="J15" i="10"/>
  <c r="K15" i="10" s="1"/>
  <c r="N15" i="10"/>
  <c r="O15" i="10" s="1"/>
  <c r="AH15" i="10"/>
  <c r="AI15" i="10" s="1"/>
  <c r="V15" i="10"/>
  <c r="W15" i="10" s="1"/>
  <c r="AD15" i="10"/>
  <c r="AE15" i="10" s="1"/>
  <c r="R15" i="10"/>
  <c r="S15" i="10" s="1"/>
  <c r="Z15" i="10"/>
  <c r="AA15" i="10" s="1"/>
  <c r="AD21" i="10"/>
  <c r="AE21" i="10" s="1"/>
  <c r="R21" i="10"/>
  <c r="S21" i="10" s="1"/>
  <c r="V21" i="10"/>
  <c r="W21" i="10" s="1"/>
  <c r="AH21" i="10"/>
  <c r="AI21" i="10" s="1"/>
  <c r="N21" i="10"/>
  <c r="O21" i="10" s="1"/>
  <c r="Z21" i="10"/>
  <c r="AA21" i="10" s="1"/>
  <c r="J21" i="10"/>
  <c r="K21" i="10" s="1"/>
  <c r="V8" i="10"/>
  <c r="W8" i="10" s="1"/>
  <c r="Z8" i="10"/>
  <c r="AA8" i="10" s="1"/>
  <c r="AH8" i="10"/>
  <c r="AI8" i="10" s="1"/>
  <c r="R8" i="10"/>
  <c r="S8" i="10" s="1"/>
  <c r="AD8" i="10"/>
  <c r="AE8" i="10" s="1"/>
  <c r="N8" i="10"/>
  <c r="O8" i="10" s="1"/>
  <c r="V16" i="10"/>
  <c r="W16" i="10" s="1"/>
  <c r="Z16" i="10"/>
  <c r="AA16" i="10" s="1"/>
  <c r="R16" i="10"/>
  <c r="S16" i="10" s="1"/>
  <c r="AD16" i="10"/>
  <c r="AE16" i="10" s="1"/>
  <c r="N16" i="10"/>
  <c r="O16" i="10" s="1"/>
  <c r="J16" i="10"/>
  <c r="K16" i="10" s="1"/>
  <c r="AH16" i="10"/>
  <c r="AI16" i="10" s="1"/>
  <c r="N2" i="10"/>
  <c r="O2" i="10" s="1"/>
  <c r="J30" i="10"/>
  <c r="K30" i="10" s="1"/>
  <c r="AD30" i="10"/>
  <c r="AE30" i="10" s="1"/>
  <c r="AH30" i="10"/>
  <c r="AI30" i="10" s="1"/>
  <c r="V30" i="10"/>
  <c r="W30" i="10" s="1"/>
  <c r="R30" i="10"/>
  <c r="S30" i="10" s="1"/>
  <c r="N30" i="10"/>
  <c r="O30" i="10" s="1"/>
  <c r="Z30" i="10"/>
  <c r="AA30" i="10" s="1"/>
  <c r="Z11" i="10"/>
  <c r="AA11" i="10" s="1"/>
  <c r="AD11" i="10"/>
  <c r="AE11" i="10" s="1"/>
  <c r="R11" i="10"/>
  <c r="S11" i="10" s="1"/>
  <c r="N11" i="10"/>
  <c r="O11" i="10" s="1"/>
  <c r="J11" i="10"/>
  <c r="K11" i="10" s="1"/>
  <c r="V11" i="10"/>
  <c r="W11" i="10" s="1"/>
  <c r="AH11" i="10"/>
  <c r="AI11" i="10" s="1"/>
  <c r="AH24" i="10"/>
  <c r="AI24" i="10" s="1"/>
  <c r="V24" i="10"/>
  <c r="W24" i="10" s="1"/>
  <c r="Z24" i="10"/>
  <c r="AA24" i="10" s="1"/>
  <c r="J24" i="10"/>
  <c r="K24" i="10" s="1"/>
  <c r="N24" i="10"/>
  <c r="O24" i="10" s="1"/>
  <c r="AD24" i="10"/>
  <c r="AE24" i="10" s="1"/>
  <c r="R24" i="10"/>
  <c r="S24" i="10" s="1"/>
  <c r="AD6" i="10"/>
  <c r="AE6" i="10" s="1"/>
  <c r="AH6" i="10"/>
  <c r="AI6" i="10" s="1"/>
  <c r="N6" i="10"/>
  <c r="O6" i="10" s="1"/>
  <c r="Z6" i="10"/>
  <c r="AA6" i="10" s="1"/>
  <c r="V6" i="10"/>
  <c r="W6" i="10" s="1"/>
  <c r="J6" i="10"/>
  <c r="K6" i="10" s="1"/>
  <c r="Z51" i="10"/>
  <c r="AA51" i="10" s="1"/>
  <c r="N51" i="10"/>
  <c r="O51" i="10" s="1"/>
  <c r="AH51" i="10"/>
  <c r="AI51" i="10" s="1"/>
  <c r="V51" i="10"/>
  <c r="W51" i="10" s="1"/>
  <c r="J51" i="10"/>
  <c r="K51" i="10" s="1"/>
  <c r="AD51" i="10"/>
  <c r="AE51" i="10" s="1"/>
  <c r="AD53" i="10"/>
  <c r="AE53" i="10" s="1"/>
  <c r="R53" i="10"/>
  <c r="S53" i="10" s="1"/>
  <c r="Z53" i="10"/>
  <c r="AA53" i="10" s="1"/>
  <c r="N53" i="10"/>
  <c r="O53" i="10" s="1"/>
  <c r="AH53" i="10"/>
  <c r="AI53" i="10" s="1"/>
  <c r="V53" i="10"/>
  <c r="W53" i="10" s="1"/>
  <c r="O56" i="10"/>
  <c r="S59" i="10"/>
  <c r="J75" i="10"/>
  <c r="K75" i="10" s="1"/>
  <c r="AD75" i="10"/>
  <c r="AE75" i="10" s="1"/>
  <c r="AH75" i="10"/>
  <c r="AI75" i="10" s="1"/>
  <c r="R75" i="10"/>
  <c r="S75" i="10" s="1"/>
  <c r="N75" i="10"/>
  <c r="O75" i="10" s="1"/>
  <c r="Z75" i="10"/>
  <c r="AA75" i="10" s="1"/>
  <c r="V75" i="10"/>
  <c r="W75" i="10" s="1"/>
  <c r="V76" i="10"/>
  <c r="W76" i="10" s="1"/>
  <c r="J76" i="10"/>
  <c r="K76" i="10" s="1"/>
  <c r="N76" i="10"/>
  <c r="O76" i="10" s="1"/>
  <c r="AD76" i="10"/>
  <c r="R76" i="10"/>
  <c r="S76" i="10" s="1"/>
  <c r="Z76" i="10"/>
  <c r="AA76" i="10" s="1"/>
  <c r="AH76" i="10"/>
  <c r="AI76" i="10" s="1"/>
  <c r="R9" i="10"/>
  <c r="S9" i="10" s="1"/>
  <c r="N20" i="10"/>
  <c r="O20" i="10" s="1"/>
  <c r="V27" i="10"/>
  <c r="W27" i="10" s="1"/>
  <c r="Z31" i="10"/>
  <c r="AA31" i="10" s="1"/>
  <c r="N33" i="10"/>
  <c r="O33" i="10" s="1"/>
  <c r="AH33" i="10"/>
  <c r="AI33" i="10" s="1"/>
  <c r="S35" i="10"/>
  <c r="J38" i="10"/>
  <c r="K38" i="10" s="1"/>
  <c r="AD38" i="10"/>
  <c r="AE38" i="10" s="1"/>
  <c r="R38" i="10"/>
  <c r="S38" i="10" s="1"/>
  <c r="AH38" i="10"/>
  <c r="AI38" i="10" s="1"/>
  <c r="V38" i="10"/>
  <c r="W38" i="10" s="1"/>
  <c r="Z42" i="10"/>
  <c r="AA42" i="10" s="1"/>
  <c r="N42" i="10"/>
  <c r="O42" i="10" s="1"/>
  <c r="AH42" i="10"/>
  <c r="AI42" i="10" s="1"/>
  <c r="V42" i="10"/>
  <c r="W42" i="10" s="1"/>
  <c r="J42" i="10"/>
  <c r="K42" i="10" s="1"/>
  <c r="AD42" i="10"/>
  <c r="AE42" i="10" s="1"/>
  <c r="R42" i="10"/>
  <c r="S42" i="10" s="1"/>
  <c r="AH48" i="10"/>
  <c r="AI48" i="10" s="1"/>
  <c r="V48" i="10"/>
  <c r="W48" i="10" s="1"/>
  <c r="J48" i="10"/>
  <c r="K48" i="10" s="1"/>
  <c r="AD48" i="10"/>
  <c r="AE48" i="10" s="1"/>
  <c r="R48" i="10"/>
  <c r="S48" i="10" s="1"/>
  <c r="Z48" i="10"/>
  <c r="AA48" i="10" s="1"/>
  <c r="AA25" i="10"/>
  <c r="AH32" i="10"/>
  <c r="AI32" i="10" s="1"/>
  <c r="V32" i="10"/>
  <c r="W32" i="10" s="1"/>
  <c r="Z32" i="10"/>
  <c r="AA32" i="10" s="1"/>
  <c r="R3" i="10"/>
  <c r="S3" i="10" s="1"/>
  <c r="R12" i="10"/>
  <c r="S12" i="10" s="1"/>
  <c r="AD12" i="10"/>
  <c r="AE12" i="10" s="1"/>
  <c r="AD14" i="10"/>
  <c r="AE14" i="10" s="1"/>
  <c r="AH14" i="10"/>
  <c r="AI14" i="10" s="1"/>
  <c r="R14" i="10"/>
  <c r="S14" i="10" s="1"/>
  <c r="AD17" i="10"/>
  <c r="AE17" i="10" s="1"/>
  <c r="Z19" i="10"/>
  <c r="AA19" i="10" s="1"/>
  <c r="AD19" i="10"/>
  <c r="AE19" i="10" s="1"/>
  <c r="AH19" i="10"/>
  <c r="AI19" i="10" s="1"/>
  <c r="J22" i="10"/>
  <c r="K22" i="10" s="1"/>
  <c r="AD22" i="10"/>
  <c r="AE22" i="10" s="1"/>
  <c r="AH22" i="10"/>
  <c r="AI22" i="10" s="1"/>
  <c r="J32" i="10"/>
  <c r="K32" i="10" s="1"/>
  <c r="Z34" i="10"/>
  <c r="AA34" i="10" s="1"/>
  <c r="N34" i="10"/>
  <c r="O34" i="10" s="1"/>
  <c r="R34" i="10"/>
  <c r="S34" i="10" s="1"/>
  <c r="V34" i="10"/>
  <c r="W34" i="10" s="1"/>
  <c r="AH34" i="10"/>
  <c r="AI34" i="10" s="1"/>
  <c r="AA38" i="10"/>
  <c r="AI39" i="10"/>
  <c r="W46" i="10"/>
  <c r="AA49" i="10"/>
  <c r="J53" i="10"/>
  <c r="K53" i="10" s="1"/>
  <c r="J54" i="10"/>
  <c r="K54" i="10" s="1"/>
  <c r="AD54" i="10"/>
  <c r="AE54" i="10" s="1"/>
  <c r="R54" i="10"/>
  <c r="S54" i="10" s="1"/>
  <c r="Z54" i="10"/>
  <c r="AA54" i="10" s="1"/>
  <c r="N54" i="10"/>
  <c r="O54" i="10" s="1"/>
  <c r="AH54" i="10"/>
  <c r="AI54" i="10" s="1"/>
  <c r="AD3" i="10"/>
  <c r="AE3" i="10" s="1"/>
  <c r="R17" i="10"/>
  <c r="S17" i="10" s="1"/>
  <c r="V19" i="10"/>
  <c r="W19" i="10" s="1"/>
  <c r="V23" i="10"/>
  <c r="W23" i="10" s="1"/>
  <c r="J23" i="10"/>
  <c r="K23" i="10" s="1"/>
  <c r="N23" i="10"/>
  <c r="O23" i="10" s="1"/>
  <c r="AD37" i="10"/>
  <c r="AE37" i="10" s="1"/>
  <c r="R37" i="10"/>
  <c r="S37" i="10" s="1"/>
  <c r="Z37" i="10"/>
  <c r="AA37" i="10" s="1"/>
  <c r="V37" i="10"/>
  <c r="W37" i="10" s="1"/>
  <c r="Z43" i="10"/>
  <c r="AA43" i="10" s="1"/>
  <c r="N43" i="10"/>
  <c r="O43" i="10" s="1"/>
  <c r="AH43" i="10"/>
  <c r="AI43" i="10" s="1"/>
  <c r="V43" i="10"/>
  <c r="W43" i="10" s="1"/>
  <c r="J43" i="10"/>
  <c r="K43" i="10" s="1"/>
  <c r="AD43" i="10"/>
  <c r="AE43" i="10" s="1"/>
  <c r="AD45" i="10"/>
  <c r="AE45" i="10" s="1"/>
  <c r="R45" i="10"/>
  <c r="S45" i="10" s="1"/>
  <c r="Z45" i="10"/>
  <c r="AA45" i="10" s="1"/>
  <c r="N45" i="10"/>
  <c r="O45" i="10" s="1"/>
  <c r="AH45" i="10"/>
  <c r="AI45" i="10" s="1"/>
  <c r="V45" i="10"/>
  <c r="W45" i="10" s="1"/>
  <c r="Z58" i="10"/>
  <c r="AA58" i="10" s="1"/>
  <c r="N58" i="10"/>
  <c r="O58" i="10" s="1"/>
  <c r="AH58" i="10"/>
  <c r="AI58" i="10" s="1"/>
  <c r="V58" i="10"/>
  <c r="W58" i="10" s="1"/>
  <c r="J58" i="10"/>
  <c r="K58" i="10" s="1"/>
  <c r="AD58" i="10"/>
  <c r="AE58" i="10" s="1"/>
  <c r="R58" i="10"/>
  <c r="S58" i="10" s="1"/>
  <c r="J3" i="10"/>
  <c r="K3" i="10" s="1"/>
  <c r="R5" i="10"/>
  <c r="S5" i="10" s="1"/>
  <c r="V5" i="10"/>
  <c r="W5" i="10" s="1"/>
  <c r="N10" i="10"/>
  <c r="O10" i="10" s="1"/>
  <c r="R10" i="10"/>
  <c r="S10" i="10" s="1"/>
  <c r="AH12" i="10"/>
  <c r="AI12" i="10" s="1"/>
  <c r="J14" i="10"/>
  <c r="K14" i="10" s="1"/>
  <c r="V14" i="10"/>
  <c r="W14" i="10" s="1"/>
  <c r="J19" i="10"/>
  <c r="K19" i="10" s="1"/>
  <c r="AD29" i="10"/>
  <c r="AE29" i="10" s="1"/>
  <c r="R29" i="10"/>
  <c r="S29" i="10" s="1"/>
  <c r="V29" i="10"/>
  <c r="W29" i="10" s="1"/>
  <c r="N32" i="10"/>
  <c r="O32" i="10" s="1"/>
  <c r="AD32" i="10"/>
  <c r="AE32" i="10" s="1"/>
  <c r="J34" i="10"/>
  <c r="K34" i="10" s="1"/>
  <c r="Z35" i="10"/>
  <c r="AA35" i="10" s="1"/>
  <c r="N35" i="10"/>
  <c r="O35" i="10" s="1"/>
  <c r="AH35" i="10"/>
  <c r="AI35" i="10" s="1"/>
  <c r="AD35" i="10"/>
  <c r="AE35" i="10" s="1"/>
  <c r="V35" i="10"/>
  <c r="W35" i="10" s="1"/>
  <c r="AH40" i="10"/>
  <c r="AI40" i="10" s="1"/>
  <c r="V40" i="10"/>
  <c r="W40" i="10" s="1"/>
  <c r="J40" i="10"/>
  <c r="K40" i="10" s="1"/>
  <c r="AD40" i="10"/>
  <c r="AE40" i="10" s="1"/>
  <c r="R40" i="10"/>
  <c r="S40" i="10" s="1"/>
  <c r="Z40" i="10"/>
  <c r="AA40" i="10" s="1"/>
  <c r="R51" i="10"/>
  <c r="S51" i="10" s="1"/>
  <c r="V55" i="10"/>
  <c r="W55" i="10" s="1"/>
  <c r="J55" i="10"/>
  <c r="K55" i="10" s="1"/>
  <c r="AD55" i="10"/>
  <c r="AE55" i="10" s="1"/>
  <c r="R55" i="10"/>
  <c r="S55" i="10" s="1"/>
  <c r="Z55" i="10"/>
  <c r="AA55" i="10" s="1"/>
  <c r="N55" i="10"/>
  <c r="O55" i="10" s="1"/>
  <c r="AE78" i="10"/>
  <c r="N99" i="10"/>
  <c r="O99" i="10" s="1"/>
  <c r="AH99" i="10"/>
  <c r="AI99" i="10" s="1"/>
  <c r="J99" i="10"/>
  <c r="K99" i="10" s="1"/>
  <c r="AD99" i="10"/>
  <c r="AE99" i="10" s="1"/>
  <c r="Z99" i="10"/>
  <c r="AA99" i="10" s="1"/>
  <c r="V99" i="10"/>
  <c r="W99" i="10" s="1"/>
  <c r="R99" i="10"/>
  <c r="S99" i="10" s="1"/>
  <c r="S19" i="10"/>
  <c r="Z27" i="10"/>
  <c r="AA27" i="10" s="1"/>
  <c r="AD27" i="10"/>
  <c r="AE27" i="10" s="1"/>
  <c r="V3" i="10"/>
  <c r="W3" i="10" s="1"/>
  <c r="AH5" i="10"/>
  <c r="AI5" i="10" s="1"/>
  <c r="V10" i="10"/>
  <c r="W10" i="10" s="1"/>
  <c r="V12" i="10"/>
  <c r="W12" i="10" s="1"/>
  <c r="J17" i="10"/>
  <c r="K17" i="10" s="1"/>
  <c r="Z22" i="10"/>
  <c r="AA22" i="10" s="1"/>
  <c r="Z23" i="10"/>
  <c r="AA23" i="10" s="1"/>
  <c r="N25" i="10"/>
  <c r="O25" i="10" s="1"/>
  <c r="AH25" i="10"/>
  <c r="AI25" i="10" s="1"/>
  <c r="N27" i="10"/>
  <c r="O27" i="10" s="1"/>
  <c r="AI31" i="10"/>
  <c r="J37" i="10"/>
  <c r="K37" i="10" s="1"/>
  <c r="J45" i="10"/>
  <c r="K45" i="10" s="1"/>
  <c r="J46" i="10"/>
  <c r="K46" i="10" s="1"/>
  <c r="AD46" i="10"/>
  <c r="AE46" i="10" s="1"/>
  <c r="R46" i="10"/>
  <c r="S46" i="10" s="1"/>
  <c r="Z46" i="10"/>
  <c r="AA46" i="10" s="1"/>
  <c r="N46" i="10"/>
  <c r="O46" i="10" s="1"/>
  <c r="AH46" i="10"/>
  <c r="AI46" i="10" s="1"/>
  <c r="AH55" i="10"/>
  <c r="AI55" i="10" s="1"/>
  <c r="Z59" i="10"/>
  <c r="AA59" i="10" s="1"/>
  <c r="N59" i="10"/>
  <c r="O59" i="10" s="1"/>
  <c r="AH59" i="10"/>
  <c r="AI59" i="10" s="1"/>
  <c r="V59" i="10"/>
  <c r="W59" i="10" s="1"/>
  <c r="J59" i="10"/>
  <c r="K59" i="10" s="1"/>
  <c r="AD59" i="10"/>
  <c r="AE59" i="10" s="1"/>
  <c r="V61" i="10"/>
  <c r="W61" i="10" s="1"/>
  <c r="Z61" i="10"/>
  <c r="AA61" i="10" s="1"/>
  <c r="J61" i="10"/>
  <c r="K61" i="10" s="1"/>
  <c r="AH61" i="10"/>
  <c r="AI61" i="10" s="1"/>
  <c r="R61" i="10"/>
  <c r="S61" i="10" s="1"/>
  <c r="AD61" i="10"/>
  <c r="AE61" i="10" s="1"/>
  <c r="N61" i="10"/>
  <c r="O61" i="10" s="1"/>
  <c r="AH3" i="10"/>
  <c r="AI3" i="10" s="1"/>
  <c r="Z4" i="10"/>
  <c r="AA4" i="10" s="1"/>
  <c r="J5" i="10"/>
  <c r="K5" i="10" s="1"/>
  <c r="J10" i="10"/>
  <c r="K10" i="10" s="1"/>
  <c r="AH10" i="10"/>
  <c r="AI10" i="10" s="1"/>
  <c r="R13" i="10"/>
  <c r="S13" i="10" s="1"/>
  <c r="V13" i="10"/>
  <c r="W13" i="10" s="1"/>
  <c r="Z14" i="10"/>
  <c r="AA14" i="10" s="1"/>
  <c r="V17" i="10"/>
  <c r="W17" i="10" s="1"/>
  <c r="N18" i="10"/>
  <c r="O18" i="10" s="1"/>
  <c r="R18" i="10"/>
  <c r="S18" i="10" s="1"/>
  <c r="AH20" i="10"/>
  <c r="AI20" i="10" s="1"/>
  <c r="N22" i="10"/>
  <c r="O22" i="10" s="1"/>
  <c r="Z26" i="10"/>
  <c r="AA26" i="10" s="1"/>
  <c r="N26" i="10"/>
  <c r="O26" i="10" s="1"/>
  <c r="R26" i="10"/>
  <c r="S26" i="10" s="1"/>
  <c r="V26" i="10"/>
  <c r="W26" i="10" s="1"/>
  <c r="AH26" i="10"/>
  <c r="AI26" i="10" s="1"/>
  <c r="J29" i="10"/>
  <c r="K29" i="10" s="1"/>
  <c r="Z29" i="10"/>
  <c r="AA29" i="10" s="1"/>
  <c r="R32" i="10"/>
  <c r="S32" i="10" s="1"/>
  <c r="J35" i="10"/>
  <c r="K35" i="10" s="1"/>
  <c r="Z50" i="10"/>
  <c r="AA50" i="10" s="1"/>
  <c r="N50" i="10"/>
  <c r="O50" i="10" s="1"/>
  <c r="AH50" i="10"/>
  <c r="AI50" i="10" s="1"/>
  <c r="V50" i="10"/>
  <c r="W50" i="10" s="1"/>
  <c r="J50" i="10"/>
  <c r="K50" i="10" s="1"/>
  <c r="AD50" i="10"/>
  <c r="AE50" i="10" s="1"/>
  <c r="R50" i="10"/>
  <c r="S50" i="10" s="1"/>
  <c r="AH56" i="10"/>
  <c r="AI56" i="10" s="1"/>
  <c r="V56" i="10"/>
  <c r="W56" i="10" s="1"/>
  <c r="J56" i="10"/>
  <c r="K56" i="10" s="1"/>
  <c r="AD56" i="10"/>
  <c r="AE56" i="10" s="1"/>
  <c r="R56" i="10"/>
  <c r="S56" i="10" s="1"/>
  <c r="Z56" i="10"/>
  <c r="AA56" i="10" s="1"/>
  <c r="R84" i="10"/>
  <c r="S84" i="10" s="1"/>
  <c r="V84" i="10"/>
  <c r="W84" i="10" s="1"/>
  <c r="J84" i="10"/>
  <c r="K84" i="10" s="1"/>
  <c r="AD84" i="10"/>
  <c r="AE84" i="10" s="1"/>
  <c r="N84" i="10"/>
  <c r="O84" i="10" s="1"/>
  <c r="Z84" i="10"/>
  <c r="AA84" i="10" s="1"/>
  <c r="AH84" i="10"/>
  <c r="AI84" i="10" s="1"/>
  <c r="Z5" i="10"/>
  <c r="AA5" i="10" s="1"/>
  <c r="S6" i="10"/>
  <c r="K8" i="10"/>
  <c r="N12" i="10"/>
  <c r="O12" i="10" s="1"/>
  <c r="N14" i="10"/>
  <c r="O14" i="10" s="1"/>
  <c r="N19" i="10"/>
  <c r="O19" i="10" s="1"/>
  <c r="V20" i="10"/>
  <c r="W20" i="10" s="1"/>
  <c r="J25" i="10"/>
  <c r="K25" i="10" s="1"/>
  <c r="V25" i="10"/>
  <c r="W25" i="10" s="1"/>
  <c r="R27" i="10"/>
  <c r="S27" i="10" s="1"/>
  <c r="AH27" i="10"/>
  <c r="AI27" i="10" s="1"/>
  <c r="AE28" i="10"/>
  <c r="V31" i="10"/>
  <c r="W31" i="10" s="1"/>
  <c r="J31" i="10"/>
  <c r="K31" i="10" s="1"/>
  <c r="N31" i="10"/>
  <c r="O31" i="10" s="1"/>
  <c r="AD34" i="10"/>
  <c r="AE34" i="10" s="1"/>
  <c r="N37" i="10"/>
  <c r="O37" i="10" s="1"/>
  <c r="AH37" i="10"/>
  <c r="AI37" i="10" s="1"/>
  <c r="V39" i="10"/>
  <c r="W39" i="10" s="1"/>
  <c r="J39" i="10"/>
  <c r="K39" i="10" s="1"/>
  <c r="AD39" i="10"/>
  <c r="AE39" i="10" s="1"/>
  <c r="R39" i="10"/>
  <c r="S39" i="10" s="1"/>
  <c r="N39" i="10"/>
  <c r="O39" i="10" s="1"/>
  <c r="Z39" i="10"/>
  <c r="AA39" i="10" s="1"/>
  <c r="N40" i="10"/>
  <c r="O40" i="10" s="1"/>
  <c r="R43" i="10"/>
  <c r="S43" i="10" s="1"/>
  <c r="AE44" i="10"/>
  <c r="V47" i="10"/>
  <c r="W47" i="10" s="1"/>
  <c r="J47" i="10"/>
  <c r="K47" i="10" s="1"/>
  <c r="AD47" i="10"/>
  <c r="AE47" i="10" s="1"/>
  <c r="R47" i="10"/>
  <c r="S47" i="10" s="1"/>
  <c r="Z47" i="10"/>
  <c r="AA47" i="10" s="1"/>
  <c r="N47" i="10"/>
  <c r="O47" i="10" s="1"/>
  <c r="AI47" i="10"/>
  <c r="W54" i="10"/>
  <c r="Z64" i="10"/>
  <c r="AA64" i="10" s="1"/>
  <c r="AD64" i="10"/>
  <c r="AE64" i="10" s="1"/>
  <c r="R64" i="10"/>
  <c r="S64" i="10" s="1"/>
  <c r="N64" i="10"/>
  <c r="O64" i="10" s="1"/>
  <c r="J64" i="10"/>
  <c r="K64" i="10" s="1"/>
  <c r="V64" i="10"/>
  <c r="W64" i="10" s="1"/>
  <c r="AH64" i="10"/>
  <c r="AI64" i="10" s="1"/>
  <c r="V69" i="10"/>
  <c r="W69" i="10" s="1"/>
  <c r="Z69" i="10"/>
  <c r="AA69" i="10" s="1"/>
  <c r="R69" i="10"/>
  <c r="S69" i="10" s="1"/>
  <c r="AD69" i="10"/>
  <c r="AE69" i="10" s="1"/>
  <c r="N69" i="10"/>
  <c r="O69" i="10" s="1"/>
  <c r="J69" i="10"/>
  <c r="K69" i="10" s="1"/>
  <c r="AH69" i="10"/>
  <c r="AI69" i="10" s="1"/>
  <c r="J28" i="10"/>
  <c r="K28" i="10" s="1"/>
  <c r="J36" i="10"/>
  <c r="K36" i="10" s="1"/>
  <c r="J44" i="10"/>
  <c r="K44" i="10" s="1"/>
  <c r="J52" i="10"/>
  <c r="K52" i="10" s="1"/>
  <c r="J60" i="10"/>
  <c r="K60" i="10" s="1"/>
  <c r="R62" i="10"/>
  <c r="S62" i="10" s="1"/>
  <c r="Z68" i="10"/>
  <c r="AA68" i="10" s="1"/>
  <c r="R72" i="10"/>
  <c r="S72" i="10" s="1"/>
  <c r="AE73" i="10"/>
  <c r="N82" i="10"/>
  <c r="O82" i="10" s="1"/>
  <c r="J83" i="10"/>
  <c r="K83" i="10" s="1"/>
  <c r="R41" i="10"/>
  <c r="S41" i="10" s="1"/>
  <c r="R49" i="10"/>
  <c r="S49" i="10" s="1"/>
  <c r="R57" i="10"/>
  <c r="S57" i="10" s="1"/>
  <c r="AD67" i="10"/>
  <c r="AE67" i="10" s="1"/>
  <c r="AH67" i="10"/>
  <c r="AI67" i="10" s="1"/>
  <c r="R67" i="10"/>
  <c r="S67" i="10" s="1"/>
  <c r="Z72" i="10"/>
  <c r="AA72" i="10" s="1"/>
  <c r="AD72" i="10"/>
  <c r="AE72" i="10" s="1"/>
  <c r="AH77" i="10"/>
  <c r="AI77" i="10" s="1"/>
  <c r="V77" i="10"/>
  <c r="W77" i="10" s="1"/>
  <c r="Z77" i="10"/>
  <c r="AA77" i="10" s="1"/>
  <c r="Z85" i="10"/>
  <c r="AA85" i="10" s="1"/>
  <c r="AD85" i="10"/>
  <c r="AE85" i="10" s="1"/>
  <c r="N85" i="10"/>
  <c r="O85" i="10" s="1"/>
  <c r="R85" i="10"/>
  <c r="S85" i="10" s="1"/>
  <c r="J88" i="10"/>
  <c r="K88" i="10" s="1"/>
  <c r="AD88" i="10"/>
  <c r="AE88" i="10" s="1"/>
  <c r="AH88" i="10"/>
  <c r="AI88" i="10" s="1"/>
  <c r="N88" i="10"/>
  <c r="O88" i="10" s="1"/>
  <c r="Z88" i="10"/>
  <c r="AA88" i="10" s="1"/>
  <c r="AH90" i="10"/>
  <c r="AI90" i="10" s="1"/>
  <c r="V90" i="10"/>
  <c r="W90" i="10" s="1"/>
  <c r="Z90" i="10"/>
  <c r="AA90" i="10" s="1"/>
  <c r="AD90" i="10"/>
  <c r="AE90" i="10" s="1"/>
  <c r="N90" i="10"/>
  <c r="O90" i="10" s="1"/>
  <c r="J90" i="10"/>
  <c r="K90" i="10" s="1"/>
  <c r="R90" i="10"/>
  <c r="S90" i="10" s="1"/>
  <c r="AD41" i="10"/>
  <c r="AE41" i="10" s="1"/>
  <c r="AD49" i="10"/>
  <c r="AE49" i="10" s="1"/>
  <c r="AD57" i="10"/>
  <c r="AE57" i="10" s="1"/>
  <c r="R68" i="10"/>
  <c r="S68" i="10" s="1"/>
  <c r="AE68" i="10"/>
  <c r="R70" i="10"/>
  <c r="S70" i="10" s="1"/>
  <c r="V72" i="10"/>
  <c r="W72" i="10" s="1"/>
  <c r="N78" i="10"/>
  <c r="O78" i="10" s="1"/>
  <c r="AH78" i="10"/>
  <c r="AI78" i="10" s="1"/>
  <c r="R82" i="10"/>
  <c r="S82" i="10" s="1"/>
  <c r="R94" i="10"/>
  <c r="S94" i="10" s="1"/>
  <c r="J94" i="10"/>
  <c r="K94" i="10" s="1"/>
  <c r="AD94" i="10"/>
  <c r="AE94" i="10" s="1"/>
  <c r="Z94" i="10"/>
  <c r="AA94" i="10" s="1"/>
  <c r="N94" i="10"/>
  <c r="O94" i="10" s="1"/>
  <c r="V94" i="10"/>
  <c r="W94" i="10" s="1"/>
  <c r="J41" i="10"/>
  <c r="K41" i="10" s="1"/>
  <c r="J49" i="10"/>
  <c r="K49" i="10" s="1"/>
  <c r="J57" i="10"/>
  <c r="K57" i="10" s="1"/>
  <c r="N63" i="10"/>
  <c r="O63" i="10" s="1"/>
  <c r="R63" i="10"/>
  <c r="S63" i="10" s="1"/>
  <c r="AH65" i="10"/>
  <c r="AI65" i="10" s="1"/>
  <c r="J67" i="10"/>
  <c r="K67" i="10" s="1"/>
  <c r="V67" i="10"/>
  <c r="W67" i="10" s="1"/>
  <c r="J72" i="10"/>
  <c r="K72" i="10" s="1"/>
  <c r="J77" i="10"/>
  <c r="K77" i="10" s="1"/>
  <c r="Z79" i="10"/>
  <c r="AA79" i="10" s="1"/>
  <c r="N79" i="10"/>
  <c r="O79" i="10" s="1"/>
  <c r="R79" i="10"/>
  <c r="S79" i="10" s="1"/>
  <c r="V79" i="10"/>
  <c r="W79" i="10" s="1"/>
  <c r="AH79" i="10"/>
  <c r="AI79" i="10" s="1"/>
  <c r="J85" i="10"/>
  <c r="K85" i="10" s="1"/>
  <c r="AE86" i="10"/>
  <c r="AI94" i="10"/>
  <c r="V97" i="10"/>
  <c r="W97" i="10" s="1"/>
  <c r="J97" i="10"/>
  <c r="K97" i="10" s="1"/>
  <c r="R97" i="10"/>
  <c r="S97" i="10" s="1"/>
  <c r="N97" i="10"/>
  <c r="O97" i="10" s="1"/>
  <c r="AD97" i="10"/>
  <c r="AE97" i="10" s="1"/>
  <c r="Z97" i="10"/>
  <c r="AA97" i="10" s="1"/>
  <c r="AH97" i="10"/>
  <c r="AI97" i="10" s="1"/>
  <c r="V41" i="10"/>
  <c r="W41" i="10" s="1"/>
  <c r="V49" i="10"/>
  <c r="W49" i="10" s="1"/>
  <c r="V57" i="10"/>
  <c r="W57" i="10" s="1"/>
  <c r="V65" i="10"/>
  <c r="W65" i="10" s="1"/>
  <c r="J68" i="10"/>
  <c r="K68" i="10" s="1"/>
  <c r="N68" i="10"/>
  <c r="O68" i="10" s="1"/>
  <c r="AE76" i="10"/>
  <c r="J78" i="10"/>
  <c r="K78" i="10" s="1"/>
  <c r="V78" i="10"/>
  <c r="W78" i="10" s="1"/>
  <c r="AH82" i="10"/>
  <c r="AI82" i="10" s="1"/>
  <c r="AH85" i="10"/>
  <c r="AI85" i="10" s="1"/>
  <c r="AD102" i="10"/>
  <c r="AE102" i="10" s="1"/>
  <c r="R102" i="10"/>
  <c r="S102" i="10" s="1"/>
  <c r="Z102" i="10"/>
  <c r="AA102" i="10" s="1"/>
  <c r="N102" i="10"/>
  <c r="O102" i="10" s="1"/>
  <c r="AH102" i="10"/>
  <c r="AI102" i="10" s="1"/>
  <c r="V102" i="10"/>
  <c r="W102" i="10" s="1"/>
  <c r="J102" i="10"/>
  <c r="K102" i="10" s="1"/>
  <c r="J103" i="10"/>
  <c r="K103" i="10" s="1"/>
  <c r="AH103" i="10"/>
  <c r="AI103" i="10" s="1"/>
  <c r="V103" i="10"/>
  <c r="W103" i="10" s="1"/>
  <c r="AD103" i="10"/>
  <c r="AE103" i="10" s="1"/>
  <c r="Z103" i="10"/>
  <c r="AA103" i="10" s="1"/>
  <c r="R103" i="10"/>
  <c r="S103" i="10" s="1"/>
  <c r="N103" i="10"/>
  <c r="O103" i="10" s="1"/>
  <c r="AH41" i="10"/>
  <c r="AI41" i="10" s="1"/>
  <c r="AH49" i="10"/>
  <c r="AI49" i="10" s="1"/>
  <c r="AH57" i="10"/>
  <c r="AI57" i="10" s="1"/>
  <c r="J63" i="10"/>
  <c r="K63" i="10" s="1"/>
  <c r="AH63" i="10"/>
  <c r="AI63" i="10" s="1"/>
  <c r="R66" i="10"/>
  <c r="S66" i="10" s="1"/>
  <c r="V66" i="10"/>
  <c r="W66" i="10" s="1"/>
  <c r="Z67" i="10"/>
  <c r="AA67" i="10" s="1"/>
  <c r="V68" i="10"/>
  <c r="W68" i="10" s="1"/>
  <c r="AH68" i="10"/>
  <c r="AI68" i="10" s="1"/>
  <c r="V70" i="10"/>
  <c r="W70" i="10" s="1"/>
  <c r="N71" i="10"/>
  <c r="O71" i="10" s="1"/>
  <c r="R71" i="10"/>
  <c r="S71" i="10" s="1"/>
  <c r="AD74" i="10"/>
  <c r="AE74" i="10" s="1"/>
  <c r="R74" i="10"/>
  <c r="S74" i="10" s="1"/>
  <c r="V74" i="10"/>
  <c r="W74" i="10" s="1"/>
  <c r="N77" i="10"/>
  <c r="O77" i="10" s="1"/>
  <c r="AD77" i="10"/>
  <c r="AE77" i="10" s="1"/>
  <c r="J79" i="10"/>
  <c r="K79" i="10" s="1"/>
  <c r="AH80" i="10"/>
  <c r="AI80" i="10" s="1"/>
  <c r="Z80" i="10"/>
  <c r="AA80" i="10" s="1"/>
  <c r="AD80" i="10"/>
  <c r="AE80" i="10" s="1"/>
  <c r="N81" i="10"/>
  <c r="O81" i="10" s="1"/>
  <c r="AD81" i="10"/>
  <c r="AE81" i="10" s="1"/>
  <c r="AH81" i="10"/>
  <c r="AI81" i="10" s="1"/>
  <c r="V81" i="10"/>
  <c r="W81" i="10" s="1"/>
  <c r="V82" i="10"/>
  <c r="W82" i="10" s="1"/>
  <c r="R83" i="10"/>
  <c r="S83" i="10" s="1"/>
  <c r="AH83" i="10"/>
  <c r="AI83" i="10" s="1"/>
  <c r="W93" i="10"/>
  <c r="AD95" i="10"/>
  <c r="AE95" i="10" s="1"/>
  <c r="R95" i="10"/>
  <c r="S95" i="10" s="1"/>
  <c r="V95" i="10"/>
  <c r="W95" i="10" s="1"/>
  <c r="N95" i="10"/>
  <c r="O95" i="10" s="1"/>
  <c r="Z95" i="10"/>
  <c r="AA95" i="10" s="1"/>
  <c r="J95" i="10"/>
  <c r="K95" i="10" s="1"/>
  <c r="AH95" i="10"/>
  <c r="AI95" i="10" s="1"/>
  <c r="AH98" i="10"/>
  <c r="AI98" i="10" s="1"/>
  <c r="V98" i="10"/>
  <c r="W98" i="10" s="1"/>
  <c r="AD98" i="10"/>
  <c r="AE98" i="10" s="1"/>
  <c r="Z98" i="10"/>
  <c r="AA98" i="10" s="1"/>
  <c r="N98" i="10"/>
  <c r="O98" i="10" s="1"/>
  <c r="J98" i="10"/>
  <c r="K98" i="10" s="1"/>
  <c r="R98" i="10"/>
  <c r="S98" i="10" s="1"/>
  <c r="N65" i="10"/>
  <c r="O65" i="10" s="1"/>
  <c r="N67" i="10"/>
  <c r="O67" i="10" s="1"/>
  <c r="AA70" i="10"/>
  <c r="AI71" i="10"/>
  <c r="N72" i="10"/>
  <c r="O72" i="10" s="1"/>
  <c r="Z78" i="10"/>
  <c r="AA78" i="10" s="1"/>
  <c r="J82" i="10"/>
  <c r="K82" i="10" s="1"/>
  <c r="W85" i="10"/>
  <c r="R88" i="10"/>
  <c r="S88" i="10" s="1"/>
  <c r="V89" i="10"/>
  <c r="W89" i="10" s="1"/>
  <c r="J89" i="10"/>
  <c r="K89" i="10" s="1"/>
  <c r="N89" i="10"/>
  <c r="O89" i="10" s="1"/>
  <c r="AD89" i="10"/>
  <c r="AE89" i="10" s="1"/>
  <c r="R89" i="10"/>
  <c r="S89" i="10" s="1"/>
  <c r="Z89" i="10"/>
  <c r="AA89" i="10" s="1"/>
  <c r="AH89" i="10"/>
  <c r="AI89" i="10" s="1"/>
  <c r="J73" i="10"/>
  <c r="K73" i="10" s="1"/>
  <c r="J87" i="10"/>
  <c r="K87" i="10" s="1"/>
  <c r="Z87" i="10"/>
  <c r="AA87" i="10" s="1"/>
  <c r="W88" i="10"/>
  <c r="J93" i="10"/>
  <c r="K93" i="10" s="1"/>
  <c r="Z100" i="10"/>
  <c r="AA100" i="10" s="1"/>
  <c r="N100" i="10"/>
  <c r="O100" i="10" s="1"/>
  <c r="AH100" i="10"/>
  <c r="AI100" i="10" s="1"/>
  <c r="V100" i="10"/>
  <c r="W100" i="10" s="1"/>
  <c r="R100" i="10"/>
  <c r="S100" i="10" s="1"/>
  <c r="AH105" i="10"/>
  <c r="AI105" i="10" s="1"/>
  <c r="AD105" i="10"/>
  <c r="AE105" i="10" s="1"/>
  <c r="R105" i="10"/>
  <c r="S105" i="10" s="1"/>
  <c r="V105" i="10"/>
  <c r="W105" i="10" s="1"/>
  <c r="Z105" i="10"/>
  <c r="AA105" i="10" s="1"/>
  <c r="AA111" i="10"/>
  <c r="Z139" i="10"/>
  <c r="AA139" i="10" s="1"/>
  <c r="N139" i="10"/>
  <c r="O139" i="10" s="1"/>
  <c r="AH139" i="10"/>
  <c r="AI139" i="10" s="1"/>
  <c r="V139" i="10"/>
  <c r="W139" i="10" s="1"/>
  <c r="J139" i="10"/>
  <c r="K139" i="10" s="1"/>
  <c r="AD139" i="10"/>
  <c r="AE139" i="10" s="1"/>
  <c r="R139" i="10"/>
  <c r="S139" i="10" s="1"/>
  <c r="AD110" i="10"/>
  <c r="AE110" i="10" s="1"/>
  <c r="V110" i="10"/>
  <c r="W110" i="10" s="1"/>
  <c r="N110" i="10"/>
  <c r="O110" i="10" s="1"/>
  <c r="Z110" i="10"/>
  <c r="AA110" i="10" s="1"/>
  <c r="J110" i="10"/>
  <c r="K110" i="10" s="1"/>
  <c r="AH110" i="10"/>
  <c r="AI110" i="10" s="1"/>
  <c r="Z131" i="10"/>
  <c r="AA131" i="10" s="1"/>
  <c r="N131" i="10"/>
  <c r="O131" i="10" s="1"/>
  <c r="AH131" i="10"/>
  <c r="AI131" i="10" s="1"/>
  <c r="V131" i="10"/>
  <c r="W131" i="10" s="1"/>
  <c r="J131" i="10"/>
  <c r="K131" i="10" s="1"/>
  <c r="AD131" i="10"/>
  <c r="AE131" i="10" s="1"/>
  <c r="R131" i="10"/>
  <c r="S131" i="10" s="1"/>
  <c r="J111" i="10"/>
  <c r="K111" i="10" s="1"/>
  <c r="AH111" i="10"/>
  <c r="AI111" i="10" s="1"/>
  <c r="V111" i="10"/>
  <c r="W111" i="10" s="1"/>
  <c r="AD111" i="10"/>
  <c r="AE111" i="10" s="1"/>
  <c r="R111" i="10"/>
  <c r="S111" i="10" s="1"/>
  <c r="S113" i="10"/>
  <c r="N91" i="10"/>
  <c r="O91" i="10" s="1"/>
  <c r="AH91" i="10"/>
  <c r="AI91" i="10" s="1"/>
  <c r="J96" i="10"/>
  <c r="K96" i="10" s="1"/>
  <c r="AD96" i="10"/>
  <c r="AE96" i="10" s="1"/>
  <c r="AH96" i="10"/>
  <c r="AI96" i="10" s="1"/>
  <c r="V104" i="10"/>
  <c r="W104" i="10" s="1"/>
  <c r="Z104" i="10"/>
  <c r="AA104" i="10" s="1"/>
  <c r="N104" i="10"/>
  <c r="O104" i="10" s="1"/>
  <c r="Z92" i="10"/>
  <c r="AA92" i="10" s="1"/>
  <c r="N92" i="10"/>
  <c r="O92" i="10" s="1"/>
  <c r="R92" i="10"/>
  <c r="S92" i="10" s="1"/>
  <c r="V92" i="10"/>
  <c r="W92" i="10" s="1"/>
  <c r="AH92" i="10"/>
  <c r="AI92" i="10" s="1"/>
  <c r="V96" i="10"/>
  <c r="W96" i="10" s="1"/>
  <c r="W101" i="10"/>
  <c r="N106" i="10"/>
  <c r="O106" i="10" s="1"/>
  <c r="AH106" i="10"/>
  <c r="AI106" i="10" s="1"/>
  <c r="V106" i="10"/>
  <c r="W106" i="10" s="1"/>
  <c r="J106" i="10"/>
  <c r="K106" i="10" s="1"/>
  <c r="AD106" i="10"/>
  <c r="AE106" i="10" s="1"/>
  <c r="R106" i="10"/>
  <c r="S106" i="10" s="1"/>
  <c r="Z106" i="10"/>
  <c r="AA106" i="10" s="1"/>
  <c r="V112" i="10"/>
  <c r="W112" i="10" s="1"/>
  <c r="N112" i="10"/>
  <c r="O112" i="10" s="1"/>
  <c r="AD112" i="10"/>
  <c r="AE112" i="10" s="1"/>
  <c r="R112" i="10"/>
  <c r="S112" i="10" s="1"/>
  <c r="Z112" i="10"/>
  <c r="AA112" i="10" s="1"/>
  <c r="J112" i="10"/>
  <c r="K112" i="10" s="1"/>
  <c r="J91" i="10"/>
  <c r="K91" i="10" s="1"/>
  <c r="V91" i="10"/>
  <c r="W91" i="10" s="1"/>
  <c r="R93" i="10"/>
  <c r="S93" i="10" s="1"/>
  <c r="J104" i="10"/>
  <c r="K104" i="10" s="1"/>
  <c r="AD104" i="10"/>
  <c r="AE104" i="10" s="1"/>
  <c r="R110" i="10"/>
  <c r="S110" i="10" s="1"/>
  <c r="N111" i="10"/>
  <c r="O111" i="10" s="1"/>
  <c r="AH112" i="10"/>
  <c r="AI112" i="10" s="1"/>
  <c r="AD126" i="10"/>
  <c r="AE126" i="10" s="1"/>
  <c r="R126" i="10"/>
  <c r="S126" i="10" s="1"/>
  <c r="Z126" i="10"/>
  <c r="AA126" i="10" s="1"/>
  <c r="N126" i="10"/>
  <c r="O126" i="10" s="1"/>
  <c r="AH126" i="10"/>
  <c r="AI126" i="10" s="1"/>
  <c r="V126" i="10"/>
  <c r="W126" i="10" s="1"/>
  <c r="J126" i="10"/>
  <c r="K126" i="10" s="1"/>
  <c r="AD87" i="10"/>
  <c r="AE87" i="10" s="1"/>
  <c r="R87" i="10"/>
  <c r="S87" i="10" s="1"/>
  <c r="V87" i="10"/>
  <c r="W87" i="10" s="1"/>
  <c r="AA91" i="10"/>
  <c r="J92" i="10"/>
  <c r="K92" i="10" s="1"/>
  <c r="Z93" i="10"/>
  <c r="AA93" i="10" s="1"/>
  <c r="AD93" i="10"/>
  <c r="AE93" i="10" s="1"/>
  <c r="Z96" i="10"/>
  <c r="AA96" i="10" s="1"/>
  <c r="Z101" i="10"/>
  <c r="AA101" i="10" s="1"/>
  <c r="N101" i="10"/>
  <c r="O101" i="10" s="1"/>
  <c r="AH101" i="10"/>
  <c r="AI101" i="10" s="1"/>
  <c r="J101" i="10"/>
  <c r="K101" i="10" s="1"/>
  <c r="AD101" i="10"/>
  <c r="AE101" i="10" s="1"/>
  <c r="J86" i="10"/>
  <c r="K86" i="10" s="1"/>
  <c r="N109" i="10"/>
  <c r="O109" i="10" s="1"/>
  <c r="Z109" i="10"/>
  <c r="AA109" i="10" s="1"/>
  <c r="AD118" i="10"/>
  <c r="AE118" i="10" s="1"/>
  <c r="R118" i="10"/>
  <c r="S118" i="10" s="1"/>
  <c r="Z118" i="10"/>
  <c r="AA118" i="10" s="1"/>
  <c r="AH118" i="10"/>
  <c r="AI118" i="10" s="1"/>
  <c r="V118" i="10"/>
  <c r="W118" i="10" s="1"/>
  <c r="V136" i="10"/>
  <c r="W136" i="10" s="1"/>
  <c r="J136" i="10"/>
  <c r="K136" i="10" s="1"/>
  <c r="AD136" i="10"/>
  <c r="AE136" i="10" s="1"/>
  <c r="R136" i="10"/>
  <c r="S136" i="10" s="1"/>
  <c r="Z136" i="10"/>
  <c r="AA136" i="10" s="1"/>
  <c r="N136" i="10"/>
  <c r="O136" i="10" s="1"/>
  <c r="V144" i="10"/>
  <c r="W144" i="10" s="1"/>
  <c r="J144" i="10"/>
  <c r="K144" i="10" s="1"/>
  <c r="AD144" i="10"/>
  <c r="AE144" i="10" s="1"/>
  <c r="R144" i="10"/>
  <c r="S144" i="10" s="1"/>
  <c r="Z144" i="10"/>
  <c r="AA144" i="10" s="1"/>
  <c r="N144" i="10"/>
  <c r="O144" i="10" s="1"/>
  <c r="O107" i="10"/>
  <c r="R108" i="10"/>
  <c r="S108" i="10" s="1"/>
  <c r="AH113" i="10"/>
  <c r="AI113" i="10" s="1"/>
  <c r="Z113" i="10"/>
  <c r="AA113" i="10" s="1"/>
  <c r="O115" i="10"/>
  <c r="AI116" i="10"/>
  <c r="J127" i="10"/>
  <c r="K127" i="10" s="1"/>
  <c r="AD127" i="10"/>
  <c r="AE127" i="10" s="1"/>
  <c r="R127" i="10"/>
  <c r="S127" i="10" s="1"/>
  <c r="Z127" i="10"/>
  <c r="AA127" i="10" s="1"/>
  <c r="N127" i="10"/>
  <c r="O127" i="10" s="1"/>
  <c r="AH127" i="10"/>
  <c r="AI127" i="10" s="1"/>
  <c r="Z132" i="10"/>
  <c r="AA132" i="10" s="1"/>
  <c r="N132" i="10"/>
  <c r="O132" i="10" s="1"/>
  <c r="AH132" i="10"/>
  <c r="AI132" i="10" s="1"/>
  <c r="V132" i="10"/>
  <c r="W132" i="10" s="1"/>
  <c r="J132" i="10"/>
  <c r="K132" i="10" s="1"/>
  <c r="AD132" i="10"/>
  <c r="AE132" i="10" s="1"/>
  <c r="Z140" i="10"/>
  <c r="AA140" i="10" s="1"/>
  <c r="N140" i="10"/>
  <c r="O140" i="10" s="1"/>
  <c r="AH140" i="10"/>
  <c r="AI140" i="10" s="1"/>
  <c r="V140" i="10"/>
  <c r="W140" i="10" s="1"/>
  <c r="J140" i="10"/>
  <c r="K140" i="10" s="1"/>
  <c r="AD140" i="10"/>
  <c r="AE140" i="10" s="1"/>
  <c r="Z123" i="10"/>
  <c r="AA123" i="10" s="1"/>
  <c r="N123" i="10"/>
  <c r="O123" i="10" s="1"/>
  <c r="AH123" i="10"/>
  <c r="AI123" i="10" s="1"/>
  <c r="V123" i="10"/>
  <c r="W123" i="10" s="1"/>
  <c r="J123" i="10"/>
  <c r="K123" i="10" s="1"/>
  <c r="AD123" i="10"/>
  <c r="AE123" i="10" s="1"/>
  <c r="R123" i="10"/>
  <c r="S123" i="10" s="1"/>
  <c r="R133" i="10"/>
  <c r="S133" i="10" s="1"/>
  <c r="Z133" i="10"/>
  <c r="AA133" i="10" s="1"/>
  <c r="N133" i="10"/>
  <c r="O133" i="10" s="1"/>
  <c r="AH133" i="10"/>
  <c r="AI133" i="10" s="1"/>
  <c r="V133" i="10"/>
  <c r="W133" i="10" s="1"/>
  <c r="J133" i="10"/>
  <c r="K133" i="10" s="1"/>
  <c r="AD133" i="10"/>
  <c r="AE133" i="10" s="1"/>
  <c r="R141" i="10"/>
  <c r="S141" i="10" s="1"/>
  <c r="Z141" i="10"/>
  <c r="AA141" i="10" s="1"/>
  <c r="N141" i="10"/>
  <c r="O141" i="10" s="1"/>
  <c r="AH141" i="10"/>
  <c r="AI141" i="10" s="1"/>
  <c r="V141" i="10"/>
  <c r="W141" i="10" s="1"/>
  <c r="J141" i="10"/>
  <c r="K141" i="10" s="1"/>
  <c r="AD141" i="10"/>
  <c r="AE141" i="10" s="1"/>
  <c r="J108" i="10"/>
  <c r="K108" i="10" s="1"/>
  <c r="V108" i="10"/>
  <c r="W108" i="10" s="1"/>
  <c r="J113" i="10"/>
  <c r="K113" i="10" s="1"/>
  <c r="V113" i="10"/>
  <c r="W113" i="10" s="1"/>
  <c r="AI114" i="10"/>
  <c r="R117" i="10"/>
  <c r="S117" i="10" s="1"/>
  <c r="Z117" i="10"/>
  <c r="AA117" i="10" s="1"/>
  <c r="V117" i="10"/>
  <c r="W117" i="10" s="1"/>
  <c r="J117" i="10"/>
  <c r="K117" i="10" s="1"/>
  <c r="V128" i="10"/>
  <c r="W128" i="10" s="1"/>
  <c r="J128" i="10"/>
  <c r="K128" i="10" s="1"/>
  <c r="AD128" i="10"/>
  <c r="AE128" i="10" s="1"/>
  <c r="R128" i="10"/>
  <c r="S128" i="10" s="1"/>
  <c r="Z128" i="10"/>
  <c r="AA128" i="10" s="1"/>
  <c r="N128" i="10"/>
  <c r="O128" i="10" s="1"/>
  <c r="AA146" i="10"/>
  <c r="R109" i="10"/>
  <c r="S109" i="10" s="1"/>
  <c r="J109" i="10"/>
  <c r="K109" i="10" s="1"/>
  <c r="J119" i="10"/>
  <c r="K119" i="10" s="1"/>
  <c r="AD119" i="10"/>
  <c r="AE119" i="10" s="1"/>
  <c r="R119" i="10"/>
  <c r="S119" i="10" s="1"/>
  <c r="Z119" i="10"/>
  <c r="AA119" i="10" s="1"/>
  <c r="N119" i="10"/>
  <c r="O119" i="10" s="1"/>
  <c r="AH119" i="10"/>
  <c r="AI119" i="10" s="1"/>
  <c r="Z124" i="10"/>
  <c r="AA124" i="10" s="1"/>
  <c r="N124" i="10"/>
  <c r="O124" i="10" s="1"/>
  <c r="AH124" i="10"/>
  <c r="AI124" i="10" s="1"/>
  <c r="V124" i="10"/>
  <c r="W124" i="10" s="1"/>
  <c r="J124" i="10"/>
  <c r="K124" i="10" s="1"/>
  <c r="AD124" i="10"/>
  <c r="AE124" i="10" s="1"/>
  <c r="AD134" i="10"/>
  <c r="AE134" i="10" s="1"/>
  <c r="R134" i="10"/>
  <c r="S134" i="10" s="1"/>
  <c r="Z134" i="10"/>
  <c r="AA134" i="10" s="1"/>
  <c r="N134" i="10"/>
  <c r="O134" i="10" s="1"/>
  <c r="AH134" i="10"/>
  <c r="AI134" i="10" s="1"/>
  <c r="V134" i="10"/>
  <c r="W134" i="10" s="1"/>
  <c r="AD142" i="10"/>
  <c r="AE142" i="10" s="1"/>
  <c r="R142" i="10"/>
  <c r="S142" i="10" s="1"/>
  <c r="Z142" i="10"/>
  <c r="AA142" i="10" s="1"/>
  <c r="N142" i="10"/>
  <c r="O142" i="10" s="1"/>
  <c r="AH142" i="10"/>
  <c r="AI142" i="10" s="1"/>
  <c r="V142" i="10"/>
  <c r="W142" i="10" s="1"/>
  <c r="Z107" i="10"/>
  <c r="AA107" i="10" s="1"/>
  <c r="R107" i="10"/>
  <c r="S107" i="10" s="1"/>
  <c r="V109" i="10"/>
  <c r="W109" i="10" s="1"/>
  <c r="AH109" i="10"/>
  <c r="AI109" i="10" s="1"/>
  <c r="Z115" i="10"/>
  <c r="AA115" i="10" s="1"/>
  <c r="AH115" i="10"/>
  <c r="AI115" i="10" s="1"/>
  <c r="AD115" i="10"/>
  <c r="AE115" i="10" s="1"/>
  <c r="R115" i="10"/>
  <c r="S115" i="10" s="1"/>
  <c r="V115" i="10"/>
  <c r="W115" i="10" s="1"/>
  <c r="Z116" i="10"/>
  <c r="AA116" i="10" s="1"/>
  <c r="N116" i="10"/>
  <c r="O116" i="10" s="1"/>
  <c r="J116" i="10"/>
  <c r="K116" i="10" s="1"/>
  <c r="AD116" i="10"/>
  <c r="AE116" i="10" s="1"/>
  <c r="V116" i="10"/>
  <c r="W116" i="10" s="1"/>
  <c r="AD117" i="10"/>
  <c r="AE117" i="10" s="1"/>
  <c r="R125" i="10"/>
  <c r="S125" i="10" s="1"/>
  <c r="Z125" i="10"/>
  <c r="AA125" i="10" s="1"/>
  <c r="N125" i="10"/>
  <c r="O125" i="10" s="1"/>
  <c r="AH125" i="10"/>
  <c r="AI125" i="10" s="1"/>
  <c r="V125" i="10"/>
  <c r="W125" i="10" s="1"/>
  <c r="J125" i="10"/>
  <c r="K125" i="10" s="1"/>
  <c r="AD125" i="10"/>
  <c r="AE125" i="10" s="1"/>
  <c r="R132" i="10"/>
  <c r="S132" i="10" s="1"/>
  <c r="N138" i="10"/>
  <c r="O138" i="10" s="1"/>
  <c r="AH138" i="10"/>
  <c r="AI138" i="10" s="1"/>
  <c r="V138" i="10"/>
  <c r="W138" i="10" s="1"/>
  <c r="J138" i="10"/>
  <c r="K138" i="10" s="1"/>
  <c r="AD138" i="10"/>
  <c r="AE138" i="10" s="1"/>
  <c r="R138" i="10"/>
  <c r="S138" i="10" s="1"/>
  <c r="R140" i="10"/>
  <c r="S140" i="10" s="1"/>
  <c r="N146" i="10"/>
  <c r="O146" i="10" s="1"/>
  <c r="AH146" i="10"/>
  <c r="AI146" i="10" s="1"/>
  <c r="V146" i="10"/>
  <c r="W146" i="10" s="1"/>
  <c r="J146" i="10"/>
  <c r="K146" i="10" s="1"/>
  <c r="AD146" i="10"/>
  <c r="AE146" i="10" s="1"/>
  <c r="R146" i="10"/>
  <c r="S146" i="10" s="1"/>
  <c r="V107" i="10"/>
  <c r="W107" i="10" s="1"/>
  <c r="AH107" i="10"/>
  <c r="AI107" i="10" s="1"/>
  <c r="N108" i="10"/>
  <c r="O108" i="10" s="1"/>
  <c r="Z108" i="10"/>
  <c r="AA108" i="10" s="1"/>
  <c r="N113" i="10"/>
  <c r="O113" i="10" s="1"/>
  <c r="AD113" i="10"/>
  <c r="AE113" i="10" s="1"/>
  <c r="N117" i="10"/>
  <c r="O117" i="10" s="1"/>
  <c r="V120" i="10"/>
  <c r="W120" i="10" s="1"/>
  <c r="J120" i="10"/>
  <c r="K120" i="10" s="1"/>
  <c r="AD120" i="10"/>
  <c r="AE120" i="10" s="1"/>
  <c r="R120" i="10"/>
  <c r="S120" i="10" s="1"/>
  <c r="Z120" i="10"/>
  <c r="AA120" i="10" s="1"/>
  <c r="N120" i="10"/>
  <c r="O120" i="10" s="1"/>
  <c r="J134" i="10"/>
  <c r="K134" i="10" s="1"/>
  <c r="J135" i="10"/>
  <c r="K135" i="10" s="1"/>
  <c r="AD135" i="10"/>
  <c r="AE135" i="10" s="1"/>
  <c r="R135" i="10"/>
  <c r="S135" i="10" s="1"/>
  <c r="Z135" i="10"/>
  <c r="AA135" i="10" s="1"/>
  <c r="N135" i="10"/>
  <c r="O135" i="10" s="1"/>
  <c r="AH135" i="10"/>
  <c r="AI135" i="10" s="1"/>
  <c r="J142" i="10"/>
  <c r="K142" i="10" s="1"/>
  <c r="J143" i="10"/>
  <c r="K143" i="10" s="1"/>
  <c r="AD143" i="10"/>
  <c r="AE143" i="10" s="1"/>
  <c r="R143" i="10"/>
  <c r="S143" i="10" s="1"/>
  <c r="Z143" i="10"/>
  <c r="AA143" i="10" s="1"/>
  <c r="N143" i="10"/>
  <c r="O143" i="10" s="1"/>
  <c r="AH143" i="10"/>
  <c r="AI143" i="10" s="1"/>
  <c r="Z121" i="10"/>
  <c r="AA121" i="10" s="1"/>
  <c r="Z129" i="10"/>
  <c r="AA129" i="10" s="1"/>
  <c r="Z137" i="10"/>
  <c r="AA137" i="10" s="1"/>
  <c r="Z145" i="10"/>
  <c r="AA145" i="10" s="1"/>
  <c r="R114" i="10"/>
  <c r="S114" i="10" s="1"/>
  <c r="R122" i="10"/>
  <c r="S122" i="10" s="1"/>
  <c r="R130" i="10"/>
  <c r="S130" i="10" s="1"/>
  <c r="R121" i="10"/>
  <c r="S121" i="10" s="1"/>
  <c r="R129" i="10"/>
  <c r="S129" i="10" s="1"/>
  <c r="R137" i="10"/>
  <c r="S137" i="10" s="1"/>
  <c r="R145" i="10"/>
  <c r="S145" i="10" s="1"/>
  <c r="AD121" i="10"/>
  <c r="AE121" i="10" s="1"/>
  <c r="AD129" i="10"/>
  <c r="AE129" i="10" s="1"/>
  <c r="AD137" i="10"/>
  <c r="AE137" i="10" s="1"/>
  <c r="AD145" i="10"/>
  <c r="AE145" i="10" s="1"/>
  <c r="J121" i="10"/>
  <c r="K121" i="10" s="1"/>
  <c r="J129" i="10"/>
  <c r="K129" i="10" s="1"/>
  <c r="J137" i="10"/>
  <c r="K137" i="10" s="1"/>
  <c r="J145" i="10"/>
  <c r="K145" i="10" s="1"/>
  <c r="V121" i="10"/>
  <c r="W121" i="10" s="1"/>
  <c r="V129" i="10"/>
  <c r="W129" i="10" s="1"/>
  <c r="V137" i="10"/>
  <c r="W137" i="10" s="1"/>
  <c r="V145" i="10"/>
  <c r="W145" i="10" s="1"/>
  <c r="S106" i="5"/>
  <c r="N175" i="5"/>
  <c r="O175" i="5" s="1"/>
  <c r="J145" i="5"/>
  <c r="K145" i="5" s="1"/>
  <c r="N50" i="5"/>
  <c r="O50" i="5" s="1"/>
  <c r="K160" i="5"/>
  <c r="J80" i="5"/>
  <c r="K80" i="5" s="1"/>
  <c r="K24" i="5"/>
  <c r="K144" i="5"/>
  <c r="J167" i="5"/>
  <c r="K167" i="5" s="1"/>
  <c r="N199" i="5"/>
  <c r="O199" i="5" s="1"/>
  <c r="N4" i="5"/>
  <c r="O4" i="5" s="1"/>
  <c r="K20" i="5"/>
  <c r="J135" i="5"/>
  <c r="K135" i="5" s="1"/>
  <c r="N113" i="5"/>
  <c r="O113" i="5" s="1"/>
  <c r="K22" i="5"/>
  <c r="J112" i="5"/>
  <c r="K112" i="5" s="1"/>
  <c r="J40" i="5"/>
  <c r="K40" i="5" s="1"/>
  <c r="S183" i="5"/>
  <c r="S95" i="5"/>
  <c r="K177" i="5"/>
  <c r="K113" i="5"/>
  <c r="K41" i="5"/>
  <c r="K25" i="5"/>
  <c r="N143" i="5"/>
  <c r="O143" i="5" s="1"/>
  <c r="R120" i="5"/>
  <c r="S120" i="5" s="1"/>
  <c r="AH203" i="5"/>
  <c r="AI203" i="5" s="1"/>
  <c r="Z203" i="5"/>
  <c r="AA203" i="5" s="1"/>
  <c r="AD203" i="5"/>
  <c r="V203" i="5"/>
  <c r="W203" i="5" s="1"/>
  <c r="N203" i="5"/>
  <c r="O203" i="5" s="1"/>
  <c r="R203" i="5"/>
  <c r="S203" i="5" s="1"/>
  <c r="AH163" i="5"/>
  <c r="AI163" i="5" s="1"/>
  <c r="AD163" i="5"/>
  <c r="AE163" i="5" s="1"/>
  <c r="Z163" i="5"/>
  <c r="AA163" i="5" s="1"/>
  <c r="V163" i="5"/>
  <c r="W163" i="5" s="1"/>
  <c r="N163" i="5"/>
  <c r="O163" i="5" s="1"/>
  <c r="R163" i="5"/>
  <c r="S163" i="5" s="1"/>
  <c r="AH123" i="5"/>
  <c r="AI123" i="5" s="1"/>
  <c r="AD123" i="5"/>
  <c r="AE123" i="5" s="1"/>
  <c r="Z123" i="5"/>
  <c r="AA123" i="5" s="1"/>
  <c r="N123" i="5"/>
  <c r="O123" i="5" s="1"/>
  <c r="R123" i="5"/>
  <c r="S123" i="5" s="1"/>
  <c r="AH83" i="5"/>
  <c r="AI83" i="5" s="1"/>
  <c r="AD83" i="5"/>
  <c r="AE83" i="5" s="1"/>
  <c r="Z83" i="5"/>
  <c r="AA83" i="5" s="1"/>
  <c r="N83" i="5"/>
  <c r="O83" i="5" s="1"/>
  <c r="R83" i="5"/>
  <c r="S83" i="5" s="1"/>
  <c r="V83" i="5"/>
  <c r="W83" i="5" s="1"/>
  <c r="AH51" i="5"/>
  <c r="AI51" i="5" s="1"/>
  <c r="AD51" i="5"/>
  <c r="AE51" i="5" s="1"/>
  <c r="Z51" i="5"/>
  <c r="AA51" i="5" s="1"/>
  <c r="V51" i="5"/>
  <c r="W51" i="5" s="1"/>
  <c r="N51" i="5"/>
  <c r="O51" i="5" s="1"/>
  <c r="R51" i="5"/>
  <c r="S51" i="5" s="1"/>
  <c r="AH19" i="5"/>
  <c r="AI19" i="5" s="1"/>
  <c r="AD19" i="5"/>
  <c r="AE19" i="5" s="1"/>
  <c r="Z19" i="5"/>
  <c r="AA19" i="5" s="1"/>
  <c r="V19" i="5"/>
  <c r="W19" i="5" s="1"/>
  <c r="N19" i="5"/>
  <c r="O19" i="5" s="1"/>
  <c r="R19" i="5"/>
  <c r="S19" i="5" s="1"/>
  <c r="J19" i="5"/>
  <c r="K19" i="5" s="1"/>
  <c r="J123" i="5"/>
  <c r="K123" i="5" s="1"/>
  <c r="AH194" i="5"/>
  <c r="AI194" i="5" s="1"/>
  <c r="AD194" i="5"/>
  <c r="AE194" i="5" s="1"/>
  <c r="Z194" i="5"/>
  <c r="AA194" i="5" s="1"/>
  <c r="V194" i="5"/>
  <c r="W194" i="5" s="1"/>
  <c r="R194" i="5"/>
  <c r="S194" i="5" s="1"/>
  <c r="N194" i="5"/>
  <c r="O194" i="5" s="1"/>
  <c r="AH162" i="5"/>
  <c r="AI162" i="5" s="1"/>
  <c r="AD162" i="5"/>
  <c r="AE162" i="5" s="1"/>
  <c r="Z162" i="5"/>
  <c r="AA162" i="5" s="1"/>
  <c r="R162" i="5"/>
  <c r="S162" i="5" s="1"/>
  <c r="V162" i="5"/>
  <c r="W162" i="5" s="1"/>
  <c r="N162" i="5"/>
  <c r="O162" i="5" s="1"/>
  <c r="AH130" i="5"/>
  <c r="AI130" i="5" s="1"/>
  <c r="AD130" i="5"/>
  <c r="AE130" i="5" s="1"/>
  <c r="Z130" i="5"/>
  <c r="AA130" i="5" s="1"/>
  <c r="V130" i="5"/>
  <c r="W130" i="5" s="1"/>
  <c r="R130" i="5"/>
  <c r="S130" i="5" s="1"/>
  <c r="N130" i="5"/>
  <c r="O130" i="5" s="1"/>
  <c r="AD98" i="5"/>
  <c r="AE98" i="5" s="1"/>
  <c r="AH98" i="5"/>
  <c r="AI98" i="5" s="1"/>
  <c r="Z98" i="5"/>
  <c r="AA98" i="5" s="1"/>
  <c r="V98" i="5"/>
  <c r="W98" i="5" s="1"/>
  <c r="R98" i="5"/>
  <c r="S98" i="5" s="1"/>
  <c r="N98" i="5"/>
  <c r="O98" i="5" s="1"/>
  <c r="AH66" i="5"/>
  <c r="AI66" i="5" s="1"/>
  <c r="AD66" i="5"/>
  <c r="AE66" i="5" s="1"/>
  <c r="V66" i="5"/>
  <c r="W66" i="5" s="1"/>
  <c r="Z66" i="5"/>
  <c r="AA66" i="5" s="1"/>
  <c r="R66" i="5"/>
  <c r="S66" i="5" s="1"/>
  <c r="N66" i="5"/>
  <c r="O66" i="5" s="1"/>
  <c r="AH42" i="5"/>
  <c r="AI42" i="5" s="1"/>
  <c r="Z42" i="5"/>
  <c r="AA42" i="5" s="1"/>
  <c r="AD42" i="5"/>
  <c r="AE42" i="5" s="1"/>
  <c r="V42" i="5"/>
  <c r="W42" i="5" s="1"/>
  <c r="N42" i="5"/>
  <c r="O42" i="5" s="1"/>
  <c r="R42" i="5"/>
  <c r="S42" i="5" s="1"/>
  <c r="AH10" i="5"/>
  <c r="AI10" i="5" s="1"/>
  <c r="AD10" i="5"/>
  <c r="AE10" i="5" s="1"/>
  <c r="Z10" i="5"/>
  <c r="AA10" i="5" s="1"/>
  <c r="V10" i="5"/>
  <c r="W10" i="5" s="1"/>
  <c r="R10" i="5"/>
  <c r="S10" i="5" s="1"/>
  <c r="N10" i="5"/>
  <c r="O10" i="5" s="1"/>
  <c r="J10" i="5"/>
  <c r="K10" i="5" s="1"/>
  <c r="J132" i="5"/>
  <c r="K132" i="5" s="1"/>
  <c r="J100" i="5"/>
  <c r="K100" i="5" s="1"/>
  <c r="J51" i="5"/>
  <c r="K51" i="5" s="1"/>
  <c r="AH201" i="5"/>
  <c r="AI201" i="5" s="1"/>
  <c r="AD201" i="5"/>
  <c r="AE201" i="5" s="1"/>
  <c r="Z201" i="5"/>
  <c r="V201" i="5"/>
  <c r="W201" i="5" s="1"/>
  <c r="R201" i="5"/>
  <c r="S201" i="5" s="1"/>
  <c r="N201" i="5"/>
  <c r="O201" i="5" s="1"/>
  <c r="AH193" i="5"/>
  <c r="AI193" i="5" s="1"/>
  <c r="AD193" i="5"/>
  <c r="AE193" i="5" s="1"/>
  <c r="Z193" i="5"/>
  <c r="AA193" i="5" s="1"/>
  <c r="R193" i="5"/>
  <c r="S193" i="5" s="1"/>
  <c r="V193" i="5"/>
  <c r="W193" i="5" s="1"/>
  <c r="N193" i="5"/>
  <c r="O193" i="5" s="1"/>
  <c r="AH185" i="5"/>
  <c r="AI185" i="5" s="1"/>
  <c r="AD185" i="5"/>
  <c r="AE185" i="5" s="1"/>
  <c r="V185" i="5"/>
  <c r="Z185" i="5"/>
  <c r="AA185" i="5" s="1"/>
  <c r="R185" i="5"/>
  <c r="S185" i="5" s="1"/>
  <c r="AD177" i="5"/>
  <c r="AE177" i="5" s="1"/>
  <c r="V177" i="5"/>
  <c r="W177" i="5" s="1"/>
  <c r="AH177" i="5"/>
  <c r="AI177" i="5" s="1"/>
  <c r="R177" i="5"/>
  <c r="S177" i="5" s="1"/>
  <c r="Z177" i="5"/>
  <c r="AA177" i="5" s="1"/>
  <c r="AH169" i="5"/>
  <c r="AI169" i="5" s="1"/>
  <c r="AD169" i="5"/>
  <c r="AE169" i="5" s="1"/>
  <c r="V169" i="5"/>
  <c r="W169" i="5" s="1"/>
  <c r="Z169" i="5"/>
  <c r="AA169" i="5" s="1"/>
  <c r="R169" i="5"/>
  <c r="S169" i="5" s="1"/>
  <c r="N169" i="5"/>
  <c r="O169" i="5" s="1"/>
  <c r="AH161" i="5"/>
  <c r="AI161" i="5" s="1"/>
  <c r="AD161" i="5"/>
  <c r="AE161" i="5" s="1"/>
  <c r="V161" i="5"/>
  <c r="Z161" i="5"/>
  <c r="AA161" i="5" s="1"/>
  <c r="R161" i="5"/>
  <c r="S161" i="5" s="1"/>
  <c r="N161" i="5"/>
  <c r="O161" i="5" s="1"/>
  <c r="AH153" i="5"/>
  <c r="AI153" i="5" s="1"/>
  <c r="AD153" i="5"/>
  <c r="AE153" i="5" s="1"/>
  <c r="V153" i="5"/>
  <c r="W153" i="5" s="1"/>
  <c r="R153" i="5"/>
  <c r="S153" i="5" s="1"/>
  <c r="Z153" i="5"/>
  <c r="AA153" i="5" s="1"/>
  <c r="AH145" i="5"/>
  <c r="AI145" i="5" s="1"/>
  <c r="AD145" i="5"/>
  <c r="AE145" i="5" s="1"/>
  <c r="V145" i="5"/>
  <c r="W145" i="5" s="1"/>
  <c r="Z145" i="5"/>
  <c r="R145" i="5"/>
  <c r="S145" i="5" s="1"/>
  <c r="AH137" i="5"/>
  <c r="AI137" i="5" s="1"/>
  <c r="AD137" i="5"/>
  <c r="AE137" i="5" s="1"/>
  <c r="V137" i="5"/>
  <c r="W137" i="5" s="1"/>
  <c r="Z137" i="5"/>
  <c r="AA137" i="5" s="1"/>
  <c r="R137" i="5"/>
  <c r="S137" i="5" s="1"/>
  <c r="N137" i="5"/>
  <c r="O137" i="5" s="1"/>
  <c r="AH129" i="5"/>
  <c r="AI129" i="5" s="1"/>
  <c r="AD129" i="5"/>
  <c r="AE129" i="5" s="1"/>
  <c r="V129" i="5"/>
  <c r="W129" i="5" s="1"/>
  <c r="Z129" i="5"/>
  <c r="AA129" i="5" s="1"/>
  <c r="R129" i="5"/>
  <c r="S129" i="5" s="1"/>
  <c r="N129" i="5"/>
  <c r="O129" i="5" s="1"/>
  <c r="AH121" i="5"/>
  <c r="AI121" i="5" s="1"/>
  <c r="V121" i="5"/>
  <c r="W121" i="5" s="1"/>
  <c r="AD121" i="5"/>
  <c r="AE121" i="5" s="1"/>
  <c r="R121" i="5"/>
  <c r="S121" i="5" s="1"/>
  <c r="Z121" i="5"/>
  <c r="AA121" i="5" s="1"/>
  <c r="AH113" i="5"/>
  <c r="AI113" i="5" s="1"/>
  <c r="AD113" i="5"/>
  <c r="AE113" i="5" s="1"/>
  <c r="V113" i="5"/>
  <c r="W113" i="5" s="1"/>
  <c r="R113" i="5"/>
  <c r="S113" i="5" s="1"/>
  <c r="Z113" i="5"/>
  <c r="AA113" i="5" s="1"/>
  <c r="AH105" i="5"/>
  <c r="AD105" i="5"/>
  <c r="AE105" i="5" s="1"/>
  <c r="V105" i="5"/>
  <c r="W105" i="5" s="1"/>
  <c r="Z105" i="5"/>
  <c r="AA105" i="5" s="1"/>
  <c r="R105" i="5"/>
  <c r="S105" i="5" s="1"/>
  <c r="N105" i="5"/>
  <c r="O105" i="5" s="1"/>
  <c r="AH97" i="5"/>
  <c r="AI97" i="5" s="1"/>
  <c r="V97" i="5"/>
  <c r="W97" i="5" s="1"/>
  <c r="AD97" i="5"/>
  <c r="AE97" i="5" s="1"/>
  <c r="Z97" i="5"/>
  <c r="AA97" i="5" s="1"/>
  <c r="R97" i="5"/>
  <c r="S97" i="5" s="1"/>
  <c r="AH89" i="5"/>
  <c r="AI89" i="5" s="1"/>
  <c r="AD89" i="5"/>
  <c r="AE89" i="5" s="1"/>
  <c r="V89" i="5"/>
  <c r="W89" i="5" s="1"/>
  <c r="R89" i="5"/>
  <c r="S89" i="5" s="1"/>
  <c r="Z89" i="5"/>
  <c r="AA89" i="5" s="1"/>
  <c r="AH81" i="5"/>
  <c r="V81" i="5"/>
  <c r="W81" i="5" s="1"/>
  <c r="AD81" i="5"/>
  <c r="AE81" i="5" s="1"/>
  <c r="Z81" i="5"/>
  <c r="AA81" i="5" s="1"/>
  <c r="R81" i="5"/>
  <c r="S81" i="5" s="1"/>
  <c r="N81" i="5"/>
  <c r="O81" i="5" s="1"/>
  <c r="AH73" i="5"/>
  <c r="AI73" i="5" s="1"/>
  <c r="AD73" i="5"/>
  <c r="AE73" i="5" s="1"/>
  <c r="V73" i="5"/>
  <c r="W73" i="5" s="1"/>
  <c r="Z73" i="5"/>
  <c r="AA73" i="5" s="1"/>
  <c r="R73" i="5"/>
  <c r="S73" i="5" s="1"/>
  <c r="N73" i="5"/>
  <c r="O73" i="5" s="1"/>
  <c r="AH65" i="5"/>
  <c r="AI65" i="5" s="1"/>
  <c r="V65" i="5"/>
  <c r="W65" i="5" s="1"/>
  <c r="AD65" i="5"/>
  <c r="AE65" i="5" s="1"/>
  <c r="Z65" i="5"/>
  <c r="AA65" i="5" s="1"/>
  <c r="R65" i="5"/>
  <c r="S65" i="5" s="1"/>
  <c r="AH57" i="5"/>
  <c r="AI57" i="5" s="1"/>
  <c r="AD57" i="5"/>
  <c r="AE57" i="5" s="1"/>
  <c r="V57" i="5"/>
  <c r="W57" i="5" s="1"/>
  <c r="Z57" i="5"/>
  <c r="AA57" i="5" s="1"/>
  <c r="R57" i="5"/>
  <c r="S57" i="5" s="1"/>
  <c r="N57" i="5"/>
  <c r="O57" i="5" s="1"/>
  <c r="AH49" i="5"/>
  <c r="AI49" i="5" s="1"/>
  <c r="AD49" i="5"/>
  <c r="AE49" i="5" s="1"/>
  <c r="V49" i="5"/>
  <c r="W49" i="5" s="1"/>
  <c r="Z49" i="5"/>
  <c r="AA49" i="5" s="1"/>
  <c r="R49" i="5"/>
  <c r="S49" i="5" s="1"/>
  <c r="N49" i="5"/>
  <c r="O49" i="5" s="1"/>
  <c r="AH41" i="5"/>
  <c r="AI41" i="5" s="1"/>
  <c r="AD41" i="5"/>
  <c r="AE41" i="5" s="1"/>
  <c r="V41" i="5"/>
  <c r="W41" i="5" s="1"/>
  <c r="Z41" i="5"/>
  <c r="AA41" i="5" s="1"/>
  <c r="R41" i="5"/>
  <c r="S41" i="5" s="1"/>
  <c r="N41" i="5"/>
  <c r="O41" i="5" s="1"/>
  <c r="AH33" i="5"/>
  <c r="AI33" i="5" s="1"/>
  <c r="AD33" i="5"/>
  <c r="AE33" i="5" s="1"/>
  <c r="V33" i="5"/>
  <c r="W33" i="5" s="1"/>
  <c r="Z33" i="5"/>
  <c r="AA33" i="5" s="1"/>
  <c r="R33" i="5"/>
  <c r="S33" i="5" s="1"/>
  <c r="N33" i="5"/>
  <c r="O33" i="5" s="1"/>
  <c r="AH25" i="5"/>
  <c r="AI25" i="5" s="1"/>
  <c r="AD25" i="5"/>
  <c r="AE25" i="5" s="1"/>
  <c r="V25" i="5"/>
  <c r="W25" i="5" s="1"/>
  <c r="Z25" i="5"/>
  <c r="AA25" i="5" s="1"/>
  <c r="R25" i="5"/>
  <c r="S25" i="5" s="1"/>
  <c r="N25" i="5"/>
  <c r="O25" i="5" s="1"/>
  <c r="AH17" i="5"/>
  <c r="AI17" i="5" s="1"/>
  <c r="AD17" i="5"/>
  <c r="AE17" i="5" s="1"/>
  <c r="V17" i="5"/>
  <c r="W17" i="5" s="1"/>
  <c r="R17" i="5"/>
  <c r="S17" i="5" s="1"/>
  <c r="Z17" i="5"/>
  <c r="AA17" i="5" s="1"/>
  <c r="N17" i="5"/>
  <c r="O17" i="5" s="1"/>
  <c r="J17" i="5"/>
  <c r="K17" i="5" s="1"/>
  <c r="AH9" i="5"/>
  <c r="AI9" i="5" s="1"/>
  <c r="AD9" i="5"/>
  <c r="AE9" i="5" s="1"/>
  <c r="V9" i="5"/>
  <c r="W9" i="5" s="1"/>
  <c r="Z9" i="5"/>
  <c r="AA9" i="5" s="1"/>
  <c r="R9" i="5"/>
  <c r="S9" i="5" s="1"/>
  <c r="J9" i="5"/>
  <c r="K9" i="5" s="1"/>
  <c r="N9" i="5"/>
  <c r="O9" i="5" s="1"/>
  <c r="K155" i="5"/>
  <c r="K99" i="5"/>
  <c r="K75" i="5"/>
  <c r="K11" i="5"/>
  <c r="J185" i="5"/>
  <c r="K185" i="5" s="1"/>
  <c r="J163" i="5"/>
  <c r="K163" i="5" s="1"/>
  <c r="J153" i="5"/>
  <c r="K153" i="5" s="1"/>
  <c r="J121" i="5"/>
  <c r="K121" i="5" s="1"/>
  <c r="J89" i="5"/>
  <c r="K89" i="5" s="1"/>
  <c r="N196" i="5"/>
  <c r="O196" i="5" s="1"/>
  <c r="AH179" i="5"/>
  <c r="AI179" i="5" s="1"/>
  <c r="AD179" i="5"/>
  <c r="Z179" i="5"/>
  <c r="AA179" i="5" s="1"/>
  <c r="N179" i="5"/>
  <c r="O179" i="5" s="1"/>
  <c r="R179" i="5"/>
  <c r="S179" i="5" s="1"/>
  <c r="AH139" i="5"/>
  <c r="AI139" i="5" s="1"/>
  <c r="Z139" i="5"/>
  <c r="AA139" i="5" s="1"/>
  <c r="AD139" i="5"/>
  <c r="AE139" i="5" s="1"/>
  <c r="V139" i="5"/>
  <c r="W139" i="5" s="1"/>
  <c r="N139" i="5"/>
  <c r="O139" i="5" s="1"/>
  <c r="R139" i="5"/>
  <c r="S139" i="5" s="1"/>
  <c r="AH99" i="5"/>
  <c r="AI99" i="5" s="1"/>
  <c r="Z99" i="5"/>
  <c r="AA99" i="5" s="1"/>
  <c r="AD99" i="5"/>
  <c r="AE99" i="5" s="1"/>
  <c r="N99" i="5"/>
  <c r="O99" i="5" s="1"/>
  <c r="R99" i="5"/>
  <c r="S99" i="5" s="1"/>
  <c r="V99" i="5"/>
  <c r="W99" i="5" s="1"/>
  <c r="AH43" i="5"/>
  <c r="AI43" i="5" s="1"/>
  <c r="AD43" i="5"/>
  <c r="AE43" i="5" s="1"/>
  <c r="Z43" i="5"/>
  <c r="AA43" i="5" s="1"/>
  <c r="V43" i="5"/>
  <c r="W43" i="5" s="1"/>
  <c r="N43" i="5"/>
  <c r="O43" i="5" s="1"/>
  <c r="R43" i="5"/>
  <c r="S43" i="5" s="1"/>
  <c r="AH3" i="5"/>
  <c r="AI3" i="5" s="1"/>
  <c r="AD3" i="5"/>
  <c r="AE3" i="5" s="1"/>
  <c r="Z3" i="5"/>
  <c r="V3" i="5"/>
  <c r="W3" i="5" s="1"/>
  <c r="N3" i="5"/>
  <c r="O3" i="5" s="1"/>
  <c r="R3" i="5"/>
  <c r="S3" i="5" s="1"/>
  <c r="AH178" i="5"/>
  <c r="AI178" i="5" s="1"/>
  <c r="AD178" i="5"/>
  <c r="AE178" i="5" s="1"/>
  <c r="Z178" i="5"/>
  <c r="AA178" i="5" s="1"/>
  <c r="V178" i="5"/>
  <c r="W178" i="5" s="1"/>
  <c r="R178" i="5"/>
  <c r="S178" i="5" s="1"/>
  <c r="AH146" i="5"/>
  <c r="AI146" i="5" s="1"/>
  <c r="AD146" i="5"/>
  <c r="AE146" i="5" s="1"/>
  <c r="Z146" i="5"/>
  <c r="AA146" i="5" s="1"/>
  <c r="V146" i="5"/>
  <c r="W146" i="5" s="1"/>
  <c r="AH114" i="5"/>
  <c r="AI114" i="5" s="1"/>
  <c r="AD114" i="5"/>
  <c r="AE114" i="5" s="1"/>
  <c r="Z114" i="5"/>
  <c r="AA114" i="5" s="1"/>
  <c r="V114" i="5"/>
  <c r="W114" i="5" s="1"/>
  <c r="N114" i="5"/>
  <c r="O114" i="5" s="1"/>
  <c r="R114" i="5"/>
  <c r="S114" i="5" s="1"/>
  <c r="AH34" i="5"/>
  <c r="AI34" i="5" s="1"/>
  <c r="AD34" i="5"/>
  <c r="AE34" i="5" s="1"/>
  <c r="V34" i="5"/>
  <c r="W34" i="5" s="1"/>
  <c r="Z34" i="5"/>
  <c r="AA34" i="5" s="1"/>
  <c r="R34" i="5"/>
  <c r="S34" i="5" s="1"/>
  <c r="N34" i="5"/>
  <c r="O34" i="5" s="1"/>
  <c r="Z200" i="5"/>
  <c r="AA200" i="5" s="1"/>
  <c r="AD200" i="5"/>
  <c r="AE200" i="5" s="1"/>
  <c r="AH200" i="5"/>
  <c r="AI200" i="5" s="1"/>
  <c r="V200" i="5"/>
  <c r="W200" i="5" s="1"/>
  <c r="R200" i="5"/>
  <c r="S200" i="5" s="1"/>
  <c r="AH176" i="5"/>
  <c r="AI176" i="5" s="1"/>
  <c r="Z176" i="5"/>
  <c r="AA176" i="5" s="1"/>
  <c r="AD176" i="5"/>
  <c r="AE176" i="5" s="1"/>
  <c r="V176" i="5"/>
  <c r="W176" i="5" s="1"/>
  <c r="R176" i="5"/>
  <c r="S176" i="5" s="1"/>
  <c r="N176" i="5"/>
  <c r="O176" i="5" s="1"/>
  <c r="AH152" i="5"/>
  <c r="AI152" i="5" s="1"/>
  <c r="AD152" i="5"/>
  <c r="AE152" i="5" s="1"/>
  <c r="V152" i="5"/>
  <c r="W152" i="5" s="1"/>
  <c r="Z152" i="5"/>
  <c r="AA152" i="5" s="1"/>
  <c r="R152" i="5"/>
  <c r="S152" i="5" s="1"/>
  <c r="N152" i="5"/>
  <c r="O152" i="5" s="1"/>
  <c r="AH128" i="5"/>
  <c r="AI128" i="5" s="1"/>
  <c r="AD128" i="5"/>
  <c r="AE128" i="5" s="1"/>
  <c r="Z128" i="5"/>
  <c r="AA128" i="5" s="1"/>
  <c r="V128" i="5"/>
  <c r="W128" i="5" s="1"/>
  <c r="R128" i="5"/>
  <c r="S128" i="5" s="1"/>
  <c r="N128" i="5"/>
  <c r="O128" i="5" s="1"/>
  <c r="AH104" i="5"/>
  <c r="AI104" i="5" s="1"/>
  <c r="AD104" i="5"/>
  <c r="AE104" i="5" s="1"/>
  <c r="Z104" i="5"/>
  <c r="AA104" i="5" s="1"/>
  <c r="R104" i="5"/>
  <c r="S104" i="5" s="1"/>
  <c r="N104" i="5"/>
  <c r="O104" i="5" s="1"/>
  <c r="V104" i="5"/>
  <c r="W104" i="5" s="1"/>
  <c r="AH88" i="5"/>
  <c r="AI88" i="5" s="1"/>
  <c r="AD88" i="5"/>
  <c r="AE88" i="5" s="1"/>
  <c r="V88" i="5"/>
  <c r="W88" i="5" s="1"/>
  <c r="Z88" i="5"/>
  <c r="AA88" i="5" s="1"/>
  <c r="R88" i="5"/>
  <c r="S88" i="5" s="1"/>
  <c r="AH64" i="5"/>
  <c r="AI64" i="5" s="1"/>
  <c r="AD64" i="5"/>
  <c r="AE64" i="5" s="1"/>
  <c r="Z64" i="5"/>
  <c r="AA64" i="5" s="1"/>
  <c r="V64" i="5"/>
  <c r="W64" i="5" s="1"/>
  <c r="N64" i="5"/>
  <c r="O64" i="5" s="1"/>
  <c r="R64" i="5"/>
  <c r="S64" i="5" s="1"/>
  <c r="AH48" i="5"/>
  <c r="AI48" i="5" s="1"/>
  <c r="AD48" i="5"/>
  <c r="AE48" i="5" s="1"/>
  <c r="Z48" i="5"/>
  <c r="AA48" i="5" s="1"/>
  <c r="V48" i="5"/>
  <c r="W48" i="5" s="1"/>
  <c r="R48" i="5"/>
  <c r="S48" i="5" s="1"/>
  <c r="AH32" i="5"/>
  <c r="AI32" i="5" s="1"/>
  <c r="AD32" i="5"/>
  <c r="AE32" i="5" s="1"/>
  <c r="Z32" i="5"/>
  <c r="AA32" i="5" s="1"/>
  <c r="V32" i="5"/>
  <c r="W32" i="5" s="1"/>
  <c r="R32" i="5"/>
  <c r="S32" i="5" s="1"/>
  <c r="N32" i="5"/>
  <c r="O32" i="5" s="1"/>
  <c r="AH24" i="5"/>
  <c r="AI24" i="5" s="1"/>
  <c r="AD24" i="5"/>
  <c r="AE24" i="5" s="1"/>
  <c r="Z24" i="5"/>
  <c r="AA24" i="5" s="1"/>
  <c r="V24" i="5"/>
  <c r="W24" i="5" s="1"/>
  <c r="R24" i="5"/>
  <c r="S24" i="5" s="1"/>
  <c r="AH16" i="5"/>
  <c r="AI16" i="5" s="1"/>
  <c r="AD16" i="5"/>
  <c r="AE16" i="5" s="1"/>
  <c r="Z16" i="5"/>
  <c r="AA16" i="5" s="1"/>
  <c r="V16" i="5"/>
  <c r="W16" i="5" s="1"/>
  <c r="R16" i="5"/>
  <c r="S16" i="5" s="1"/>
  <c r="AD8" i="5"/>
  <c r="AE8" i="5" s="1"/>
  <c r="AH8" i="5"/>
  <c r="AI8" i="5" s="1"/>
  <c r="Z8" i="5"/>
  <c r="AA8" i="5" s="1"/>
  <c r="V8" i="5"/>
  <c r="W8" i="5" s="1"/>
  <c r="R8" i="5"/>
  <c r="S8" i="5" s="1"/>
  <c r="J8" i="5"/>
  <c r="K8" i="5" s="1"/>
  <c r="N8" i="5"/>
  <c r="O8" i="5" s="1"/>
  <c r="K90" i="5"/>
  <c r="K74" i="5"/>
  <c r="K66" i="5"/>
  <c r="J194" i="5"/>
  <c r="K194" i="5" s="1"/>
  <c r="J162" i="5"/>
  <c r="K162" i="5" s="1"/>
  <c r="J152" i="5"/>
  <c r="K152" i="5" s="1"/>
  <c r="J130" i="5"/>
  <c r="K130" i="5" s="1"/>
  <c r="J98" i="5"/>
  <c r="K98" i="5" s="1"/>
  <c r="J88" i="5"/>
  <c r="K88" i="5" s="1"/>
  <c r="J49" i="5"/>
  <c r="K49" i="5" s="1"/>
  <c r="J34" i="5"/>
  <c r="K34" i="5" s="1"/>
  <c r="O167" i="5"/>
  <c r="O135" i="5"/>
  <c r="N164" i="5"/>
  <c r="O164" i="5" s="1"/>
  <c r="AH91" i="5"/>
  <c r="AI91" i="5" s="1"/>
  <c r="AD91" i="5"/>
  <c r="AE91" i="5" s="1"/>
  <c r="Z91" i="5"/>
  <c r="AA91" i="5" s="1"/>
  <c r="V91" i="5"/>
  <c r="W91" i="5" s="1"/>
  <c r="N91" i="5"/>
  <c r="O91" i="5" s="1"/>
  <c r="R91" i="5"/>
  <c r="S91" i="5" s="1"/>
  <c r="N65" i="5"/>
  <c r="O65" i="5" s="1"/>
  <c r="V179" i="5"/>
  <c r="W179" i="5" s="1"/>
  <c r="AH187" i="5"/>
  <c r="AI187" i="5" s="1"/>
  <c r="Z187" i="5"/>
  <c r="AA187" i="5" s="1"/>
  <c r="AD187" i="5"/>
  <c r="AE187" i="5" s="1"/>
  <c r="N187" i="5"/>
  <c r="O187" i="5" s="1"/>
  <c r="R187" i="5"/>
  <c r="S187" i="5" s="1"/>
  <c r="V187" i="5"/>
  <c r="W187" i="5" s="1"/>
  <c r="AH147" i="5"/>
  <c r="AI147" i="5" s="1"/>
  <c r="AD147" i="5"/>
  <c r="AE147" i="5" s="1"/>
  <c r="Z147" i="5"/>
  <c r="AA147" i="5" s="1"/>
  <c r="V147" i="5"/>
  <c r="W147" i="5" s="1"/>
  <c r="N147" i="5"/>
  <c r="O147" i="5" s="1"/>
  <c r="R147" i="5"/>
  <c r="S147" i="5" s="1"/>
  <c r="AH107" i="5"/>
  <c r="AI107" i="5" s="1"/>
  <c r="AD107" i="5"/>
  <c r="AE107" i="5" s="1"/>
  <c r="Z107" i="5"/>
  <c r="AA107" i="5" s="1"/>
  <c r="V107" i="5"/>
  <c r="W107" i="5" s="1"/>
  <c r="N107" i="5"/>
  <c r="O107" i="5" s="1"/>
  <c r="R107" i="5"/>
  <c r="S107" i="5" s="1"/>
  <c r="AH67" i="5"/>
  <c r="AD67" i="5"/>
  <c r="AE67" i="5" s="1"/>
  <c r="Z67" i="5"/>
  <c r="AA67" i="5" s="1"/>
  <c r="V67" i="5"/>
  <c r="W67" i="5" s="1"/>
  <c r="N67" i="5"/>
  <c r="O67" i="5" s="1"/>
  <c r="R67" i="5"/>
  <c r="S67" i="5" s="1"/>
  <c r="AH27" i="5"/>
  <c r="AI27" i="5" s="1"/>
  <c r="AD27" i="5"/>
  <c r="AE27" i="5" s="1"/>
  <c r="Z27" i="5"/>
  <c r="AA27" i="5" s="1"/>
  <c r="N27" i="5"/>
  <c r="O27" i="5" s="1"/>
  <c r="R27" i="5"/>
  <c r="S27" i="5" s="1"/>
  <c r="V27" i="5"/>
  <c r="W27" i="5" s="1"/>
  <c r="J27" i="5"/>
  <c r="K27" i="5" s="1"/>
  <c r="J187" i="5"/>
  <c r="K187" i="5" s="1"/>
  <c r="J91" i="5"/>
  <c r="K91" i="5" s="1"/>
  <c r="AD202" i="5"/>
  <c r="AE202" i="5" s="1"/>
  <c r="AH202" i="5"/>
  <c r="AI202" i="5" s="1"/>
  <c r="Z202" i="5"/>
  <c r="AA202" i="5" s="1"/>
  <c r="V202" i="5"/>
  <c r="W202" i="5" s="1"/>
  <c r="R202" i="5"/>
  <c r="S202" i="5" s="1"/>
  <c r="N202" i="5"/>
  <c r="O202" i="5" s="1"/>
  <c r="AD170" i="5"/>
  <c r="AE170" i="5" s="1"/>
  <c r="AH170" i="5"/>
  <c r="AI170" i="5" s="1"/>
  <c r="Z170" i="5"/>
  <c r="AA170" i="5" s="1"/>
  <c r="V170" i="5"/>
  <c r="W170" i="5" s="1"/>
  <c r="N170" i="5"/>
  <c r="O170" i="5" s="1"/>
  <c r="R170" i="5"/>
  <c r="S170" i="5" s="1"/>
  <c r="AH138" i="5"/>
  <c r="AI138" i="5" s="1"/>
  <c r="AD138" i="5"/>
  <c r="AE138" i="5" s="1"/>
  <c r="Z138" i="5"/>
  <c r="AA138" i="5" s="1"/>
  <c r="V138" i="5"/>
  <c r="W138" i="5" s="1"/>
  <c r="R138" i="5"/>
  <c r="S138" i="5" s="1"/>
  <c r="N138" i="5"/>
  <c r="O138" i="5" s="1"/>
  <c r="AH106" i="5"/>
  <c r="AI106" i="5" s="1"/>
  <c r="Z106" i="5"/>
  <c r="AA106" i="5" s="1"/>
  <c r="V106" i="5"/>
  <c r="W106" i="5" s="1"/>
  <c r="AD106" i="5"/>
  <c r="AE106" i="5" s="1"/>
  <c r="N106" i="5"/>
  <c r="O106" i="5" s="1"/>
  <c r="AD82" i="5"/>
  <c r="AE82" i="5" s="1"/>
  <c r="Z82" i="5"/>
  <c r="AA82" i="5" s="1"/>
  <c r="V82" i="5"/>
  <c r="W82" i="5" s="1"/>
  <c r="AH82" i="5"/>
  <c r="AI82" i="5" s="1"/>
  <c r="R82" i="5"/>
  <c r="S82" i="5" s="1"/>
  <c r="N82" i="5"/>
  <c r="O82" i="5" s="1"/>
  <c r="AH58" i="5"/>
  <c r="AI58" i="5" s="1"/>
  <c r="AD58" i="5"/>
  <c r="AE58" i="5" s="1"/>
  <c r="Z58" i="5"/>
  <c r="AA58" i="5" s="1"/>
  <c r="R58" i="5"/>
  <c r="S58" i="5" s="1"/>
  <c r="V58" i="5"/>
  <c r="W58" i="5" s="1"/>
  <c r="N58" i="5"/>
  <c r="O58" i="5" s="1"/>
  <c r="AH18" i="5"/>
  <c r="AI18" i="5" s="1"/>
  <c r="AD18" i="5"/>
  <c r="AE18" i="5" s="1"/>
  <c r="Z18" i="5"/>
  <c r="AA18" i="5" s="1"/>
  <c r="V18" i="5"/>
  <c r="W18" i="5" s="1"/>
  <c r="N18" i="5"/>
  <c r="O18" i="5" s="1"/>
  <c r="J18" i="5"/>
  <c r="K18" i="5" s="1"/>
  <c r="K148" i="5"/>
  <c r="Z192" i="5"/>
  <c r="AA192" i="5" s="1"/>
  <c r="AH192" i="5"/>
  <c r="AI192" i="5" s="1"/>
  <c r="AD192" i="5"/>
  <c r="AE192" i="5" s="1"/>
  <c r="V192" i="5"/>
  <c r="W192" i="5" s="1"/>
  <c r="N192" i="5"/>
  <c r="O192" i="5" s="1"/>
  <c r="R192" i="5"/>
  <c r="S192" i="5" s="1"/>
  <c r="AH168" i="5"/>
  <c r="AI168" i="5" s="1"/>
  <c r="Z168" i="5"/>
  <c r="AA168" i="5" s="1"/>
  <c r="AD168" i="5"/>
  <c r="AE168" i="5" s="1"/>
  <c r="V168" i="5"/>
  <c r="W168" i="5" s="1"/>
  <c r="R168" i="5"/>
  <c r="S168" i="5" s="1"/>
  <c r="AH136" i="5"/>
  <c r="AI136" i="5" s="1"/>
  <c r="Z136" i="5"/>
  <c r="AA136" i="5" s="1"/>
  <c r="V136" i="5"/>
  <c r="W136" i="5" s="1"/>
  <c r="AD136" i="5"/>
  <c r="AE136" i="5" s="1"/>
  <c r="R136" i="5"/>
  <c r="S136" i="5" s="1"/>
  <c r="AH112" i="5"/>
  <c r="AI112" i="5" s="1"/>
  <c r="AD112" i="5"/>
  <c r="AE112" i="5" s="1"/>
  <c r="Z112" i="5"/>
  <c r="AA112" i="5" s="1"/>
  <c r="V112" i="5"/>
  <c r="W112" i="5" s="1"/>
  <c r="R112" i="5"/>
  <c r="S112" i="5" s="1"/>
  <c r="AH96" i="5"/>
  <c r="AI96" i="5" s="1"/>
  <c r="AD96" i="5"/>
  <c r="AE96" i="5" s="1"/>
  <c r="Z96" i="5"/>
  <c r="AA96" i="5" s="1"/>
  <c r="V96" i="5"/>
  <c r="W96" i="5" s="1"/>
  <c r="R96" i="5"/>
  <c r="S96" i="5" s="1"/>
  <c r="N96" i="5"/>
  <c r="O96" i="5" s="1"/>
  <c r="AH72" i="5"/>
  <c r="AI72" i="5" s="1"/>
  <c r="Z72" i="5"/>
  <c r="AA72" i="5" s="1"/>
  <c r="V72" i="5"/>
  <c r="W72" i="5" s="1"/>
  <c r="R72" i="5"/>
  <c r="S72" i="5" s="1"/>
  <c r="AD72" i="5"/>
  <c r="AE72" i="5" s="1"/>
  <c r="AH40" i="5"/>
  <c r="AI40" i="5" s="1"/>
  <c r="AD40" i="5"/>
  <c r="AE40" i="5" s="1"/>
  <c r="Z40" i="5"/>
  <c r="AA40" i="5" s="1"/>
  <c r="V40" i="5"/>
  <c r="W40" i="5" s="1"/>
  <c r="R40" i="5"/>
  <c r="S40" i="5" s="1"/>
  <c r="AH183" i="5"/>
  <c r="AI183" i="5" s="1"/>
  <c r="AD183" i="5"/>
  <c r="AE183" i="5" s="1"/>
  <c r="Z183" i="5"/>
  <c r="AA183" i="5" s="1"/>
  <c r="V183" i="5"/>
  <c r="W183" i="5" s="1"/>
  <c r="N183" i="5"/>
  <c r="O183" i="5" s="1"/>
  <c r="AH167" i="5"/>
  <c r="AI167" i="5" s="1"/>
  <c r="AD167" i="5"/>
  <c r="AE167" i="5" s="1"/>
  <c r="Z167" i="5"/>
  <c r="AA167" i="5" s="1"/>
  <c r="V167" i="5"/>
  <c r="W167" i="5" s="1"/>
  <c r="R167" i="5"/>
  <c r="S167" i="5" s="1"/>
  <c r="AH159" i="5"/>
  <c r="AI159" i="5" s="1"/>
  <c r="AD159" i="5"/>
  <c r="AE159" i="5" s="1"/>
  <c r="Z159" i="5"/>
  <c r="AA159" i="5" s="1"/>
  <c r="V159" i="5"/>
  <c r="W159" i="5" s="1"/>
  <c r="R159" i="5"/>
  <c r="S159" i="5" s="1"/>
  <c r="N159" i="5"/>
  <c r="O159" i="5" s="1"/>
  <c r="AH143" i="5"/>
  <c r="AI143" i="5" s="1"/>
  <c r="AD143" i="5"/>
  <c r="AE143" i="5" s="1"/>
  <c r="Z143" i="5"/>
  <c r="AA143" i="5" s="1"/>
  <c r="R143" i="5"/>
  <c r="S143" i="5" s="1"/>
  <c r="V143" i="5"/>
  <c r="W143" i="5" s="1"/>
  <c r="AH127" i="5"/>
  <c r="AI127" i="5" s="1"/>
  <c r="Z127" i="5"/>
  <c r="AA127" i="5" s="1"/>
  <c r="AD127" i="5"/>
  <c r="AE127" i="5" s="1"/>
  <c r="V127" i="5"/>
  <c r="W127" i="5" s="1"/>
  <c r="R127" i="5"/>
  <c r="S127" i="5" s="1"/>
  <c r="N127" i="5"/>
  <c r="O127" i="5" s="1"/>
  <c r="AH111" i="5"/>
  <c r="AI111" i="5" s="1"/>
  <c r="AD111" i="5"/>
  <c r="AE111" i="5" s="1"/>
  <c r="Z111" i="5"/>
  <c r="AA111" i="5" s="1"/>
  <c r="V111" i="5"/>
  <c r="W111" i="5" s="1"/>
  <c r="R111" i="5"/>
  <c r="S111" i="5" s="1"/>
  <c r="N111" i="5"/>
  <c r="O111" i="5" s="1"/>
  <c r="AH95" i="5"/>
  <c r="AI95" i="5" s="1"/>
  <c r="AD95" i="5"/>
  <c r="AE95" i="5" s="1"/>
  <c r="Z95" i="5"/>
  <c r="AA95" i="5" s="1"/>
  <c r="V95" i="5"/>
  <c r="W95" i="5" s="1"/>
  <c r="N95" i="5"/>
  <c r="O95" i="5" s="1"/>
  <c r="AH79" i="5"/>
  <c r="AI79" i="5" s="1"/>
  <c r="Z79" i="5"/>
  <c r="AA79" i="5" s="1"/>
  <c r="V79" i="5"/>
  <c r="W79" i="5" s="1"/>
  <c r="AD79" i="5"/>
  <c r="AE79" i="5" s="1"/>
  <c r="R79" i="5"/>
  <c r="S79" i="5" s="1"/>
  <c r="N79" i="5"/>
  <c r="O79" i="5" s="1"/>
  <c r="AH63" i="5"/>
  <c r="AI63" i="5" s="1"/>
  <c r="AD63" i="5"/>
  <c r="AE63" i="5" s="1"/>
  <c r="Z63" i="5"/>
  <c r="AA63" i="5" s="1"/>
  <c r="V63" i="5"/>
  <c r="W63" i="5" s="1"/>
  <c r="R63" i="5"/>
  <c r="S63" i="5" s="1"/>
  <c r="AH47" i="5"/>
  <c r="AI47" i="5" s="1"/>
  <c r="AD47" i="5"/>
  <c r="AE47" i="5" s="1"/>
  <c r="Z47" i="5"/>
  <c r="AA47" i="5" s="1"/>
  <c r="V47" i="5"/>
  <c r="W47" i="5" s="1"/>
  <c r="R47" i="5"/>
  <c r="S47" i="5" s="1"/>
  <c r="N47" i="5"/>
  <c r="O47" i="5" s="1"/>
  <c r="AH31" i="5"/>
  <c r="AI31" i="5" s="1"/>
  <c r="AD31" i="5"/>
  <c r="AE31" i="5" s="1"/>
  <c r="Z31" i="5"/>
  <c r="AA31" i="5" s="1"/>
  <c r="V31" i="5"/>
  <c r="W31" i="5" s="1"/>
  <c r="R31" i="5"/>
  <c r="S31" i="5" s="1"/>
  <c r="N31" i="5"/>
  <c r="O31" i="5" s="1"/>
  <c r="AH15" i="5"/>
  <c r="AI15" i="5" s="1"/>
  <c r="AD15" i="5"/>
  <c r="AE15" i="5" s="1"/>
  <c r="Z15" i="5"/>
  <c r="AA15" i="5" s="1"/>
  <c r="V15" i="5"/>
  <c r="W15" i="5" s="1"/>
  <c r="R15" i="5"/>
  <c r="S15" i="5" s="1"/>
  <c r="N15" i="5"/>
  <c r="O15" i="5" s="1"/>
  <c r="K65" i="5"/>
  <c r="J193" i="5"/>
  <c r="K193" i="5" s="1"/>
  <c r="J129" i="5"/>
  <c r="K129" i="5" s="1"/>
  <c r="J107" i="5"/>
  <c r="K107" i="5" s="1"/>
  <c r="J48" i="5"/>
  <c r="K48" i="5" s="1"/>
  <c r="AH198" i="5"/>
  <c r="AI198" i="5" s="1"/>
  <c r="AD198" i="5"/>
  <c r="AE198" i="5" s="1"/>
  <c r="V198" i="5"/>
  <c r="W198" i="5" s="1"/>
  <c r="Z198" i="5"/>
  <c r="AA198" i="5" s="1"/>
  <c r="N198" i="5"/>
  <c r="O198" i="5" s="1"/>
  <c r="J198" i="5"/>
  <c r="K198" i="5" s="1"/>
  <c r="AH182" i="5"/>
  <c r="AI182" i="5" s="1"/>
  <c r="AD182" i="5"/>
  <c r="AE182" i="5" s="1"/>
  <c r="Z182" i="5"/>
  <c r="AA182" i="5" s="1"/>
  <c r="V182" i="5"/>
  <c r="W182" i="5" s="1"/>
  <c r="N182" i="5"/>
  <c r="O182" i="5" s="1"/>
  <c r="R182" i="5"/>
  <c r="S182" i="5" s="1"/>
  <c r="J182" i="5"/>
  <c r="K182" i="5" s="1"/>
  <c r="AH174" i="5"/>
  <c r="AI174" i="5" s="1"/>
  <c r="AD174" i="5"/>
  <c r="AE174" i="5" s="1"/>
  <c r="Z174" i="5"/>
  <c r="AA174" i="5" s="1"/>
  <c r="V174" i="5"/>
  <c r="W174" i="5" s="1"/>
  <c r="N174" i="5"/>
  <c r="O174" i="5" s="1"/>
  <c r="R174" i="5"/>
  <c r="S174" i="5" s="1"/>
  <c r="J174" i="5"/>
  <c r="K174" i="5" s="1"/>
  <c r="AD166" i="5"/>
  <c r="AE166" i="5" s="1"/>
  <c r="AH166" i="5"/>
  <c r="AI166" i="5" s="1"/>
  <c r="Z166" i="5"/>
  <c r="AA166" i="5" s="1"/>
  <c r="V166" i="5"/>
  <c r="W166" i="5" s="1"/>
  <c r="N166" i="5"/>
  <c r="O166" i="5" s="1"/>
  <c r="R166" i="5"/>
  <c r="S166" i="5" s="1"/>
  <c r="J166" i="5"/>
  <c r="K166" i="5" s="1"/>
  <c r="AH158" i="5"/>
  <c r="AI158" i="5" s="1"/>
  <c r="Z158" i="5"/>
  <c r="AA158" i="5" s="1"/>
  <c r="AD158" i="5"/>
  <c r="AE158" i="5" s="1"/>
  <c r="V158" i="5"/>
  <c r="W158" i="5" s="1"/>
  <c r="N158" i="5"/>
  <c r="O158" i="5" s="1"/>
  <c r="J158" i="5"/>
  <c r="K158" i="5" s="1"/>
  <c r="AH150" i="5"/>
  <c r="AI150" i="5" s="1"/>
  <c r="AD150" i="5"/>
  <c r="AE150" i="5" s="1"/>
  <c r="Z150" i="5"/>
  <c r="AA150" i="5" s="1"/>
  <c r="V150" i="5"/>
  <c r="W150" i="5" s="1"/>
  <c r="N150" i="5"/>
  <c r="O150" i="5" s="1"/>
  <c r="R150" i="5"/>
  <c r="S150" i="5" s="1"/>
  <c r="J150" i="5"/>
  <c r="K150" i="5" s="1"/>
  <c r="AH142" i="5"/>
  <c r="AI142" i="5" s="1"/>
  <c r="Z142" i="5"/>
  <c r="AA142" i="5" s="1"/>
  <c r="AD142" i="5"/>
  <c r="AE142" i="5" s="1"/>
  <c r="V142" i="5"/>
  <c r="W142" i="5" s="1"/>
  <c r="N142" i="5"/>
  <c r="O142" i="5" s="1"/>
  <c r="R142" i="5"/>
  <c r="S142" i="5" s="1"/>
  <c r="J142" i="5"/>
  <c r="K142" i="5" s="1"/>
  <c r="AH134" i="5"/>
  <c r="AI134" i="5" s="1"/>
  <c r="Z134" i="5"/>
  <c r="AA134" i="5" s="1"/>
  <c r="V134" i="5"/>
  <c r="W134" i="5" s="1"/>
  <c r="AD134" i="5"/>
  <c r="AE134" i="5" s="1"/>
  <c r="N134" i="5"/>
  <c r="O134" i="5" s="1"/>
  <c r="R134" i="5"/>
  <c r="S134" i="5" s="1"/>
  <c r="J134" i="5"/>
  <c r="K134" i="5" s="1"/>
  <c r="AD126" i="5"/>
  <c r="AE126" i="5" s="1"/>
  <c r="Z126" i="5"/>
  <c r="AA126" i="5" s="1"/>
  <c r="V126" i="5"/>
  <c r="W126" i="5" s="1"/>
  <c r="AH126" i="5"/>
  <c r="AI126" i="5" s="1"/>
  <c r="N126" i="5"/>
  <c r="O126" i="5" s="1"/>
  <c r="R126" i="5"/>
  <c r="S126" i="5" s="1"/>
  <c r="J126" i="5"/>
  <c r="K126" i="5" s="1"/>
  <c r="AH118" i="5"/>
  <c r="AI118" i="5" s="1"/>
  <c r="AD118" i="5"/>
  <c r="AE118" i="5" s="1"/>
  <c r="Z118" i="5"/>
  <c r="AA118" i="5" s="1"/>
  <c r="V118" i="5"/>
  <c r="W118" i="5" s="1"/>
  <c r="N118" i="5"/>
  <c r="O118" i="5" s="1"/>
  <c r="R118" i="5"/>
  <c r="S118" i="5" s="1"/>
  <c r="J118" i="5"/>
  <c r="K118" i="5" s="1"/>
  <c r="AD110" i="5"/>
  <c r="AE110" i="5" s="1"/>
  <c r="AH110" i="5"/>
  <c r="AI110" i="5" s="1"/>
  <c r="Z110" i="5"/>
  <c r="AA110" i="5" s="1"/>
  <c r="V110" i="5"/>
  <c r="W110" i="5" s="1"/>
  <c r="N110" i="5"/>
  <c r="O110" i="5" s="1"/>
  <c r="R110" i="5"/>
  <c r="S110" i="5" s="1"/>
  <c r="J110" i="5"/>
  <c r="K110" i="5" s="1"/>
  <c r="AH102" i="5"/>
  <c r="AI102" i="5" s="1"/>
  <c r="AD102" i="5"/>
  <c r="AE102" i="5" s="1"/>
  <c r="V102" i="5"/>
  <c r="W102" i="5" s="1"/>
  <c r="Z102" i="5"/>
  <c r="AA102" i="5" s="1"/>
  <c r="N102" i="5"/>
  <c r="O102" i="5" s="1"/>
  <c r="R102" i="5"/>
  <c r="S102" i="5" s="1"/>
  <c r="J102" i="5"/>
  <c r="K102" i="5" s="1"/>
  <c r="AH94" i="5"/>
  <c r="AI94" i="5" s="1"/>
  <c r="AD94" i="5"/>
  <c r="AE94" i="5" s="1"/>
  <c r="Z94" i="5"/>
  <c r="AA94" i="5" s="1"/>
  <c r="V94" i="5"/>
  <c r="W94" i="5" s="1"/>
  <c r="N94" i="5"/>
  <c r="O94" i="5" s="1"/>
  <c r="R94" i="5"/>
  <c r="S94" i="5" s="1"/>
  <c r="J94" i="5"/>
  <c r="K94" i="5" s="1"/>
  <c r="AH86" i="5"/>
  <c r="AI86" i="5" s="1"/>
  <c r="AD86" i="5"/>
  <c r="AE86" i="5" s="1"/>
  <c r="Z86" i="5"/>
  <c r="AA86" i="5" s="1"/>
  <c r="V86" i="5"/>
  <c r="W86" i="5" s="1"/>
  <c r="N86" i="5"/>
  <c r="O86" i="5" s="1"/>
  <c r="R86" i="5"/>
  <c r="S86" i="5" s="1"/>
  <c r="J86" i="5"/>
  <c r="K86" i="5" s="1"/>
  <c r="AH78" i="5"/>
  <c r="AI78" i="5" s="1"/>
  <c r="AD78" i="5"/>
  <c r="AE78" i="5" s="1"/>
  <c r="Z78" i="5"/>
  <c r="AA78" i="5" s="1"/>
  <c r="V78" i="5"/>
  <c r="W78" i="5" s="1"/>
  <c r="N78" i="5"/>
  <c r="O78" i="5" s="1"/>
  <c r="R78" i="5"/>
  <c r="S78" i="5" s="1"/>
  <c r="J78" i="5"/>
  <c r="K78" i="5" s="1"/>
  <c r="AH70" i="5"/>
  <c r="AI70" i="5" s="1"/>
  <c r="AD70" i="5"/>
  <c r="AE70" i="5" s="1"/>
  <c r="Z70" i="5"/>
  <c r="AA70" i="5" s="1"/>
  <c r="V70" i="5"/>
  <c r="W70" i="5" s="1"/>
  <c r="N70" i="5"/>
  <c r="O70" i="5" s="1"/>
  <c r="J70" i="5"/>
  <c r="K70" i="5" s="1"/>
  <c r="AH62" i="5"/>
  <c r="AI62" i="5" s="1"/>
  <c r="AD62" i="5"/>
  <c r="AE62" i="5" s="1"/>
  <c r="Z62" i="5"/>
  <c r="AA62" i="5" s="1"/>
  <c r="V62" i="5"/>
  <c r="W62" i="5" s="1"/>
  <c r="N62" i="5"/>
  <c r="O62" i="5" s="1"/>
  <c r="R62" i="5"/>
  <c r="S62" i="5" s="1"/>
  <c r="J62" i="5"/>
  <c r="K62" i="5" s="1"/>
  <c r="AH54" i="5"/>
  <c r="AI54" i="5" s="1"/>
  <c r="AD54" i="5"/>
  <c r="AE54" i="5" s="1"/>
  <c r="Z54" i="5"/>
  <c r="AA54" i="5" s="1"/>
  <c r="V54" i="5"/>
  <c r="W54" i="5" s="1"/>
  <c r="N54" i="5"/>
  <c r="O54" i="5" s="1"/>
  <c r="R54" i="5"/>
  <c r="S54" i="5" s="1"/>
  <c r="J54" i="5"/>
  <c r="K54" i="5" s="1"/>
  <c r="AH46" i="5"/>
  <c r="AI46" i="5" s="1"/>
  <c r="AD46" i="5"/>
  <c r="AE46" i="5" s="1"/>
  <c r="V46" i="5"/>
  <c r="W46" i="5" s="1"/>
  <c r="Z46" i="5"/>
  <c r="AA46" i="5" s="1"/>
  <c r="N46" i="5"/>
  <c r="O46" i="5" s="1"/>
  <c r="R46" i="5"/>
  <c r="S46" i="5" s="1"/>
  <c r="J46" i="5"/>
  <c r="K46" i="5" s="1"/>
  <c r="AH38" i="5"/>
  <c r="AI38" i="5" s="1"/>
  <c r="AD38" i="5"/>
  <c r="AE38" i="5" s="1"/>
  <c r="N38" i="5"/>
  <c r="O38" i="5" s="1"/>
  <c r="V38" i="5"/>
  <c r="W38" i="5" s="1"/>
  <c r="Z38" i="5"/>
  <c r="AA38" i="5" s="1"/>
  <c r="R38" i="5"/>
  <c r="S38" i="5" s="1"/>
  <c r="J38" i="5"/>
  <c r="K38" i="5" s="1"/>
  <c r="AH30" i="5"/>
  <c r="AI30" i="5" s="1"/>
  <c r="AD30" i="5"/>
  <c r="AE30" i="5" s="1"/>
  <c r="Z30" i="5"/>
  <c r="AA30" i="5" s="1"/>
  <c r="N30" i="5"/>
  <c r="O30" i="5" s="1"/>
  <c r="V30" i="5"/>
  <c r="W30" i="5" s="1"/>
  <c r="AH22" i="5"/>
  <c r="AI22" i="5" s="1"/>
  <c r="AD22" i="5"/>
  <c r="AE22" i="5" s="1"/>
  <c r="Z22" i="5"/>
  <c r="AA22" i="5" s="1"/>
  <c r="V22" i="5"/>
  <c r="W22" i="5" s="1"/>
  <c r="N22" i="5"/>
  <c r="O22" i="5" s="1"/>
  <c r="R22" i="5"/>
  <c r="S22" i="5" s="1"/>
  <c r="AD14" i="5"/>
  <c r="AE14" i="5" s="1"/>
  <c r="AH14" i="5"/>
  <c r="AI14" i="5" s="1"/>
  <c r="Z14" i="5"/>
  <c r="AA14" i="5" s="1"/>
  <c r="N14" i="5"/>
  <c r="O14" i="5" s="1"/>
  <c r="R14" i="5"/>
  <c r="S14" i="5" s="1"/>
  <c r="AH6" i="5"/>
  <c r="AI6" i="5" s="1"/>
  <c r="AD6" i="5"/>
  <c r="AE6" i="5" s="1"/>
  <c r="V6" i="5"/>
  <c r="W6" i="5" s="1"/>
  <c r="Z6" i="5"/>
  <c r="AA6" i="5" s="1"/>
  <c r="N6" i="5"/>
  <c r="O6" i="5" s="1"/>
  <c r="R6" i="5"/>
  <c r="S6" i="5" s="1"/>
  <c r="K184" i="5"/>
  <c r="K176" i="5"/>
  <c r="K120" i="5"/>
  <c r="K64" i="5"/>
  <c r="J202" i="5"/>
  <c r="K202" i="5" s="1"/>
  <c r="J192" i="5"/>
  <c r="K192" i="5" s="1"/>
  <c r="J170" i="5"/>
  <c r="K170" i="5" s="1"/>
  <c r="J138" i="5"/>
  <c r="K138" i="5" s="1"/>
  <c r="J128" i="5"/>
  <c r="K128" i="5" s="1"/>
  <c r="J106" i="5"/>
  <c r="K106" i="5" s="1"/>
  <c r="J96" i="5"/>
  <c r="K96" i="5" s="1"/>
  <c r="J83" i="5"/>
  <c r="K83" i="5" s="1"/>
  <c r="J72" i="5"/>
  <c r="K72" i="5" s="1"/>
  <c r="J58" i="5"/>
  <c r="K58" i="5" s="1"/>
  <c r="J47" i="5"/>
  <c r="K47" i="5" s="1"/>
  <c r="J32" i="5"/>
  <c r="K32" i="5" s="1"/>
  <c r="J16" i="5"/>
  <c r="K16" i="5" s="1"/>
  <c r="J3" i="5"/>
  <c r="K3" i="5" s="1"/>
  <c r="O189" i="5"/>
  <c r="O157" i="5"/>
  <c r="O125" i="5"/>
  <c r="O109" i="5"/>
  <c r="O101" i="5"/>
  <c r="O77" i="5"/>
  <c r="N185" i="5"/>
  <c r="O185" i="5" s="1"/>
  <c r="N97" i="5"/>
  <c r="O97" i="5" s="1"/>
  <c r="N63" i="5"/>
  <c r="O63" i="5" s="1"/>
  <c r="N24" i="5"/>
  <c r="O24" i="5" s="1"/>
  <c r="S80" i="5"/>
  <c r="R70" i="5"/>
  <c r="S70" i="5" s="1"/>
  <c r="V123" i="5"/>
  <c r="W123" i="5" s="1"/>
  <c r="AH195" i="5"/>
  <c r="AI195" i="5" s="1"/>
  <c r="AD195" i="5"/>
  <c r="AE195" i="5" s="1"/>
  <c r="Z195" i="5"/>
  <c r="AA195" i="5" s="1"/>
  <c r="V195" i="5"/>
  <c r="W195" i="5" s="1"/>
  <c r="N195" i="5"/>
  <c r="O195" i="5" s="1"/>
  <c r="R195" i="5"/>
  <c r="S195" i="5" s="1"/>
  <c r="AH155" i="5"/>
  <c r="AI155" i="5" s="1"/>
  <c r="Z155" i="5"/>
  <c r="AA155" i="5" s="1"/>
  <c r="AD155" i="5"/>
  <c r="AE155" i="5" s="1"/>
  <c r="N155" i="5"/>
  <c r="O155" i="5" s="1"/>
  <c r="V155" i="5"/>
  <c r="W155" i="5" s="1"/>
  <c r="R155" i="5"/>
  <c r="S155" i="5" s="1"/>
  <c r="AH115" i="5"/>
  <c r="AI115" i="5" s="1"/>
  <c r="Z115" i="5"/>
  <c r="AA115" i="5" s="1"/>
  <c r="AD115" i="5"/>
  <c r="AE115" i="5" s="1"/>
  <c r="N115" i="5"/>
  <c r="O115" i="5" s="1"/>
  <c r="V115" i="5"/>
  <c r="W115" i="5" s="1"/>
  <c r="R115" i="5"/>
  <c r="S115" i="5" s="1"/>
  <c r="AH59" i="5"/>
  <c r="AI59" i="5" s="1"/>
  <c r="Z59" i="5"/>
  <c r="AA59" i="5" s="1"/>
  <c r="AD59" i="5"/>
  <c r="AE59" i="5" s="1"/>
  <c r="V59" i="5"/>
  <c r="W59" i="5" s="1"/>
  <c r="N59" i="5"/>
  <c r="O59" i="5" s="1"/>
  <c r="R59" i="5"/>
  <c r="S59" i="5" s="1"/>
  <c r="AH11" i="5"/>
  <c r="AI11" i="5" s="1"/>
  <c r="AD11" i="5"/>
  <c r="AE11" i="5" s="1"/>
  <c r="Z11" i="5"/>
  <c r="AA11" i="5" s="1"/>
  <c r="V11" i="5"/>
  <c r="W11" i="5" s="1"/>
  <c r="N11" i="5"/>
  <c r="O11" i="5" s="1"/>
  <c r="R11" i="5"/>
  <c r="S11" i="5" s="1"/>
  <c r="AH186" i="5"/>
  <c r="AI186" i="5" s="1"/>
  <c r="AD186" i="5"/>
  <c r="AE186" i="5" s="1"/>
  <c r="Z186" i="5"/>
  <c r="AA186" i="5" s="1"/>
  <c r="V186" i="5"/>
  <c r="W186" i="5" s="1"/>
  <c r="R186" i="5"/>
  <c r="S186" i="5" s="1"/>
  <c r="N186" i="5"/>
  <c r="O186" i="5" s="1"/>
  <c r="AH154" i="5"/>
  <c r="AI154" i="5" s="1"/>
  <c r="AD154" i="5"/>
  <c r="AE154" i="5" s="1"/>
  <c r="Z154" i="5"/>
  <c r="AA154" i="5" s="1"/>
  <c r="V154" i="5"/>
  <c r="W154" i="5" s="1"/>
  <c r="N154" i="5"/>
  <c r="O154" i="5" s="1"/>
  <c r="R154" i="5"/>
  <c r="S154" i="5" s="1"/>
  <c r="AH122" i="5"/>
  <c r="AI122" i="5" s="1"/>
  <c r="AD122" i="5"/>
  <c r="AE122" i="5" s="1"/>
  <c r="Z122" i="5"/>
  <c r="AA122" i="5" s="1"/>
  <c r="V122" i="5"/>
  <c r="W122" i="5" s="1"/>
  <c r="R122" i="5"/>
  <c r="S122" i="5" s="1"/>
  <c r="N122" i="5"/>
  <c r="O122" i="5" s="1"/>
  <c r="AH90" i="5"/>
  <c r="AI90" i="5" s="1"/>
  <c r="Z90" i="5"/>
  <c r="AA90" i="5" s="1"/>
  <c r="AD90" i="5"/>
  <c r="AE90" i="5" s="1"/>
  <c r="V90" i="5"/>
  <c r="W90" i="5" s="1"/>
  <c r="N90" i="5"/>
  <c r="O90" i="5" s="1"/>
  <c r="R90" i="5"/>
  <c r="S90" i="5" s="1"/>
  <c r="AH74" i="5"/>
  <c r="AI74" i="5" s="1"/>
  <c r="AD74" i="5"/>
  <c r="AE74" i="5" s="1"/>
  <c r="Z74" i="5"/>
  <c r="AA74" i="5" s="1"/>
  <c r="V74" i="5"/>
  <c r="W74" i="5" s="1"/>
  <c r="R74" i="5"/>
  <c r="S74" i="5" s="1"/>
  <c r="N74" i="5"/>
  <c r="O74" i="5" s="1"/>
  <c r="AH50" i="5"/>
  <c r="AI50" i="5" s="1"/>
  <c r="Z50" i="5"/>
  <c r="AA50" i="5" s="1"/>
  <c r="V50" i="5"/>
  <c r="W50" i="5" s="1"/>
  <c r="AD50" i="5"/>
  <c r="AE50" i="5" s="1"/>
  <c r="R50" i="5"/>
  <c r="S50" i="5" s="1"/>
  <c r="AH26" i="5"/>
  <c r="AI26" i="5" s="1"/>
  <c r="AD26" i="5"/>
  <c r="AE26" i="5" s="1"/>
  <c r="Z26" i="5"/>
  <c r="AA26" i="5" s="1"/>
  <c r="V26" i="5"/>
  <c r="W26" i="5" s="1"/>
  <c r="R26" i="5"/>
  <c r="S26" i="5" s="1"/>
  <c r="N26" i="5"/>
  <c r="O26" i="5" s="1"/>
  <c r="J26" i="5"/>
  <c r="K26" i="5" s="1"/>
  <c r="J122" i="5"/>
  <c r="K122" i="5" s="1"/>
  <c r="AH184" i="5"/>
  <c r="AI184" i="5" s="1"/>
  <c r="Z184" i="5"/>
  <c r="AA184" i="5" s="1"/>
  <c r="V184" i="5"/>
  <c r="W184" i="5" s="1"/>
  <c r="AD184" i="5"/>
  <c r="AE184" i="5" s="1"/>
  <c r="R184" i="5"/>
  <c r="S184" i="5" s="1"/>
  <c r="N184" i="5"/>
  <c r="O184" i="5" s="1"/>
  <c r="AH160" i="5"/>
  <c r="AI160" i="5" s="1"/>
  <c r="Z160" i="5"/>
  <c r="AA160" i="5" s="1"/>
  <c r="V160" i="5"/>
  <c r="W160" i="5" s="1"/>
  <c r="AD160" i="5"/>
  <c r="AE160" i="5" s="1"/>
  <c r="R160" i="5"/>
  <c r="S160" i="5" s="1"/>
  <c r="N160" i="5"/>
  <c r="O160" i="5" s="1"/>
  <c r="AH144" i="5"/>
  <c r="AI144" i="5" s="1"/>
  <c r="Z144" i="5"/>
  <c r="AA144" i="5" s="1"/>
  <c r="AD144" i="5"/>
  <c r="AE144" i="5" s="1"/>
  <c r="V144" i="5"/>
  <c r="W144" i="5" s="1"/>
  <c r="N144" i="5"/>
  <c r="O144" i="5" s="1"/>
  <c r="R144" i="5"/>
  <c r="S144" i="5" s="1"/>
  <c r="AH120" i="5"/>
  <c r="AI120" i="5" s="1"/>
  <c r="AD120" i="5"/>
  <c r="AE120" i="5" s="1"/>
  <c r="V120" i="5"/>
  <c r="W120" i="5" s="1"/>
  <c r="Z120" i="5"/>
  <c r="AA120" i="5" s="1"/>
  <c r="N120" i="5"/>
  <c r="O120" i="5" s="1"/>
  <c r="AH80" i="5"/>
  <c r="AI80" i="5" s="1"/>
  <c r="AD80" i="5"/>
  <c r="AE80" i="5" s="1"/>
  <c r="Z80" i="5"/>
  <c r="AA80" i="5" s="1"/>
  <c r="V80" i="5"/>
  <c r="W80" i="5" s="1"/>
  <c r="N80" i="5"/>
  <c r="O80" i="5" s="1"/>
  <c r="AH56" i="5"/>
  <c r="AI56" i="5" s="1"/>
  <c r="AD56" i="5"/>
  <c r="AE56" i="5" s="1"/>
  <c r="Z56" i="5"/>
  <c r="AA56" i="5" s="1"/>
  <c r="V56" i="5"/>
  <c r="W56" i="5" s="1"/>
  <c r="R56" i="5"/>
  <c r="S56" i="5" s="1"/>
  <c r="N56" i="5"/>
  <c r="O56" i="5" s="1"/>
  <c r="AH199" i="5"/>
  <c r="AI199" i="5" s="1"/>
  <c r="AD199" i="5"/>
  <c r="AE199" i="5" s="1"/>
  <c r="Z199" i="5"/>
  <c r="AA199" i="5" s="1"/>
  <c r="V199" i="5"/>
  <c r="W199" i="5" s="1"/>
  <c r="R199" i="5"/>
  <c r="S199" i="5" s="1"/>
  <c r="AH191" i="5"/>
  <c r="AI191" i="5" s="1"/>
  <c r="AD191" i="5"/>
  <c r="AE191" i="5" s="1"/>
  <c r="Z191" i="5"/>
  <c r="AA191" i="5" s="1"/>
  <c r="V191" i="5"/>
  <c r="W191" i="5" s="1"/>
  <c r="N191" i="5"/>
  <c r="O191" i="5" s="1"/>
  <c r="R191" i="5"/>
  <c r="S191" i="5" s="1"/>
  <c r="AH175" i="5"/>
  <c r="AI175" i="5" s="1"/>
  <c r="AD175" i="5"/>
  <c r="AE175" i="5" s="1"/>
  <c r="Z175" i="5"/>
  <c r="AA175" i="5" s="1"/>
  <c r="V175" i="5"/>
  <c r="W175" i="5" s="1"/>
  <c r="R175" i="5"/>
  <c r="S175" i="5" s="1"/>
  <c r="AH151" i="5"/>
  <c r="AI151" i="5" s="1"/>
  <c r="AD151" i="5"/>
  <c r="AE151" i="5" s="1"/>
  <c r="Z151" i="5"/>
  <c r="AA151" i="5" s="1"/>
  <c r="V151" i="5"/>
  <c r="W151" i="5" s="1"/>
  <c r="R151" i="5"/>
  <c r="S151" i="5" s="1"/>
  <c r="N151" i="5"/>
  <c r="O151" i="5" s="1"/>
  <c r="AH135" i="5"/>
  <c r="AI135" i="5" s="1"/>
  <c r="AD135" i="5"/>
  <c r="AE135" i="5" s="1"/>
  <c r="Z135" i="5"/>
  <c r="AA135" i="5" s="1"/>
  <c r="V135" i="5"/>
  <c r="W135" i="5" s="1"/>
  <c r="R135" i="5"/>
  <c r="S135" i="5" s="1"/>
  <c r="AH119" i="5"/>
  <c r="AI119" i="5" s="1"/>
  <c r="AD119" i="5"/>
  <c r="AE119" i="5" s="1"/>
  <c r="Z119" i="5"/>
  <c r="AA119" i="5" s="1"/>
  <c r="V119" i="5"/>
  <c r="W119" i="5" s="1"/>
  <c r="N119" i="5"/>
  <c r="O119" i="5" s="1"/>
  <c r="R119" i="5"/>
  <c r="S119" i="5" s="1"/>
  <c r="AH103" i="5"/>
  <c r="AI103" i="5" s="1"/>
  <c r="Z103" i="5"/>
  <c r="AA103" i="5" s="1"/>
  <c r="V103" i="5"/>
  <c r="W103" i="5" s="1"/>
  <c r="AD103" i="5"/>
  <c r="AE103" i="5" s="1"/>
  <c r="R103" i="5"/>
  <c r="S103" i="5" s="1"/>
  <c r="N103" i="5"/>
  <c r="O103" i="5" s="1"/>
  <c r="AH87" i="5"/>
  <c r="AI87" i="5" s="1"/>
  <c r="AD87" i="5"/>
  <c r="AE87" i="5" s="1"/>
  <c r="Z87" i="5"/>
  <c r="AA87" i="5" s="1"/>
  <c r="V87" i="5"/>
  <c r="W87" i="5" s="1"/>
  <c r="R87" i="5"/>
  <c r="S87" i="5" s="1"/>
  <c r="N87" i="5"/>
  <c r="O87" i="5" s="1"/>
  <c r="AH71" i="5"/>
  <c r="AI71" i="5" s="1"/>
  <c r="AD71" i="5"/>
  <c r="AE71" i="5" s="1"/>
  <c r="Z71" i="5"/>
  <c r="AA71" i="5" s="1"/>
  <c r="V71" i="5"/>
  <c r="W71" i="5" s="1"/>
  <c r="R71" i="5"/>
  <c r="S71" i="5" s="1"/>
  <c r="N71" i="5"/>
  <c r="O71" i="5" s="1"/>
  <c r="AH55" i="5"/>
  <c r="AI55" i="5" s="1"/>
  <c r="AD55" i="5"/>
  <c r="AE55" i="5" s="1"/>
  <c r="Z55" i="5"/>
  <c r="AA55" i="5" s="1"/>
  <c r="V55" i="5"/>
  <c r="W55" i="5" s="1"/>
  <c r="N55" i="5"/>
  <c r="O55" i="5" s="1"/>
  <c r="AH39" i="5"/>
  <c r="AI39" i="5" s="1"/>
  <c r="AD39" i="5"/>
  <c r="AE39" i="5" s="1"/>
  <c r="Z39" i="5"/>
  <c r="AA39" i="5" s="1"/>
  <c r="V39" i="5"/>
  <c r="W39" i="5" s="1"/>
  <c r="N39" i="5"/>
  <c r="O39" i="5" s="1"/>
  <c r="R39" i="5"/>
  <c r="S39" i="5" s="1"/>
  <c r="AH23" i="5"/>
  <c r="AI23" i="5" s="1"/>
  <c r="AD23" i="5"/>
  <c r="AE23" i="5" s="1"/>
  <c r="Z23" i="5"/>
  <c r="AA23" i="5" s="1"/>
  <c r="V23" i="5"/>
  <c r="W23" i="5" s="1"/>
  <c r="R23" i="5"/>
  <c r="S23" i="5" s="1"/>
  <c r="N23" i="5"/>
  <c r="O23" i="5" s="1"/>
  <c r="AH7" i="5"/>
  <c r="AI7" i="5" s="1"/>
  <c r="Z7" i="5"/>
  <c r="AA7" i="5" s="1"/>
  <c r="AD7" i="5"/>
  <c r="AE7" i="5" s="1"/>
  <c r="V7" i="5"/>
  <c r="W7" i="5" s="1"/>
  <c r="R7" i="5"/>
  <c r="S7" i="5" s="1"/>
  <c r="N7" i="5"/>
  <c r="O7" i="5" s="1"/>
  <c r="J203" i="5"/>
  <c r="K203" i="5" s="1"/>
  <c r="J183" i="5"/>
  <c r="K183" i="5" s="1"/>
  <c r="J161" i="5"/>
  <c r="K161" i="5" s="1"/>
  <c r="J139" i="5"/>
  <c r="K139" i="5" s="1"/>
  <c r="J119" i="5"/>
  <c r="K119" i="5" s="1"/>
  <c r="J97" i="5"/>
  <c r="K97" i="5" s="1"/>
  <c r="J73" i="5"/>
  <c r="K73" i="5" s="1"/>
  <c r="J33" i="5"/>
  <c r="K33" i="5" s="1"/>
  <c r="AH190" i="5"/>
  <c r="AI190" i="5" s="1"/>
  <c r="AD190" i="5"/>
  <c r="AE190" i="5" s="1"/>
  <c r="Z190" i="5"/>
  <c r="AA190" i="5" s="1"/>
  <c r="N190" i="5"/>
  <c r="O190" i="5" s="1"/>
  <c r="R190" i="5"/>
  <c r="S190" i="5" s="1"/>
  <c r="V190" i="5"/>
  <c r="W190" i="5" s="1"/>
  <c r="J190" i="5"/>
  <c r="K190" i="5" s="1"/>
  <c r="AH197" i="5"/>
  <c r="AI197" i="5" s="1"/>
  <c r="AD197" i="5"/>
  <c r="AE197" i="5" s="1"/>
  <c r="V197" i="5"/>
  <c r="W197" i="5" s="1"/>
  <c r="Z197" i="5"/>
  <c r="AA197" i="5" s="1"/>
  <c r="N197" i="5"/>
  <c r="O197" i="5" s="1"/>
  <c r="J197" i="5"/>
  <c r="K197" i="5" s="1"/>
  <c r="R197" i="5"/>
  <c r="S197" i="5" s="1"/>
  <c r="AH189" i="5"/>
  <c r="AI189" i="5" s="1"/>
  <c r="AD189" i="5"/>
  <c r="AE189" i="5" s="1"/>
  <c r="V189" i="5"/>
  <c r="W189" i="5" s="1"/>
  <c r="Z189" i="5"/>
  <c r="AA189" i="5" s="1"/>
  <c r="R189" i="5"/>
  <c r="S189" i="5" s="1"/>
  <c r="J189" i="5"/>
  <c r="K189" i="5" s="1"/>
  <c r="AD181" i="5"/>
  <c r="AE181" i="5" s="1"/>
  <c r="V181" i="5"/>
  <c r="W181" i="5" s="1"/>
  <c r="Z181" i="5"/>
  <c r="AA181" i="5" s="1"/>
  <c r="AH181" i="5"/>
  <c r="AI181" i="5" s="1"/>
  <c r="R181" i="5"/>
  <c r="S181" i="5" s="1"/>
  <c r="N181" i="5"/>
  <c r="O181" i="5" s="1"/>
  <c r="J181" i="5"/>
  <c r="K181" i="5" s="1"/>
  <c r="AH173" i="5"/>
  <c r="AI173" i="5" s="1"/>
  <c r="AD173" i="5"/>
  <c r="AE173" i="5" s="1"/>
  <c r="V173" i="5"/>
  <c r="W173" i="5" s="1"/>
  <c r="Z173" i="5"/>
  <c r="AA173" i="5" s="1"/>
  <c r="J173" i="5"/>
  <c r="K173" i="5" s="1"/>
  <c r="N173" i="5"/>
  <c r="O173" i="5" s="1"/>
  <c r="AH165" i="5"/>
  <c r="AI165" i="5" s="1"/>
  <c r="AD165" i="5"/>
  <c r="AE165" i="5" s="1"/>
  <c r="V165" i="5"/>
  <c r="W165" i="5" s="1"/>
  <c r="Z165" i="5"/>
  <c r="AA165" i="5" s="1"/>
  <c r="R165" i="5"/>
  <c r="S165" i="5" s="1"/>
  <c r="N165" i="5"/>
  <c r="O165" i="5" s="1"/>
  <c r="J165" i="5"/>
  <c r="K165" i="5" s="1"/>
  <c r="AH157" i="5"/>
  <c r="AI157" i="5" s="1"/>
  <c r="AD157" i="5"/>
  <c r="AE157" i="5" s="1"/>
  <c r="V157" i="5"/>
  <c r="W157" i="5" s="1"/>
  <c r="Z157" i="5"/>
  <c r="AA157" i="5" s="1"/>
  <c r="R157" i="5"/>
  <c r="S157" i="5" s="1"/>
  <c r="J157" i="5"/>
  <c r="K157" i="5" s="1"/>
  <c r="AH149" i="5"/>
  <c r="AI149" i="5" s="1"/>
  <c r="AD149" i="5"/>
  <c r="AE149" i="5" s="1"/>
  <c r="V149" i="5"/>
  <c r="W149" i="5" s="1"/>
  <c r="Z149" i="5"/>
  <c r="AA149" i="5" s="1"/>
  <c r="R149" i="5"/>
  <c r="S149" i="5" s="1"/>
  <c r="N149" i="5"/>
  <c r="O149" i="5" s="1"/>
  <c r="J149" i="5"/>
  <c r="K149" i="5" s="1"/>
  <c r="AH141" i="5"/>
  <c r="AI141" i="5" s="1"/>
  <c r="AD141" i="5"/>
  <c r="AE141" i="5" s="1"/>
  <c r="V141" i="5"/>
  <c r="W141" i="5" s="1"/>
  <c r="Z141" i="5"/>
  <c r="AA141" i="5" s="1"/>
  <c r="R141" i="5"/>
  <c r="S141" i="5" s="1"/>
  <c r="J141" i="5"/>
  <c r="K141" i="5" s="1"/>
  <c r="N141" i="5"/>
  <c r="O141" i="5" s="1"/>
  <c r="AH133" i="5"/>
  <c r="AI133" i="5" s="1"/>
  <c r="AD133" i="5"/>
  <c r="AE133" i="5" s="1"/>
  <c r="V133" i="5"/>
  <c r="W133" i="5" s="1"/>
  <c r="Z133" i="5"/>
  <c r="AA133" i="5" s="1"/>
  <c r="N133" i="5"/>
  <c r="O133" i="5" s="1"/>
  <c r="J133" i="5"/>
  <c r="K133" i="5" s="1"/>
  <c r="AH125" i="5"/>
  <c r="AI125" i="5" s="1"/>
  <c r="V125" i="5"/>
  <c r="W125" i="5" s="1"/>
  <c r="Z125" i="5"/>
  <c r="AA125" i="5" s="1"/>
  <c r="AD125" i="5"/>
  <c r="AE125" i="5" s="1"/>
  <c r="R125" i="5"/>
  <c r="S125" i="5" s="1"/>
  <c r="J125" i="5"/>
  <c r="K125" i="5" s="1"/>
  <c r="AH117" i="5"/>
  <c r="AI117" i="5" s="1"/>
  <c r="AD117" i="5"/>
  <c r="AE117" i="5" s="1"/>
  <c r="V117" i="5"/>
  <c r="W117" i="5" s="1"/>
  <c r="Z117" i="5"/>
  <c r="AA117" i="5" s="1"/>
  <c r="N117" i="5"/>
  <c r="O117" i="5" s="1"/>
  <c r="R117" i="5"/>
  <c r="S117" i="5" s="1"/>
  <c r="J117" i="5"/>
  <c r="K117" i="5" s="1"/>
  <c r="AH109" i="5"/>
  <c r="AI109" i="5" s="1"/>
  <c r="V109" i="5"/>
  <c r="W109" i="5" s="1"/>
  <c r="AD109" i="5"/>
  <c r="AE109" i="5" s="1"/>
  <c r="Z109" i="5"/>
  <c r="AA109" i="5" s="1"/>
  <c r="R109" i="5"/>
  <c r="S109" i="5" s="1"/>
  <c r="J109" i="5"/>
  <c r="K109" i="5" s="1"/>
  <c r="AH101" i="5"/>
  <c r="AI101" i="5" s="1"/>
  <c r="AD101" i="5"/>
  <c r="AE101" i="5" s="1"/>
  <c r="V101" i="5"/>
  <c r="W101" i="5" s="1"/>
  <c r="Z101" i="5"/>
  <c r="AA101" i="5" s="1"/>
  <c r="R101" i="5"/>
  <c r="S101" i="5" s="1"/>
  <c r="J101" i="5"/>
  <c r="K101" i="5" s="1"/>
  <c r="AH93" i="5"/>
  <c r="AI93" i="5" s="1"/>
  <c r="AD93" i="5"/>
  <c r="AE93" i="5" s="1"/>
  <c r="V93" i="5"/>
  <c r="W93" i="5" s="1"/>
  <c r="Z93" i="5"/>
  <c r="AA93" i="5" s="1"/>
  <c r="R93" i="5"/>
  <c r="S93" i="5" s="1"/>
  <c r="N93" i="5"/>
  <c r="O93" i="5" s="1"/>
  <c r="J93" i="5"/>
  <c r="K93" i="5" s="1"/>
  <c r="AH85" i="5"/>
  <c r="AI85" i="5" s="1"/>
  <c r="V85" i="5"/>
  <c r="W85" i="5" s="1"/>
  <c r="Z85" i="5"/>
  <c r="AA85" i="5" s="1"/>
  <c r="AD85" i="5"/>
  <c r="AE85" i="5" s="1"/>
  <c r="R85" i="5"/>
  <c r="S85" i="5" s="1"/>
  <c r="N85" i="5"/>
  <c r="O85" i="5" s="1"/>
  <c r="J85" i="5"/>
  <c r="K85" i="5" s="1"/>
  <c r="AH77" i="5"/>
  <c r="AI77" i="5" s="1"/>
  <c r="AD77" i="5"/>
  <c r="AE77" i="5" s="1"/>
  <c r="V77" i="5"/>
  <c r="W77" i="5" s="1"/>
  <c r="R77" i="5"/>
  <c r="S77" i="5" s="1"/>
  <c r="Z77" i="5"/>
  <c r="AA77" i="5" s="1"/>
  <c r="J77" i="5"/>
  <c r="K77" i="5" s="1"/>
  <c r="AD69" i="5"/>
  <c r="AE69" i="5" s="1"/>
  <c r="AH69" i="5"/>
  <c r="AI69" i="5" s="1"/>
  <c r="V69" i="5"/>
  <c r="W69" i="5" s="1"/>
  <c r="Z69" i="5"/>
  <c r="AA69" i="5" s="1"/>
  <c r="N69" i="5"/>
  <c r="O69" i="5" s="1"/>
  <c r="J69" i="5"/>
  <c r="K69" i="5" s="1"/>
  <c r="R69" i="5"/>
  <c r="S69" i="5" s="1"/>
  <c r="AD61" i="5"/>
  <c r="AE61" i="5" s="1"/>
  <c r="AH61" i="5"/>
  <c r="AI61" i="5" s="1"/>
  <c r="V61" i="5"/>
  <c r="W61" i="5" s="1"/>
  <c r="Z61" i="5"/>
  <c r="AA61" i="5" s="1"/>
  <c r="R61" i="5"/>
  <c r="S61" i="5" s="1"/>
  <c r="N61" i="5"/>
  <c r="O61" i="5" s="1"/>
  <c r="J61" i="5"/>
  <c r="K61" i="5" s="1"/>
  <c r="AD53" i="5"/>
  <c r="AE53" i="5" s="1"/>
  <c r="AH53" i="5"/>
  <c r="AI53" i="5" s="1"/>
  <c r="V53" i="5"/>
  <c r="W53" i="5" s="1"/>
  <c r="Z53" i="5"/>
  <c r="AA53" i="5" s="1"/>
  <c r="N53" i="5"/>
  <c r="O53" i="5" s="1"/>
  <c r="R53" i="5"/>
  <c r="S53" i="5" s="1"/>
  <c r="J53" i="5"/>
  <c r="K53" i="5" s="1"/>
  <c r="AD45" i="5"/>
  <c r="AE45" i="5" s="1"/>
  <c r="AH45" i="5"/>
  <c r="AI45" i="5" s="1"/>
  <c r="V45" i="5"/>
  <c r="W45" i="5" s="1"/>
  <c r="Z45" i="5"/>
  <c r="AA45" i="5" s="1"/>
  <c r="N45" i="5"/>
  <c r="O45" i="5" s="1"/>
  <c r="J45" i="5"/>
  <c r="K45" i="5" s="1"/>
  <c r="AD37" i="5"/>
  <c r="AE37" i="5" s="1"/>
  <c r="AH37" i="5"/>
  <c r="AI37" i="5" s="1"/>
  <c r="V37" i="5"/>
  <c r="W37" i="5" s="1"/>
  <c r="Z37" i="5"/>
  <c r="AA37" i="5" s="1"/>
  <c r="J37" i="5"/>
  <c r="K37" i="5" s="1"/>
  <c r="R37" i="5"/>
  <c r="S37" i="5" s="1"/>
  <c r="N37" i="5"/>
  <c r="O37" i="5" s="1"/>
  <c r="AD29" i="5"/>
  <c r="AE29" i="5" s="1"/>
  <c r="AH29" i="5"/>
  <c r="AI29" i="5" s="1"/>
  <c r="V29" i="5"/>
  <c r="W29" i="5" s="1"/>
  <c r="Z29" i="5"/>
  <c r="AA29" i="5" s="1"/>
  <c r="J29" i="5"/>
  <c r="K29" i="5" s="1"/>
  <c r="R29" i="5"/>
  <c r="S29" i="5" s="1"/>
  <c r="N29" i="5"/>
  <c r="O29" i="5" s="1"/>
  <c r="AD21" i="5"/>
  <c r="AE21" i="5" s="1"/>
  <c r="AH21" i="5"/>
  <c r="AI21" i="5" s="1"/>
  <c r="V21" i="5"/>
  <c r="W21" i="5" s="1"/>
  <c r="Z21" i="5"/>
  <c r="AA21" i="5" s="1"/>
  <c r="J21" i="5"/>
  <c r="K21" i="5" s="1"/>
  <c r="R21" i="5"/>
  <c r="S21" i="5" s="1"/>
  <c r="N21" i="5"/>
  <c r="O21" i="5" s="1"/>
  <c r="AD13" i="5"/>
  <c r="AE13" i="5" s="1"/>
  <c r="AH13" i="5"/>
  <c r="AI13" i="5" s="1"/>
  <c r="V13" i="5"/>
  <c r="W13" i="5" s="1"/>
  <c r="J13" i="5"/>
  <c r="K13" i="5" s="1"/>
  <c r="Z13" i="5"/>
  <c r="AA13" i="5" s="1"/>
  <c r="N13" i="5"/>
  <c r="O13" i="5" s="1"/>
  <c r="R13" i="5"/>
  <c r="S13" i="5" s="1"/>
  <c r="AD5" i="5"/>
  <c r="AE5" i="5" s="1"/>
  <c r="AH5" i="5"/>
  <c r="AI5" i="5" s="1"/>
  <c r="V5" i="5"/>
  <c r="W5" i="5" s="1"/>
  <c r="Z5" i="5"/>
  <c r="AA5" i="5" s="1"/>
  <c r="J5" i="5"/>
  <c r="K5" i="5" s="1"/>
  <c r="N5" i="5"/>
  <c r="O5" i="5" s="1"/>
  <c r="K199" i="5"/>
  <c r="K175" i="5"/>
  <c r="K151" i="5"/>
  <c r="K143" i="5"/>
  <c r="K111" i="5"/>
  <c r="K103" i="5"/>
  <c r="K87" i="5"/>
  <c r="K79" i="5"/>
  <c r="K63" i="5"/>
  <c r="K55" i="5"/>
  <c r="K39" i="5"/>
  <c r="K23" i="5"/>
  <c r="K7" i="5"/>
  <c r="J201" i="5"/>
  <c r="K201" i="5" s="1"/>
  <c r="J191" i="5"/>
  <c r="K191" i="5" s="1"/>
  <c r="J179" i="5"/>
  <c r="K179" i="5" s="1"/>
  <c r="J169" i="5"/>
  <c r="K169" i="5" s="1"/>
  <c r="J159" i="5"/>
  <c r="K159" i="5" s="1"/>
  <c r="J147" i="5"/>
  <c r="K147" i="5" s="1"/>
  <c r="J137" i="5"/>
  <c r="K137" i="5" s="1"/>
  <c r="J127" i="5"/>
  <c r="K127" i="5" s="1"/>
  <c r="J115" i="5"/>
  <c r="K115" i="5" s="1"/>
  <c r="J105" i="5"/>
  <c r="K105" i="5" s="1"/>
  <c r="J95" i="5"/>
  <c r="K95" i="5" s="1"/>
  <c r="J82" i="5"/>
  <c r="K82" i="5" s="1"/>
  <c r="J71" i="5"/>
  <c r="K71" i="5" s="1"/>
  <c r="J57" i="5"/>
  <c r="K57" i="5" s="1"/>
  <c r="J43" i="5"/>
  <c r="K43" i="5" s="1"/>
  <c r="J31" i="5"/>
  <c r="K31" i="5" s="1"/>
  <c r="J15" i="5"/>
  <c r="K15" i="5" s="1"/>
  <c r="N178" i="5"/>
  <c r="O178" i="5" s="1"/>
  <c r="N153" i="5"/>
  <c r="O153" i="5" s="1"/>
  <c r="N89" i="5"/>
  <c r="O89" i="5" s="1"/>
  <c r="N16" i="5"/>
  <c r="O16" i="5" s="1"/>
  <c r="R158" i="5"/>
  <c r="S158" i="5" s="1"/>
  <c r="R55" i="5"/>
  <c r="S55" i="5" s="1"/>
  <c r="V14" i="5"/>
  <c r="W14" i="5" s="1"/>
  <c r="AH171" i="5"/>
  <c r="AI171" i="5" s="1"/>
  <c r="Z171" i="5"/>
  <c r="AA171" i="5" s="1"/>
  <c r="AD171" i="5"/>
  <c r="AE171" i="5" s="1"/>
  <c r="V171" i="5"/>
  <c r="W171" i="5" s="1"/>
  <c r="N171" i="5"/>
  <c r="O171" i="5" s="1"/>
  <c r="R171" i="5"/>
  <c r="S171" i="5" s="1"/>
  <c r="AH131" i="5"/>
  <c r="AI131" i="5" s="1"/>
  <c r="AD131" i="5"/>
  <c r="AE131" i="5" s="1"/>
  <c r="Z131" i="5"/>
  <c r="AA131" i="5" s="1"/>
  <c r="V131" i="5"/>
  <c r="W131" i="5" s="1"/>
  <c r="N131" i="5"/>
  <c r="O131" i="5" s="1"/>
  <c r="R131" i="5"/>
  <c r="S131" i="5" s="1"/>
  <c r="AH75" i="5"/>
  <c r="AI75" i="5" s="1"/>
  <c r="AD75" i="5"/>
  <c r="AE75" i="5" s="1"/>
  <c r="Z75" i="5"/>
  <c r="AA75" i="5" s="1"/>
  <c r="V75" i="5"/>
  <c r="W75" i="5" s="1"/>
  <c r="N75" i="5"/>
  <c r="O75" i="5" s="1"/>
  <c r="R75" i="5"/>
  <c r="S75" i="5" s="1"/>
  <c r="AH35" i="5"/>
  <c r="AI35" i="5" s="1"/>
  <c r="AD35" i="5"/>
  <c r="AE35" i="5" s="1"/>
  <c r="Z35" i="5"/>
  <c r="AA35" i="5" s="1"/>
  <c r="V35" i="5"/>
  <c r="W35" i="5" s="1"/>
  <c r="N35" i="5"/>
  <c r="O35" i="5" s="1"/>
  <c r="R35" i="5"/>
  <c r="S35" i="5" s="1"/>
  <c r="J35" i="5"/>
  <c r="K35" i="5" s="1"/>
  <c r="AH2" i="5"/>
  <c r="AI2" i="5" s="1"/>
  <c r="AD2" i="5"/>
  <c r="AE2" i="5" s="1"/>
  <c r="Z2" i="5"/>
  <c r="AA2" i="5" s="1"/>
  <c r="R2" i="5"/>
  <c r="S2" i="5" s="1"/>
  <c r="V2" i="5"/>
  <c r="W2" i="5" s="1"/>
  <c r="N2" i="5"/>
  <c r="O2" i="5" s="1"/>
  <c r="AH196" i="5"/>
  <c r="AI196" i="5" s="1"/>
  <c r="AD196" i="5"/>
  <c r="AE196" i="5" s="1"/>
  <c r="Z196" i="5"/>
  <c r="AA196" i="5" s="1"/>
  <c r="V196" i="5"/>
  <c r="W196" i="5" s="1"/>
  <c r="R196" i="5"/>
  <c r="S196" i="5" s="1"/>
  <c r="AH188" i="5"/>
  <c r="AI188" i="5" s="1"/>
  <c r="AD188" i="5"/>
  <c r="AE188" i="5" s="1"/>
  <c r="V188" i="5"/>
  <c r="W188" i="5" s="1"/>
  <c r="Z188" i="5"/>
  <c r="AA188" i="5" s="1"/>
  <c r="R188" i="5"/>
  <c r="S188" i="5" s="1"/>
  <c r="AH180" i="5"/>
  <c r="AI180" i="5" s="1"/>
  <c r="AD180" i="5"/>
  <c r="AE180" i="5" s="1"/>
  <c r="Z180" i="5"/>
  <c r="AA180" i="5" s="1"/>
  <c r="V180" i="5"/>
  <c r="W180" i="5" s="1"/>
  <c r="R180" i="5"/>
  <c r="S180" i="5" s="1"/>
  <c r="N180" i="5"/>
  <c r="O180" i="5" s="1"/>
  <c r="AH172" i="5"/>
  <c r="AI172" i="5" s="1"/>
  <c r="AD172" i="5"/>
  <c r="AE172" i="5" s="1"/>
  <c r="Z172" i="5"/>
  <c r="AA172" i="5" s="1"/>
  <c r="V172" i="5"/>
  <c r="W172" i="5" s="1"/>
  <c r="R172" i="5"/>
  <c r="S172" i="5" s="1"/>
  <c r="N172" i="5"/>
  <c r="O172" i="5" s="1"/>
  <c r="AH164" i="5"/>
  <c r="AI164" i="5" s="1"/>
  <c r="AD164" i="5"/>
  <c r="AE164" i="5" s="1"/>
  <c r="Z164" i="5"/>
  <c r="AA164" i="5" s="1"/>
  <c r="R164" i="5"/>
  <c r="S164" i="5" s="1"/>
  <c r="V164" i="5"/>
  <c r="W164" i="5" s="1"/>
  <c r="AD156" i="5"/>
  <c r="AE156" i="5" s="1"/>
  <c r="AH156" i="5"/>
  <c r="AI156" i="5" s="1"/>
  <c r="Z156" i="5"/>
  <c r="AA156" i="5" s="1"/>
  <c r="V156" i="5"/>
  <c r="W156" i="5" s="1"/>
  <c r="R156" i="5"/>
  <c r="S156" i="5" s="1"/>
  <c r="AH148" i="5"/>
  <c r="AI148" i="5" s="1"/>
  <c r="AD148" i="5"/>
  <c r="AE148" i="5" s="1"/>
  <c r="Z148" i="5"/>
  <c r="AA148" i="5" s="1"/>
  <c r="V148" i="5"/>
  <c r="W148" i="5" s="1"/>
  <c r="R148" i="5"/>
  <c r="S148" i="5" s="1"/>
  <c r="N148" i="5"/>
  <c r="O148" i="5" s="1"/>
  <c r="AD140" i="5"/>
  <c r="AE140" i="5" s="1"/>
  <c r="AH140" i="5"/>
  <c r="AI140" i="5" s="1"/>
  <c r="Z140" i="5"/>
  <c r="AA140" i="5" s="1"/>
  <c r="V140" i="5"/>
  <c r="W140" i="5" s="1"/>
  <c r="R140" i="5"/>
  <c r="S140" i="5" s="1"/>
  <c r="N140" i="5"/>
  <c r="O140" i="5" s="1"/>
  <c r="AH132" i="5"/>
  <c r="AI132" i="5" s="1"/>
  <c r="AD132" i="5"/>
  <c r="AE132" i="5" s="1"/>
  <c r="V132" i="5"/>
  <c r="W132" i="5" s="1"/>
  <c r="R132" i="5"/>
  <c r="S132" i="5" s="1"/>
  <c r="Z132" i="5"/>
  <c r="AA132" i="5" s="1"/>
  <c r="AD124" i="5"/>
  <c r="AE124" i="5" s="1"/>
  <c r="AH124" i="5"/>
  <c r="AI124" i="5" s="1"/>
  <c r="V124" i="5"/>
  <c r="W124" i="5" s="1"/>
  <c r="Z124" i="5"/>
  <c r="AA124" i="5" s="1"/>
  <c r="R124" i="5"/>
  <c r="S124" i="5" s="1"/>
  <c r="AH116" i="5"/>
  <c r="AI116" i="5" s="1"/>
  <c r="AD116" i="5"/>
  <c r="AE116" i="5" s="1"/>
  <c r="Z116" i="5"/>
  <c r="AA116" i="5" s="1"/>
  <c r="V116" i="5"/>
  <c r="W116" i="5" s="1"/>
  <c r="R116" i="5"/>
  <c r="S116" i="5" s="1"/>
  <c r="N116" i="5"/>
  <c r="O116" i="5" s="1"/>
  <c r="AD108" i="5"/>
  <c r="AE108" i="5" s="1"/>
  <c r="AH108" i="5"/>
  <c r="AI108" i="5" s="1"/>
  <c r="Z108" i="5"/>
  <c r="AA108" i="5" s="1"/>
  <c r="V108" i="5"/>
  <c r="W108" i="5" s="1"/>
  <c r="R108" i="5"/>
  <c r="S108" i="5" s="1"/>
  <c r="N108" i="5"/>
  <c r="O108" i="5" s="1"/>
  <c r="AH100" i="5"/>
  <c r="AI100" i="5" s="1"/>
  <c r="AD100" i="5"/>
  <c r="AE100" i="5" s="1"/>
  <c r="Z100" i="5"/>
  <c r="AA100" i="5" s="1"/>
  <c r="V100" i="5"/>
  <c r="W100" i="5" s="1"/>
  <c r="R100" i="5"/>
  <c r="S100" i="5" s="1"/>
  <c r="AD92" i="5"/>
  <c r="AE92" i="5" s="1"/>
  <c r="AH92" i="5"/>
  <c r="AI92" i="5" s="1"/>
  <c r="V92" i="5"/>
  <c r="W92" i="5" s="1"/>
  <c r="Z92" i="5"/>
  <c r="AA92" i="5" s="1"/>
  <c r="R92" i="5"/>
  <c r="S92" i="5" s="1"/>
  <c r="N92" i="5"/>
  <c r="O92" i="5" s="1"/>
  <c r="AH84" i="5"/>
  <c r="AI84" i="5" s="1"/>
  <c r="AD84" i="5"/>
  <c r="AE84" i="5" s="1"/>
  <c r="Z84" i="5"/>
  <c r="AA84" i="5" s="1"/>
  <c r="V84" i="5"/>
  <c r="W84" i="5" s="1"/>
  <c r="R84" i="5"/>
  <c r="S84" i="5" s="1"/>
  <c r="J84" i="5"/>
  <c r="K84" i="5" s="1"/>
  <c r="AD76" i="5"/>
  <c r="AE76" i="5" s="1"/>
  <c r="AH76" i="5"/>
  <c r="AI76" i="5" s="1"/>
  <c r="Z76" i="5"/>
  <c r="AA76" i="5" s="1"/>
  <c r="R76" i="5"/>
  <c r="S76" i="5" s="1"/>
  <c r="V76" i="5"/>
  <c r="W76" i="5" s="1"/>
  <c r="J76" i="5"/>
  <c r="K76" i="5" s="1"/>
  <c r="AH68" i="5"/>
  <c r="AI68" i="5" s="1"/>
  <c r="AD68" i="5"/>
  <c r="AE68" i="5" s="1"/>
  <c r="V68" i="5"/>
  <c r="W68" i="5" s="1"/>
  <c r="Z68" i="5"/>
  <c r="AA68" i="5" s="1"/>
  <c r="R68" i="5"/>
  <c r="S68" i="5" s="1"/>
  <c r="N68" i="5"/>
  <c r="O68" i="5" s="1"/>
  <c r="J68" i="5"/>
  <c r="K68" i="5" s="1"/>
  <c r="AD60" i="5"/>
  <c r="AE60" i="5" s="1"/>
  <c r="V60" i="5"/>
  <c r="W60" i="5" s="1"/>
  <c r="AH60" i="5"/>
  <c r="Z60" i="5"/>
  <c r="AA60" i="5" s="1"/>
  <c r="R60" i="5"/>
  <c r="S60" i="5" s="1"/>
  <c r="J60" i="5"/>
  <c r="K60" i="5" s="1"/>
  <c r="AH52" i="5"/>
  <c r="AI52" i="5" s="1"/>
  <c r="AD52" i="5"/>
  <c r="AE52" i="5" s="1"/>
  <c r="Z52" i="5"/>
  <c r="AA52" i="5" s="1"/>
  <c r="V52" i="5"/>
  <c r="W52" i="5" s="1"/>
  <c r="R52" i="5"/>
  <c r="S52" i="5" s="1"/>
  <c r="J52" i="5"/>
  <c r="K52" i="5" s="1"/>
  <c r="AH44" i="5"/>
  <c r="AI44" i="5" s="1"/>
  <c r="AD44" i="5"/>
  <c r="AE44" i="5" s="1"/>
  <c r="Z44" i="5"/>
  <c r="AA44" i="5" s="1"/>
  <c r="V44" i="5"/>
  <c r="W44" i="5" s="1"/>
  <c r="R44" i="5"/>
  <c r="S44" i="5" s="1"/>
  <c r="N44" i="5"/>
  <c r="O44" i="5" s="1"/>
  <c r="J44" i="5"/>
  <c r="K44" i="5" s="1"/>
  <c r="AH36" i="5"/>
  <c r="AI36" i="5" s="1"/>
  <c r="AD36" i="5"/>
  <c r="AE36" i="5" s="1"/>
  <c r="V36" i="5"/>
  <c r="W36" i="5" s="1"/>
  <c r="Z36" i="5"/>
  <c r="AA36" i="5" s="1"/>
  <c r="R36" i="5"/>
  <c r="S36" i="5" s="1"/>
  <c r="J36" i="5"/>
  <c r="K36" i="5" s="1"/>
  <c r="AH28" i="5"/>
  <c r="AI28" i="5" s="1"/>
  <c r="AD28" i="5"/>
  <c r="AE28" i="5" s="1"/>
  <c r="V28" i="5"/>
  <c r="W28" i="5" s="1"/>
  <c r="Z28" i="5"/>
  <c r="AA28" i="5" s="1"/>
  <c r="R28" i="5"/>
  <c r="S28" i="5" s="1"/>
  <c r="J28" i="5"/>
  <c r="K28" i="5" s="1"/>
  <c r="AH20" i="5"/>
  <c r="AI20" i="5" s="1"/>
  <c r="AD20" i="5"/>
  <c r="AE20" i="5" s="1"/>
  <c r="Z20" i="5"/>
  <c r="AA20" i="5" s="1"/>
  <c r="V20" i="5"/>
  <c r="W20" i="5" s="1"/>
  <c r="R20" i="5"/>
  <c r="S20" i="5" s="1"/>
  <c r="N20" i="5"/>
  <c r="O20" i="5" s="1"/>
  <c r="AH12" i="5"/>
  <c r="AI12" i="5" s="1"/>
  <c r="Z12" i="5"/>
  <c r="AA12" i="5" s="1"/>
  <c r="V12" i="5"/>
  <c r="W12" i="5" s="1"/>
  <c r="AD12" i="5"/>
  <c r="AE12" i="5" s="1"/>
  <c r="R12" i="5"/>
  <c r="S12" i="5" s="1"/>
  <c r="AH4" i="5"/>
  <c r="AI4" i="5" s="1"/>
  <c r="AD4" i="5"/>
  <c r="AE4" i="5" s="1"/>
  <c r="Z4" i="5"/>
  <c r="AA4" i="5" s="1"/>
  <c r="V4" i="5"/>
  <c r="W4" i="5" s="1"/>
  <c r="R4" i="5"/>
  <c r="S4" i="5" s="1"/>
  <c r="K6" i="5"/>
  <c r="J200" i="5"/>
  <c r="K200" i="5" s="1"/>
  <c r="J188" i="5"/>
  <c r="K188" i="5" s="1"/>
  <c r="J178" i="5"/>
  <c r="K178" i="5" s="1"/>
  <c r="J168" i="5"/>
  <c r="K168" i="5" s="1"/>
  <c r="J156" i="5"/>
  <c r="K156" i="5" s="1"/>
  <c r="J146" i="5"/>
  <c r="K146" i="5" s="1"/>
  <c r="J136" i="5"/>
  <c r="K136" i="5" s="1"/>
  <c r="J124" i="5"/>
  <c r="K124" i="5" s="1"/>
  <c r="J114" i="5"/>
  <c r="K114" i="5" s="1"/>
  <c r="J104" i="5"/>
  <c r="K104" i="5" s="1"/>
  <c r="J92" i="5"/>
  <c r="K92" i="5" s="1"/>
  <c r="J81" i="5"/>
  <c r="K81" i="5" s="1"/>
  <c r="J67" i="5"/>
  <c r="K67" i="5" s="1"/>
  <c r="J56" i="5"/>
  <c r="K56" i="5" s="1"/>
  <c r="J42" i="5"/>
  <c r="K42" i="5" s="1"/>
  <c r="J30" i="5"/>
  <c r="K30" i="5" s="1"/>
  <c r="J14" i="5"/>
  <c r="K14" i="5" s="1"/>
  <c r="N177" i="5"/>
  <c r="O177" i="5" s="1"/>
  <c r="N146" i="5"/>
  <c r="O146" i="5" s="1"/>
  <c r="N121" i="5"/>
  <c r="O121" i="5" s="1"/>
  <c r="N88" i="5"/>
  <c r="O88" i="5" s="1"/>
  <c r="N52" i="5"/>
  <c r="O52" i="5" s="1"/>
  <c r="N12" i="5"/>
  <c r="O12" i="5" s="1"/>
  <c r="R146" i="5"/>
  <c r="S146" i="5" s="1"/>
  <c r="R45" i="5"/>
  <c r="S45" i="5" s="1"/>
  <c r="O200" i="5"/>
  <c r="O168" i="5"/>
  <c r="O136" i="5"/>
  <c r="O112" i="5"/>
  <c r="O72" i="5"/>
  <c r="O48" i="5"/>
  <c r="O40" i="5"/>
  <c r="S198" i="5"/>
  <c r="S30" i="5"/>
  <c r="W185" i="5"/>
  <c r="W161" i="5"/>
  <c r="S173" i="5"/>
  <c r="S133" i="5"/>
  <c r="S5" i="5"/>
  <c r="S18" i="5"/>
  <c r="AA3" i="5"/>
  <c r="AI60" i="5"/>
  <c r="AA201" i="5"/>
  <c r="AA145" i="5"/>
  <c r="AI105" i="5"/>
  <c r="AI81" i="5"/>
  <c r="AE203" i="5"/>
  <c r="AE179" i="5"/>
  <c r="AI67" i="5"/>
</calcChain>
</file>

<file path=xl/sharedStrings.xml><?xml version="1.0" encoding="utf-8"?>
<sst xmlns="http://schemas.openxmlformats.org/spreadsheetml/2006/main" count="3873" uniqueCount="315">
  <si>
    <t>Product</t>
  </si>
  <si>
    <t>ACT 1P</t>
  </si>
  <si>
    <t>AMB 1P</t>
  </si>
  <si>
    <t>AMP 1P</t>
  </si>
  <si>
    <t>BBU 0P</t>
  </si>
  <si>
    <t>BBU 1P</t>
  </si>
  <si>
    <t>BBU 1PL</t>
  </si>
  <si>
    <t>BHV 5P</t>
  </si>
  <si>
    <t>BHV 6P</t>
  </si>
  <si>
    <t>BRL 0P</t>
  </si>
  <si>
    <t>CAS 0P</t>
  </si>
  <si>
    <t>CAS 1P</t>
  </si>
  <si>
    <t>CHB 1P</t>
  </si>
  <si>
    <t>CHB 2P</t>
  </si>
  <si>
    <t>CHK 1P</t>
  </si>
  <si>
    <t>CNS 1P</t>
  </si>
  <si>
    <t>CNS 1PL</t>
  </si>
  <si>
    <t>CUH 1P</t>
  </si>
  <si>
    <t>CUH 2P</t>
  </si>
  <si>
    <t>ECO 1P</t>
  </si>
  <si>
    <t>ENV 0P</t>
  </si>
  <si>
    <t>FF 2P</t>
  </si>
  <si>
    <t>HBB 1P</t>
  </si>
  <si>
    <t>HBB 1PL</t>
  </si>
  <si>
    <t>HBB 2P</t>
  </si>
  <si>
    <t>HBB 2PL</t>
  </si>
  <si>
    <t>HBB 3PL</t>
  </si>
  <si>
    <t>MSP 0P</t>
  </si>
  <si>
    <t>MSP 1P</t>
  </si>
  <si>
    <t>MSP 2P</t>
  </si>
  <si>
    <t>MSP 3P</t>
  </si>
  <si>
    <t>MSP 4P</t>
  </si>
  <si>
    <t>OCT 0P</t>
  </si>
  <si>
    <t>OCT 1P</t>
  </si>
  <si>
    <t>OCT 2P</t>
  </si>
  <si>
    <t>OCT 3P</t>
  </si>
  <si>
    <t>OLY 1P</t>
  </si>
  <si>
    <t>OVL 0P</t>
  </si>
  <si>
    <t>PAR 1P</t>
  </si>
  <si>
    <t>PEN 1P</t>
  </si>
  <si>
    <t>POOP 0P</t>
  </si>
  <si>
    <t>RCY 1P</t>
  </si>
  <si>
    <t>ROB 1P</t>
  </si>
  <si>
    <t>SCW 0P</t>
  </si>
  <si>
    <t>SCW TP</t>
  </si>
  <si>
    <t>SLM 0P</t>
  </si>
  <si>
    <t>SQD 0P</t>
  </si>
  <si>
    <t>ST 1P</t>
  </si>
  <si>
    <t>TAR 1P</t>
  </si>
  <si>
    <t>TES 0P</t>
  </si>
  <si>
    <t>UTP 1P</t>
  </si>
  <si>
    <t>UTP 1PL</t>
  </si>
  <si>
    <t>UTP 2P</t>
  </si>
  <si>
    <t>UTP 2PL</t>
  </si>
  <si>
    <t>WBX 0P</t>
  </si>
  <si>
    <t>WBX 1P</t>
  </si>
  <si>
    <t>WBX 1PL</t>
  </si>
  <si>
    <t>WBX 3P</t>
  </si>
  <si>
    <t>WBX 3PL</t>
  </si>
  <si>
    <t>WLB 1P</t>
  </si>
  <si>
    <t>WLB 1PL</t>
  </si>
  <si>
    <t>Planterware</t>
  </si>
  <si>
    <t>J-C40</t>
  </si>
  <si>
    <t>J-C45-T2</t>
  </si>
  <si>
    <t>J-C65</t>
  </si>
  <si>
    <t>J-EPS40-DG</t>
  </si>
  <si>
    <t>J-EPS50</t>
  </si>
  <si>
    <t>J-EPS60-AT</t>
  </si>
  <si>
    <t>J-EPV40-DG</t>
  </si>
  <si>
    <t>J-EPV50-T2</t>
  </si>
  <si>
    <t>J-EPV60</t>
  </si>
  <si>
    <t>J-EPV75</t>
  </si>
  <si>
    <t>J-R65</t>
  </si>
  <si>
    <t>J-R100</t>
  </si>
  <si>
    <t>J-R100/40</t>
  </si>
  <si>
    <t>J-R120</t>
  </si>
  <si>
    <t>J-S40</t>
  </si>
  <si>
    <t>J-S50</t>
  </si>
  <si>
    <t>J-S60</t>
  </si>
  <si>
    <t>J-S75-AG</t>
  </si>
  <si>
    <t>J-TS3550</t>
  </si>
  <si>
    <t>J-TS4056</t>
  </si>
  <si>
    <t>J-TS4070</t>
  </si>
  <si>
    <t>J-TS4590</t>
  </si>
  <si>
    <t>J-TV6084-RBL</t>
  </si>
  <si>
    <t>J-V110-T2</t>
  </si>
  <si>
    <t>J-V40-PR</t>
  </si>
  <si>
    <t>J-V50</t>
  </si>
  <si>
    <t>J-V60</t>
  </si>
  <si>
    <t>J-V70-PR</t>
  </si>
  <si>
    <t>J-V85-PR</t>
  </si>
  <si>
    <t>J-WINBOX-LG</t>
  </si>
  <si>
    <t>J-VG40</t>
  </si>
  <si>
    <t>J-VG50</t>
  </si>
  <si>
    <t>Description</t>
  </si>
  <si>
    <t>Powder weight (kg)</t>
  </si>
  <si>
    <t>Cup and Saucer (HB)</t>
  </si>
  <si>
    <t>Octagonal fountain</t>
  </si>
  <si>
    <t>Cup and Saucer on pole</t>
  </si>
  <si>
    <t>Barrel</t>
  </si>
  <si>
    <t>Bee hive fountain (5)</t>
  </si>
  <si>
    <t>Bee hive fountain (6)</t>
  </si>
  <si>
    <t>Half basket up the pole</t>
  </si>
  <si>
    <t>Meter sq planter</t>
  </si>
  <si>
    <t>Barrier Basket</t>
  </si>
  <si>
    <t>Meter sq planter (3)</t>
  </si>
  <si>
    <t>Floor standing oval planter</t>
  </si>
  <si>
    <t>Half barrier basket</t>
  </si>
  <si>
    <t>Full barrier basket</t>
  </si>
  <si>
    <t>Wall and window box</t>
  </si>
  <si>
    <t>Half pole basket</t>
  </si>
  <si>
    <t>up the pole basket</t>
  </si>
  <si>
    <t>Half barrier basket liner</t>
  </si>
  <si>
    <t>Rectangular container</t>
  </si>
  <si>
    <t>Tall square</t>
  </si>
  <si>
    <t>Plain vase</t>
  </si>
  <si>
    <t>Egg pot square</t>
  </si>
  <si>
    <t>Egg pot vase</t>
  </si>
  <si>
    <t>Square</t>
  </si>
  <si>
    <t>Cylinder</t>
  </si>
  <si>
    <t>Tall vase</t>
  </si>
  <si>
    <t>Garlanded vase</t>
  </si>
  <si>
    <t>Olympic dual bin</t>
  </si>
  <si>
    <t>Ample bin</t>
  </si>
  <si>
    <t>Stipple bin</t>
  </si>
  <si>
    <t>West min bin</t>
  </si>
  <si>
    <t>Penguin bin</t>
  </si>
  <si>
    <t>Square hood bin</t>
  </si>
  <si>
    <t>West min liner</t>
  </si>
  <si>
    <t>Tapered hood bin</t>
  </si>
  <si>
    <t>Robin bin</t>
  </si>
  <si>
    <t>Enviro can recycle - post</t>
  </si>
  <si>
    <t>Eco bin</t>
  </si>
  <si>
    <t xml:space="preserve">Parot bin </t>
  </si>
  <si>
    <t>Bear bin</t>
  </si>
  <si>
    <t>Screwball post bin</t>
  </si>
  <si>
    <t>Slim bin</t>
  </si>
  <si>
    <t>Chick bin</t>
  </si>
  <si>
    <t>Westmin recycle</t>
  </si>
  <si>
    <t>Eviro bin - floor</t>
  </si>
  <si>
    <t>Poo bin</t>
  </si>
  <si>
    <t>Terresterial Basket</t>
  </si>
  <si>
    <t>half cup and saucer up the pole</t>
  </si>
  <si>
    <t xml:space="preserve">Floural fountain </t>
  </si>
  <si>
    <t>Conventional Hanging Basket</t>
  </si>
  <si>
    <t>Window Box</t>
  </si>
  <si>
    <t>J-TV5070</t>
  </si>
  <si>
    <t>Meter sq planter (1)</t>
  </si>
  <si>
    <t>Meter sq planter (2)</t>
  </si>
  <si>
    <t>Meter sq planter (4)</t>
  </si>
  <si>
    <t>Octagonal fountain (1)</t>
  </si>
  <si>
    <t>Octagonal fountain (2)</t>
  </si>
  <si>
    <t>Octagonal fountain (3)</t>
  </si>
  <si>
    <t>Product Family</t>
  </si>
  <si>
    <t>Planters</t>
  </si>
  <si>
    <t>Bins</t>
  </si>
  <si>
    <t>Colour</t>
  </si>
  <si>
    <t>Black</t>
  </si>
  <si>
    <t>Standard Green</t>
  </si>
  <si>
    <t>Orange</t>
  </si>
  <si>
    <t>Cup and Saucer</t>
  </si>
  <si>
    <t xml:space="preserve">Cup and Saucer </t>
  </si>
  <si>
    <t>Sky Blue</t>
  </si>
  <si>
    <t>Cost</t>
  </si>
  <si>
    <t>White</t>
  </si>
  <si>
    <t>Biscuit</t>
  </si>
  <si>
    <t>Terracotta</t>
  </si>
  <si>
    <t>Cherry</t>
  </si>
  <si>
    <t>Navy Blue</t>
  </si>
  <si>
    <t>Light Green</t>
  </si>
  <si>
    <t>White Marble</t>
  </si>
  <si>
    <t>Pink Granite</t>
  </si>
  <si>
    <t>Tudor Brown Mottle</t>
  </si>
  <si>
    <t>Moss Stone</t>
  </si>
  <si>
    <t>Light Sandstone</t>
  </si>
  <si>
    <t>Millstone Gritt</t>
  </si>
  <si>
    <t>Jan</t>
  </si>
  <si>
    <t>Feb</t>
  </si>
  <si>
    <t>Mac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</si>
  <si>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</si>
  <si>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</si>
  <si>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</si>
  <si>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</si>
  <si>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</si>
  <si>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</si>
  <si>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</si>
  <si>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</si>
  <si>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</si>
  <si>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Total</t>
  </si>
  <si>
    <t>Barrier Basket Liner</t>
  </si>
  <si>
    <t>Dark Sandstone</t>
  </si>
  <si>
    <t>Guerney Granite</t>
  </si>
  <si>
    <t>Brown</t>
  </si>
  <si>
    <t>Up the pole basket</t>
  </si>
  <si>
    <t>J-C41</t>
  </si>
  <si>
    <t>J-C45-T3</t>
  </si>
  <si>
    <t>J-C45-T4</t>
  </si>
  <si>
    <t>HBB 3P</t>
  </si>
  <si>
    <t>Product selling price is Ex Works: Delivery method and cost is chosen and paid by customers</t>
  </si>
  <si>
    <t>Self-Watering</t>
  </si>
  <si>
    <t>The company produces own range of plastic planters and bins. There are two product families for planters: Self-watering and Planterware.</t>
  </si>
  <si>
    <t xml:space="preserve">Self-watering planters are planters designed with self-watering feature. This feature consists of a built-in water reservoir and capillary mechanisms. </t>
  </si>
  <si>
    <t>Standard Industry Lead Time : 2 Weeks for Planters, 3 Weeks for Bins</t>
  </si>
  <si>
    <t>Typical Demand Distribution %</t>
  </si>
  <si>
    <t>In order to increase competitiveness, the company has increased the colours offered. Majority of the colours were only introduced from year 2011 onwards</t>
  </si>
  <si>
    <t xml:space="preserve">except Black and Standard Green colors. Make-to-Order business model is adopted. </t>
  </si>
  <si>
    <t>Powder Cost £/kg</t>
  </si>
  <si>
    <t>Selling Price £</t>
  </si>
  <si>
    <t>Due Date Performance/%</t>
  </si>
  <si>
    <t>Warehouse:</t>
  </si>
  <si>
    <t>Holding Cost:</t>
  </si>
  <si>
    <t>Distance between Powder Supplier and the company is assumed to be 500 miles</t>
  </si>
  <si>
    <t>Delivery Cost/20 ft Container: £750 (for 500 miles)</t>
  </si>
  <si>
    <t>Capacity/20 ft Container:  10 pallets</t>
  </si>
  <si>
    <t>Transaction cost/order to supplier: £50</t>
  </si>
  <si>
    <t>The company has their own warehouse and assumed to be always available (for both Raw Material and Finished Goods).</t>
  </si>
  <si>
    <t xml:space="preserve"> 7% of total capital tied up as inventory (Raw Material/Finished Goods)</t>
  </si>
  <si>
    <t xml:space="preserve">Delivery Cost/Pallet (500 miles): £100 </t>
  </si>
  <si>
    <t>Minimum order quantity for powder is ONE pallet per colour; Each pallet is 500kg</t>
  </si>
  <si>
    <t xml:space="preserve">Price per powder weight </t>
  </si>
  <si>
    <t xml:space="preserve">Cost Price </t>
  </si>
  <si>
    <t>Sales -2012</t>
  </si>
  <si>
    <t>Cost-2012</t>
  </si>
  <si>
    <t>Profit-2012</t>
  </si>
  <si>
    <t>Sales-2011</t>
  </si>
  <si>
    <t>Cost-2011</t>
  </si>
  <si>
    <t>Profit-2011</t>
  </si>
  <si>
    <t>Sales-2010</t>
  </si>
  <si>
    <t>Cost-2010</t>
  </si>
  <si>
    <t>Profit-2010</t>
  </si>
  <si>
    <t>Sales-2009</t>
  </si>
  <si>
    <t>Cost-2009</t>
  </si>
  <si>
    <t>Profit-2009</t>
  </si>
  <si>
    <t>Sales-2008</t>
  </si>
  <si>
    <t>Cost-2008</t>
  </si>
  <si>
    <t>Profit-2008</t>
  </si>
  <si>
    <t>Sales-2007</t>
  </si>
  <si>
    <t>Cost-2007</t>
  </si>
  <si>
    <t>Profit-2007</t>
  </si>
  <si>
    <t>Sales-2006</t>
  </si>
  <si>
    <t>Cost-2006</t>
  </si>
  <si>
    <t>Profit-2006</t>
  </si>
  <si>
    <t>Row Labels</t>
  </si>
  <si>
    <t>Grand Total</t>
  </si>
  <si>
    <t>Sum of Sales -2012</t>
  </si>
  <si>
    <t>Sum of Sales-2011</t>
  </si>
  <si>
    <t>Sum of Sales-2010</t>
  </si>
  <si>
    <t>Sum of Sales-2009</t>
  </si>
  <si>
    <t>Sum of Sales-2008</t>
  </si>
  <si>
    <t>Sum of Sales-2007</t>
  </si>
  <si>
    <t>Sum of Sales-2006</t>
  </si>
  <si>
    <t>year</t>
  </si>
  <si>
    <t>YEAR</t>
  </si>
  <si>
    <t>BINS</t>
  </si>
  <si>
    <t>PLANTERWARE</t>
  </si>
  <si>
    <t>SELF-WATERING</t>
  </si>
  <si>
    <t>GRANDTOTAL</t>
  </si>
  <si>
    <t>TOTAL</t>
  </si>
  <si>
    <t xml:space="preserve"> </t>
  </si>
  <si>
    <t>Sum of 2012</t>
  </si>
  <si>
    <t>Sum of 2011</t>
  </si>
  <si>
    <t>Sum of 2009</t>
  </si>
  <si>
    <t>Sum of 2007</t>
  </si>
  <si>
    <t>Sum of 2006</t>
  </si>
  <si>
    <t>Sum of 2008</t>
  </si>
  <si>
    <t>Sum of 2010</t>
  </si>
  <si>
    <t>standard colour</t>
  </si>
  <si>
    <t>special colour</t>
  </si>
  <si>
    <t>total sales</t>
  </si>
  <si>
    <t xml:space="preserve">Year </t>
  </si>
  <si>
    <t>Total sales unit</t>
  </si>
  <si>
    <t>Product description</t>
  </si>
  <si>
    <t>Total sales(£)</t>
  </si>
  <si>
    <t>total</t>
  </si>
  <si>
    <t>Column Labels</t>
  </si>
  <si>
    <t>Values</t>
  </si>
  <si>
    <t xml:space="preserve"> 2008</t>
  </si>
  <si>
    <t xml:space="preserve"> 2010</t>
  </si>
  <si>
    <t xml:space="preserve"> 2011</t>
  </si>
  <si>
    <t xml:space="preserve"> 2012</t>
  </si>
  <si>
    <t xml:space="preserve"> 2009</t>
  </si>
  <si>
    <t xml:space="preserve"> 2007</t>
  </si>
  <si>
    <t xml:space="preserve"> 2006</t>
  </si>
  <si>
    <t>sales (units)</t>
  </si>
  <si>
    <t>Timeline</t>
  </si>
  <si>
    <t>Forecast</t>
  </si>
  <si>
    <t>Lower Confidence Bound</t>
  </si>
  <si>
    <t>Upper Confidence Bound</t>
  </si>
  <si>
    <t>Count of 2007</t>
  </si>
  <si>
    <t>Count of 2006</t>
  </si>
  <si>
    <t>total sales(unit)</t>
  </si>
  <si>
    <t>Sales (pounds)</t>
  </si>
  <si>
    <t>Years</t>
  </si>
  <si>
    <t>total sales (units)</t>
  </si>
  <si>
    <t>Average of Due Date Performance/%</t>
  </si>
  <si>
    <t>Count of Product</t>
  </si>
  <si>
    <t>self watering</t>
  </si>
  <si>
    <t xml:space="preserve">planterware </t>
  </si>
  <si>
    <t>Sum of Profit-2012</t>
  </si>
  <si>
    <t>Sum of Profit-2011</t>
  </si>
  <si>
    <t>Sum of Profit-2010</t>
  </si>
  <si>
    <t>Sum of Profit-2009</t>
  </si>
  <si>
    <t>Sum of Profit-2008</t>
  </si>
  <si>
    <t>Sum of Profit-2007</t>
  </si>
  <si>
    <t>Sum of Profit-2006</t>
  </si>
  <si>
    <t>Column1</t>
  </si>
  <si>
    <t>Column2</t>
  </si>
  <si>
    <t>PRRODUCT</t>
  </si>
  <si>
    <t>TOTAL PROFIT</t>
  </si>
  <si>
    <t>MONTHS</t>
  </si>
  <si>
    <t>Year</t>
  </si>
  <si>
    <t>sales</t>
  </si>
  <si>
    <t>Forecast(sales)</t>
  </si>
  <si>
    <t>Lower Confidence Bound(sales)</t>
  </si>
  <si>
    <t>Upper Confidence Bound(sales)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</si>
</sst>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pivotButton="1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ill="1" applyBorder="1" applyAlignme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3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All!$AN$11</c:f>
              <c:strCache>
                <c:ptCount val="1"/>
                <c:pt idx="0">
                  <c:v>Average of Due Date Performance/%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3-41D6-92DC-6311D24F0B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3-41D6-92DC-6311D24F0B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3-41D6-92DC-6311D24F0B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All!$AM$12:$AM$14</c:f>
              <c:strCache>
                <c:ptCount val="3"/>
                <c:pt idx="0">
                  <c:v>Bins</c:v>
                </c:pt>
                <c:pt idx="1">
                  <c:v>Planterware</c:v>
                </c:pt>
                <c:pt idx="2">
                  <c:v>Self-Watering</c:v>
                </c:pt>
              </c:strCache>
            </c:strRef>
          </c:cat>
          <c:val>
            <c:numRef>
              <c:f>All!$AN$12:$AN$14</c:f>
              <c:numCache>
                <c:formatCode>General</c:formatCode>
                <c:ptCount val="3"/>
                <c:pt idx="0">
                  <c:v>94.15</c:v>
                </c:pt>
                <c:pt idx="1">
                  <c:v>95.027027027027032</c:v>
                </c:pt>
                <c:pt idx="2">
                  <c:v>95.234482758620686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3-1146-847C-E455DAF6454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All!$AR$35</c:f>
              <c:strCache>
                <c:ptCount val="1"/>
                <c:pt idx="0">
                  <c:v>Count of Product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All!$AQ$36:$AQ$38</c:f>
              <c:strCache>
                <c:ptCount val="3"/>
                <c:pt idx="0">
                  <c:v>Bins</c:v>
                </c:pt>
                <c:pt idx="1">
                  <c:v>Planterware</c:v>
                </c:pt>
                <c:pt idx="2">
                  <c:v>Self-Watering</c:v>
                </c:pt>
              </c:strCache>
            </c:strRef>
          </c:cat>
          <c:val>
            <c:numRef>
              <c:f>All!$AR$36:$AR$38</c:f>
              <c:numCache>
                <c:formatCode>General</c:formatCode>
                <c:ptCount val="3"/>
                <c:pt idx="0">
                  <c:v>20</c:v>
                </c:pt>
                <c:pt idx="1">
                  <c:v>37</c:v>
                </c:pt>
                <c:pt idx="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7-EE40-9DD0-3A6BE144A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0661424"/>
        <c:axId val="151317744"/>
      </c:barChart>
      <c:catAx>
        <c:axId val="100066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744"/>
        <c:crosses val="autoZero"/>
        <c:auto val="1"/>
        <c:lblAlgn val="ctr"/>
        <c:lblOffset val="100"/>
        <c:noMultiLvlLbl val="0"/>
      </c:catAx>
      <c:valAx>
        <c:axId val="15131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66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profit per product family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21388888888889"/>
          <c:y val="0.11926605504587157"/>
          <c:w val="0.79730555555555549"/>
          <c:h val="0.774357798165137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Profit!$AN$13:$AN$15</c:f>
              <c:strCache>
                <c:ptCount val="3"/>
                <c:pt idx="0">
                  <c:v>Bins</c:v>
                </c:pt>
                <c:pt idx="1">
                  <c:v>Planterware</c:v>
                </c:pt>
                <c:pt idx="2">
                  <c:v>Self-Watering</c:v>
                </c:pt>
              </c:strCache>
            </c:strRef>
          </c:cat>
          <c:val>
            <c:numRef>
              <c:f>Profit!$AO$13:$AO$15</c:f>
              <c:numCache>
                <c:formatCode>General</c:formatCode>
                <c:ptCount val="3"/>
                <c:pt idx="0">
                  <c:v>1481527.2</c:v>
                </c:pt>
                <c:pt idx="1">
                  <c:v>178445.5</c:v>
                </c:pt>
                <c:pt idx="2">
                  <c:v>6065797.2000000002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B7-8B42-815C-FDFD6B7484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4710448"/>
        <c:axId val="1886329072"/>
      </c:barChart>
      <c:catAx>
        <c:axId val="118471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329072"/>
        <c:crosses val="autoZero"/>
        <c:auto val="1"/>
        <c:lblAlgn val="ctr"/>
        <c:lblOffset val="100"/>
        <c:noMultiLvlLbl val="0"/>
      </c:catAx>
      <c:valAx>
        <c:axId val="18863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71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BY PRODUCT</a:t>
            </a:r>
            <a:r>
              <a:rPr lang="en-GB" baseline="0"/>
              <a:t> FAMILY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Sales!$B$15</c:f>
              <c:strCache>
                <c:ptCount val="1"/>
                <c:pt idx="0">
                  <c:v>BINS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Sales!$A$16:$A$22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Sales!$B$16:$B$22</c:f>
              <c:numCache>
                <c:formatCode>General</c:formatCode>
                <c:ptCount val="7"/>
                <c:pt idx="0">
                  <c:v>214400</c:v>
                </c:pt>
                <c:pt idx="1">
                  <c:v>204395</c:v>
                </c:pt>
                <c:pt idx="2">
                  <c:v>220299</c:v>
                </c:pt>
                <c:pt idx="3">
                  <c:v>141386</c:v>
                </c:pt>
                <c:pt idx="4">
                  <c:v>590825</c:v>
                </c:pt>
                <c:pt idx="5">
                  <c:v>389870</c:v>
                </c:pt>
                <c:pt idx="6">
                  <c:v>399145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C6-43E9-BB2C-19A2C4567CAF}"/>
            </c:ext>
          </c:extLst>
        </c:ser>
        <c:ser>
          <c:idx val="1"/>
          <c:order val="1"/>
          <c:tx>
            <c:strRef>
              <c:f>Sales!$C$15</c:f>
              <c:strCache>
                <c:ptCount val="1"/>
                <c:pt idx="0">
                  <c:v>PLANTERWARE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Sales!$A$16:$A$22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Sales!$C$16:$C$22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44702</c:v>
                </c:pt>
                <c:pt idx="5">
                  <c:v>137654</c:v>
                </c:pt>
                <c:pt idx="6">
                  <c:v>251217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C6-43E9-BB2C-19A2C4567CAF}"/>
            </c:ext>
          </c:extLst>
        </c:ser>
        <c:ser>
          <c:idx val="2"/>
          <c:order val="2"/>
          <c:tx>
            <c:strRef>
              <c:f>Sales!$D$15</c:f>
              <c:strCache>
                <c:ptCount val="1"/>
                <c:pt idx="0">
                  <c:v>SELF-WATERING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Sales!$A$16:$A$22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Sales!$D$16:$D$22</c:f>
              <c:numCache>
                <c:formatCode>General</c:formatCode>
                <c:ptCount val="7"/>
                <c:pt idx="0">
                  <c:v>1254936</c:v>
                </c:pt>
                <c:pt idx="1">
                  <c:v>1397084</c:v>
                </c:pt>
                <c:pt idx="2">
                  <c:v>1327442</c:v>
                </c:pt>
                <c:pt idx="3">
                  <c:v>1183648</c:v>
                </c:pt>
                <c:pt idx="4">
                  <c:v>1268483</c:v>
                </c:pt>
                <c:pt idx="5">
                  <c:v>1398217</c:v>
                </c:pt>
                <c:pt idx="6">
                  <c:v>1683063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C6-43E9-BB2C-19A2C4567CAF}"/>
            </c:ext>
          </c:extLst>
        </c:ser>
        <c:ser>
          <c:idx val="3"/>
          <c:order val="3"/>
          <c:tx>
            <c:strRef>
              <c:f>Sales!$E$15</c:f>
              <c:strCache>
                <c:ptCount val="1"/>
                <c:pt idx="0">
                  <c:v>GRANDTOTAL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Sales!$A$16:$A$22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Sales!$E$16:$E$22</c:f>
              <c:numCache>
                <c:formatCode>General</c:formatCode>
                <c:ptCount val="7"/>
                <c:pt idx="0">
                  <c:v>1469336</c:v>
                </c:pt>
                <c:pt idx="1">
                  <c:v>1601479</c:v>
                </c:pt>
                <c:pt idx="2">
                  <c:v>1547741</c:v>
                </c:pt>
                <c:pt idx="3">
                  <c:v>1325034</c:v>
                </c:pt>
                <c:pt idx="4">
                  <c:v>1904010</c:v>
                </c:pt>
                <c:pt idx="5">
                  <c:v>1925741</c:v>
                </c:pt>
                <c:pt idx="6">
                  <c:v>2333425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C6-43E9-BB2C-19A2C4567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332160"/>
        <c:axId val="205333408"/>
      </c:lineChart>
      <c:catAx>
        <c:axId val="20533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33408"/>
        <c:crosses val="autoZero"/>
        <c:auto val="1"/>
        <c:lblAlgn val="ctr"/>
        <c:lblOffset val="100"/>
        <c:noMultiLvlLbl val="0"/>
      </c:catAx>
      <c:valAx>
        <c:axId val="20533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3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[BUSI49152-N0912331-Dataset.xlsx]Sales!PivotTable3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</a:t>
            </a:r>
            <a:r>
              <a:rPr lang="en-GB" baseline="0"/>
              <a:t> per product family 2006-2012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Sales!$B$25:$B$26</c:f>
              <c:strCache>
                <c:ptCount val="1"/>
                <c:pt idx="0">
                  <c:v>Bins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Sales!$A$27:$A$33</c:f>
              <c:strCache>
                <c:ptCount val="7"/>
                <c:pt idx="0">
                  <c:v> 2006</c:v>
                </c:pt>
                <c:pt idx="1">
                  <c:v> 2007</c:v>
                </c:pt>
                <c:pt idx="2">
                  <c:v> 2008</c:v>
                </c:pt>
                <c:pt idx="3">
                  <c:v> 2009</c:v>
                </c:pt>
                <c:pt idx="4">
                  <c:v> 2010</c:v>
                </c:pt>
                <c:pt idx="5">
                  <c:v> 2011</c:v>
                </c:pt>
                <c:pt idx="6">
                  <c:v> 2012</c:v>
                </c:pt>
              </c:strCache>
            </c:strRef>
          </c:cat>
          <c:val>
            <c:numRef>
              <c:f>Sales!$B$27:$B$33</c:f>
              <c:numCache>
                <c:formatCode>General</c:formatCode>
                <c:ptCount val="7"/>
                <c:pt idx="0">
                  <c:v>1230</c:v>
                </c:pt>
                <c:pt idx="1">
                  <c:v>1453</c:v>
                </c:pt>
                <c:pt idx="2">
                  <c:v>1674</c:v>
                </c:pt>
                <c:pt idx="3">
                  <c:v>1328</c:v>
                </c:pt>
                <c:pt idx="4">
                  <c:v>2543</c:v>
                </c:pt>
                <c:pt idx="5">
                  <c:v>2081</c:v>
                </c:pt>
                <c:pt idx="6">
                  <c:v>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A-450A-9F51-91CF36745871}"/>
            </c:ext>
          </c:extLst>
        </c:ser>
        <c:ser>
          <c:idx val="1"/>
          <c:order val="1"/>
          <c:tx>
            <c:strRef>
              <c:f>Sales!$C$25:$C$26</c:f>
              <c:strCache>
                <c:ptCount val="1"/>
                <c:pt idx="0">
                  <c:v>Planterware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Sales!$A$27:$A$33</c:f>
              <c:strCache>
                <c:ptCount val="7"/>
                <c:pt idx="0">
                  <c:v> 2006</c:v>
                </c:pt>
                <c:pt idx="1">
                  <c:v> 2007</c:v>
                </c:pt>
                <c:pt idx="2">
                  <c:v> 2008</c:v>
                </c:pt>
                <c:pt idx="3">
                  <c:v> 2009</c:v>
                </c:pt>
                <c:pt idx="4">
                  <c:v> 2010</c:v>
                </c:pt>
                <c:pt idx="5">
                  <c:v> 2011</c:v>
                </c:pt>
                <c:pt idx="6">
                  <c:v> 2012</c:v>
                </c:pt>
              </c:strCache>
            </c:strRef>
          </c:cat>
          <c:val>
            <c:numRef>
              <c:f>Sales!$C$27:$C$33</c:f>
              <c:numCache>
                <c:formatCode>General</c:formatCode>
                <c:ptCount val="7"/>
                <c:pt idx="2">
                  <c:v>0</c:v>
                </c:pt>
                <c:pt idx="3">
                  <c:v>0</c:v>
                </c:pt>
                <c:pt idx="4">
                  <c:v>809</c:v>
                </c:pt>
                <c:pt idx="5">
                  <c:v>2426</c:v>
                </c:pt>
                <c:pt idx="6">
                  <c:v>4464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AA-450A-9F51-91CF36745871}"/>
            </c:ext>
          </c:extLst>
        </c:ser>
        <c:ser>
          <c:idx val="2"/>
          <c:order val="2"/>
          <c:tx>
            <c:strRef>
              <c:f>Sales!$D$25:$D$26</c:f>
              <c:strCache>
                <c:ptCount val="1"/>
                <c:pt idx="0">
                  <c:v>Self-Watering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Sales!$A$27:$A$33</c:f>
              <c:strCache>
                <c:ptCount val="7"/>
                <c:pt idx="0">
                  <c:v> 2006</c:v>
                </c:pt>
                <c:pt idx="1">
                  <c:v> 2007</c:v>
                </c:pt>
                <c:pt idx="2">
                  <c:v> 2008</c:v>
                </c:pt>
                <c:pt idx="3">
                  <c:v> 2009</c:v>
                </c:pt>
                <c:pt idx="4">
                  <c:v> 2010</c:v>
                </c:pt>
                <c:pt idx="5">
                  <c:v> 2011</c:v>
                </c:pt>
                <c:pt idx="6">
                  <c:v> 2012</c:v>
                </c:pt>
              </c:strCache>
            </c:strRef>
          </c:cat>
          <c:val>
            <c:numRef>
              <c:f>Sales!$D$27:$D$33</c:f>
              <c:numCache>
                <c:formatCode>General</c:formatCode>
                <c:ptCount val="7"/>
                <c:pt idx="0">
                  <c:v>22892</c:v>
                </c:pt>
                <c:pt idx="1">
                  <c:v>24438</c:v>
                </c:pt>
                <c:pt idx="2">
                  <c:v>23135</c:v>
                </c:pt>
                <c:pt idx="3">
                  <c:v>21898</c:v>
                </c:pt>
                <c:pt idx="4">
                  <c:v>19118</c:v>
                </c:pt>
                <c:pt idx="5">
                  <c:v>20336</c:v>
                </c:pt>
                <c:pt idx="6">
                  <c:v>23429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AA-450A-9F51-91CF3674587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20950047"/>
        <c:axId val="820947967"/>
      </c:lineChart>
      <c:catAx>
        <c:axId val="82095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947967"/>
        <c:crosses val="autoZero"/>
        <c:auto val="1"/>
        <c:lblAlgn val="ctr"/>
        <c:lblOffset val="100"/>
        <c:noMultiLvlLbl val="0"/>
      </c:catAx>
      <c:valAx>
        <c:axId val="82094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95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Sales!$B$15:$D$15</c:f>
              <c:strCache>
                <c:ptCount val="3"/>
                <c:pt idx="0">
                  <c:v>BINS</c:v>
                </c:pt>
                <c:pt idx="1">
                  <c:v>PLANTERWARE</c:v>
                </c:pt>
                <c:pt idx="2">
                  <c:v>SELF-WATERING</c:v>
                </c:pt>
              </c:strCache>
            </c:strRef>
          </c:cat>
          <c:val>
            <c:numRef>
              <c:f>Sales!$B$23:$D$23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B33D-374E-A3FD-6C153D9B81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09592671"/>
        <c:axId val="1732346511"/>
      </c:barChart>
      <c:catAx>
        <c:axId val="110959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346511"/>
        <c:crosses val="autoZero"/>
        <c:auto val="1"/>
        <c:lblAlgn val="ctr"/>
        <c:lblOffset val="100"/>
        <c:noMultiLvlLbl val="0"/>
      </c:catAx>
      <c:valAx>
        <c:axId val="173234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59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</a:t>
            </a:r>
            <a:r>
              <a:rPr lang="en-GB" baseline="0"/>
              <a:t> 2006-2012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9032746513961E-2"/>
          <c:y val="0.17168999708369787"/>
          <c:w val="0.85719755934593522"/>
          <c:h val="0.720948891805191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7.9876276037355396E-3"/>
                  <c:y val="0.315070368574425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Sales!$C$42:$C$48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Sales!$D$42:$D$48</c:f>
              <c:numCache>
                <c:formatCode>General</c:formatCode>
                <c:ptCount val="7"/>
                <c:pt idx="0">
                  <c:v>24122</c:v>
                </c:pt>
                <c:pt idx="1">
                  <c:v>25891</c:v>
                </c:pt>
                <c:pt idx="2">
                  <c:v>24809</c:v>
                </c:pt>
                <c:pt idx="3">
                  <c:v>23226</c:v>
                </c:pt>
                <c:pt idx="4">
                  <c:v>22470</c:v>
                </c:pt>
                <c:pt idx="5">
                  <c:v>24843</c:v>
                </c:pt>
                <c:pt idx="6">
                  <c:v>29941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8-5F4F-BB11-D04278B589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74474079"/>
        <c:axId val="2074236575"/>
      </c:lineChart>
      <c:catAx>
        <c:axId val="207447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36575"/>
        <c:crosses val="autoZero"/>
        <c:auto val="1"/>
        <c:lblAlgn val="ctr"/>
        <c:lblOffset val="100"/>
        <c:noMultiLvlLbl val="0"/>
      </c:catAx>
      <c:valAx>
        <c:axId val="207423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7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Sales!$M$33:$M$38</c:f>
              <c:strCache>
                <c:ptCount val="6"/>
                <c:pt idx="1">
                  <c:v>Column Labels</c:v>
                </c:pt>
                <c:pt idx="2">
                  <c:v>Bins</c:v>
                </c:pt>
                <c:pt idx="3">
                  <c:v>1230</c:v>
                </c:pt>
                <c:pt idx="4">
                  <c:v>1453</c:v>
                </c:pt>
                <c:pt idx="5">
                  <c:v>1674</c:v>
                </c:pt>
              </c:strCache>
            </c:strRef>
          </c:xVal>
          <c:yVal>
            <c:numRef>
              <c:f>Sales!$N$33:$N$38</c:f>
              <c:numCache>
                <c:formatCode>General</c:formatCode>
                <c:ptCount val="6"/>
                <c:pt idx="2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8E-344F-B937-5A9564275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367279"/>
        <c:axId val="846021599"/>
      </c:scatterChart>
      <c:valAx>
        <c:axId val="1786367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6021599"/>
        <c:crosses val="autoZero"/>
        <c:crossBetween val="midCat"/>
      </c:valAx>
      <c:valAx>
        <c:axId val="8460215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63672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TOTAL SALES OF BINS 2006-2012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Bins!$G$48:$G$66</c:f>
              <c:strCache>
                <c:ptCount val="19"/>
                <c:pt idx="0">
                  <c:v>Olympic dual bin</c:v>
                </c:pt>
                <c:pt idx="1">
                  <c:v>West min bin</c:v>
                </c:pt>
                <c:pt idx="2">
                  <c:v>Penguin bin</c:v>
                </c:pt>
                <c:pt idx="3">
                  <c:v>Eviro bin - floor</c:v>
                </c:pt>
                <c:pt idx="4">
                  <c:v>Ample bin</c:v>
                </c:pt>
                <c:pt idx="5">
                  <c:v>West min liner</c:v>
                </c:pt>
                <c:pt idx="6">
                  <c:v>Tapered hood bin</c:v>
                </c:pt>
                <c:pt idx="7">
                  <c:v>Stipple bin</c:v>
                </c:pt>
                <c:pt idx="8">
                  <c:v>Eco bin</c:v>
                </c:pt>
                <c:pt idx="9">
                  <c:v>Enviro can recycle - post</c:v>
                </c:pt>
                <c:pt idx="10">
                  <c:v>Westmin recycle</c:v>
                </c:pt>
                <c:pt idx="11">
                  <c:v>Slim bin</c:v>
                </c:pt>
                <c:pt idx="12">
                  <c:v>Chick bin</c:v>
                </c:pt>
                <c:pt idx="13">
                  <c:v>Bear bin</c:v>
                </c:pt>
                <c:pt idx="14">
                  <c:v>Parot bin </c:v>
                </c:pt>
                <c:pt idx="15">
                  <c:v>Screwball post bin</c:v>
                </c:pt>
                <c:pt idx="16">
                  <c:v>Robin bin</c:v>
                </c:pt>
                <c:pt idx="17">
                  <c:v>Square hood bin</c:v>
                </c:pt>
                <c:pt idx="18">
                  <c:v>Poo bin</c:v>
                </c:pt>
              </c:strCache>
            </c:strRef>
          </c:cat>
          <c:val>
            <c:numRef>
              <c:f>Bins!$H$48:$H$66</c:f>
              <c:numCache>
                <c:formatCode>General</c:formatCode>
                <c:ptCount val="19"/>
                <c:pt idx="0">
                  <c:v>862200</c:v>
                </c:pt>
                <c:pt idx="1">
                  <c:v>211725</c:v>
                </c:pt>
                <c:pt idx="2">
                  <c:v>205250</c:v>
                </c:pt>
                <c:pt idx="3">
                  <c:v>150080</c:v>
                </c:pt>
                <c:pt idx="4">
                  <c:v>117750</c:v>
                </c:pt>
                <c:pt idx="5">
                  <c:v>92900</c:v>
                </c:pt>
                <c:pt idx="6">
                  <c:v>72000</c:v>
                </c:pt>
                <c:pt idx="7">
                  <c:v>68805</c:v>
                </c:pt>
                <c:pt idx="8">
                  <c:v>67000</c:v>
                </c:pt>
                <c:pt idx="9">
                  <c:v>64625</c:v>
                </c:pt>
                <c:pt idx="10">
                  <c:v>57900</c:v>
                </c:pt>
                <c:pt idx="11">
                  <c:v>39105</c:v>
                </c:pt>
                <c:pt idx="12">
                  <c:v>35250</c:v>
                </c:pt>
                <c:pt idx="13">
                  <c:v>34800</c:v>
                </c:pt>
                <c:pt idx="14">
                  <c:v>23520</c:v>
                </c:pt>
                <c:pt idx="15">
                  <c:v>23360</c:v>
                </c:pt>
                <c:pt idx="16">
                  <c:v>20250</c:v>
                </c:pt>
                <c:pt idx="17">
                  <c:v>12600</c:v>
                </c:pt>
                <c:pt idx="18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F-4E5C-A8EE-B0A54A53A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458111"/>
        <c:axId val="486450207"/>
      </c:barChart>
      <c:catAx>
        <c:axId val="48645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50207"/>
        <c:crosses val="autoZero"/>
        <c:auto val="1"/>
        <c:lblAlgn val="ctr"/>
        <c:lblOffset val="100"/>
        <c:noMultiLvlLbl val="0"/>
      </c:catAx>
      <c:valAx>
        <c:axId val="48645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5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sales of bins:2006-2012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Bins!$P$24:$P$43</c:f>
              <c:strCache>
                <c:ptCount val="20"/>
                <c:pt idx="0">
                  <c:v>Olympic dual bin</c:v>
                </c:pt>
                <c:pt idx="1">
                  <c:v>Ample bin</c:v>
                </c:pt>
                <c:pt idx="2">
                  <c:v>Stipple bin</c:v>
                </c:pt>
                <c:pt idx="3">
                  <c:v>West min bin</c:v>
                </c:pt>
                <c:pt idx="4">
                  <c:v>Penguin bin</c:v>
                </c:pt>
                <c:pt idx="5">
                  <c:v>Square hood bin</c:v>
                </c:pt>
                <c:pt idx="6">
                  <c:v>West min liner</c:v>
                </c:pt>
                <c:pt idx="7">
                  <c:v>Tapered hood bin</c:v>
                </c:pt>
                <c:pt idx="8">
                  <c:v>Robin bin</c:v>
                </c:pt>
                <c:pt idx="9">
                  <c:v>Enviro can recycle - post</c:v>
                </c:pt>
                <c:pt idx="10">
                  <c:v>Eco bin</c:v>
                </c:pt>
                <c:pt idx="11">
                  <c:v>Parot bin </c:v>
                </c:pt>
                <c:pt idx="12">
                  <c:v>Bear bin</c:v>
                </c:pt>
                <c:pt idx="13">
                  <c:v>Screwball post bin</c:v>
                </c:pt>
                <c:pt idx="14">
                  <c:v>Slim bin</c:v>
                </c:pt>
                <c:pt idx="15">
                  <c:v>Chick bin</c:v>
                </c:pt>
                <c:pt idx="16">
                  <c:v>Westmin recycle</c:v>
                </c:pt>
                <c:pt idx="17">
                  <c:v>Eviro bin - floor</c:v>
                </c:pt>
                <c:pt idx="18">
                  <c:v>Poo bin</c:v>
                </c:pt>
                <c:pt idx="19">
                  <c:v>Screwball post bin</c:v>
                </c:pt>
              </c:strCache>
            </c:strRef>
          </c:cat>
          <c:val>
            <c:numRef>
              <c:f>Bins!$Q$24:$Q$43</c:f>
              <c:numCache>
                <c:formatCode>General</c:formatCode>
                <c:ptCount val="20"/>
                <c:pt idx="0">
                  <c:v>1916</c:v>
                </c:pt>
                <c:pt idx="1">
                  <c:v>785</c:v>
                </c:pt>
                <c:pt idx="2">
                  <c:v>1251</c:v>
                </c:pt>
                <c:pt idx="3">
                  <c:v>2823</c:v>
                </c:pt>
                <c:pt idx="4">
                  <c:v>821</c:v>
                </c:pt>
                <c:pt idx="5">
                  <c:v>70</c:v>
                </c:pt>
                <c:pt idx="6">
                  <c:v>1858</c:v>
                </c:pt>
                <c:pt idx="7">
                  <c:v>240</c:v>
                </c:pt>
                <c:pt idx="8">
                  <c:v>81</c:v>
                </c:pt>
                <c:pt idx="9">
                  <c:v>517</c:v>
                </c:pt>
                <c:pt idx="10">
                  <c:v>335</c:v>
                </c:pt>
                <c:pt idx="11">
                  <c:v>84</c:v>
                </c:pt>
                <c:pt idx="12">
                  <c:v>116</c:v>
                </c:pt>
                <c:pt idx="13">
                  <c:v>162</c:v>
                </c:pt>
                <c:pt idx="14">
                  <c:v>395</c:v>
                </c:pt>
                <c:pt idx="15">
                  <c:v>141</c:v>
                </c:pt>
                <c:pt idx="16">
                  <c:v>193</c:v>
                </c:pt>
                <c:pt idx="17">
                  <c:v>536</c:v>
                </c:pt>
                <c:pt idx="18">
                  <c:v>10</c:v>
                </c:pt>
                <c:pt idx="1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A-4196-85C8-24C5D76AF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4374815"/>
        <c:axId val="1154367327"/>
      </c:barChart>
      <c:catAx>
        <c:axId val="115437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367327"/>
        <c:crosses val="autoZero"/>
        <c:auto val="1"/>
        <c:lblAlgn val="ctr"/>
        <c:lblOffset val="100"/>
        <c:noMultiLvlLbl val="0"/>
      </c:catAx>
      <c:valAx>
        <c:axId val="115436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37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cap="all" baseline="0">
                <a:effectLst/>
              </a:rPr>
              <a:t>4 Year sales forecast for BINS - 2013 to 2016</a:t>
            </a:r>
            <a:endParaRPr lang="en-GB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'Bins Forecast'!$B$1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0707257461099159E-2"/>
                  <c:y val="-8.83720930232558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E84-46A6-BF0A-EB2B063AD69A}"/>
                </c:ext>
              </c:extLst>
            </c:dLbl>
            <c:dLbl>
              <c:idx val="1"/>
              <c:layout>
                <c:manualLayout>
                  <c:x val="-6.070725746109918E-2"/>
                  <c:y val="-5.58139534883721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E84-46A6-BF0A-EB2B063AD69A}"/>
                </c:ext>
              </c:extLst>
            </c:dLbl>
            <c:dLbl>
              <c:idx val="2"/>
              <c:layout>
                <c:manualLayout>
                  <c:x val="-3.9837688433219387E-2"/>
                  <c:y val="-3.2558139534883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E84-46A6-BF0A-EB2B063AD69A}"/>
                </c:ext>
              </c:extLst>
            </c:dLbl>
            <c:dLbl>
              <c:idx val="3"/>
              <c:layout>
                <c:manualLayout>
                  <c:x val="1.8133336644224424E-2"/>
                  <c:y val="3.2558139534883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E84-46A6-BF0A-EB2B063AD6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'Bins Forecast'!$B$2:$B$12</c:f>
              <c:numCache>
                <c:formatCode>General</c:formatCode>
                <c:ptCount val="11"/>
                <c:pt idx="0">
                  <c:v>214400</c:v>
                </c:pt>
                <c:pt idx="1">
                  <c:v>204395</c:v>
                </c:pt>
                <c:pt idx="2">
                  <c:v>220299</c:v>
                </c:pt>
                <c:pt idx="3">
                  <c:v>141386</c:v>
                </c:pt>
                <c:pt idx="4">
                  <c:v>590825</c:v>
                </c:pt>
                <c:pt idx="5">
                  <c:v>389870</c:v>
                </c:pt>
                <c:pt idx="6">
                  <c:v>399145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4-46A6-BF0A-EB2B063AD69A}"/>
            </c:ext>
          </c:extLst>
        </c:ser>
        <c:ser>
          <c:idx val="1"/>
          <c:order val="1"/>
          <c:tx>
            <c:strRef>
              <c:f>'Bins Forecast'!$C$1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6.7663780470392412E-2"/>
                  <c:y val="-9.53140450466947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E84-46A6-BF0A-EB2B063AD69A}"/>
                </c:ext>
              </c:extLst>
            </c:dLbl>
            <c:dLbl>
              <c:idx val="7"/>
              <c:layout>
                <c:manualLayout>
                  <c:x val="-7.9849381234623984E-2"/>
                  <c:y val="-0.14647683574436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E84-46A6-BF0A-EB2B063AD69A}"/>
                </c:ext>
              </c:extLst>
            </c:dLbl>
            <c:dLbl>
              <c:idx val="9"/>
              <c:layout>
                <c:manualLayout>
                  <c:x val="-8.9124745247015164E-2"/>
                  <c:y val="-0.165081486907159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E84-46A6-BF0A-EB2B063AD6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'Bins Forecast'!$A$2:$A$12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'Bins Forecast'!$C$2:$C$12</c:f>
              <c:numCache>
                <c:formatCode>General</c:formatCode>
                <c:ptCount val="11"/>
                <c:pt idx="6">
                  <c:v>399145</c:v>
                </c:pt>
                <c:pt idx="7">
                  <c:v>536472.80959383294</c:v>
                </c:pt>
                <c:pt idx="8">
                  <c:v>582440.25568489067</c:v>
                </c:pt>
                <c:pt idx="9">
                  <c:v>628407.7017759484</c:v>
                </c:pt>
                <c:pt idx="10">
                  <c:v>674375.14786700613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84-46A6-BF0A-EB2B063AD69A}"/>
            </c:ext>
          </c:extLst>
        </c:ser>
        <c:ser>
          <c:idx val="2"/>
          <c:order val="2"/>
          <c:tx>
            <c:strRef>
              <c:f>'Bins Forecast'!$D$1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'Bins Forecast'!$A$2:$A$12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'Bins Forecast'!$D$2:$D$12</c:f>
              <c:numCache>
                <c:formatCode>General</c:formatCode>
                <c:ptCount val="11"/>
                <c:pt idx="6" formatCode="0.00">
                  <c:v>399145</c:v>
                </c:pt>
                <c:pt idx="7" formatCode="0.00">
                  <c:v>297805.47294210037</c:v>
                </c:pt>
                <c:pt idx="8" formatCode="0.00">
                  <c:v>343771.84503255971</c:v>
                </c:pt>
                <c:pt idx="9" formatCode="0.00">
                  <c:v>389737.38180115336</c:v>
                </c:pt>
                <c:pt idx="10" formatCode="0.00">
                  <c:v>435701.844606439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84-46A6-BF0A-EB2B063AD69A}"/>
            </c:ext>
          </c:extLst>
        </c:ser>
        <c:ser>
          <c:idx val="3"/>
          <c:order val="3"/>
          <c:tx>
            <c:strRef>
              <c:f>'Bins Forecast'!$E$1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'Bins Forecast'!$A$2:$A$12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'Bins Forecast'!$E$2:$E$12</c:f>
              <c:numCache>
                <c:formatCode>General</c:formatCode>
                <c:ptCount val="11"/>
                <c:pt idx="6" formatCode="0.00">
                  <c:v>399145</c:v>
                </c:pt>
                <c:pt idx="7" formatCode="0.00">
                  <c:v>775140.1462455655</c:v>
                </c:pt>
                <c:pt idx="8" formatCode="0.00">
                  <c:v>821108.66633722163</c:v>
                </c:pt>
                <c:pt idx="9" formatCode="0.00">
                  <c:v>867078.0217507435</c:v>
                </c:pt>
                <c:pt idx="10" formatCode="0.00">
                  <c:v>913048.45112757327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84-46A6-BF0A-EB2B063AD69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74411536"/>
        <c:axId val="2074411120"/>
      </c:lineChart>
      <c:catAx>
        <c:axId val="207441153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11120"/>
        <c:crosses val="autoZero"/>
        <c:auto val="1"/>
        <c:lblAlgn val="ctr"/>
        <c:lblOffset val="100"/>
        <c:noMultiLvlLbl val="0"/>
      </c:catAx>
      <c:valAx>
        <c:axId val="207441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1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sales of planter ware</a:t>
            </a:r>
            <a:r>
              <a:rPr lang="en-GB" baseline="0"/>
              <a:t>: 2010-2012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'Planterware '!$AO$17</c:f>
              <c:strCache>
                <c:ptCount val="1"/>
                <c:pt idx="0">
                  <c:v>total sales(unit)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'Planterware '!$AN$18:$AN$27</c:f>
              <c:strCache>
                <c:ptCount val="10"/>
                <c:pt idx="0">
                  <c:v>Plain vase</c:v>
                </c:pt>
                <c:pt idx="1">
                  <c:v>Rectangular container</c:v>
                </c:pt>
                <c:pt idx="2">
                  <c:v>Egg pot vase</c:v>
                </c:pt>
                <c:pt idx="3">
                  <c:v>Egg pot square</c:v>
                </c:pt>
                <c:pt idx="4">
                  <c:v>Tall square</c:v>
                </c:pt>
                <c:pt idx="5">
                  <c:v>Square</c:v>
                </c:pt>
                <c:pt idx="6">
                  <c:v>Cylinder</c:v>
                </c:pt>
                <c:pt idx="7">
                  <c:v>Tall vase</c:v>
                </c:pt>
                <c:pt idx="8">
                  <c:v>Window Box</c:v>
                </c:pt>
                <c:pt idx="9">
                  <c:v>Garlanded vase</c:v>
                </c:pt>
              </c:strCache>
            </c:strRef>
          </c:cat>
          <c:val>
            <c:numRef>
              <c:f>'Planterware '!$AO$18:$AO$27</c:f>
              <c:numCache>
                <c:formatCode>General</c:formatCode>
                <c:ptCount val="10"/>
                <c:pt idx="0">
                  <c:v>2591</c:v>
                </c:pt>
                <c:pt idx="1">
                  <c:v>1500</c:v>
                </c:pt>
                <c:pt idx="2">
                  <c:v>1022</c:v>
                </c:pt>
                <c:pt idx="3">
                  <c:v>737</c:v>
                </c:pt>
                <c:pt idx="4">
                  <c:v>692</c:v>
                </c:pt>
                <c:pt idx="5">
                  <c:v>619</c:v>
                </c:pt>
                <c:pt idx="6">
                  <c:v>298</c:v>
                </c:pt>
                <c:pt idx="7">
                  <c:v>152</c:v>
                </c:pt>
                <c:pt idx="8">
                  <c:v>57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6-D144-ADB3-3381E70C7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3221503"/>
        <c:axId val="1259188671"/>
      </c:barChart>
      <c:catAx>
        <c:axId val="124322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188671"/>
        <c:crosses val="autoZero"/>
        <c:auto val="1"/>
        <c:lblAlgn val="ctr"/>
        <c:lblOffset val="100"/>
        <c:noMultiLvlLbl val="0"/>
      </c:catAx>
      <c:valAx>
        <c:axId val="125918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sales(units)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22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4</a:t>
            </a:r>
            <a:r>
              <a:rPr lang="en-GB" sz="1400" baseline="0"/>
              <a:t> YEAR FORECAST FOR PLANTEWARE : 2013-2016 </a:t>
            </a:r>
          </a:p>
        </c:rich>
      </c:tx>
      <c:layout>
        <c:manualLayout>
          <c:xMode val="edge"/>
          <c:yMode val="edge"/>
          <c:x val="0.23252070214784784"/>
          <c:y val="3.0799776465655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'Planterware - 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'Planterware - forecast'!$B$2:$B$8</c:f>
              <c:numCache>
                <c:formatCode>General</c:formatCode>
                <c:ptCount val="7"/>
                <c:pt idx="0">
                  <c:v>44702</c:v>
                </c:pt>
                <c:pt idx="1">
                  <c:v>137654</c:v>
                </c:pt>
                <c:pt idx="2">
                  <c:v>251217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D-4509-B1DE-615972B9C5B8}"/>
            </c:ext>
          </c:extLst>
        </c:ser>
        <c:ser>
          <c:idx val="1"/>
          <c:order val="1"/>
          <c:tx>
            <c:strRef>
              <c:f>'Planterware - 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'Planterware - forecast'!$A$2:$A$8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'Planterware - forecast'!$C$2:$C$8</c:f>
              <c:numCache>
                <c:formatCode>General</c:formatCode>
                <c:ptCount val="7"/>
                <c:pt idx="2">
                  <c:v>251217</c:v>
                </c:pt>
                <c:pt idx="3">
                  <c:v>351811.56910550001</c:v>
                </c:pt>
                <c:pt idx="4">
                  <c:v>454251.85326100001</c:v>
                </c:pt>
                <c:pt idx="5">
                  <c:v>556692.13741650002</c:v>
                </c:pt>
                <c:pt idx="6">
                  <c:v>659132.42157200002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D-4509-B1DE-615972B9C5B8}"/>
            </c:ext>
          </c:extLst>
        </c:ser>
        <c:ser>
          <c:idx val="2"/>
          <c:order val="2"/>
          <c:tx>
            <c:strRef>
              <c:f>'Planterware - 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'Planterware - forecast'!$A$2:$A$8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'Planterware - forecast'!$D$2:$D$8</c:f>
              <c:numCache>
                <c:formatCode>General</c:formatCode>
                <c:ptCount val="7"/>
                <c:pt idx="2" formatCode="0.00">
                  <c:v>251217</c:v>
                </c:pt>
                <c:pt idx="3" formatCode="0.00">
                  <c:v>339921.34950765682</c:v>
                </c:pt>
                <c:pt idx="4" formatCode="0.00">
                  <c:v>442128.48716833338</c:v>
                </c:pt>
                <c:pt idx="5" formatCode="0.00">
                  <c:v>544061.58409816714</c:v>
                </c:pt>
                <c:pt idx="6" formatCode="0.00">
                  <c:v>645648.60848060285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D-4509-B1DE-615972B9C5B8}"/>
            </c:ext>
          </c:extLst>
        </c:ser>
        <c:ser>
          <c:idx val="3"/>
          <c:order val="3"/>
          <c:tx>
            <c:strRef>
              <c:f>'Planterware - 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'Planterware - forecast'!$A$2:$A$8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'Planterware - forecast'!$E$2:$E$8</c:f>
              <c:numCache>
                <c:formatCode>General</c:formatCode>
                <c:ptCount val="7"/>
                <c:pt idx="2" formatCode="0.00">
                  <c:v>251217</c:v>
                </c:pt>
                <c:pt idx="3" formatCode="0.00">
                  <c:v>363701.78870334319</c:v>
                </c:pt>
                <c:pt idx="4" formatCode="0.00">
                  <c:v>466375.21935366665</c:v>
                </c:pt>
                <c:pt idx="5" formatCode="0.00">
                  <c:v>569322.6907348329</c:v>
                </c:pt>
                <c:pt idx="6" formatCode="0.00">
                  <c:v>672616.23466339719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7D-4509-B1DE-615972B9C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976704"/>
        <c:axId val="1826978784"/>
      </c:lineChart>
      <c:catAx>
        <c:axId val="1826976704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978784"/>
        <c:crosses val="autoZero"/>
        <c:auto val="1"/>
        <c:lblAlgn val="ctr"/>
        <c:lblOffset val="100"/>
        <c:noMultiLvlLbl val="0"/>
      </c:catAx>
      <c:valAx>
        <c:axId val="18269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97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self-watering products sales by colour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'Self Watering'!$AO$46</c:f>
              <c:strCache>
                <c:ptCount val="1"/>
                <c:pt idx="0">
                  <c:v>standard colour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'Self Watering'!$AN$47:$AN$53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Watering'!$AO$47:$AO$53</c:f>
              <c:numCache>
                <c:formatCode>General</c:formatCode>
                <c:ptCount val="7"/>
                <c:pt idx="0">
                  <c:v>1254936</c:v>
                </c:pt>
                <c:pt idx="1">
                  <c:v>1397084</c:v>
                </c:pt>
                <c:pt idx="2">
                  <c:v>1327442</c:v>
                </c:pt>
                <c:pt idx="3">
                  <c:v>1183648</c:v>
                </c:pt>
                <c:pt idx="4">
                  <c:v>1268483</c:v>
                </c:pt>
                <c:pt idx="5">
                  <c:v>1278925</c:v>
                </c:pt>
                <c:pt idx="6">
                  <c:v>1495766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3D-451D-BDBC-BFAE09CACF14}"/>
            </c:ext>
          </c:extLst>
        </c:ser>
        <c:ser>
          <c:idx val="1"/>
          <c:order val="1"/>
          <c:tx>
            <c:strRef>
              <c:f>'Self Watering'!$AP$46</c:f>
              <c:strCache>
                <c:ptCount val="1"/>
                <c:pt idx="0">
                  <c:v>special colour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'Self Watering'!$AN$47:$AN$53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Watering'!$AP$47:$AP$53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119292</c:v>
                </c:pt>
                <c:pt idx="6">
                  <c:v>187297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D-451D-BDBC-BFAE09CACF14}"/>
            </c:ext>
          </c:extLst>
        </c:ser>
        <c:ser>
          <c:idx val="2"/>
          <c:order val="2"/>
          <c:tx>
            <c:strRef>
              <c:f>'Self Watering'!$AQ$46</c:f>
              <c:strCache>
                <c:ptCount val="1"/>
                <c:pt idx="0">
                  <c:v>total sales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'Self Watering'!$AN$47:$AN$53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Watering'!$AQ$47:$AQ$53</c:f>
              <c:numCache>
                <c:formatCode>General</c:formatCode>
                <c:ptCount val="7"/>
                <c:pt idx="0">
                  <c:v>1254936</c:v>
                </c:pt>
                <c:pt idx="1">
                  <c:v>1397084</c:v>
                </c:pt>
                <c:pt idx="2">
                  <c:v>1327442</c:v>
                </c:pt>
                <c:pt idx="3">
                  <c:v>1183648</c:v>
                </c:pt>
                <c:pt idx="4">
                  <c:v>1268483</c:v>
                </c:pt>
                <c:pt idx="5">
                  <c:v>1398217</c:v>
                </c:pt>
                <c:pt idx="6">
                  <c:v>1683063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3D-451D-BDBC-BFAE09CAC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014736"/>
        <c:axId val="1829015152"/>
      </c:lineChart>
      <c:catAx>
        <c:axId val="182901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015152"/>
        <c:crosses val="autoZero"/>
        <c:auto val="1"/>
        <c:lblAlgn val="ctr"/>
        <c:lblOffset val="100"/>
        <c:noMultiLvlLbl val="0"/>
      </c:catAx>
      <c:valAx>
        <c:axId val="1829015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01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 use by power weight for self watering planters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'Self Watering'!$AO$87</c:f>
              <c:strCache>
                <c:ptCount val="1"/>
                <c:pt idx="0">
                  <c:v>Black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Watering'!$AO$88:$AO$94</c:f>
              <c:numCache>
                <c:formatCode>General</c:formatCode>
                <c:ptCount val="7"/>
                <c:pt idx="0">
                  <c:v>556536</c:v>
                </c:pt>
                <c:pt idx="1">
                  <c:v>618059</c:v>
                </c:pt>
                <c:pt idx="2">
                  <c:v>904692</c:v>
                </c:pt>
                <c:pt idx="3">
                  <c:v>936269</c:v>
                </c:pt>
                <c:pt idx="4">
                  <c:v>767038</c:v>
                </c:pt>
                <c:pt idx="5">
                  <c:v>574662</c:v>
                </c:pt>
                <c:pt idx="6">
                  <c:v>509230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7-4627-89DE-D97FF8AD79B8}"/>
            </c:ext>
          </c:extLst>
        </c:ser>
        <c:ser>
          <c:idx val="1"/>
          <c:order val="1"/>
          <c:tx>
            <c:strRef>
              <c:f>'Self Watering'!$AP$87</c:f>
              <c:strCache>
                <c:ptCount val="1"/>
                <c:pt idx="0">
                  <c:v>Brown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Watering'!$AP$88:$AP$94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41775</c:v>
                </c:pt>
                <c:pt idx="6">
                  <c:v>37200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7-4627-89DE-D97FF8AD79B8}"/>
            </c:ext>
          </c:extLst>
        </c:ser>
        <c:ser>
          <c:idx val="2"/>
          <c:order val="2"/>
          <c:tx>
            <c:strRef>
              <c:f>'Self Watering'!$AQ$87</c:f>
              <c:strCache>
                <c:ptCount val="1"/>
                <c:pt idx="0">
                  <c:v>Cherry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Watering'!$AQ$88:$AQ$94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2982</c:v>
                </c:pt>
                <c:pt idx="6">
                  <c:v>3847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47-4627-89DE-D97FF8AD79B8}"/>
            </c:ext>
          </c:extLst>
        </c:ser>
        <c:ser>
          <c:idx val="3"/>
          <c:order val="3"/>
          <c:tx>
            <c:strRef>
              <c:f>'Self Watering'!$AR$87</c:f>
              <c:strCache>
                <c:ptCount val="1"/>
                <c:pt idx="0">
                  <c:v>Dark Sandstone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Watering'!$AR$88:$AR$94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3250</c:v>
                </c:pt>
                <c:pt idx="6">
                  <c:v>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47-4627-89DE-D97FF8AD79B8}"/>
            </c:ext>
          </c:extLst>
        </c:ser>
        <c:ser>
          <c:idx val="4"/>
          <c:order val="4"/>
          <c:tx>
            <c:strRef>
              <c:f>'Self Watering'!$AS$87</c:f>
              <c:strCache>
                <c:ptCount val="1"/>
                <c:pt idx="0">
                  <c:v>Guerney Granite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Watering'!$AS$88:$AS$94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55775</c:v>
                </c:pt>
                <c:pt idx="6">
                  <c:v>115205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47-4627-89DE-D97FF8AD79B8}"/>
            </c:ext>
          </c:extLst>
        </c:ser>
        <c:ser>
          <c:idx val="5"/>
          <c:order val="5"/>
          <c:tx>
            <c:strRef>
              <c:f>'Self Watering'!$AT$87</c:f>
              <c:strCache>
                <c:ptCount val="1"/>
                <c:pt idx="0">
                  <c:v>Light Green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Watering'!$AT$88:$AT$94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825</c:v>
                </c:pt>
                <c:pt idx="6">
                  <c:v>4415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47-4627-89DE-D97FF8AD79B8}"/>
            </c:ext>
          </c:extLst>
        </c:ser>
        <c:ser>
          <c:idx val="6"/>
          <c:order val="6"/>
          <c:tx>
            <c:strRef>
              <c:f>'Self Watering'!$AU$87</c:f>
              <c:strCache>
                <c:ptCount val="1"/>
                <c:pt idx="0">
                  <c:v>Light Sandstone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Watering'!$AU$88:$AU$94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4870</c:v>
                </c:pt>
                <c:pt idx="6">
                  <c:v>6980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47-4627-89DE-D97FF8AD79B8}"/>
            </c:ext>
          </c:extLst>
        </c:ser>
        <c:ser>
          <c:idx val="7"/>
          <c:order val="7"/>
          <c:tx>
            <c:strRef>
              <c:f>'Self Watering'!$AV$87</c:f>
              <c:strCache>
                <c:ptCount val="1"/>
                <c:pt idx="0">
                  <c:v>Millstone Gritt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Watering'!$AV$88:$AV$94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2000</c:v>
                </c:pt>
                <c:pt idx="6">
                  <c:v>3750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547-4627-89DE-D97FF8AD79B8}"/>
            </c:ext>
          </c:extLst>
        </c:ser>
        <c:ser>
          <c:idx val="8"/>
          <c:order val="8"/>
          <c:tx>
            <c:strRef>
              <c:f>'Self Watering'!$AW$87</c:f>
              <c:strCache>
                <c:ptCount val="1"/>
                <c:pt idx="0">
                  <c:v>Moss Stone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Watering'!$AW$88:$AW$94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3500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547-4627-89DE-D97FF8AD79B8}"/>
            </c:ext>
          </c:extLst>
        </c:ser>
        <c:ser>
          <c:idx val="9"/>
          <c:order val="9"/>
          <c:tx>
            <c:strRef>
              <c:f>'Self Watering'!$AX$87</c:f>
              <c:strCache>
                <c:ptCount val="1"/>
                <c:pt idx="0">
                  <c:v>Orange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Watering'!$AX$88:$AX$94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875</c:v>
                </c:pt>
                <c:pt idx="6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547-4627-89DE-D97FF8AD79B8}"/>
            </c:ext>
          </c:extLst>
        </c:ser>
        <c:ser>
          <c:idx val="10"/>
          <c:order val="10"/>
          <c:tx>
            <c:strRef>
              <c:f>'Self Watering'!$AY$87</c:f>
              <c:strCache>
                <c:ptCount val="1"/>
                <c:pt idx="0">
                  <c:v>Pink Granite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Watering'!$AY$88:$AY$94</c:f>
              <c:numCache>
                <c:formatCode>General</c:formatCode>
                <c:ptCount val="7"/>
                <c:pt idx="0">
                  <c:v>3720</c:v>
                </c:pt>
                <c:pt idx="1">
                  <c:v>3480</c:v>
                </c:pt>
                <c:pt idx="2">
                  <c:v>8520</c:v>
                </c:pt>
                <c:pt idx="3">
                  <c:v>840</c:v>
                </c:pt>
                <c:pt idx="4">
                  <c:v>1440</c:v>
                </c:pt>
                <c:pt idx="5">
                  <c:v>102220</c:v>
                </c:pt>
                <c:pt idx="6">
                  <c:v>179887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547-4627-89DE-D97FF8AD79B8}"/>
            </c:ext>
          </c:extLst>
        </c:ser>
        <c:ser>
          <c:idx val="11"/>
          <c:order val="11"/>
          <c:tx>
            <c:strRef>
              <c:f>'Self Watering'!$AZ$87</c:f>
              <c:strCache>
                <c:ptCount val="1"/>
                <c:pt idx="0">
                  <c:v>Sky Blue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Watering'!$AZ$88:$AZ$94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3440</c:v>
                </c:pt>
                <c:pt idx="6">
                  <c:v>8194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547-4627-89DE-D97FF8AD79B8}"/>
            </c:ext>
          </c:extLst>
        </c:ser>
        <c:ser>
          <c:idx val="12"/>
          <c:order val="12"/>
          <c:tx>
            <c:strRef>
              <c:f>'Self Watering'!$BA$87</c:f>
              <c:strCache>
                <c:ptCount val="1"/>
                <c:pt idx="0">
                  <c:v>Standard Green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Watering'!$BA$88:$BA$94</c:f>
              <c:numCache>
                <c:formatCode>General</c:formatCode>
                <c:ptCount val="7"/>
                <c:pt idx="0">
                  <c:v>694680</c:v>
                </c:pt>
                <c:pt idx="1">
                  <c:v>775545</c:v>
                </c:pt>
                <c:pt idx="2">
                  <c:v>414230</c:v>
                </c:pt>
                <c:pt idx="3">
                  <c:v>246539</c:v>
                </c:pt>
                <c:pt idx="4">
                  <c:v>500005</c:v>
                </c:pt>
                <c:pt idx="5">
                  <c:v>602043</c:v>
                </c:pt>
                <c:pt idx="6">
                  <c:v>806649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547-4627-89DE-D97FF8AD79B8}"/>
            </c:ext>
          </c:extLst>
        </c:ser>
        <c:ser>
          <c:idx val="13"/>
          <c:order val="13"/>
          <c:tx>
            <c:strRef>
              <c:f>'Self Watering'!$BB$87</c:f>
              <c:strCache>
                <c:ptCount val="1"/>
                <c:pt idx="0">
                  <c:v>White Marble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'Self Watering'!$AN$88:$AN$94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cat>
          <c:val>
            <c:numRef>
              <c:f>'Self Watering'!$BB$88:$BB$94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547-4627-89DE-D97FF8AD7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3228832"/>
        <c:axId val="253226752"/>
      </c:lineChart>
      <c:catAx>
        <c:axId val="25322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26752"/>
        <c:crosses val="autoZero"/>
        <c:auto val="1"/>
        <c:lblAlgn val="ctr"/>
        <c:lblOffset val="100"/>
        <c:noMultiLvlLbl val="0"/>
      </c:catAx>
      <c:valAx>
        <c:axId val="25322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2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sales</a:t>
            </a:r>
            <a:r>
              <a:rPr lang="en-GB" baseline="0"/>
              <a:t> of self - watering planters during 2006-2012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'Self Watering'!$AY$98</c:f>
              <c:strCache>
                <c:ptCount val="1"/>
                <c:pt idx="0">
                  <c:v>Total sales unit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'Self Watering'!$AX$99:$AX$128</c:f>
              <c:strCache>
                <c:ptCount val="30"/>
                <c:pt idx="0">
                  <c:v>Wall and window box</c:v>
                </c:pt>
                <c:pt idx="1">
                  <c:v>Up the pole basket</c:v>
                </c:pt>
                <c:pt idx="2">
                  <c:v>Terresterial Basket</c:v>
                </c:pt>
                <c:pt idx="3">
                  <c:v>Octagonal fountain (3)</c:v>
                </c:pt>
                <c:pt idx="4">
                  <c:v>Octagonal fountain (2)</c:v>
                </c:pt>
                <c:pt idx="5">
                  <c:v>Octagonal fountain (1)</c:v>
                </c:pt>
                <c:pt idx="6">
                  <c:v>Octagonal fountain</c:v>
                </c:pt>
                <c:pt idx="7">
                  <c:v>Meter sq planter (4)</c:v>
                </c:pt>
                <c:pt idx="8">
                  <c:v>Meter sq planter (3)</c:v>
                </c:pt>
                <c:pt idx="9">
                  <c:v>Meter sq planter (2)</c:v>
                </c:pt>
                <c:pt idx="10">
                  <c:v>Meter sq planter (1)</c:v>
                </c:pt>
                <c:pt idx="11">
                  <c:v>Meter sq planter</c:v>
                </c:pt>
                <c:pt idx="12">
                  <c:v>Half pole basket</c:v>
                </c:pt>
                <c:pt idx="13">
                  <c:v>half cup and saucer up the pole</c:v>
                </c:pt>
                <c:pt idx="14">
                  <c:v>Half basket up the pole</c:v>
                </c:pt>
                <c:pt idx="15">
                  <c:v>Half barrier basket liner</c:v>
                </c:pt>
                <c:pt idx="16">
                  <c:v>Half barrier basket</c:v>
                </c:pt>
                <c:pt idx="17">
                  <c:v>Full barrier basket</c:v>
                </c:pt>
                <c:pt idx="18">
                  <c:v>Floural fountain </c:v>
                </c:pt>
                <c:pt idx="19">
                  <c:v>Floor standing oval planter</c:v>
                </c:pt>
                <c:pt idx="20">
                  <c:v>Cup and Saucer on pole</c:v>
                </c:pt>
                <c:pt idx="21">
                  <c:v>Cup and Saucer (HB)</c:v>
                </c:pt>
                <c:pt idx="22">
                  <c:v>Cup and Saucer </c:v>
                </c:pt>
                <c:pt idx="23">
                  <c:v>Cup and Saucer</c:v>
                </c:pt>
                <c:pt idx="24">
                  <c:v>Conventional Hanging Basket</c:v>
                </c:pt>
                <c:pt idx="25">
                  <c:v>Bee hive fountain (6)</c:v>
                </c:pt>
                <c:pt idx="26">
                  <c:v>Bee hive fountain (5)</c:v>
                </c:pt>
                <c:pt idx="27">
                  <c:v>Barrier Basket Liner</c:v>
                </c:pt>
                <c:pt idx="28">
                  <c:v>Barrier Basket</c:v>
                </c:pt>
                <c:pt idx="29">
                  <c:v>Barrel</c:v>
                </c:pt>
              </c:strCache>
            </c:strRef>
          </c:cat>
          <c:val>
            <c:numRef>
              <c:f>'Self Watering'!$AY$99:$AY$128</c:f>
              <c:numCache>
                <c:formatCode>General</c:formatCode>
                <c:ptCount val="30"/>
                <c:pt idx="0">
                  <c:v>3376</c:v>
                </c:pt>
                <c:pt idx="1">
                  <c:v>1126</c:v>
                </c:pt>
                <c:pt idx="2">
                  <c:v>2083</c:v>
                </c:pt>
                <c:pt idx="3">
                  <c:v>25</c:v>
                </c:pt>
                <c:pt idx="4">
                  <c:v>4</c:v>
                </c:pt>
                <c:pt idx="5">
                  <c:v>71</c:v>
                </c:pt>
                <c:pt idx="6">
                  <c:v>2362</c:v>
                </c:pt>
                <c:pt idx="7">
                  <c:v>30</c:v>
                </c:pt>
                <c:pt idx="8">
                  <c:v>1064</c:v>
                </c:pt>
                <c:pt idx="9">
                  <c:v>85</c:v>
                </c:pt>
                <c:pt idx="10">
                  <c:v>61</c:v>
                </c:pt>
                <c:pt idx="11">
                  <c:v>1392</c:v>
                </c:pt>
                <c:pt idx="12">
                  <c:v>9038</c:v>
                </c:pt>
                <c:pt idx="13">
                  <c:v>2766</c:v>
                </c:pt>
                <c:pt idx="14">
                  <c:v>28947</c:v>
                </c:pt>
                <c:pt idx="15">
                  <c:v>296</c:v>
                </c:pt>
                <c:pt idx="16">
                  <c:v>5450</c:v>
                </c:pt>
                <c:pt idx="17">
                  <c:v>1279</c:v>
                </c:pt>
                <c:pt idx="18">
                  <c:v>921</c:v>
                </c:pt>
                <c:pt idx="19">
                  <c:v>303</c:v>
                </c:pt>
                <c:pt idx="20">
                  <c:v>25573</c:v>
                </c:pt>
                <c:pt idx="21">
                  <c:v>11774</c:v>
                </c:pt>
                <c:pt idx="22">
                  <c:v>9330</c:v>
                </c:pt>
                <c:pt idx="23">
                  <c:v>16553</c:v>
                </c:pt>
                <c:pt idx="24">
                  <c:v>6882</c:v>
                </c:pt>
                <c:pt idx="25">
                  <c:v>937</c:v>
                </c:pt>
                <c:pt idx="26">
                  <c:v>730</c:v>
                </c:pt>
                <c:pt idx="27">
                  <c:v>12207</c:v>
                </c:pt>
                <c:pt idx="28">
                  <c:v>9528</c:v>
                </c:pt>
                <c:pt idx="29">
                  <c:v>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3-4FF2-AF93-10BE7F9B8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48272"/>
        <c:axId val="213248688"/>
      </c:barChart>
      <c:catAx>
        <c:axId val="21324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Description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48688"/>
        <c:crosses val="autoZero"/>
        <c:auto val="1"/>
        <c:lblAlgn val="ctr"/>
        <c:lblOffset val="100"/>
        <c:noMultiLvlLbl val="0"/>
      </c:catAx>
      <c:valAx>
        <c:axId val="21324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4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cap="all" baseline="0">
                <a:effectLst/>
              </a:rPr>
              <a:t>4 Year sales forecast for standard colour selfwatering - 2013 to 2016</a:t>
            </a:r>
            <a:endParaRPr lang="en-GB" sz="105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GB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793145422039633E-2"/>
          <c:y val="0.13564213564213565"/>
          <c:w val="0.91409136544499103"/>
          <c:h val="0.68277130552051157"/>
        </c:manualLayout>
      </c:layout>
      <c:lineChart>
        <c:grouping val="standard"/>
        <c:varyColors val="0"/>
        <c:ser>
          <c:idx val="0"/>
          <c:order val="0"/>
          <c:tx>
            <c:strRef>
              <c:f>'Forecast Standard Colour 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'Forecast Standard Colour '!$B$2:$B$12</c:f>
              <c:numCache>
                <c:formatCode>General</c:formatCode>
                <c:ptCount val="11"/>
                <c:pt idx="0">
                  <c:v>1254936</c:v>
                </c:pt>
                <c:pt idx="1">
                  <c:v>1397084</c:v>
                </c:pt>
                <c:pt idx="2">
                  <c:v>1327442</c:v>
                </c:pt>
                <c:pt idx="3">
                  <c:v>1183648</c:v>
                </c:pt>
                <c:pt idx="4">
                  <c:v>1268483</c:v>
                </c:pt>
                <c:pt idx="5">
                  <c:v>1278925</c:v>
                </c:pt>
                <c:pt idx="6">
                  <c:v>1495766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92-49F3-B354-EECBFA1D4013}"/>
            </c:ext>
          </c:extLst>
        </c:ser>
        <c:ser>
          <c:idx val="1"/>
          <c:order val="1"/>
          <c:tx>
            <c:strRef>
              <c:f>'Forecast Standard Colour 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"/>
              <c:layout>
                <c:manualLayout>
                  <c:x val="-4.3388598164359887E-2"/>
                  <c:y val="-7.64574882685118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092-49F3-B354-EECBFA1D4013}"/>
                </c:ext>
              </c:extLst>
            </c:dLbl>
            <c:dLbl>
              <c:idx val="9"/>
              <c:layout>
                <c:manualLayout>
                  <c:x val="-3.8268723872202544E-2"/>
                  <c:y val="-0.103834341149345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092-49F3-B354-EECBFA1D4013}"/>
                </c:ext>
              </c:extLst>
            </c:dLbl>
            <c:dLbl>
              <c:idx val="10"/>
              <c:layout>
                <c:manualLayout>
                  <c:x val="-8.5599449322566017E-3"/>
                  <c:y val="-5.07956671161961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092-49F3-B354-EECBFA1D40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'Forecast Standard Colour '!$A$2:$A$12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'Forecast Standard Colour '!$C$2:$C$12</c:f>
              <c:numCache>
                <c:formatCode>General</c:formatCode>
                <c:ptCount val="11"/>
                <c:pt idx="6">
                  <c:v>1495766</c:v>
                </c:pt>
                <c:pt idx="7">
                  <c:v>1362336.4668584815</c:v>
                </c:pt>
                <c:pt idx="8">
                  <c:v>1377693.3808082913</c:v>
                </c:pt>
                <c:pt idx="9">
                  <c:v>1393050.2947581012</c:v>
                </c:pt>
                <c:pt idx="10">
                  <c:v>1408407.208707911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92-49F3-B354-EECBFA1D4013}"/>
            </c:ext>
          </c:extLst>
        </c:ser>
        <c:ser>
          <c:idx val="2"/>
          <c:order val="2"/>
          <c:tx>
            <c:strRef>
              <c:f>'Forecast Standard Colour 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Standard Colour '!$A$2:$A$12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'Forecast Standard Colour '!$D$2:$D$12</c:f>
              <c:numCache>
                <c:formatCode>General</c:formatCode>
                <c:ptCount val="11"/>
                <c:pt idx="6" formatCode="0.00">
                  <c:v>1495766</c:v>
                </c:pt>
                <c:pt idx="7" formatCode="0.00">
                  <c:v>1182427.5702833491</c:v>
                </c:pt>
                <c:pt idx="8" formatCode="0.00">
                  <c:v>1197783.6746449459</c:v>
                </c:pt>
                <c:pt idx="9" formatCode="0.00">
                  <c:v>1213139.149335817</c:v>
                </c:pt>
                <c:pt idx="10" formatCode="0.00">
                  <c:v>1228493.8144665842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92-49F3-B354-EECBFA1D4013}"/>
            </c:ext>
          </c:extLst>
        </c:ser>
        <c:ser>
          <c:idx val="3"/>
          <c:order val="3"/>
          <c:tx>
            <c:strRef>
              <c:f>'Forecast Standard Colour 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Standard Colour '!$A$2:$A$12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'Forecast Standard Colour '!$E$2:$E$12</c:f>
              <c:numCache>
                <c:formatCode>General</c:formatCode>
                <c:ptCount val="11"/>
                <c:pt idx="6" formatCode="0.00">
                  <c:v>1495766</c:v>
                </c:pt>
                <c:pt idx="7" formatCode="0.00">
                  <c:v>1542245.3634336139</c:v>
                </c:pt>
                <c:pt idx="8" formatCode="0.00">
                  <c:v>1557603.0869716366</c:v>
                </c:pt>
                <c:pt idx="9" formatCode="0.00">
                  <c:v>1572961.4401803855</c:v>
                </c:pt>
                <c:pt idx="10" formatCode="0.00">
                  <c:v>1588320.6029492377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92-49F3-B354-EECBFA1D4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581904"/>
        <c:axId val="2091574832"/>
      </c:lineChart>
      <c:catAx>
        <c:axId val="209158190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574832"/>
        <c:crosses val="autoZero"/>
        <c:auto val="1"/>
        <c:lblAlgn val="ctr"/>
        <c:lblOffset val="100"/>
        <c:noMultiLvlLbl val="0"/>
      </c:catAx>
      <c:valAx>
        <c:axId val="209157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58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cap="all" baseline="0">
                <a:effectLst/>
              </a:rPr>
              <a:t>4 Year sales forecast for standard colour selfwatering - 2013 to 2016</a:t>
            </a:r>
            <a:endParaRPr lang="en-GB" sz="1200">
              <a:effectLst/>
            </a:endParaRPr>
          </a:p>
        </c:rich>
      </c:tx>
      <c:layout>
        <c:manualLayout>
          <c:xMode val="edge"/>
          <c:yMode val="edge"/>
          <c:x val="0.12826473493579191"/>
          <c:y val="3.10153366402504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353678479265722E-2"/>
          <c:y val="0.11102485464418727"/>
          <c:w val="0.92175553686041345"/>
          <c:h val="0.7617792530607983"/>
        </c:manualLayout>
      </c:layout>
      <c:lineChart>
        <c:grouping val="standard"/>
        <c:varyColors val="0"/>
        <c:ser>
          <c:idx val="0"/>
          <c:order val="0"/>
          <c:tx>
            <c:strRef>
              <c:f>'Special colour 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'Special colour forecast'!$B$2:$B$8</c:f>
              <c:numCache>
                <c:formatCode>General</c:formatCode>
                <c:ptCount val="7"/>
                <c:pt idx="0">
                  <c:v>0</c:v>
                </c:pt>
                <c:pt idx="1">
                  <c:v>119292</c:v>
                </c:pt>
                <c:pt idx="2">
                  <c:v>187297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D6-41A1-8D28-2A670ECB6681}"/>
            </c:ext>
          </c:extLst>
        </c:ser>
        <c:ser>
          <c:idx val="1"/>
          <c:order val="1"/>
          <c:tx>
            <c:strRef>
              <c:f>'Special colour 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'Special colour forecast'!$A$2:$A$8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'Special colour forecast'!$C$2:$C$8</c:f>
              <c:numCache>
                <c:formatCode>General</c:formatCode>
                <c:ptCount val="7"/>
                <c:pt idx="2">
                  <c:v>187297</c:v>
                </c:pt>
                <c:pt idx="3">
                  <c:v>287571.75475650001</c:v>
                </c:pt>
                <c:pt idx="4">
                  <c:v>383253.75866300002</c:v>
                </c:pt>
                <c:pt idx="5">
                  <c:v>478935.76256950002</c:v>
                </c:pt>
                <c:pt idx="6">
                  <c:v>574617.76647599996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D6-41A1-8D28-2A670ECB6681}"/>
            </c:ext>
          </c:extLst>
        </c:ser>
        <c:ser>
          <c:idx val="2"/>
          <c:order val="2"/>
          <c:tx>
            <c:strRef>
              <c:f>'Special colour 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'Special colour forecast'!$A$2:$A$8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'Special colour forecast'!$D$2:$D$8</c:f>
              <c:numCache>
                <c:formatCode>General</c:formatCode>
                <c:ptCount val="7"/>
                <c:pt idx="2" formatCode="0.00">
                  <c:v>187297</c:v>
                </c:pt>
                <c:pt idx="3" formatCode="0.00">
                  <c:v>257984.94710453833</c:v>
                </c:pt>
                <c:pt idx="4" formatCode="0.00">
                  <c:v>353086.80525003636</c:v>
                </c:pt>
                <c:pt idx="5" formatCode="0.00">
                  <c:v>447506.75921996153</c:v>
                </c:pt>
                <c:pt idx="6" formatCode="0.00">
                  <c:v>541065.56997808686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D6-41A1-8D28-2A670ECB6681}"/>
            </c:ext>
          </c:extLst>
        </c:ser>
        <c:ser>
          <c:idx val="3"/>
          <c:order val="3"/>
          <c:tx>
            <c:strRef>
              <c:f>'Special colour 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'Special colour forecast'!$A$2:$A$8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'Special colour forecast'!$E$2:$E$8</c:f>
              <c:numCache>
                <c:formatCode>General</c:formatCode>
                <c:ptCount val="7"/>
                <c:pt idx="2" formatCode="0.00">
                  <c:v>187297</c:v>
                </c:pt>
                <c:pt idx="3" formatCode="0.00">
                  <c:v>317158.5624084617</c:v>
                </c:pt>
                <c:pt idx="4" formatCode="0.00">
                  <c:v>413420.71207596367</c:v>
                </c:pt>
                <c:pt idx="5" formatCode="0.00">
                  <c:v>510364.7659190385</c:v>
                </c:pt>
                <c:pt idx="6" formatCode="0.00">
                  <c:v>608169.96297391306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D6-41A1-8D28-2A670ECB6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259359"/>
        <c:axId val="242262687"/>
      </c:lineChart>
      <c:catAx>
        <c:axId val="24225935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62687"/>
        <c:crosses val="autoZero"/>
        <c:auto val="1"/>
        <c:lblAlgn val="ctr"/>
        <c:lblOffset val="100"/>
        <c:noMultiLvlLbl val="0"/>
      </c:catAx>
      <c:valAx>
        <c:axId val="24226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5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Typical Demand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Information!$G$23</c:f>
              <c:strCache>
                <c:ptCount val="1"/>
                <c:pt idx="0">
                  <c:v>Planters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Information!$F$24:$F$35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Mac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Information!$G$24:$G$35</c:f>
              <c:numCache>
                <c:formatCode>General</c:formatCode>
                <c:ptCount val="12"/>
                <c:pt idx="0">
                  <c:v>3</c:v>
                </c:pt>
                <c:pt idx="1">
                  <c:v>8</c:v>
                </c:pt>
                <c:pt idx="2">
                  <c:v>13</c:v>
                </c:pt>
                <c:pt idx="3">
                  <c:v>18</c:v>
                </c:pt>
                <c:pt idx="4">
                  <c:v>18</c:v>
                </c:pt>
                <c:pt idx="5">
                  <c:v>15</c:v>
                </c:pt>
                <c:pt idx="6">
                  <c:v>10</c:v>
                </c:pt>
                <c:pt idx="7">
                  <c:v>8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5-4E72-A94E-8749040BF44D}"/>
            </c:ext>
          </c:extLst>
        </c:ser>
        <c:ser>
          <c:idx val="1"/>
          <c:order val="1"/>
          <c:tx>
            <c:strRef>
              <c:f>Information!$H$23</c:f>
              <c:strCache>
                <c:ptCount val="1"/>
                <c:pt idx="0">
                  <c:v>Bins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Information!$F$24:$F$35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Mac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Information!$H$24:$H$35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13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5-4E72-A94E-8749040BF4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04075376"/>
        <c:axId val="304073712"/>
      </c:lineChart>
      <c:catAx>
        <c:axId val="30407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073712"/>
        <c:crosses val="autoZero"/>
        <c:auto val="1"/>
        <c:lblAlgn val="ctr"/>
        <c:lblOffset val="100"/>
        <c:noMultiLvlLbl val="0"/>
      </c:catAx>
      <c:valAx>
        <c:axId val="3040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07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Due date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Due date performance</a:t>
          </a:r>
        </a:p>
      </cx:txPr>
    </cx:title>
    <cx:plotArea>
      <cx:plotAreaRegion>
        <cx:series layoutId="boxWhisker" uniqueId="{8F31EFB9-6FF7-B148-90E3-45F67D8F10B4}">
          <cx:tx>
            <cx:txData>
              <cx:f>_xlchart.v1.0</cx:f>
              <cx:v>self watering</cx:v>
            </cx:txData>
          </cx:tx>
          <cx:dataLabels pos="r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4113994-DAE6-C74E-830C-A385B364A2AB}">
          <cx:tx>
            <cx:txData>
              <cx:f>_xlchart.v1.2</cx:f>
              <cx:v>planterware </cx:v>
            </cx:txData>
          </cx:tx>
          <cx:dataLabels pos="r">
            <cx:visibility seriesName="0" categoryName="0" value="1"/>
            <cx:separator>, </cx:separator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1C86609-301A-4248-9BF4-F0B3DEFD0C0E}">
          <cx:tx>
            <cx:txData>
              <cx:f>_xlchart.v1.4</cx:f>
              <cx:v>Bins</cx:v>
            </cx:txData>
          </cx:tx>
          <cx:dataLabels pos="r">
            <cx:visibility seriesName="0" categoryName="0" value="1"/>
            <cx:separator>, </cx:separator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Total sales of bin:2006-2012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sales of bin:2006-2012</a:t>
          </a:r>
        </a:p>
      </cx:txPr>
    </cx:title>
    <cx:plotArea>
      <cx:plotAreaRegion>
        <cx:series layoutId="clusteredColumn" uniqueId="{0C8244E2-9F23-458B-A9B3-9EEED996332C}"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34A0A53B-D8F5-4407-B40F-5E811AC3BD15}">
          <cx:axisId val="2"/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sales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sales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sales of plantware during 2010 - 2012</a:t>
            </a:r>
            <a:endParaRPr lang="en-GB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976AEA2-A938-D142-A47E-D3043E1CAD81}">
          <cx:tx>
            <cx:txData>
              <cx:f>_xlchart.v1.9</cx:f>
              <cx:v>Sales (pounds)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48F86B1-79F7-E14B-8BDD-93250D972994}">
          <cx:axisId val="2"/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sales(pounds)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sales(pounds)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planterware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planterware size</a:t>
          </a:r>
        </a:p>
      </cx:txPr>
    </cx:title>
    <cx:plotArea>
      <cx:plotAreaRegion>
        <cx:series layoutId="boxWhisker" uniqueId="{9CA4F1E7-D15A-3A44-B976-4C236A065ACB}">
          <cx:tx>
            <cx:txData>
              <cx:f>_xlchart.v1.11</cx:f>
              <cx:v>Powder weight (kg)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_xlchart.v1.15</cx:f>
      </cx:numDim>
    </cx:data>
  </cx:chartData>
  <cx:chart>
    <cx:title pos="t" align="ctr" overlay="0">
      <cx:tx>
        <cx:txData>
          <cx:v>Total sales of self-watering planters during 2006-2012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sales of self-watering planters during 2006-2012</a:t>
          </a:r>
        </a:p>
      </cx:txPr>
    </cx:title>
    <cx:plotArea>
      <cx:plotAreaRegion>
        <cx:plotSurface>
          <cx:spPr>
            <a:ln cap="rnd">
              <a:solidFill>
                <a:schemeClr val="tx1"/>
              </a:solidFill>
            </a:ln>
          </cx:spPr>
        </cx:plotSurface>
        <cx:series layoutId="clusteredColumn" uniqueId="{BCF9699D-13F2-4D1A-96ED-E6AFEFE839EF}">
          <cx:tx>
            <cx:txData>
              <cx:f>_xlchart.v1.14</cx:f>
              <cx:v>Total sales(£)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9924735-8C15-4A1D-8C2E-5F9267BF1DD3}">
          <cx:spPr>
            <a:ln cap="flat">
              <a:solidFill>
                <a:srgbClr val="FFC000"/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  <cx:legend pos="b" align="ctr" overlay="0"/>
  </cx:chart>
  <cx:spPr>
    <a:ln>
      <a:solidFill>
        <a:sysClr val="windowText" lastClr="000000">
          <a:alpha val="99000"/>
        </a:sysClr>
      </a:solidFill>
      <a:prstDash val="solid"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microsoft.com/office/2014/relationships/chartEx" Target="../charts/chartEx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292100</xdr:colOff>
      <xdr:row>5</xdr:row>
      <xdr:rowOff>95250</xdr:rowOff>
    </xdr:from>
    <xdr:to>
      <xdr:col>50</xdr:col>
      <xdr:colOff>647700</xdr:colOff>
      <xdr:row>19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234950</xdr:colOff>
      <xdr:row>27</xdr:row>
      <xdr:rowOff>133350</xdr:rowOff>
    </xdr:from>
    <xdr:to>
      <xdr:col>52</xdr:col>
      <xdr:colOff>768350</xdr:colOff>
      <xdr:row>42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247650</xdr:colOff>
      <xdr:row>16</xdr:row>
      <xdr:rowOff>63500</xdr:rowOff>
    </xdr:from>
    <xdr:to>
      <xdr:col>45</xdr:col>
      <xdr:colOff>95250</xdr:colOff>
      <xdr:row>30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89009D-AD58-3BF5-3C23-5FB5A3896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3</xdr:row>
      <xdr:rowOff>184150</xdr:rowOff>
    </xdr:from>
    <xdr:to>
      <xdr:col>11</xdr:col>
      <xdr:colOff>622300</xdr:colOff>
      <xdr:row>22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5050" y="736600"/>
              <a:ext cx="5359400" cy="3441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298621</xdr:colOff>
      <xdr:row>9</xdr:row>
      <xdr:rowOff>154974</xdr:rowOff>
    </xdr:from>
    <xdr:to>
      <xdr:col>13</xdr:col>
      <xdr:colOff>16732</xdr:colOff>
      <xdr:row>23</xdr:row>
      <xdr:rowOff>113699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832365</xdr:colOff>
      <xdr:row>24</xdr:row>
      <xdr:rowOff>163040</xdr:rowOff>
    </xdr:from>
    <xdr:to>
      <xdr:col>10</xdr:col>
      <xdr:colOff>856907</xdr:colOff>
      <xdr:row>40</xdr:row>
      <xdr:rowOff>61097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1215080</xdr:colOff>
      <xdr:row>15</xdr:row>
      <xdr:rowOff>87184</xdr:rowOff>
    </xdr:from>
    <xdr:to>
      <xdr:col>17</xdr:col>
      <xdr:colOff>638431</xdr:colOff>
      <xdr:row>29</xdr:row>
      <xdr:rowOff>187411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536224</xdr:colOff>
      <xdr:row>42</xdr:row>
      <xdr:rowOff>33632</xdr:rowOff>
    </xdr:from>
    <xdr:to>
      <xdr:col>10</xdr:col>
      <xdr:colOff>94075</xdr:colOff>
      <xdr:row>56</xdr:row>
      <xdr:rowOff>142758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292100</xdr:colOff>
      <xdr:row>3</xdr:row>
      <xdr:rowOff>101600</xdr:rowOff>
    </xdr:from>
    <xdr:to>
      <xdr:col>27</xdr:col>
      <xdr:colOff>292100</xdr:colOff>
      <xdr:row>13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45</xdr:row>
      <xdr:rowOff>83608</xdr:rowOff>
    </xdr:from>
    <xdr:to>
      <xdr:col>13</xdr:col>
      <xdr:colOff>952500</xdr:colOff>
      <xdr:row>61</xdr:row>
      <xdr:rowOff>79374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1259415</xdr:colOff>
      <xdr:row>23</xdr:row>
      <xdr:rowOff>136524</xdr:rowOff>
    </xdr:from>
    <xdr:to>
      <xdr:col>28</xdr:col>
      <xdr:colOff>13228</xdr:colOff>
      <xdr:row>45</xdr:row>
      <xdr:rowOff>26458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15875</xdr:colOff>
      <xdr:row>91</xdr:row>
      <xdr:rowOff>176213</xdr:rowOff>
    </xdr:from>
    <xdr:to>
      <xdr:col>14</xdr:col>
      <xdr:colOff>1031874</xdr:colOff>
      <xdr:row>111</xdr:row>
      <xdr:rowOff>13229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3625" y="16933863"/>
              <a:ext cx="8166099" cy="35200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4</xdr:row>
      <xdr:rowOff>177800</xdr:rowOff>
    </xdr:from>
    <xdr:to>
      <xdr:col>15</xdr:col>
      <xdr:colOff>333374</xdr:colOff>
      <xdr:row>19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1D9620-23A9-EB60-8031-F7111EBEB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301476</xdr:colOff>
      <xdr:row>15</xdr:row>
      <xdr:rowOff>123913</xdr:rowOff>
    </xdr:from>
    <xdr:to>
      <xdr:col>45</xdr:col>
      <xdr:colOff>837962</xdr:colOff>
      <xdr:row>30</xdr:row>
      <xdr:rowOff>18515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338044</xdr:colOff>
      <xdr:row>44</xdr:row>
      <xdr:rowOff>150531</xdr:rowOff>
    </xdr:from>
    <xdr:to>
      <xdr:col>50</xdr:col>
      <xdr:colOff>747059</xdr:colOff>
      <xdr:row>66</xdr:row>
      <xdr:rowOff>37352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142394" y="8253131"/>
              <a:ext cx="7089215" cy="39381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48</xdr:col>
      <xdr:colOff>20544</xdr:colOff>
      <xdr:row>4</xdr:row>
      <xdr:rowOff>19795</xdr:rowOff>
    </xdr:from>
    <xdr:to>
      <xdr:col>54</xdr:col>
      <xdr:colOff>541617</xdr:colOff>
      <xdr:row>24</xdr:row>
      <xdr:rowOff>56028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93794" y="756395"/>
              <a:ext cx="5054973" cy="37192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363802</xdr:colOff>
      <xdr:row>12</xdr:row>
      <xdr:rowOff>66147</xdr:rowOff>
    </xdr:from>
    <xdr:to>
      <xdr:col>17</xdr:col>
      <xdr:colOff>161924</xdr:colOff>
      <xdr:row>29</xdr:row>
      <xdr:rowOff>99219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E609-8643-9810-0966-7F8F35B84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63500</xdr:colOff>
      <xdr:row>46</xdr:row>
      <xdr:rowOff>88901</xdr:rowOff>
    </xdr:from>
    <xdr:to>
      <xdr:col>52</xdr:col>
      <xdr:colOff>923637</xdr:colOff>
      <xdr:row>64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25400</xdr:colOff>
      <xdr:row>70</xdr:row>
      <xdr:rowOff>50800</xdr:rowOff>
    </xdr:from>
    <xdr:to>
      <xdr:col>65</xdr:col>
      <xdr:colOff>254000</xdr:colOff>
      <xdr:row>83</xdr:row>
      <xdr:rowOff>141111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315057</xdr:colOff>
      <xdr:row>102</xdr:row>
      <xdr:rowOff>44937</xdr:rowOff>
    </xdr:from>
    <xdr:to>
      <xdr:col>72</xdr:col>
      <xdr:colOff>57727</xdr:colOff>
      <xdr:row>119</xdr:row>
      <xdr:rowOff>36634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705982</xdr:colOff>
      <xdr:row>167</xdr:row>
      <xdr:rowOff>79384</xdr:rowOff>
    </xdr:from>
    <xdr:to>
      <xdr:col>49</xdr:col>
      <xdr:colOff>891702</xdr:colOff>
      <xdr:row>190</xdr:row>
      <xdr:rowOff>93825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6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03382" y="22177384"/>
              <a:ext cx="6878620" cy="42498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11</xdr:row>
      <xdr:rowOff>44450</xdr:rowOff>
    </xdr:from>
    <xdr:to>
      <xdr:col>17</xdr:col>
      <xdr:colOff>161924</xdr:colOff>
      <xdr:row>26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A4A7AB-F90E-6FF7-19A2-FA0A38DFF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145362</xdr:colOff>
      <xdr:row>8</xdr:row>
      <xdr:rowOff>61204</xdr:rowOff>
    </xdr:from>
    <xdr:to>
      <xdr:col>17</xdr:col>
      <xdr:colOff>161925</xdr:colOff>
      <xdr:row>27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A154A8-9338-B86E-4E73-AE9A58DD9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180975</xdr:rowOff>
    </xdr:from>
    <xdr:to>
      <xdr:col>12</xdr:col>
      <xdr:colOff>433721</xdr:colOff>
      <xdr:row>17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4975"/>
          <a:ext cx="8062658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212725</xdr:colOff>
      <xdr:row>21</xdr:row>
      <xdr:rowOff>66675</xdr:rowOff>
    </xdr:from>
    <xdr:to>
      <xdr:col>15</xdr:col>
      <xdr:colOff>517525</xdr:colOff>
      <xdr:row>36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private/var/folders/1m/9f9w62md3fx9849_sb9yxg340000gn/T/com.microsoft.Outlook/Outlook%20Temp/dataset%20forecast-1%5b51%5d.xlsx%5d.xlsx%5d.xlsx%5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private/var/folders/1m/9f9w62md3fx9849_sb9yxg340000gn/T/com.microsoft.Outlook/Outlook%20Temp/dataset%20forecast-1%5b51%5d.xlsx%5d.xlsx%5d.xlsx%5d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private/var/folders/1m/9f9w62md3fx9849_sb9yxg340000gn/T/com.microsoft.Outlook/Outlook%20Temp/dataset%20forecast-1%5b51%5d.xlsx%5d.xlsx%5d.xlsx%5d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private/var/folders/1m/9f9w62md3fx9849_sb9yxg340000gn/T/com.microsoft.Outlook/Outlook%20Temp/dataset%20forecast-1%5b51%5d.xlsx%5d.xlsx%5d.xlsx%5d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private/var/folders/1m/9f9w62md3fx9849_sb9yxg340000gn/T/com.microsoft.Outlook/Outlook%20Temp/dataset%20forecast-1%5b51%5d.xlsx%5d.xlsx%5d.xlsx%5d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ksha Deepak 2021 (N0912331)" refreshedDate="44691.587714004629" createdVersion="7" refreshedVersion="7" minRefreshableVersion="3" recordCount="202" xr:uid="{6C1CCAB3-C66D-452E-BA4A-0D71F42C1FEB}">
  <cacheSource type="worksheet">
    <worksheetSource ref="A1:AK203" sheet=".xlsx].xlsx].xlsx].xlsx]All" r:id="rId2"/>
  </cacheSource>
  <cacheFields count="37">
    <cacheField name="Product" numFmtId="0">
      <sharedItems count="97">
        <s v="CAS 0P"/>
        <s v="BBU 1P"/>
        <s v="OCT 0P"/>
        <s v="CNS 1P"/>
        <s v="BRL 0P"/>
        <s v="BHV 5P"/>
        <s v="BHV 6P"/>
        <s v="UTP 2P"/>
        <s v="CAS 1P"/>
        <s v="MSP 0P"/>
        <s v="UTP 1P"/>
        <s v="BBU 1PL"/>
        <s v="CHB 1P"/>
        <s v="MSP 3P"/>
        <s v="FF 2P"/>
        <s v="OVL 0P"/>
        <s v="HBB 2P"/>
        <s v="BBU 0P"/>
        <s v="WBX 1PL"/>
        <s v="WBX 3PL"/>
        <s v="UTP 2PL"/>
        <s v="WBX 1P"/>
        <s v="UTP 1PL"/>
        <s v="WBX 3P"/>
        <s v="HBB 2PL"/>
        <s v="CNS 1PL"/>
        <s v="HBB 1PL"/>
        <s v="CHB 2P"/>
        <s v="HBB 1P"/>
        <s v="CUH 2P"/>
        <s v="CUH 1P"/>
        <s v="WBX 0P"/>
        <s v="HBB 3P"/>
        <s v="HBB 3PL"/>
        <s v="TES 0P"/>
        <s v="MSP 1P"/>
        <s v="MSP 2P"/>
        <s v="MSP 4P"/>
        <s v="OCT 1P"/>
        <s v="OCT 2P"/>
        <s v="OCT 3P"/>
        <s v="J-C40"/>
        <s v="J-C41"/>
        <s v="J-C45-T2"/>
        <s v="J-C45-T3"/>
        <s v="J-C45-T4"/>
        <s v="J-C65"/>
        <s v="J-EPS40-DG"/>
        <s v="J-EPS50"/>
        <s v="J-EPS60-AT"/>
        <s v="J-EPV40-DG"/>
        <s v="J-EPV50-T2"/>
        <s v="J-EPV60"/>
        <s v="J-EPV75"/>
        <s v="J-R100"/>
        <s v="J-R100/40"/>
        <s v="J-R120"/>
        <s v="J-R65"/>
        <s v="J-S40"/>
        <s v="J-S50"/>
        <s v="J-S60"/>
        <s v="J-S75-AG"/>
        <s v="J-TS3550"/>
        <s v="J-TS4056"/>
        <s v="J-TS4070"/>
        <s v="J-TS4590"/>
        <s v="J-TV5070"/>
        <s v="J-TV6084-RBL"/>
        <s v="J-V110-T2"/>
        <s v="J-V40-PR"/>
        <s v="J-V50"/>
        <s v="J-V60"/>
        <s v="J-V70-PR"/>
        <s v="J-V85-PR"/>
        <s v="J-VG40"/>
        <s v="J-VG50"/>
        <s v="J-WINBOX-LG"/>
        <s v="OLY 1P"/>
        <s v="AMP 1P"/>
        <s v="ST 1P"/>
        <s v="WLB 1P"/>
        <s v="PEN 1P"/>
        <s v="SQD 0P"/>
        <s v="WLB 1PL"/>
        <s v="TAR 1P"/>
        <s v="ROB 1P"/>
        <s v="ACT 1P"/>
        <s v="ECO 1P"/>
        <s v="PAR 1P"/>
        <s v="AMB 1P"/>
        <s v="SCW TP"/>
        <s v="SLM 0P"/>
        <s v="CHK 1P"/>
        <s v="RCY 1P"/>
        <s v="ENV 0P"/>
        <s v="POOP 0P"/>
        <s v="SCW 0P"/>
      </sharedItems>
    </cacheField>
    <cacheField name="Description" numFmtId="0">
      <sharedItems/>
    </cacheField>
    <cacheField name="Colour" numFmtId="0">
      <sharedItems/>
    </cacheField>
    <cacheField name="Powder weight (kg)" numFmtId="0">
      <sharedItems containsSemiMixedTypes="0" containsString="0" containsNumber="1" minValue="3.5" maxValue="65"/>
    </cacheField>
    <cacheField name="Price per powder weight " numFmtId="0">
      <sharedItems containsSemiMixedTypes="0" containsString="0" containsNumber="1" minValue="2.8" maxValue="3.2"/>
    </cacheField>
    <cacheField name="Cost Price " numFmtId="0">
      <sharedItems containsSemiMixedTypes="0" containsString="0" containsNumber="1" minValue="9.7999999999999989" maxValue="208"/>
    </cacheField>
    <cacheField name="Selling Price £" numFmtId="0">
      <sharedItems containsSemiMixedTypes="0" containsString="0" containsNumber="1" containsInteger="1" minValue="25" maxValue="700"/>
    </cacheField>
    <cacheField name="2012" numFmtId="0">
      <sharedItems containsString="0" containsBlank="1" containsNumber="1" containsInteger="1" minValue="0" maxValue="2132"/>
    </cacheField>
    <cacheField name="Sales -2012" numFmtId="0">
      <sharedItems containsSemiMixedTypes="0" containsString="0" containsNumber="1" containsInteger="1" minValue="0" maxValue="219150"/>
    </cacheField>
    <cacheField name="Cost-2012" numFmtId="0">
      <sharedItems containsSemiMixedTypes="0" containsString="0" containsNumber="1" minValue="0" maxValue="54544"/>
    </cacheField>
    <cacheField name="Profit-2012" numFmtId="0">
      <sharedItems containsSemiMixedTypes="0" containsString="0" containsNumber="1" minValue="-938" maxValue="164606"/>
    </cacheField>
    <cacheField name="2011" numFmtId="0">
      <sharedItems containsString="0" containsBlank="1" containsNumber="1" containsInteger="1" minValue="0" maxValue="2648"/>
    </cacheField>
    <cacheField name="Sales-2011" numFmtId="0">
      <sharedItems containsSemiMixedTypes="0" containsString="0" containsNumber="1" containsInteger="1" minValue="0" maxValue="202500"/>
    </cacheField>
    <cacheField name="Cost-2011" numFmtId="0">
      <sharedItems containsSemiMixedTypes="0" containsString="0" containsNumber="1" minValue="0" maxValue="51900.799999999996"/>
    </cacheField>
    <cacheField name="Profit-2011" numFmtId="0">
      <sharedItems containsSemiMixedTypes="0" containsString="0" containsNumber="1" minValue="-55" maxValue="152100"/>
    </cacheField>
    <cacheField name="2010" numFmtId="0">
      <sharedItems containsString="0" containsBlank="1" containsNumber="1" containsInteger="1" minValue="0" maxValue="2712"/>
    </cacheField>
    <cacheField name="Sales-2010" numFmtId="0">
      <sharedItems containsSemiMixedTypes="0" containsString="0" containsNumber="1" containsInteger="1" minValue="0" maxValue="429300"/>
    </cacheField>
    <cacheField name="Cost-2010" numFmtId="0">
      <sharedItems containsSemiMixedTypes="0" containsString="0" containsNumber="1" minValue="0" maxValue="106848"/>
    </cacheField>
    <cacheField name="Profit-2010" numFmtId="0">
      <sharedItems containsSemiMixedTypes="0" containsString="0" containsNumber="1" minValue="-11" maxValue="322452"/>
    </cacheField>
    <cacheField name="2009" numFmtId="0">
      <sharedItems containsString="0" containsBlank="1" containsNumber="1" containsInteger="1" minValue="0" maxValue="2901"/>
    </cacheField>
    <cacheField name="Sales-2009" numFmtId="0">
      <sharedItems containsSemiMixedTypes="0" containsString="0" containsNumber="1" containsInteger="1" minValue="0" maxValue="130545"/>
    </cacheField>
    <cacheField name="Cost-2009" numFmtId="0">
      <sharedItems containsSemiMixedTypes="0" containsString="0" containsNumber="1" minValue="0" maxValue="56859.599999999991"/>
    </cacheField>
    <cacheField name="Profit-2009" numFmtId="0">
      <sharedItems containsSemiMixedTypes="0" containsString="0" containsNumber="1" minValue="0" maxValue="91800"/>
    </cacheField>
    <cacheField name="2008" numFmtId="0">
      <sharedItems containsString="0" containsBlank="1" containsNumber="1" containsInteger="1" minValue="0" maxValue="2434"/>
    </cacheField>
    <cacheField name="Sales-2008" numFmtId="0">
      <sharedItems containsSemiMixedTypes="0" containsString="0" containsNumber="1" containsInteger="1" minValue="0" maxValue="126500"/>
    </cacheField>
    <cacheField name="Cost-2008" numFmtId="0">
      <sharedItems containsSemiMixedTypes="0" containsString="0" containsNumber="1" minValue="0" maxValue="48300"/>
    </cacheField>
    <cacheField name="Profit-2008" numFmtId="0">
      <sharedItems containsSemiMixedTypes="0" containsString="0" containsNumber="1" minValue="0" maxValue="78200"/>
    </cacheField>
    <cacheField name="2007" numFmtId="0">
      <sharedItems containsString="0" containsBlank="1" containsNumber="1" containsInteger="1" minValue="0" maxValue="2780"/>
    </cacheField>
    <cacheField name="Sales-2007" numFmtId="0">
      <sharedItems containsSemiMixedTypes="0" containsString="0" containsNumber="1" containsInteger="1" minValue="0" maxValue="152900"/>
    </cacheField>
    <cacheField name="Cost-2007" numFmtId="0">
      <sharedItems containsSemiMixedTypes="0" containsString="0" containsNumber="1" minValue="0" maxValue="58380"/>
    </cacheField>
    <cacheField name="Profit-2007" numFmtId="0">
      <sharedItems containsSemiMixedTypes="0" containsString="0" containsNumber="1" minValue="0" maxValue="94520"/>
    </cacheField>
    <cacheField name="2006" numFmtId="0">
      <sharedItems containsString="0" containsBlank="1" containsNumber="1" containsInteger="1" minValue="0" maxValue="2800"/>
    </cacheField>
    <cacheField name="Sales-2006" numFmtId="0">
      <sharedItems containsSemiMixedTypes="0" containsString="0" containsNumber="1" containsInteger="1" minValue="0" maxValue="154000"/>
    </cacheField>
    <cacheField name="Cost-2006" numFmtId="0">
      <sharedItems containsSemiMixedTypes="0" containsString="0" containsNumber="1" minValue="0" maxValue="58800"/>
    </cacheField>
    <cacheField name="Profit-2006" numFmtId="0">
      <sharedItems containsSemiMixedTypes="0" containsString="0" containsNumber="1" minValue="0" maxValue="95200"/>
    </cacheField>
    <cacheField name="Product Family" numFmtId="0">
      <sharedItems count="3">
        <s v="Self-Watering"/>
        <s v="Planterware"/>
        <s v="Bins"/>
      </sharedItems>
    </cacheField>
    <cacheField name="Due Date Performance/%" numFmtId="0">
      <sharedItems containsSemiMixedTypes="0" containsString="0" containsNumber="1" containsInteger="1" minValue="90" maxValue="100" count="11">
        <n v="91"/>
        <n v="97"/>
        <n v="94"/>
        <n v="95"/>
        <n v="92"/>
        <n v="90"/>
        <n v="96"/>
        <n v="100"/>
        <n v="93"/>
        <n v="98"/>
        <n v="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ksha Deepak 2021 (N0912331)" refreshedDate="44691.596854398151" createdVersion="7" refreshedVersion="7" minRefreshableVersion="3" recordCount="20" xr:uid="{C78F7D42-2359-4B51-BAFD-6D885D5EE939}">
  <cacheSource type="worksheet">
    <worksheetSource ref="A1:AK21" sheet=".xlsx].xlsx].xlsx].xlsx]BINS" r:id="rId2"/>
  </cacheSource>
  <cacheFields count="37">
    <cacheField name="Product" numFmtId="0">
      <sharedItems/>
    </cacheField>
    <cacheField name="Description" numFmtId="0">
      <sharedItems count="19">
        <s v="Olympic dual bin"/>
        <s v="Ample bin"/>
        <s v="Stipple bin"/>
        <s v="West min bin"/>
        <s v="Penguin bin"/>
        <s v="Square hood bin"/>
        <s v="West min liner"/>
        <s v="Tapered hood bin"/>
        <s v="Robin bin"/>
        <s v="Enviro can recycle - post"/>
        <s v="Eco bin"/>
        <s v="Parot bin "/>
        <s v="Bear bin"/>
        <s v="Screwball post bin"/>
        <s v="Slim bin"/>
        <s v="Chick bin"/>
        <s v="Westmin recycle"/>
        <s v="Eviro bin - floor"/>
        <s v="Poo bin"/>
      </sharedItems>
    </cacheField>
    <cacheField name="Colour" numFmtId="0">
      <sharedItems/>
    </cacheField>
    <cacheField name="Powder weight (kg)" numFmtId="0">
      <sharedItems containsSemiMixedTypes="0" containsString="0" containsNumber="1" containsInteger="1" minValue="4" maxValue="45"/>
    </cacheField>
    <cacheField name="Price per powder weight " numFmtId="0">
      <sharedItems containsSemiMixedTypes="0" containsString="0" containsNumber="1" minValue="2.8" maxValue="2.8"/>
    </cacheField>
    <cacheField name="Cost Price " numFmtId="0">
      <sharedItems containsSemiMixedTypes="0" containsString="0" containsNumber="1" minValue="11.2" maxValue="125.99999999999999"/>
    </cacheField>
    <cacheField name="Selling Price £" numFmtId="0">
      <sharedItems containsSemiMixedTypes="0" containsString="0" containsNumber="1" containsInteger="1" minValue="50" maxValue="450"/>
    </cacheField>
    <cacheField name="2012" numFmtId="0">
      <sharedItems containsSemiMixedTypes="0" containsString="0" containsNumber="1" containsInteger="1" minValue="5" maxValue="487"/>
    </cacheField>
    <cacheField name="Sales -2012" numFmtId="0">
      <sharedItems containsSemiMixedTypes="0" containsString="0" containsNumber="1" containsInteger="1" minValue="500" maxValue="219150"/>
    </cacheField>
    <cacheField name="Cost-2012" numFmtId="0">
      <sharedItems containsSemiMixedTypes="0" containsString="0" containsNumber="1" minValue="70" maxValue="54544"/>
    </cacheField>
    <cacheField name="Profit-2012" numFmtId="0">
      <sharedItems containsSemiMixedTypes="0" containsString="0" containsNumber="1" minValue="430" maxValue="164606"/>
    </cacheField>
    <cacheField name="2011" numFmtId="0">
      <sharedItems containsString="0" containsBlank="1" containsNumber="1" containsInteger="1" minValue="7" maxValue="467"/>
    </cacheField>
    <cacheField name="Sales-2011" numFmtId="0">
      <sharedItems containsSemiMixedTypes="0" containsString="0" containsNumber="1" containsInteger="1" minValue="0" maxValue="202500"/>
    </cacheField>
    <cacheField name="Cost-2011" numFmtId="0">
      <sharedItems containsSemiMixedTypes="0" containsString="0" containsNumber="1" minValue="0" maxValue="50400"/>
    </cacheField>
    <cacheField name="Profit-2011" numFmtId="0">
      <sharedItems containsSemiMixedTypes="0" containsString="0" containsNumber="1" minValue="0" maxValue="152100"/>
    </cacheField>
    <cacheField name="2010" numFmtId="0">
      <sharedItems containsString="0" containsBlank="1" containsNumber="1" containsInteger="1" minValue="2" maxValue="954"/>
    </cacheField>
    <cacheField name="Sales-2010" numFmtId="0">
      <sharedItems containsSemiMixedTypes="0" containsString="0" containsNumber="1" containsInteger="1" minValue="0" maxValue="429300"/>
    </cacheField>
    <cacheField name="Cost-2010" numFmtId="0">
      <sharedItems containsSemiMixedTypes="0" containsString="0" containsNumber="1" minValue="0" maxValue="106848"/>
    </cacheField>
    <cacheField name="Profit-2010" numFmtId="0">
      <sharedItems containsSemiMixedTypes="0" containsString="0" containsNumber="1" minValue="0" maxValue="322452"/>
    </cacheField>
    <cacheField name="2009" numFmtId="0">
      <sharedItems containsString="0" containsBlank="1" containsNumber="1" containsInteger="1" minValue="8" maxValue="443"/>
    </cacheField>
    <cacheField name="Sales-2009" numFmtId="0">
      <sharedItems containsSemiMixedTypes="0" containsString="0" containsNumber="1" containsInteger="1" minValue="0" maxValue="33225"/>
    </cacheField>
    <cacheField name="Cost-2009" numFmtId="0">
      <sharedItems containsSemiMixedTypes="0" containsString="0" containsNumber="1" minValue="0" maxValue="14884.799999999997"/>
    </cacheField>
    <cacheField name="Profit-2009" numFmtId="0">
      <sharedItems containsSemiMixedTypes="0" containsString="0" containsNumber="1" minValue="0" maxValue="18340.200000000004"/>
    </cacheField>
    <cacheField name="2008" numFmtId="0">
      <sharedItems containsString="0" containsBlank="1" containsNumber="1" containsInteger="1" minValue="0" maxValue="521"/>
    </cacheField>
    <cacheField name="Sales-2008" numFmtId="0">
      <sharedItems containsSemiMixedTypes="0" containsString="0" containsNumber="1" containsInteger="1" minValue="0" maxValue="42000"/>
    </cacheField>
    <cacheField name="Cost-2008" numFmtId="0">
      <sharedItems containsSemiMixedTypes="0" containsString="0" containsNumber="1" minValue="0" maxValue="17505.599999999999"/>
    </cacheField>
    <cacheField name="Profit-2008" numFmtId="0">
      <sharedItems containsSemiMixedTypes="0" containsString="0" containsNumber="1" minValue="0" maxValue="27888"/>
    </cacheField>
    <cacheField name="2007" numFmtId="0">
      <sharedItems containsString="0" containsBlank="1" containsNumber="1" containsInteger="1" minValue="0" maxValue="342"/>
    </cacheField>
    <cacheField name="Sales-2007" numFmtId="0">
      <sharedItems containsSemiMixedTypes="0" containsString="0" containsNumber="1" containsInteger="1" minValue="0" maxValue="53250"/>
    </cacheField>
    <cacheField name="Cost-2007" numFmtId="0">
      <sharedItems containsSemiMixedTypes="0" containsString="0" containsNumber="1" minValue="0" maxValue="17892"/>
    </cacheField>
    <cacheField name="Profit-2007" numFmtId="0">
      <sharedItems containsSemiMixedTypes="0" containsString="0" containsNumber="1" minValue="0" maxValue="35358"/>
    </cacheField>
    <cacheField name="2006" numFmtId="0">
      <sharedItems containsString="0" containsBlank="1" containsNumber="1" containsInteger="1" minValue="0" maxValue="315"/>
    </cacheField>
    <cacheField name="Sales-2006" numFmtId="0">
      <sharedItems containsSemiMixedTypes="0" containsString="0" containsNumber="1" containsInteger="1" minValue="0" maxValue="88200"/>
    </cacheField>
    <cacheField name="Cost-2006" numFmtId="0">
      <sharedItems containsSemiMixedTypes="0" containsString="0" containsNumber="1" minValue="0" maxValue="26460"/>
    </cacheField>
    <cacheField name="Profit-2006" numFmtId="0">
      <sharedItems containsSemiMixedTypes="0" containsString="0" containsNumber="1" minValue="0" maxValue="61740"/>
    </cacheField>
    <cacheField name="Product Family" numFmtId="0">
      <sharedItems/>
    </cacheField>
    <cacheField name="Due Date Performance/%" numFmtId="0">
      <sharedItems containsSemiMixedTypes="0" containsString="0" containsNumber="1" containsInteger="1" minValue="9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ksha Deepak 2021 (N0912331)" refreshedDate="44691.641894791668" createdVersion="7" refreshedVersion="7" minRefreshableVersion="3" recordCount="145" xr:uid="{9EA8777B-FE3A-434D-8CC8-D1147359E81C}">
  <cacheSource type="worksheet">
    <worksheetSource ref="A1:AK146" sheet=".xlsx].xlsx].xlsx].xlsx]self watering" r:id="rId2"/>
  </cacheSource>
  <cacheFields count="37">
    <cacheField name="Product" numFmtId="0">
      <sharedItems/>
    </cacheField>
    <cacheField name="Description" numFmtId="0">
      <sharedItems count="30">
        <s v="Cup and Saucer"/>
        <s v="Cup and Saucer "/>
        <s v="Barrier Basket"/>
        <s v="Octagonal fountain"/>
        <s v="Cup and Saucer on pole"/>
        <s v="Barrel"/>
        <s v="Bee hive fountain (5)"/>
        <s v="Bee hive fountain (6)"/>
        <s v="Half basket up the pole"/>
        <s v="Cup and Saucer (HB)"/>
        <s v="Meter sq planter"/>
        <s v="Barrier Basket Liner"/>
        <s v="Conventional Hanging Basket"/>
        <s v="Meter sq planter (3)"/>
        <s v="Floural fountain "/>
        <s v="Floor standing oval planter"/>
        <s v="Half barrier basket"/>
        <s v="Full barrier basket"/>
        <s v="Wall and window box"/>
        <s v="Half pole basket"/>
        <s v="half cup and saucer up the pole"/>
        <s v="Up the pole basket"/>
        <s v="Half barrier basket liner"/>
        <s v="Terresterial Basket"/>
        <s v="Meter sq planter (1)"/>
        <s v="Meter sq planter (2)"/>
        <s v="Meter sq planter (4)"/>
        <s v="Octagonal fountain (1)"/>
        <s v="Octagonal fountain (2)"/>
        <s v="Octagonal fountain (3)"/>
      </sharedItems>
    </cacheField>
    <cacheField name="Colour" numFmtId="0">
      <sharedItems count="14">
        <s v="Black"/>
        <s v="Standard Green"/>
        <s v="Orange"/>
        <s v="Sky Blue"/>
        <s v="Pink Granite"/>
        <s v="Dark Sandstone"/>
        <s v="Guerney Granite"/>
        <s v="Millstone Gritt"/>
        <s v="Light Green"/>
        <s v="Brown"/>
        <s v="Moss Stone"/>
        <s v="Light Sandstone"/>
        <s v="White Marble"/>
        <s v="Cherry"/>
      </sharedItems>
    </cacheField>
    <cacheField name="Powder weight (kg)" numFmtId="0">
      <sharedItems containsSemiMixedTypes="0" containsString="0" containsNumber="1" minValue="3.5" maxValue="65" count="19">
        <n v="7"/>
        <n v="6"/>
        <n v="35"/>
        <n v="15"/>
        <n v="55"/>
        <n v="65"/>
        <n v="5"/>
        <n v="4"/>
        <n v="3.5"/>
        <n v="40"/>
        <n v="30"/>
        <n v="9"/>
        <n v="7.5"/>
        <n v="5.5"/>
        <n v="8"/>
        <n v="10"/>
        <n v="4.5"/>
        <n v="47"/>
        <n v="60"/>
      </sharedItems>
    </cacheField>
    <cacheField name="Price per powder weight " numFmtId="0">
      <sharedItems containsSemiMixedTypes="0" containsString="0" containsNumber="1" minValue="2.8" maxValue="3.2"/>
    </cacheField>
    <cacheField name="Cost Price " numFmtId="0">
      <sharedItems containsSemiMixedTypes="0" containsString="0" containsNumber="1" minValue="9.7999999999999989" maxValue="208"/>
    </cacheField>
    <cacheField name="Selling Price £" numFmtId="0">
      <sharedItems containsSemiMixedTypes="0" containsString="0" containsNumber="1" containsInteger="1" minValue="25" maxValue="700"/>
    </cacheField>
    <cacheField name="2012" numFmtId="0">
      <sharedItems containsString="0" containsBlank="1" containsNumber="1" containsInteger="1" minValue="0" maxValue="2132" count="75">
        <n v="2132"/>
        <n v="1300"/>
        <n v="6"/>
        <n v="135"/>
        <n v="405"/>
        <n v="450"/>
        <n v="530"/>
        <n v="112"/>
        <n v="230"/>
        <n v="26"/>
        <n v="15"/>
        <n v="76"/>
        <n v="1064"/>
        <n v="1578"/>
        <n v="23"/>
        <n v="496"/>
        <n v="58"/>
        <n v="66"/>
        <n v="35"/>
        <n v="57"/>
        <n v="51"/>
        <n v="158"/>
        <n v="3"/>
        <m/>
        <n v="5"/>
        <n v="53"/>
        <n v="728"/>
        <n v="890"/>
        <n v="787"/>
        <n v="860"/>
        <n v="116"/>
        <n v="962"/>
        <n v="1450"/>
        <n v="604"/>
        <n v="1350"/>
        <n v="527"/>
        <n v="342"/>
        <n v="28"/>
        <n v="36"/>
        <n v="25"/>
        <n v="33"/>
        <n v="41"/>
        <n v="55"/>
        <n v="30"/>
        <n v="42"/>
        <n v="8"/>
        <n v="80"/>
        <n v="94"/>
        <n v="360"/>
        <n v="62"/>
        <n v="45"/>
        <n v="200"/>
        <n v="299"/>
        <n v="433"/>
        <n v="163"/>
        <n v="189"/>
        <n v="382"/>
        <n v="38"/>
        <n v="40"/>
        <n v="268"/>
        <n v="180"/>
        <n v="124"/>
        <n v="24"/>
        <n v="61"/>
        <n v="87"/>
        <n v="1"/>
        <n v="60"/>
        <n v="32"/>
        <n v="68"/>
        <n v="10"/>
        <n v="13"/>
        <n v="2"/>
        <n v="444"/>
        <n v="0"/>
        <n v="7"/>
      </sharedItems>
    </cacheField>
    <cacheField name="Sales -2012" numFmtId="0">
      <sharedItems containsSemiMixedTypes="0" containsString="0" containsNumber="1" containsInteger="1" minValue="0" maxValue="102700"/>
    </cacheField>
    <cacheField name="Cost-2012" numFmtId="0">
      <sharedItems containsSemiMixedTypes="0" containsString="0" containsNumber="1" minValue="0" maxValue="41787.199999999997"/>
    </cacheField>
    <cacheField name="Profit-2012" numFmtId="0">
      <sharedItems containsSemiMixedTypes="0" containsString="0" containsNumber="1" minValue="0" maxValue="71890"/>
    </cacheField>
    <cacheField name="2011" numFmtId="0">
      <sharedItems containsString="0" containsBlank="1" containsNumber="1" containsInteger="1" minValue="0" maxValue="2648" count="71">
        <n v="2648"/>
        <n v="1250"/>
        <n v="15"/>
        <n v="46"/>
        <n v="534"/>
        <n v="300"/>
        <n v="135"/>
        <n v="98"/>
        <n v="187"/>
        <n v="13"/>
        <n v="78"/>
        <n v="8"/>
        <n v="55"/>
        <n v="1153"/>
        <n v="1450"/>
        <n v="557"/>
        <n v="75"/>
        <n v="35"/>
        <n v="14"/>
        <n v="113"/>
        <m/>
        <n v="5"/>
        <n v="28"/>
        <n v="871"/>
        <n v="765"/>
        <n v="478"/>
        <n v="744"/>
        <n v="164"/>
        <n v="89"/>
        <n v="1465"/>
        <n v="834"/>
        <n v="339"/>
        <n v="1200"/>
        <n v="203"/>
        <n v="280"/>
        <n v="40"/>
        <n v="30"/>
        <n v="21"/>
        <n v="106"/>
        <n v="45"/>
        <n v="47"/>
        <n v="25"/>
        <n v="71"/>
        <n v="185"/>
        <n v="138"/>
        <n v="245"/>
        <n v="36"/>
        <n v="3"/>
        <n v="83"/>
        <n v="350"/>
        <n v="33"/>
        <n v="144"/>
        <n v="23"/>
        <n v="425"/>
        <n v="480"/>
        <n v="16"/>
        <n v="68"/>
        <n v="253"/>
        <n v="4"/>
        <n v="97"/>
        <n v="65"/>
        <n v="100"/>
        <n v="20"/>
        <n v="32"/>
        <n v="49"/>
        <n v="10"/>
        <n v="294"/>
        <n v="1"/>
        <n v="34"/>
        <n v="0"/>
        <n v="2"/>
      </sharedItems>
    </cacheField>
    <cacheField name="Sales-2011" numFmtId="0">
      <sharedItems containsSemiMixedTypes="0" containsString="0" containsNumber="1" containsInteger="1" minValue="0" maxValue="79750"/>
    </cacheField>
    <cacheField name="Cost-2011" numFmtId="0">
      <sharedItems containsSemiMixedTypes="0" containsString="0" containsNumber="1" minValue="0" maxValue="51900.799999999996"/>
    </cacheField>
    <cacheField name="Profit-2011" numFmtId="0">
      <sharedItems containsSemiMixedTypes="0" containsString="0" containsNumber="1" minValue="0" maxValue="51415"/>
    </cacheField>
    <cacheField name="2010" numFmtId="0">
      <sharedItems containsString="0" containsBlank="1" containsNumber="1" containsInteger="1" minValue="0" maxValue="2712" count="55">
        <n v="2712"/>
        <n v="800"/>
        <m/>
        <n v="987"/>
        <n v="230"/>
        <n v="92"/>
        <n v="135"/>
        <n v="1979"/>
        <n v="1135"/>
        <n v="39"/>
        <n v="12"/>
        <n v="193"/>
        <n v="250"/>
        <n v="913"/>
        <n v="521"/>
        <n v="1235"/>
        <n v="343"/>
        <n v="319"/>
        <n v="1334"/>
        <n v="620"/>
        <n v="853"/>
        <n v="567"/>
        <n v="395"/>
        <n v="133"/>
        <n v="45"/>
        <n v="23"/>
        <n v="81"/>
        <n v="200"/>
        <n v="74"/>
        <n v="124"/>
        <n v="46"/>
        <n v="10"/>
        <n v="5"/>
        <n v="176"/>
        <n v="235"/>
        <n v="68"/>
        <n v="64"/>
        <n v="323"/>
        <n v="257"/>
        <n v="36"/>
        <n v="30"/>
        <n v="183"/>
        <n v="178"/>
        <n v="127"/>
        <n v="29"/>
        <n v="50"/>
        <n v="315"/>
        <n v="87"/>
        <n v="24"/>
        <n v="38"/>
        <n v="20"/>
        <n v="7"/>
        <n v="180"/>
        <n v="0"/>
        <n v="3"/>
      </sharedItems>
    </cacheField>
    <cacheField name="Sales-2010" numFmtId="0">
      <sharedItems containsSemiMixedTypes="0" containsString="0" containsNumber="1" containsInteger="1" minValue="0" maxValue="162500"/>
    </cacheField>
    <cacheField name="Cost-2010" numFmtId="0">
      <sharedItems containsSemiMixedTypes="0" containsString="0" containsNumber="1" minValue="0" maxValue="53155.199999999997"/>
    </cacheField>
    <cacheField name="Profit-2010" numFmtId="0">
      <sharedItems containsSemiMixedTypes="0" containsString="0" containsNumber="1" minValue="0" maxValue="113750"/>
    </cacheField>
    <cacheField name="2009" numFmtId="0">
      <sharedItems containsString="0" containsBlank="1" containsNumber="1" containsInteger="1" minValue="0" maxValue="2901" count="50">
        <n v="1775"/>
        <n v="750"/>
        <m/>
        <n v="1917"/>
        <n v="200"/>
        <n v="235"/>
        <n v="87"/>
        <n v="2901"/>
        <n v="957"/>
        <n v="16"/>
        <n v="15"/>
        <n v="0"/>
        <n v="1800"/>
        <n v="220"/>
        <n v="1450"/>
        <n v="320"/>
        <n v="251"/>
        <n v="2383"/>
        <n v="348"/>
        <n v="2331"/>
        <n v="499"/>
        <n v="141"/>
        <n v="22"/>
        <n v="215"/>
        <n v="7"/>
        <n v="114"/>
        <n v="67"/>
        <n v="72"/>
        <n v="88"/>
        <n v="34"/>
        <n v="21"/>
        <n v="400"/>
        <n v="170"/>
        <n v="32"/>
        <n v="238"/>
        <n v="79"/>
        <n v="20"/>
        <n v="73"/>
        <n v="360"/>
        <n v="35"/>
        <n v="91"/>
        <n v="56"/>
        <n v="49"/>
        <n v="13"/>
        <n v="69"/>
        <n v="25"/>
        <n v="8"/>
        <n v="222"/>
        <n v="1"/>
        <n v="2"/>
      </sharedItems>
    </cacheField>
    <cacheField name="Sales-2009" numFmtId="0">
      <sharedItems containsSemiMixedTypes="0" containsString="0" containsNumber="1" containsInteger="1" minValue="0" maxValue="130545"/>
    </cacheField>
    <cacheField name="Cost-2009" numFmtId="0">
      <sharedItems containsSemiMixedTypes="0" containsString="0" containsNumber="1" minValue="0" maxValue="56859.599999999991"/>
    </cacheField>
    <cacheField name="Profit-2009" numFmtId="0">
      <sharedItems containsSemiMixedTypes="0" containsString="0" containsNumber="1" minValue="0" maxValue="91800"/>
    </cacheField>
    <cacheField name="2008" numFmtId="0">
      <sharedItems containsString="0" containsBlank="1" containsNumber="1" containsInteger="1" minValue="0" maxValue="2434"/>
    </cacheField>
    <cacheField name="Sales-2008" numFmtId="0">
      <sharedItems containsSemiMixedTypes="0" containsString="0" containsNumber="1" containsInteger="1" minValue="0" maxValue="126500"/>
    </cacheField>
    <cacheField name="Cost-2008" numFmtId="0">
      <sharedItems containsSemiMixedTypes="0" containsString="0" containsNumber="1" minValue="0" maxValue="48300"/>
    </cacheField>
    <cacheField name="Profit-2008" numFmtId="0">
      <sharedItems containsSemiMixedTypes="0" containsString="0" containsNumber="1" minValue="0" maxValue="78200"/>
    </cacheField>
    <cacheField name="2007" numFmtId="0">
      <sharedItems containsString="0" containsBlank="1" containsNumber="1" containsInteger="1" minValue="0" maxValue="2780" count="50">
        <n v="2250"/>
        <n v="2050"/>
        <m/>
        <n v="326"/>
        <n v="705"/>
        <n v="88"/>
        <n v="235"/>
        <n v="1693"/>
        <n v="2780"/>
        <n v="60"/>
        <n v="50"/>
        <n v="0"/>
        <n v="577"/>
        <n v="1385"/>
        <n v="1182"/>
        <n v="680"/>
        <n v="182"/>
        <n v="1582"/>
        <n v="870"/>
        <n v="1250"/>
        <n v="230"/>
        <n v="850"/>
        <n v="73"/>
        <n v="135"/>
        <n v="72"/>
        <n v="29"/>
        <n v="116"/>
        <n v="80"/>
        <n v="1"/>
        <n v="40"/>
        <n v="459"/>
        <n v="386"/>
        <n v="153"/>
        <n v="394"/>
        <n v="580"/>
        <n v="78"/>
        <n v="314"/>
        <n v="55"/>
        <n v="410"/>
        <n v="12"/>
        <n v="419"/>
        <n v="35"/>
        <n v="160"/>
        <n v="180"/>
        <n v="69"/>
        <n v="66"/>
        <n v="46"/>
        <n v="44"/>
        <n v="34"/>
        <n v="450"/>
      </sharedItems>
    </cacheField>
    <cacheField name="Sales-2007" numFmtId="0">
      <sharedItems containsSemiMixedTypes="0" containsString="0" containsNumber="1" containsInteger="1" minValue="0" maxValue="152900"/>
    </cacheField>
    <cacheField name="Cost-2007" numFmtId="0">
      <sharedItems containsSemiMixedTypes="0" containsString="0" containsNumber="1" minValue="0" maxValue="58380"/>
    </cacheField>
    <cacheField name="Profit-2007" numFmtId="0">
      <sharedItems containsSemiMixedTypes="0" containsString="0" containsNumber="1" minValue="0" maxValue="94520"/>
    </cacheField>
    <cacheField name="2006" numFmtId="0">
      <sharedItems containsString="0" containsBlank="1" containsNumber="1" containsInteger="1" minValue="0" maxValue="2800"/>
    </cacheField>
    <cacheField name="Sales-2006" numFmtId="0">
      <sharedItems containsSemiMixedTypes="0" containsString="0" containsNumber="1" containsInteger="1" minValue="0" maxValue="154000"/>
    </cacheField>
    <cacheField name="Cost-2006" numFmtId="0">
      <sharedItems containsSemiMixedTypes="0" containsString="0" containsNumber="1" minValue="0" maxValue="58800"/>
    </cacheField>
    <cacheField name="Profit-2006" numFmtId="0">
      <sharedItems containsSemiMixedTypes="0" containsString="0" containsNumber="1" minValue="0" maxValue="95200"/>
    </cacheField>
    <cacheField name="Product Family" numFmtId="0">
      <sharedItems/>
    </cacheField>
    <cacheField name="Due Date Performance/%" numFmtId="0">
      <sharedItems containsSemiMixedTypes="0" containsString="0" containsNumber="1" containsInteger="1" minValue="9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97.72117222222" createdVersion="8" refreshedVersion="8" minRefreshableVersion="3" recordCount="37" xr:uid="{AF583F6C-BE77-BF44-8312-F35D94160EC5}">
  <cacheSource type="worksheet">
    <worksheetSource ref="A1:AK38" sheet=".xlsx].xlsx].xlsx].xlsx]Planterware " r:id="rId2"/>
  </cacheSource>
  <cacheFields count="37">
    <cacheField name="Product" numFmtId="0">
      <sharedItems/>
    </cacheField>
    <cacheField name="Description" numFmtId="0">
      <sharedItems count="10">
        <s v="Cylinder"/>
        <s v="Egg pot square"/>
        <s v="Egg pot vase"/>
        <s v="Rectangular container"/>
        <s v="Square"/>
        <s v="Tall square"/>
        <s v="Tall vase"/>
        <s v="Plain vase"/>
        <s v="Garlanded vase"/>
        <s v="Window Box"/>
      </sharedItems>
    </cacheField>
    <cacheField name="Colour" numFmtId="0">
      <sharedItems/>
    </cacheField>
    <cacheField name="Powder weight (kg)" numFmtId="0">
      <sharedItems containsSemiMixedTypes="0" containsString="0" containsNumber="1" minValue="5" maxValue="20" count="13">
        <n v="14"/>
        <n v="17"/>
        <n v="20"/>
        <n v="11"/>
        <n v="15"/>
        <n v="5"/>
        <n v="10"/>
        <n v="13"/>
        <n v="8"/>
        <n v="7"/>
        <n v="12"/>
        <n v="9"/>
        <n v="10.5"/>
      </sharedItems>
    </cacheField>
    <cacheField name="Price per powder weight " numFmtId="0">
      <sharedItems containsSemiMixedTypes="0" containsString="0" containsNumber="1" minValue="2.8" maxValue="3.2"/>
    </cacheField>
    <cacheField name="Cost Price " numFmtId="0">
      <sharedItems containsSemiMixedTypes="0" containsString="0" containsNumber="1" minValue="15" maxValue="60"/>
    </cacheField>
    <cacheField name="Selling Price £" numFmtId="0">
      <sharedItems containsSemiMixedTypes="0" containsString="0" containsNumber="1" containsInteger="1" minValue="30" maxValue="90"/>
    </cacheField>
    <cacheField name="2012" numFmtId="0">
      <sharedItems containsString="0" containsBlank="1" containsNumber="1" containsInteger="1" minValue="7" maxValue="430" count="32">
        <n v="134"/>
        <m/>
        <n v="60"/>
        <n v="55"/>
        <n v="130"/>
        <n v="135"/>
        <n v="208"/>
        <n v="122"/>
        <n v="194"/>
        <n v="147"/>
        <n v="133"/>
        <n v="173"/>
        <n v="430"/>
        <n v="109"/>
        <n v="79"/>
        <n v="82"/>
        <n v="153"/>
        <n v="90"/>
        <n v="24"/>
        <n v="103"/>
        <n v="54"/>
        <n v="35"/>
        <n v="235"/>
        <n v="70"/>
        <n v="150"/>
        <n v="210"/>
        <n v="312"/>
        <n v="289"/>
        <n v="240"/>
        <n v="13"/>
        <n v="18"/>
        <n v="7"/>
      </sharedItems>
    </cacheField>
    <cacheField name="Sales -2012" numFmtId="0">
      <sharedItems containsSemiMixedTypes="0" containsString="0" containsNumber="1" containsInteger="1" minValue="0" maxValue="25800" count="34">
        <n v="4690"/>
        <n v="0"/>
        <n v="2400"/>
        <n v="3300"/>
        <n v="9750"/>
        <n v="8100"/>
        <n v="17680"/>
        <n v="5490"/>
        <n v="11446"/>
        <n v="11025"/>
        <n v="11970"/>
        <n v="7785"/>
        <n v="25800"/>
        <n v="8393"/>
        <n v="3555"/>
        <n v="2624"/>
        <n v="6885"/>
        <n v="4590"/>
        <n v="1440"/>
        <n v="4635"/>
        <n v="2592"/>
        <n v="1750"/>
        <n v="11750"/>
        <n v="5110"/>
        <n v="2765"/>
        <n v="12750"/>
        <n v="7050"/>
        <n v="7350"/>
        <n v="14040"/>
        <n v="15895"/>
        <n v="15600"/>
        <n v="975"/>
        <n v="1584"/>
        <n v="448"/>
      </sharedItems>
    </cacheField>
    <cacheField name="Cost-2012" numFmtId="0">
      <sharedItems containsSemiMixedTypes="0" containsString="0" containsNumber="1" minValue="0" maxValue="12900"/>
    </cacheField>
    <cacheField name="Profit-2012" numFmtId="0">
      <sharedItems containsSemiMixedTypes="0" containsString="0" containsNumber="1" minValue="-938" maxValue="12900"/>
    </cacheField>
    <cacheField name="2011" numFmtId="0">
      <sharedItems containsString="0" containsBlank="1" containsNumber="1" containsInteger="1" minValue="0" maxValue="223"/>
    </cacheField>
    <cacheField name="Sales-2011" numFmtId="0">
      <sharedItems containsSemiMixedTypes="0" containsString="0" containsNumber="1" containsInteger="1" minValue="0" maxValue="13380"/>
    </cacheField>
    <cacheField name="Cost-2011" numFmtId="0">
      <sharedItems containsSemiMixedTypes="0" containsString="0" containsNumber="1" minValue="0" maxValue="6690"/>
    </cacheField>
    <cacheField name="Profit-2011" numFmtId="0">
      <sharedItems containsSemiMixedTypes="0" containsString="0" containsNumber="1" minValue="-55" maxValue="6690"/>
    </cacheField>
    <cacheField name="2010" numFmtId="0">
      <sharedItems containsString="0" containsBlank="1" containsNumber="1" containsInteger="1" minValue="0" maxValue="205" count="22">
        <m/>
        <n v="1"/>
        <n v="7"/>
        <n v="12"/>
        <n v="20"/>
        <n v="3"/>
        <n v="2"/>
        <n v="17"/>
        <n v="8"/>
        <n v="75"/>
        <n v="157"/>
        <n v="32"/>
        <n v="50"/>
        <n v="15"/>
        <n v="4"/>
        <n v="0"/>
        <n v="5"/>
        <n v="39"/>
        <n v="23"/>
        <n v="25"/>
        <n v="30"/>
        <n v="205"/>
      </sharedItems>
    </cacheField>
    <cacheField name="Sales-2010" numFmtId="0">
      <sharedItems containsSemiMixedTypes="0" containsString="0" containsNumber="1" containsInteger="1" minValue="0" maxValue="11275"/>
    </cacheField>
    <cacheField name="Cost-2010" numFmtId="0">
      <sharedItems containsSemiMixedTypes="0" containsString="0" containsNumber="1" minValue="0" maxValue="6457.5"/>
    </cacheField>
    <cacheField name="Profit-2010" numFmtId="0">
      <sharedItems containsSemiMixedTypes="0" containsString="0" containsNumber="1" minValue="-11" maxValue="4817.5"/>
    </cacheField>
    <cacheField name="2009" numFmtId="0">
      <sharedItems containsString="0" containsBlank="1" containsNumber="1" containsInteger="1" minValue="0" maxValue="0" count="2">
        <m/>
        <n v="0"/>
      </sharedItems>
    </cacheField>
    <cacheField name="Sales-2009" numFmtId="0">
      <sharedItems containsSemiMixedTypes="0" containsString="0" containsNumber="1" containsInteger="1" minValue="0" maxValue="0"/>
    </cacheField>
    <cacheField name="Cost-2009" numFmtId="0">
      <sharedItems containsSemiMixedTypes="0" containsString="0" containsNumber="1" containsInteger="1" minValue="0" maxValue="0"/>
    </cacheField>
    <cacheField name="Profit-2009" numFmtId="0">
      <sharedItems containsSemiMixedTypes="0" containsString="0" containsNumber="1" containsInteger="1" minValue="0" maxValue="0"/>
    </cacheField>
    <cacheField name="2008" numFmtId="0">
      <sharedItems containsString="0" containsBlank="1" containsNumber="1" containsInteger="1" minValue="0" maxValue="0" count="2">
        <m/>
        <n v="0"/>
      </sharedItems>
    </cacheField>
    <cacheField name="Sales-2008" numFmtId="0">
      <sharedItems containsSemiMixedTypes="0" containsString="0" containsNumber="1" containsInteger="1" minValue="0" maxValue="0"/>
    </cacheField>
    <cacheField name="Cost-2008" numFmtId="0">
      <sharedItems containsSemiMixedTypes="0" containsString="0" containsNumber="1" containsInteger="1" minValue="0" maxValue="0"/>
    </cacheField>
    <cacheField name="Profit-2008" numFmtId="0">
      <sharedItems containsSemiMixedTypes="0" containsString="0" containsNumber="1" containsInteger="1" minValue="0" maxValue="0"/>
    </cacheField>
    <cacheField name="2007" numFmtId="0">
      <sharedItems containsNonDate="0" containsString="0" containsBlank="1" count="1">
        <m/>
      </sharedItems>
    </cacheField>
    <cacheField name="Sales-2007" numFmtId="0">
      <sharedItems containsSemiMixedTypes="0" containsString="0" containsNumber="1" containsInteger="1" minValue="0" maxValue="0"/>
    </cacheField>
    <cacheField name="Cost-2007" numFmtId="0">
      <sharedItems containsSemiMixedTypes="0" containsString="0" containsNumber="1" containsInteger="1" minValue="0" maxValue="0"/>
    </cacheField>
    <cacheField name="Profit-2007" numFmtId="0">
      <sharedItems containsSemiMixedTypes="0" containsString="0" containsNumber="1" containsInteger="1" minValue="0" maxValue="0"/>
    </cacheField>
    <cacheField name="2006" numFmtId="0">
      <sharedItems containsNonDate="0" containsString="0" containsBlank="1" count="1">
        <m/>
      </sharedItems>
    </cacheField>
    <cacheField name="Sales-2006" numFmtId="0">
      <sharedItems containsSemiMixedTypes="0" containsString="0" containsNumber="1" containsInteger="1" minValue="0" maxValue="0"/>
    </cacheField>
    <cacheField name="Cost-2006" numFmtId="0">
      <sharedItems containsSemiMixedTypes="0" containsString="0" containsNumber="1" containsInteger="1" minValue="0" maxValue="0"/>
    </cacheField>
    <cacheField name="Profit-2006" numFmtId="0">
      <sharedItems containsSemiMixedTypes="0" containsString="0" containsNumber="1" containsInteger="1" minValue="0" maxValue="0"/>
    </cacheField>
    <cacheField name="Product Family" numFmtId="0">
      <sharedItems/>
    </cacheField>
    <cacheField name="Due Date Performance/%" numFmtId="0">
      <sharedItems containsSemiMixedTypes="0" containsString="0" containsNumber="1" containsInteger="1" minValue="9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erthana MD" refreshedDate="44701.945231365738" createdVersion="7" refreshedVersion="7" minRefreshableVersion="3" recordCount="47" xr:uid="{DB7C9CDC-80ED-4EC2-BE3D-7F31E447E649}">
  <cacheSource type="worksheet">
    <worksheetSource ref="A1:AK48" sheet=".xlsx].xlsx].xlsx].xlsx]Sheet1" r:id="rId2"/>
  </cacheSource>
  <cacheFields count="37">
    <cacheField name="Product" numFmtId="0">
      <sharedItems/>
    </cacheField>
    <cacheField name="Description" numFmtId="0">
      <sharedItems/>
    </cacheField>
    <cacheField name="Colour" numFmtId="0">
      <sharedItems/>
    </cacheField>
    <cacheField name="Powder weight (kg)" numFmtId="0">
      <sharedItems containsSemiMixedTypes="0" containsString="0" containsNumber="1" minValue="3.5" maxValue="65"/>
    </cacheField>
    <cacheField name="Price per powder weight " numFmtId="0">
      <sharedItems containsSemiMixedTypes="0" containsString="0" containsNumber="1" minValue="3" maxValue="3.2"/>
    </cacheField>
    <cacheField name="Cost Price " numFmtId="0">
      <sharedItems containsSemiMixedTypes="0" containsString="0" containsNumber="1" minValue="10.5" maxValue="208"/>
    </cacheField>
    <cacheField name="Selling Price £" numFmtId="0">
      <sharedItems containsSemiMixedTypes="0" containsString="0" containsNumber="1" containsInteger="1" minValue="35" maxValue="700"/>
    </cacheField>
    <cacheField name="2012" numFmtId="0">
      <sharedItems containsString="0" containsBlank="1" containsNumber="1" containsInteger="1" minValue="1" maxValue="496"/>
    </cacheField>
    <cacheField name="Sales -2012" numFmtId="0">
      <sharedItems containsSemiMixedTypes="0" containsString="0" containsNumber="1" containsInteger="1" minValue="0" maxValue="37200"/>
    </cacheField>
    <cacheField name="Cost-2012" numFmtId="0">
      <sharedItems containsSemiMixedTypes="0" containsString="0" containsNumber="1" minValue="0" maxValue="22320"/>
    </cacheField>
    <cacheField name="Profit-2012" numFmtId="0">
      <sharedItems containsSemiMixedTypes="0" containsString="0" containsNumber="1" minValue="0" maxValue="25023"/>
    </cacheField>
    <cacheField name="2011" numFmtId="0">
      <sharedItems containsString="0" containsBlank="1" containsNumber="1" containsInteger="1" minValue="1" maxValue="557"/>
    </cacheField>
    <cacheField name="Sales-2011" numFmtId="0">
      <sharedItems containsSemiMixedTypes="0" containsString="0" containsNumber="1" containsInteger="1" minValue="0" maxValue="41775"/>
    </cacheField>
    <cacheField name="Cost-2011" numFmtId="0">
      <sharedItems containsSemiMixedTypes="0" containsString="0" containsNumber="1" minValue="0" maxValue="25065"/>
    </cacheField>
    <cacheField name="Profit-2011" numFmtId="0">
      <sharedItems containsSemiMixedTypes="0" containsString="0" containsNumber="1" minValue="0" maxValue="16710"/>
    </cacheField>
    <cacheField name="2010" numFmtId="0">
      <sharedItems containsNonDate="0" containsString="0" containsBlank="1"/>
    </cacheField>
    <cacheField name="Sales-2010" numFmtId="0">
      <sharedItems containsSemiMixedTypes="0" containsString="0" containsNumber="1" containsInteger="1" minValue="0" maxValue="0"/>
    </cacheField>
    <cacheField name="Cost-2010" numFmtId="0">
      <sharedItems containsSemiMixedTypes="0" containsString="0" containsNumber="1" containsInteger="1" minValue="0" maxValue="0"/>
    </cacheField>
    <cacheField name="Profit-2010" numFmtId="0">
      <sharedItems containsSemiMixedTypes="0" containsString="0" containsNumber="1" containsInteger="1" minValue="0" maxValue="0"/>
    </cacheField>
    <cacheField name="2009" numFmtId="0">
      <sharedItems containsNonDate="0" containsString="0" containsBlank="1"/>
    </cacheField>
    <cacheField name="Sales-2009" numFmtId="0">
      <sharedItems containsSemiMixedTypes="0" containsString="0" containsNumber="1" containsInteger="1" minValue="0" maxValue="0"/>
    </cacheField>
    <cacheField name="Cost-2009" numFmtId="0">
      <sharedItems containsSemiMixedTypes="0" containsString="0" containsNumber="1" containsInteger="1" minValue="0" maxValue="0"/>
    </cacheField>
    <cacheField name="Profit-2009" numFmtId="0">
      <sharedItems containsSemiMixedTypes="0" containsString="0" containsNumber="1" containsInteger="1" minValue="0" maxValue="0"/>
    </cacheField>
    <cacheField name="2008" numFmtId="0">
      <sharedItems containsNonDate="0" containsString="0" containsBlank="1"/>
    </cacheField>
    <cacheField name="Sales-2008" numFmtId="0">
      <sharedItems containsSemiMixedTypes="0" containsString="0" containsNumber="1" containsInteger="1" minValue="0" maxValue="0"/>
    </cacheField>
    <cacheField name="Cost-2008" numFmtId="0">
      <sharedItems containsSemiMixedTypes="0" containsString="0" containsNumber="1" containsInteger="1" minValue="0" maxValue="0"/>
    </cacheField>
    <cacheField name="Profit-2008" numFmtId="0">
      <sharedItems containsSemiMixedTypes="0" containsString="0" containsNumber="1" containsInteger="1" minValue="0" maxValue="0"/>
    </cacheField>
    <cacheField name="2007" numFmtId="0">
      <sharedItems containsNonDate="0" containsString="0" containsBlank="1"/>
    </cacheField>
    <cacheField name="Sales-2007" numFmtId="0">
      <sharedItems containsSemiMixedTypes="0" containsString="0" containsNumber="1" containsInteger="1" minValue="0" maxValue="0"/>
    </cacheField>
    <cacheField name="Cost-2007" numFmtId="0">
      <sharedItems containsSemiMixedTypes="0" containsString="0" containsNumber="1" containsInteger="1" minValue="0" maxValue="0"/>
    </cacheField>
    <cacheField name="Profit-2007" numFmtId="0">
      <sharedItems containsSemiMixedTypes="0" containsString="0" containsNumber="1" containsInteger="1" minValue="0" maxValue="0"/>
    </cacheField>
    <cacheField name="2006" numFmtId="0">
      <sharedItems containsNonDate="0" containsString="0" containsBlank="1"/>
    </cacheField>
    <cacheField name="Sales-2006" numFmtId="0">
      <sharedItems containsSemiMixedTypes="0" containsString="0" containsNumber="1" containsInteger="1" minValue="0" maxValue="0"/>
    </cacheField>
    <cacheField name="Cost-2006" numFmtId="0">
      <sharedItems containsSemiMixedTypes="0" containsString="0" containsNumber="1" containsInteger="1" minValue="0" maxValue="0"/>
    </cacheField>
    <cacheField name="Profit-2006" numFmtId="0">
      <sharedItems containsSemiMixedTypes="0" containsString="0" containsNumber="1" containsInteger="1" minValue="0" maxValue="0"/>
    </cacheField>
    <cacheField name="Product Family" numFmtId="0">
      <sharedItems/>
    </cacheField>
    <cacheField name="Due Date Performance/%" numFmtId="0">
      <sharedItems containsSemiMixedTypes="0" containsString="0" containsNumber="1" containsInteger="1" minValue="9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02.058022453704" createdVersion="8" refreshedVersion="8" minRefreshableVersion="3" recordCount="202" xr:uid="{1D2160F5-79CC-2849-B3BD-08DAE910DC0C}">
  <cacheSource type="worksheet">
    <worksheetSource ref="A1:AK203" sheet="Profit"/>
  </cacheSource>
  <cacheFields count="37">
    <cacheField name="Product" numFmtId="0">
      <sharedItems/>
    </cacheField>
    <cacheField name="Description" numFmtId="0">
      <sharedItems/>
    </cacheField>
    <cacheField name="Colour" numFmtId="0">
      <sharedItems/>
    </cacheField>
    <cacheField name="Powder weight (kg)" numFmtId="0">
      <sharedItems containsSemiMixedTypes="0" containsString="0" containsNumber="1" minValue="3.5" maxValue="65"/>
    </cacheField>
    <cacheField name="Price per powder weight " numFmtId="0">
      <sharedItems containsSemiMixedTypes="0" containsString="0" containsNumber="1" minValue="2.8" maxValue="3.2"/>
    </cacheField>
    <cacheField name="Cost Price " numFmtId="0">
      <sharedItems containsSemiMixedTypes="0" containsString="0" containsNumber="1" minValue="9.7999999999999989" maxValue="208"/>
    </cacheField>
    <cacheField name="Selling Price £" numFmtId="0">
      <sharedItems containsSemiMixedTypes="0" containsString="0" containsNumber="1" containsInteger="1" minValue="25" maxValue="700"/>
    </cacheField>
    <cacheField name="2012" numFmtId="0">
      <sharedItems containsString="0" containsBlank="1" containsNumber="1" containsInteger="1" minValue="0" maxValue="2132"/>
    </cacheField>
    <cacheField name="Sales -2012" numFmtId="0">
      <sharedItems containsSemiMixedTypes="0" containsString="0" containsNumber="1" containsInteger="1" minValue="0" maxValue="219150"/>
    </cacheField>
    <cacheField name="Cost-2012" numFmtId="0">
      <sharedItems containsSemiMixedTypes="0" containsString="0" containsNumber="1" minValue="0" maxValue="54544"/>
    </cacheField>
    <cacheField name="Profit-2012" numFmtId="0">
      <sharedItems containsSemiMixedTypes="0" containsString="0" containsNumber="1" minValue="-938" maxValue="164606"/>
    </cacheField>
    <cacheField name="2011" numFmtId="0">
      <sharedItems containsString="0" containsBlank="1" containsNumber="1" containsInteger="1" minValue="0" maxValue="2648"/>
    </cacheField>
    <cacheField name="Sales-2011" numFmtId="0">
      <sharedItems containsSemiMixedTypes="0" containsString="0" containsNumber="1" containsInteger="1" minValue="0" maxValue="202500"/>
    </cacheField>
    <cacheField name="Cost-2011" numFmtId="0">
      <sharedItems containsSemiMixedTypes="0" containsString="0" containsNumber="1" minValue="0" maxValue="51900.799999999996"/>
    </cacheField>
    <cacheField name="Profit-2011" numFmtId="0">
      <sharedItems containsSemiMixedTypes="0" containsString="0" containsNumber="1" minValue="-55" maxValue="152100"/>
    </cacheField>
    <cacheField name="2010" numFmtId="0">
      <sharedItems containsString="0" containsBlank="1" containsNumber="1" containsInteger="1" minValue="0" maxValue="2712"/>
    </cacheField>
    <cacheField name="Sales-2010" numFmtId="0">
      <sharedItems containsSemiMixedTypes="0" containsString="0" containsNumber="1" containsInteger="1" minValue="0" maxValue="429300"/>
    </cacheField>
    <cacheField name="Cost-2010" numFmtId="0">
      <sharedItems containsSemiMixedTypes="0" containsString="0" containsNumber="1" minValue="0" maxValue="106848"/>
    </cacheField>
    <cacheField name="Profit-2010" numFmtId="0">
      <sharedItems containsSemiMixedTypes="0" containsString="0" containsNumber="1" minValue="-11" maxValue="322452"/>
    </cacheField>
    <cacheField name="2009" numFmtId="0">
      <sharedItems containsString="0" containsBlank="1" containsNumber="1" containsInteger="1" minValue="0" maxValue="2901"/>
    </cacheField>
    <cacheField name="Sales-2009" numFmtId="0">
      <sharedItems containsSemiMixedTypes="0" containsString="0" containsNumber="1" containsInteger="1" minValue="0" maxValue="130545"/>
    </cacheField>
    <cacheField name="Cost-2009" numFmtId="0">
      <sharedItems containsSemiMixedTypes="0" containsString="0" containsNumber="1" minValue="0" maxValue="56859.599999999991"/>
    </cacheField>
    <cacheField name="Profit-2009" numFmtId="0">
      <sharedItems containsSemiMixedTypes="0" containsString="0" containsNumber="1" minValue="0" maxValue="91800"/>
    </cacheField>
    <cacheField name="2008" numFmtId="0">
      <sharedItems containsString="0" containsBlank="1" containsNumber="1" containsInteger="1" minValue="0" maxValue="2434"/>
    </cacheField>
    <cacheField name="Sales-2008" numFmtId="0">
      <sharedItems containsSemiMixedTypes="0" containsString="0" containsNumber="1" containsInteger="1" minValue="0" maxValue="126500"/>
    </cacheField>
    <cacheField name="Cost-2008" numFmtId="0">
      <sharedItems containsSemiMixedTypes="0" containsString="0" containsNumber="1" minValue="0" maxValue="48300"/>
    </cacheField>
    <cacheField name="Profit-2008" numFmtId="0">
      <sharedItems containsSemiMixedTypes="0" containsString="0" containsNumber="1" minValue="0" maxValue="78200"/>
    </cacheField>
    <cacheField name="2007" numFmtId="0">
      <sharedItems containsString="0" containsBlank="1" containsNumber="1" containsInteger="1" minValue="0" maxValue="2780"/>
    </cacheField>
    <cacheField name="Sales-2007" numFmtId="0">
      <sharedItems containsSemiMixedTypes="0" containsString="0" containsNumber="1" containsInteger="1" minValue="0" maxValue="152900"/>
    </cacheField>
    <cacheField name="Cost-2007" numFmtId="0">
      <sharedItems containsSemiMixedTypes="0" containsString="0" containsNumber="1" minValue="0" maxValue="58380"/>
    </cacheField>
    <cacheField name="Profit-2007" numFmtId="0">
      <sharedItems containsSemiMixedTypes="0" containsString="0" containsNumber="1" minValue="0" maxValue="94520"/>
    </cacheField>
    <cacheField name="2006" numFmtId="0">
      <sharedItems containsString="0" containsBlank="1" containsNumber="1" containsInteger="1" minValue="0" maxValue="2800"/>
    </cacheField>
    <cacheField name="Sales-2006" numFmtId="0">
      <sharedItems containsSemiMixedTypes="0" containsString="0" containsNumber="1" containsInteger="1" minValue="0" maxValue="154000"/>
    </cacheField>
    <cacheField name="Cost-2006" numFmtId="0">
      <sharedItems containsSemiMixedTypes="0" containsString="0" containsNumber="1" minValue="0" maxValue="58800"/>
    </cacheField>
    <cacheField name="Profit-2006" numFmtId="0">
      <sharedItems containsSemiMixedTypes="0" containsString="0" containsNumber="1" minValue="0" maxValue="95200"/>
    </cacheField>
    <cacheField name="Product Family" numFmtId="0">
      <sharedItems count="3">
        <s v="Self-Watering"/>
        <s v="Planterware"/>
        <s v="Bins"/>
      </sharedItems>
    </cacheField>
    <cacheField name="Due Date Performance/%" numFmtId="0">
      <sharedItems containsSemiMixedTypes="0" containsString="0" containsNumber="1" containsInteger="1" minValue="9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erthana MD" refreshedDate="44703.397538888887" createdVersion="7" refreshedVersion="7" minRefreshableVersion="3" recordCount="20" xr:uid="{C15A3F07-2D64-4886-97D3-2BC13D1017F5}">
  <cacheSource type="worksheet">
    <worksheetSource ref="A1:AK21" sheet="Bins"/>
  </cacheSource>
  <cacheFields count="37">
    <cacheField name="Product" numFmtId="0">
      <sharedItems/>
    </cacheField>
    <cacheField name="Description" numFmtId="0">
      <sharedItems/>
    </cacheField>
    <cacheField name="Colour" numFmtId="0">
      <sharedItems/>
    </cacheField>
    <cacheField name="Powder weight (kg)" numFmtId="0">
      <sharedItems containsSemiMixedTypes="0" containsString="0" containsNumber="1" containsInteger="1" minValue="4" maxValue="45"/>
    </cacheField>
    <cacheField name="Price per powder weight " numFmtId="0">
      <sharedItems containsSemiMixedTypes="0" containsString="0" containsNumber="1" minValue="2.8" maxValue="2.8"/>
    </cacheField>
    <cacheField name="Cost Price " numFmtId="0">
      <sharedItems containsSemiMixedTypes="0" containsString="0" containsNumber="1" minValue="11.2" maxValue="125.99999999999999"/>
    </cacheField>
    <cacheField name="Selling Price £" numFmtId="0">
      <sharedItems containsSemiMixedTypes="0" containsString="0" containsNumber="1" containsInteger="1" minValue="50" maxValue="450"/>
    </cacheField>
    <cacheField name="2012" numFmtId="0">
      <sharedItems containsSemiMixedTypes="0" containsString="0" containsNumber="1" containsInteger="1" minValue="5" maxValue="487"/>
    </cacheField>
    <cacheField name="Sales -2012" numFmtId="0">
      <sharedItems containsSemiMixedTypes="0" containsString="0" containsNumber="1" containsInteger="1" minValue="500" maxValue="219150"/>
    </cacheField>
    <cacheField name="Cost-2012" numFmtId="0">
      <sharedItems containsSemiMixedTypes="0" containsString="0" containsNumber="1" minValue="70" maxValue="54544"/>
    </cacheField>
    <cacheField name="Profit-2012" numFmtId="0">
      <sharedItems containsSemiMixedTypes="0" containsString="0" containsNumber="1" minValue="430" maxValue="164606"/>
    </cacheField>
    <cacheField name="2011" numFmtId="0">
      <sharedItems containsString="0" containsBlank="1" containsNumber="1" containsInteger="1" minValue="7" maxValue="467"/>
    </cacheField>
    <cacheField name="Sales-2011" numFmtId="0">
      <sharedItems containsSemiMixedTypes="0" containsString="0" containsNumber="1" containsInteger="1" minValue="0" maxValue="202500"/>
    </cacheField>
    <cacheField name="Cost-2011" numFmtId="0">
      <sharedItems containsSemiMixedTypes="0" containsString="0" containsNumber="1" minValue="0" maxValue="50400"/>
    </cacheField>
    <cacheField name="Profit-2011" numFmtId="0">
      <sharedItems containsSemiMixedTypes="0" containsString="0" containsNumber="1" minValue="0" maxValue="152100"/>
    </cacheField>
    <cacheField name="2010" numFmtId="0">
      <sharedItems containsString="0" containsBlank="1" containsNumber="1" containsInteger="1" minValue="2" maxValue="954"/>
    </cacheField>
    <cacheField name="Sales-2010" numFmtId="0">
      <sharedItems containsSemiMixedTypes="0" containsString="0" containsNumber="1" containsInteger="1" minValue="0" maxValue="429300"/>
    </cacheField>
    <cacheField name="Cost-2010" numFmtId="0">
      <sharedItems containsSemiMixedTypes="0" containsString="0" containsNumber="1" minValue="0" maxValue="106848"/>
    </cacheField>
    <cacheField name="Profit-2010" numFmtId="0">
      <sharedItems containsSemiMixedTypes="0" containsString="0" containsNumber="1" minValue="0" maxValue="322452"/>
    </cacheField>
    <cacheField name="2009" numFmtId="0">
      <sharedItems containsString="0" containsBlank="1" containsNumber="1" containsInteger="1" minValue="8" maxValue="443"/>
    </cacheField>
    <cacheField name="Sales-2009" numFmtId="0">
      <sharedItems containsSemiMixedTypes="0" containsString="0" containsNumber="1" containsInteger="1" minValue="0" maxValue="33225"/>
    </cacheField>
    <cacheField name="Cost-2009" numFmtId="0">
      <sharedItems containsSemiMixedTypes="0" containsString="0" containsNumber="1" minValue="0" maxValue="14884.799999999997"/>
    </cacheField>
    <cacheField name="Profit-2009" numFmtId="0">
      <sharedItems containsSemiMixedTypes="0" containsString="0" containsNumber="1" minValue="0" maxValue="18340.200000000004"/>
    </cacheField>
    <cacheField name="2008" numFmtId="0">
      <sharedItems containsString="0" containsBlank="1" containsNumber="1" containsInteger="1" minValue="0" maxValue="521"/>
    </cacheField>
    <cacheField name="Sales-2008" numFmtId="0">
      <sharedItems containsSemiMixedTypes="0" containsString="0" containsNumber="1" containsInteger="1" minValue="0" maxValue="42000"/>
    </cacheField>
    <cacheField name="Cost-2008" numFmtId="0">
      <sharedItems containsSemiMixedTypes="0" containsString="0" containsNumber="1" minValue="0" maxValue="17505.599999999999"/>
    </cacheField>
    <cacheField name="Profit-2008" numFmtId="0">
      <sharedItems containsSemiMixedTypes="0" containsString="0" containsNumber="1" minValue="0" maxValue="27888"/>
    </cacheField>
    <cacheField name="2007" numFmtId="0">
      <sharedItems containsString="0" containsBlank="1" containsNumber="1" containsInteger="1" minValue="0" maxValue="342"/>
    </cacheField>
    <cacheField name="Sales-2007" numFmtId="0">
      <sharedItems containsSemiMixedTypes="0" containsString="0" containsNumber="1" containsInteger="1" minValue="0" maxValue="53250"/>
    </cacheField>
    <cacheField name="Cost-2007" numFmtId="0">
      <sharedItems containsSemiMixedTypes="0" containsString="0" containsNumber="1" minValue="0" maxValue="17892"/>
    </cacheField>
    <cacheField name="Profit-2007" numFmtId="0">
      <sharedItems containsSemiMixedTypes="0" containsString="0" containsNumber="1" minValue="0" maxValue="35358"/>
    </cacheField>
    <cacheField name="2006" numFmtId="0">
      <sharedItems containsString="0" containsBlank="1" containsNumber="1" containsInteger="1" minValue="0" maxValue="315"/>
    </cacheField>
    <cacheField name="Sales-2006" numFmtId="0">
      <sharedItems containsSemiMixedTypes="0" containsString="0" containsNumber="1" containsInteger="1" minValue="0" maxValue="88200"/>
    </cacheField>
    <cacheField name="Cost-2006" numFmtId="0">
      <sharedItems containsSemiMixedTypes="0" containsString="0" containsNumber="1" minValue="0" maxValue="26460"/>
    </cacheField>
    <cacheField name="Profit-2006" numFmtId="0">
      <sharedItems containsSemiMixedTypes="0" containsString="0" containsNumber="1" minValue="0" maxValue="61740"/>
    </cacheField>
    <cacheField name="Product Family" numFmtId="0">
      <sharedItems/>
    </cacheField>
    <cacheField name="Due Date Performance/%" numFmtId="0">
      <sharedItems containsSemiMixedTypes="0" containsString="0" containsNumber="1" containsInteger="1" minValue="9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erthana MD" refreshedDate="44703.404832291664" createdVersion="7" refreshedVersion="7" minRefreshableVersion="3" recordCount="98" xr:uid="{AC02B9D1-C780-46C5-867F-BCC6484A1668}">
  <cacheSource type="worksheet">
    <worksheetSource ref="A1:AK99" sheet="Self Watering Standard Colour"/>
  </cacheSource>
  <cacheFields count="37">
    <cacheField name="Product" numFmtId="0">
      <sharedItems/>
    </cacheField>
    <cacheField name="Description" numFmtId="0">
      <sharedItems/>
    </cacheField>
    <cacheField name="Colour" numFmtId="0">
      <sharedItems/>
    </cacheField>
    <cacheField name="Powder weight (kg)" numFmtId="0">
      <sharedItems containsSemiMixedTypes="0" containsString="0" containsNumber="1" minValue="3.5" maxValue="65"/>
    </cacheField>
    <cacheField name="Price per powder weight " numFmtId="0">
      <sharedItems containsSemiMixedTypes="0" containsString="0" containsNumber="1" minValue="2.8" maxValue="3.2"/>
    </cacheField>
    <cacheField name="Cost Price " numFmtId="0">
      <sharedItems containsSemiMixedTypes="0" containsString="0" containsNumber="1" minValue="9.7999999999999989" maxValue="208"/>
    </cacheField>
    <cacheField name="Selling Price £" numFmtId="0">
      <sharedItems containsSemiMixedTypes="0" containsString="0" containsNumber="1" containsInteger="1" minValue="25" maxValue="700"/>
    </cacheField>
    <cacheField name="2012" numFmtId="0">
      <sharedItems containsString="0" containsBlank="1" containsNumber="1" containsInteger="1" minValue="0" maxValue="2132"/>
    </cacheField>
    <cacheField name="Sales -2012" numFmtId="0">
      <sharedItems containsSemiMixedTypes="0" containsString="0" containsNumber="1" containsInteger="1" minValue="0" maxValue="102700"/>
    </cacheField>
    <cacheField name="Cost-2012" numFmtId="0">
      <sharedItems containsSemiMixedTypes="0" containsString="0" containsNumber="1" minValue="0" maxValue="41787.199999999997"/>
    </cacheField>
    <cacheField name="Profit-2012" numFmtId="0">
      <sharedItems containsSemiMixedTypes="0" containsString="0" containsNumber="1" minValue="0" maxValue="71890"/>
    </cacheField>
    <cacheField name="2011" numFmtId="0">
      <sharedItems containsString="0" containsBlank="1" containsNumber="1" containsInteger="1" minValue="0" maxValue="2648"/>
    </cacheField>
    <cacheField name="Sales-2011" numFmtId="0">
      <sharedItems containsSemiMixedTypes="0" containsString="0" containsNumber="1" containsInteger="1" minValue="0" maxValue="79750"/>
    </cacheField>
    <cacheField name="Cost-2011" numFmtId="0">
      <sharedItems containsSemiMixedTypes="0" containsString="0" containsNumber="1" minValue="0" maxValue="51900.799999999996"/>
    </cacheField>
    <cacheField name="Profit-2011" numFmtId="0">
      <sharedItems containsSemiMixedTypes="0" containsString="0" containsNumber="1" minValue="0" maxValue="51415"/>
    </cacheField>
    <cacheField name="2010" numFmtId="0">
      <sharedItems containsString="0" containsBlank="1" containsNumber="1" containsInteger="1" minValue="0" maxValue="2712"/>
    </cacheField>
    <cacheField name="Sales-2010" numFmtId="0">
      <sharedItems containsSemiMixedTypes="0" containsString="0" containsNumber="1" containsInteger="1" minValue="0" maxValue="162500"/>
    </cacheField>
    <cacheField name="Cost-2010" numFmtId="0">
      <sharedItems containsSemiMixedTypes="0" containsString="0" containsNumber="1" minValue="0" maxValue="53155.199999999997"/>
    </cacheField>
    <cacheField name="Profit-2010" numFmtId="0">
      <sharedItems containsSemiMixedTypes="0" containsString="0" containsNumber="1" minValue="0" maxValue="113750"/>
    </cacheField>
    <cacheField name="2009" numFmtId="0">
      <sharedItems containsString="0" containsBlank="1" containsNumber="1" containsInteger="1" minValue="0" maxValue="2901"/>
    </cacheField>
    <cacheField name="Sales-2009" numFmtId="0">
      <sharedItems containsSemiMixedTypes="0" containsString="0" containsNumber="1" containsInteger="1" minValue="0" maxValue="130545"/>
    </cacheField>
    <cacheField name="Cost-2009" numFmtId="0">
      <sharedItems containsSemiMixedTypes="0" containsString="0" containsNumber="1" minValue="0" maxValue="56859.599999999991"/>
    </cacheField>
    <cacheField name="Profit-2009" numFmtId="0">
      <sharedItems containsSemiMixedTypes="0" containsString="0" containsNumber="1" minValue="0" maxValue="91800"/>
    </cacheField>
    <cacheField name="2008" numFmtId="0">
      <sharedItems containsString="0" containsBlank="1" containsNumber="1" containsInteger="1" minValue="0" maxValue="2434"/>
    </cacheField>
    <cacheField name="Sales-2008" numFmtId="0">
      <sharedItems containsSemiMixedTypes="0" containsString="0" containsNumber="1" containsInteger="1" minValue="0" maxValue="126500"/>
    </cacheField>
    <cacheField name="Cost-2008" numFmtId="0">
      <sharedItems containsSemiMixedTypes="0" containsString="0" containsNumber="1" minValue="0" maxValue="48300"/>
    </cacheField>
    <cacheField name="Profit-2008" numFmtId="0">
      <sharedItems containsSemiMixedTypes="0" containsString="0" containsNumber="1" minValue="0" maxValue="78200"/>
    </cacheField>
    <cacheField name="2007" numFmtId="0">
      <sharedItems containsString="0" containsBlank="1" containsNumber="1" containsInteger="1" minValue="0" maxValue="2780"/>
    </cacheField>
    <cacheField name="Sales-2007" numFmtId="0">
      <sharedItems containsSemiMixedTypes="0" containsString="0" containsNumber="1" containsInteger="1" minValue="0" maxValue="152900"/>
    </cacheField>
    <cacheField name="Cost-2007" numFmtId="0">
      <sharedItems containsSemiMixedTypes="0" containsString="0" containsNumber="1" minValue="0" maxValue="58380"/>
    </cacheField>
    <cacheField name="Profit-2007" numFmtId="0">
      <sharedItems containsSemiMixedTypes="0" containsString="0" containsNumber="1" minValue="0" maxValue="94520"/>
    </cacheField>
    <cacheField name="2006" numFmtId="0">
      <sharedItems containsString="0" containsBlank="1" containsNumber="1" containsInteger="1" minValue="0" maxValue="2800"/>
    </cacheField>
    <cacheField name="Sales-2006" numFmtId="0">
      <sharedItems containsSemiMixedTypes="0" containsString="0" containsNumber="1" containsInteger="1" minValue="0" maxValue="154000"/>
    </cacheField>
    <cacheField name="Cost-2006" numFmtId="0">
      <sharedItems containsSemiMixedTypes="0" containsString="0" containsNumber="1" minValue="0" maxValue="58800"/>
    </cacheField>
    <cacheField name="Profit-2006" numFmtId="0">
      <sharedItems containsSemiMixedTypes="0" containsString="0" containsNumber="1" minValue="0" maxValue="95200"/>
    </cacheField>
    <cacheField name="Product Family" numFmtId="0">
      <sharedItems/>
    </cacheField>
    <cacheField name="Due Date Performance/%" numFmtId="0">
      <sharedItems containsSemiMixedTypes="0" containsString="0" containsNumber="1" containsInteger="1" minValue="9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x v="0"/>
    <s v="Cup and Saucer"/>
    <s v="Black"/>
    <n v="7"/>
    <n v="2.8"/>
    <n v="19.599999999999998"/>
    <n v="30"/>
    <n v="2132"/>
    <n v="63960"/>
    <n v="41787.199999999997"/>
    <n v="22172.800000000003"/>
    <n v="2648"/>
    <n v="79440"/>
    <n v="51900.799999999996"/>
    <n v="27539.200000000004"/>
    <n v="2712"/>
    <n v="81360"/>
    <n v="53155.199999999997"/>
    <n v="28204.800000000003"/>
    <n v="1775"/>
    <n v="53250"/>
    <n v="34789.999999999993"/>
    <n v="18460.000000000007"/>
    <n v="2302"/>
    <n v="69060"/>
    <n v="45119.199999999997"/>
    <n v="23940.800000000003"/>
    <n v="2250"/>
    <n v="67500"/>
    <n v="44099.999999999993"/>
    <n v="23400.000000000007"/>
    <n v="2532"/>
    <n v="75960"/>
    <n v="49627.199999999997"/>
    <n v="26332.800000000003"/>
    <x v="0"/>
    <x v="0"/>
  </r>
  <r>
    <x v="0"/>
    <s v="Cup and Saucer "/>
    <s v="Standard Green"/>
    <n v="7"/>
    <n v="3"/>
    <n v="21"/>
    <n v="40"/>
    <n v="1300"/>
    <n v="52000"/>
    <n v="27300"/>
    <n v="24700"/>
    <n v="1250"/>
    <n v="50000"/>
    <n v="26250"/>
    <n v="23750"/>
    <n v="800"/>
    <n v="32000"/>
    <n v="16800"/>
    <n v="15200"/>
    <n v="750"/>
    <n v="30000"/>
    <n v="15750"/>
    <n v="14250"/>
    <n v="1200"/>
    <n v="48000"/>
    <n v="25200"/>
    <n v="22800"/>
    <n v="2050"/>
    <n v="82000"/>
    <n v="43050"/>
    <n v="38950"/>
    <n v="1980"/>
    <n v="79200"/>
    <n v="41580"/>
    <n v="37620"/>
    <x v="0"/>
    <x v="1"/>
  </r>
  <r>
    <x v="0"/>
    <s v="Cup and Saucer"/>
    <s v="Orange"/>
    <n v="7"/>
    <n v="3"/>
    <n v="21"/>
    <n v="40"/>
    <n v="6"/>
    <n v="240"/>
    <n v="126"/>
    <n v="114"/>
    <n v="15"/>
    <n v="600"/>
    <n v="315"/>
    <n v="28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2"/>
  </r>
  <r>
    <x v="0"/>
    <s v="Cup and Saucer"/>
    <s v="Sky Blue"/>
    <n v="7"/>
    <n v="3"/>
    <n v="21"/>
    <n v="40"/>
    <n v="135"/>
    <n v="5400"/>
    <n v="2835"/>
    <n v="2565"/>
    <n v="46"/>
    <n v="1840"/>
    <n v="966"/>
    <n v="87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3"/>
  </r>
  <r>
    <x v="1"/>
    <s v="Barrier Basket"/>
    <s v="Black"/>
    <n v="6"/>
    <n v="2.8"/>
    <n v="16.799999999999997"/>
    <n v="40"/>
    <n v="405"/>
    <n v="16200"/>
    <n v="6803.9999999999991"/>
    <n v="9396"/>
    <n v="534"/>
    <n v="21360"/>
    <n v="8971.1999999999989"/>
    <n v="12388.800000000001"/>
    <n v="987"/>
    <n v="39480"/>
    <n v="16581.599999999999"/>
    <n v="22898.400000000001"/>
    <n v="1917"/>
    <n v="76680"/>
    <n v="32205.599999999995"/>
    <n v="44474.400000000009"/>
    <n v="1047"/>
    <n v="41880"/>
    <n v="17589.599999999999"/>
    <n v="24290.400000000001"/>
    <n v="326"/>
    <n v="13040"/>
    <n v="5476.7999999999993"/>
    <n v="7563.2000000000007"/>
    <n v="857"/>
    <n v="34280"/>
    <n v="14397.599999999997"/>
    <n v="19882.400000000001"/>
    <x v="0"/>
    <x v="4"/>
  </r>
  <r>
    <x v="1"/>
    <s v="Barrier Basket"/>
    <s v="Standard Green"/>
    <n v="6"/>
    <n v="3"/>
    <n v="18"/>
    <n v="50"/>
    <n v="450"/>
    <n v="22500"/>
    <n v="8100"/>
    <n v="14400"/>
    <n v="300"/>
    <n v="15000"/>
    <n v="5400"/>
    <n v="9600"/>
    <n v="230"/>
    <n v="11500"/>
    <n v="4140"/>
    <n v="7360"/>
    <n v="200"/>
    <n v="10000"/>
    <n v="3600"/>
    <n v="6400"/>
    <n v="225"/>
    <n v="11250"/>
    <n v="4050"/>
    <n v="7200"/>
    <n v="705"/>
    <n v="35250"/>
    <n v="12690"/>
    <n v="22560"/>
    <n v="680"/>
    <n v="34000"/>
    <n v="12240"/>
    <n v="21760"/>
    <x v="0"/>
    <x v="4"/>
  </r>
  <r>
    <x v="1"/>
    <s v="Barrier Basket"/>
    <s v="Pink Granite"/>
    <n v="6"/>
    <n v="3.2"/>
    <n v="19.200000000000003"/>
    <n v="55"/>
    <n v="530"/>
    <n v="29150"/>
    <n v="10176.000000000002"/>
    <n v="18974"/>
    <n v="135"/>
    <n v="7425"/>
    <n v="2592.0000000000005"/>
    <n v="4833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5"/>
  </r>
  <r>
    <x v="2"/>
    <s v="Octagonal fountain"/>
    <s v="Black"/>
    <n v="35"/>
    <n v="2.8"/>
    <n v="98"/>
    <n v="185"/>
    <n v="112"/>
    <n v="20720"/>
    <n v="10976"/>
    <n v="9744"/>
    <n v="98"/>
    <n v="18130"/>
    <n v="9604"/>
    <n v="8526"/>
    <n v="92"/>
    <n v="17020"/>
    <n v="9016"/>
    <n v="8004"/>
    <n v="235"/>
    <n v="43475"/>
    <n v="23030"/>
    <n v="20445"/>
    <n v="176"/>
    <n v="32560"/>
    <n v="17248"/>
    <n v="15312"/>
    <n v="88"/>
    <n v="16280"/>
    <n v="8624"/>
    <n v="7656"/>
    <n v="28"/>
    <n v="5180"/>
    <n v="2744"/>
    <n v="2436"/>
    <x v="0"/>
    <x v="1"/>
  </r>
  <r>
    <x v="2"/>
    <s v="Octagonal fountain"/>
    <s v="Standard Green"/>
    <n v="35"/>
    <n v="3"/>
    <n v="105"/>
    <n v="250"/>
    <n v="230"/>
    <n v="57500"/>
    <n v="24150"/>
    <n v="33350"/>
    <n v="187"/>
    <n v="46750"/>
    <n v="19635"/>
    <n v="27115"/>
    <n v="135"/>
    <n v="33750"/>
    <n v="14175"/>
    <n v="19575"/>
    <n v="87"/>
    <n v="21750"/>
    <n v="9135"/>
    <n v="12615"/>
    <n v="53"/>
    <n v="13250"/>
    <n v="5565"/>
    <n v="7685"/>
    <n v="235"/>
    <n v="58750"/>
    <n v="24675"/>
    <n v="34075"/>
    <n v="200"/>
    <n v="50000"/>
    <n v="21000"/>
    <n v="29000"/>
    <x v="0"/>
    <x v="6"/>
  </r>
  <r>
    <x v="2"/>
    <s v="Octagonal fountain"/>
    <s v="Dark Sandstone"/>
    <n v="35"/>
    <n v="3"/>
    <n v="105"/>
    <n v="250"/>
    <n v="26"/>
    <n v="6500"/>
    <n v="2730"/>
    <n v="3770"/>
    <n v="13"/>
    <n v="3250"/>
    <n v="1365"/>
    <n v="188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3"/>
  </r>
  <r>
    <x v="2"/>
    <s v="Octagonal fountain"/>
    <s v="Guerney Granite"/>
    <n v="35"/>
    <n v="3.2"/>
    <n v="112"/>
    <n v="250"/>
    <n v="135"/>
    <n v="33750"/>
    <n v="15120"/>
    <n v="18630"/>
    <n v="78"/>
    <n v="19500"/>
    <n v="8736"/>
    <n v="1076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3"/>
  </r>
  <r>
    <x v="2"/>
    <s v="Octagonal fountain"/>
    <s v="Millstone Gritt"/>
    <n v="35"/>
    <n v="3.2"/>
    <n v="112"/>
    <n v="250"/>
    <n v="15"/>
    <n v="3750"/>
    <n v="1680"/>
    <n v="2070"/>
    <n v="8"/>
    <n v="2000"/>
    <n v="896"/>
    <n v="110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"/>
  </r>
  <r>
    <x v="2"/>
    <s v="Octagonal fountain"/>
    <s v="Pink Granite"/>
    <n v="35"/>
    <n v="3.2"/>
    <n v="112"/>
    <n v="250"/>
    <n v="76"/>
    <n v="19000"/>
    <n v="8512"/>
    <n v="10488"/>
    <n v="55"/>
    <n v="13750"/>
    <n v="6160"/>
    <n v="759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3"/>
  </r>
  <r>
    <x v="3"/>
    <s v="Cup and Saucer on pole"/>
    <s v="Black"/>
    <n v="7"/>
    <n v="2.8"/>
    <n v="19.599999999999998"/>
    <n v="45"/>
    <n v="1064"/>
    <n v="47880"/>
    <n v="20854.399999999998"/>
    <n v="27025.600000000002"/>
    <n v="1153"/>
    <n v="51885"/>
    <n v="22598.799999999999"/>
    <n v="29286.2"/>
    <n v="1979"/>
    <n v="89055"/>
    <n v="38788.399999999994"/>
    <n v="50266.600000000006"/>
    <n v="2901"/>
    <n v="130545"/>
    <n v="56859.599999999991"/>
    <n v="73685.400000000009"/>
    <n v="2434"/>
    <n v="109530"/>
    <n v="47706.399999999994"/>
    <n v="61823.600000000006"/>
    <n v="1693"/>
    <n v="76185"/>
    <n v="33182.799999999996"/>
    <n v="43002.200000000004"/>
    <n v="1311"/>
    <n v="58995"/>
    <n v="25695.599999999999"/>
    <n v="33299.4"/>
    <x v="0"/>
    <x v="2"/>
  </r>
  <r>
    <x v="3"/>
    <s v="Cup and Saucer on pole"/>
    <s v="Standard Green"/>
    <n v="7"/>
    <n v="3"/>
    <n v="21"/>
    <n v="55"/>
    <n v="1578"/>
    <n v="86790"/>
    <n v="33138"/>
    <n v="53652"/>
    <n v="1450"/>
    <n v="79750"/>
    <n v="30450"/>
    <n v="49300"/>
    <n v="1135"/>
    <n v="62425"/>
    <n v="23835"/>
    <n v="38590"/>
    <n v="957"/>
    <n v="52635"/>
    <n v="20097"/>
    <n v="32538"/>
    <n v="2300"/>
    <n v="126500"/>
    <n v="48300"/>
    <n v="78200"/>
    <n v="2780"/>
    <n v="152900"/>
    <n v="58380"/>
    <n v="94520"/>
    <n v="2800"/>
    <n v="154000"/>
    <n v="58800"/>
    <n v="95200"/>
    <x v="0"/>
    <x v="3"/>
  </r>
  <r>
    <x v="3"/>
    <s v="Cup and Saucer on pole"/>
    <s v="Light Green"/>
    <n v="7"/>
    <n v="3"/>
    <n v="21"/>
    <n v="55"/>
    <n v="23"/>
    <n v="1265"/>
    <n v="483"/>
    <n v="782"/>
    <n v="15"/>
    <n v="825"/>
    <n v="315"/>
    <n v="5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5"/>
  </r>
  <r>
    <x v="4"/>
    <s v="Barrel"/>
    <s v="Brown"/>
    <n v="15"/>
    <n v="3"/>
    <n v="45"/>
    <n v="75"/>
    <n v="496"/>
    <n v="37200"/>
    <n v="22320"/>
    <n v="14880"/>
    <n v="557"/>
    <n v="41775"/>
    <n v="25065"/>
    <n v="167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0"/>
  </r>
  <r>
    <x v="5"/>
    <s v="Bee hive fountain (5)"/>
    <s v="Black"/>
    <n v="55"/>
    <n v="2.8"/>
    <n v="154"/>
    <n v="530"/>
    <n v="58"/>
    <n v="30740"/>
    <n v="8932"/>
    <n v="21808"/>
    <n v="75"/>
    <n v="39750"/>
    <n v="11550"/>
    <n v="28200"/>
    <n v="39"/>
    <n v="20670"/>
    <n v="6006"/>
    <n v="14664"/>
    <n v="16"/>
    <n v="8480"/>
    <n v="2464"/>
    <n v="6016"/>
    <n v="21"/>
    <n v="11130"/>
    <n v="3234"/>
    <n v="7896"/>
    <n v="60"/>
    <n v="31800"/>
    <n v="9240"/>
    <n v="22560"/>
    <n v="64"/>
    <n v="33920"/>
    <n v="9856"/>
    <n v="24064"/>
    <x v="0"/>
    <x v="7"/>
  </r>
  <r>
    <x v="5"/>
    <s v="Bee hive fountain (5)"/>
    <s v="Standard Green"/>
    <n v="55"/>
    <n v="3"/>
    <n v="165"/>
    <n v="600"/>
    <n v="66"/>
    <n v="39600"/>
    <n v="10890"/>
    <n v="28710"/>
    <n v="35"/>
    <n v="21000"/>
    <n v="5775"/>
    <n v="15225"/>
    <n v="12"/>
    <n v="7200"/>
    <n v="1980"/>
    <n v="5220"/>
    <n v="15"/>
    <n v="9000"/>
    <n v="2475"/>
    <n v="6525"/>
    <n v="33"/>
    <n v="19800"/>
    <n v="5445"/>
    <n v="14355"/>
    <n v="50"/>
    <n v="30000"/>
    <n v="8250"/>
    <n v="21750"/>
    <n v="45"/>
    <n v="27000"/>
    <n v="7425"/>
    <n v="19575"/>
    <x v="0"/>
    <x v="2"/>
  </r>
  <r>
    <x v="5"/>
    <s v="Bee hive fountain (5)"/>
    <s v="Pink Granite"/>
    <n v="55"/>
    <n v="3.2"/>
    <n v="176"/>
    <n v="600"/>
    <n v="35"/>
    <n v="21000"/>
    <n v="6160"/>
    <n v="14840"/>
    <n v="14"/>
    <n v="8400"/>
    <n v="2464"/>
    <n v="593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5"/>
  </r>
  <r>
    <x v="5"/>
    <s v="Bee hive fountain (5)"/>
    <s v="Guerney Granite"/>
    <n v="55"/>
    <n v="3.2"/>
    <n v="176"/>
    <n v="615"/>
    <n v="57"/>
    <n v="35055"/>
    <n v="10032"/>
    <n v="25023"/>
    <n v="35"/>
    <n v="21525"/>
    <n v="6160"/>
    <n v="1536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8"/>
  </r>
  <r>
    <x v="6"/>
    <s v="Bee hive fountain (6)"/>
    <s v="Black"/>
    <n v="65"/>
    <n v="2.8"/>
    <n v="182"/>
    <n v="584"/>
    <n v="51"/>
    <n v="29784"/>
    <n v="9282"/>
    <n v="20502"/>
    <n v="78"/>
    <n v="45552"/>
    <n v="14196"/>
    <n v="31356"/>
    <n v="193"/>
    <n v="112712"/>
    <n v="35126"/>
    <n v="77586"/>
    <n v="0"/>
    <n v="0"/>
    <n v="0"/>
    <n v="0"/>
    <n v="0"/>
    <n v="0"/>
    <n v="0"/>
    <n v="0"/>
    <n v="0"/>
    <n v="0"/>
    <n v="0"/>
    <n v="0"/>
    <n v="0"/>
    <n v="0"/>
    <n v="0"/>
    <n v="0"/>
    <x v="0"/>
    <x v="2"/>
  </r>
  <r>
    <x v="6"/>
    <s v="Bee hive fountain (6)"/>
    <s v="Standard Green"/>
    <n v="65"/>
    <n v="3"/>
    <n v="195"/>
    <n v="650"/>
    <n v="158"/>
    <n v="102700"/>
    <n v="30810"/>
    <n v="71890"/>
    <n v="113"/>
    <n v="73450"/>
    <n v="22035"/>
    <n v="51415"/>
    <n v="250"/>
    <n v="162500"/>
    <n v="48750"/>
    <n v="113750"/>
    <m/>
    <n v="0"/>
    <n v="0"/>
    <n v="0"/>
    <m/>
    <n v="0"/>
    <n v="0"/>
    <n v="0"/>
    <m/>
    <n v="0"/>
    <n v="0"/>
    <n v="0"/>
    <m/>
    <n v="0"/>
    <n v="0"/>
    <n v="0"/>
    <x v="0"/>
    <x v="1"/>
  </r>
  <r>
    <x v="6"/>
    <s v="Bee hive fountain (6)"/>
    <s v="Light Green"/>
    <n v="65"/>
    <n v="3"/>
    <n v="195"/>
    <n v="650"/>
    <n v="3"/>
    <n v="1950"/>
    <n v="585"/>
    <n v="136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9"/>
  </r>
  <r>
    <x v="6"/>
    <s v="Bee hive fountain (6)"/>
    <s v="Moss Stone"/>
    <n v="65"/>
    <n v="3.2"/>
    <n v="208"/>
    <n v="700"/>
    <m/>
    <n v="0"/>
    <n v="0"/>
    <n v="0"/>
    <n v="5"/>
    <n v="3500"/>
    <n v="1040"/>
    <n v="246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9"/>
  </r>
  <r>
    <x v="6"/>
    <s v="Bee hive fountain (6)"/>
    <s v="Guerney Granite"/>
    <n v="65"/>
    <n v="3.2"/>
    <n v="208"/>
    <n v="700"/>
    <n v="5"/>
    <n v="3500"/>
    <n v="1040"/>
    <n v="246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0"/>
  </r>
  <r>
    <x v="6"/>
    <s v="Bee hive fountain (6)"/>
    <s v="Pink Granite"/>
    <n v="65"/>
    <n v="3.2"/>
    <n v="208"/>
    <n v="700"/>
    <n v="53"/>
    <n v="37100"/>
    <n v="11024"/>
    <n v="26076"/>
    <n v="28"/>
    <n v="19600"/>
    <n v="5824"/>
    <n v="1377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8"/>
  </r>
  <r>
    <x v="7"/>
    <s v="Half basket up the pole"/>
    <s v="Black"/>
    <n v="5"/>
    <n v="2.8"/>
    <n v="14"/>
    <n v="65"/>
    <n v="728"/>
    <n v="47320"/>
    <n v="10192"/>
    <n v="37128"/>
    <n v="871"/>
    <n v="56615"/>
    <n v="12194"/>
    <n v="44421"/>
    <n v="913"/>
    <n v="59345"/>
    <n v="12782"/>
    <n v="46563"/>
    <n v="1800"/>
    <n v="117000"/>
    <n v="25200"/>
    <n v="91800"/>
    <n v="1315"/>
    <n v="85475"/>
    <n v="18410"/>
    <n v="67065"/>
    <n v="577"/>
    <n v="37505"/>
    <n v="8078"/>
    <n v="29427"/>
    <n v="573"/>
    <n v="37245"/>
    <n v="8022"/>
    <n v="29223"/>
    <x v="0"/>
    <x v="8"/>
  </r>
  <r>
    <x v="7"/>
    <s v="Half basket up the pole"/>
    <s v="Standard Green"/>
    <n v="5"/>
    <n v="3"/>
    <n v="15"/>
    <n v="70"/>
    <n v="890"/>
    <n v="62300"/>
    <n v="13350"/>
    <n v="48950"/>
    <n v="765"/>
    <n v="53550"/>
    <n v="11475"/>
    <n v="42075"/>
    <n v="521"/>
    <n v="36470"/>
    <n v="7815"/>
    <n v="28655"/>
    <n v="220"/>
    <n v="15400"/>
    <n v="3300"/>
    <n v="12100"/>
    <n v="349"/>
    <n v="24430"/>
    <n v="5235"/>
    <n v="19195"/>
    <n v="1385"/>
    <n v="96950"/>
    <n v="20775"/>
    <n v="76175"/>
    <n v="1290"/>
    <n v="90300"/>
    <n v="19350"/>
    <n v="70950"/>
    <x v="0"/>
    <x v="8"/>
  </r>
  <r>
    <x v="7"/>
    <s v="Half basket up the pole"/>
    <s v="Sky Blue"/>
    <n v="5"/>
    <n v="3"/>
    <n v="15"/>
    <n v="70"/>
    <n v="23"/>
    <n v="1610"/>
    <n v="345"/>
    <n v="1265"/>
    <n v="5"/>
    <n v="350"/>
    <n v="75"/>
    <n v="27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8"/>
  </r>
  <r>
    <x v="7"/>
    <s v="Half basket up the pole"/>
    <s v="Light Green"/>
    <n v="5"/>
    <n v="3"/>
    <n v="15"/>
    <n v="70"/>
    <n v="15"/>
    <n v="1050"/>
    <n v="225"/>
    <n v="82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0"/>
  </r>
  <r>
    <x v="8"/>
    <s v="Cup and Saucer (HB)"/>
    <s v="Black"/>
    <n v="5"/>
    <n v="2.8"/>
    <n v="14"/>
    <n v="45"/>
    <n v="787"/>
    <n v="35415"/>
    <n v="11018"/>
    <n v="24397"/>
    <n v="478"/>
    <n v="21510"/>
    <n v="6692"/>
    <n v="14818"/>
    <n v="1235"/>
    <n v="55575"/>
    <n v="17290"/>
    <n v="38285"/>
    <n v="1450"/>
    <n v="65250"/>
    <n v="20300"/>
    <n v="44950"/>
    <n v="1728"/>
    <n v="77760"/>
    <n v="24192"/>
    <n v="53568"/>
    <n v="1182"/>
    <n v="53190"/>
    <n v="16548"/>
    <n v="36642"/>
    <n v="999"/>
    <n v="44955"/>
    <n v="13986"/>
    <n v="30969"/>
    <x v="0"/>
    <x v="1"/>
  </r>
  <r>
    <x v="8"/>
    <s v="Cup and Saucer (HB)"/>
    <s v="Standard Green"/>
    <n v="5"/>
    <n v="3"/>
    <n v="15"/>
    <n v="50"/>
    <n v="860"/>
    <n v="43000"/>
    <n v="12900"/>
    <n v="30100"/>
    <n v="744"/>
    <n v="37200"/>
    <n v="11160"/>
    <n v="26040"/>
    <n v="343"/>
    <n v="17150"/>
    <n v="5145"/>
    <n v="12005"/>
    <n v="320"/>
    <n v="16000"/>
    <n v="4800"/>
    <n v="11200"/>
    <n v="287"/>
    <n v="14350"/>
    <n v="4305"/>
    <n v="10045"/>
    <n v="680"/>
    <n v="34000"/>
    <n v="10200"/>
    <n v="23800"/>
    <n v="623"/>
    <n v="31150"/>
    <n v="9345"/>
    <n v="21805"/>
    <x v="0"/>
    <x v="6"/>
  </r>
  <r>
    <x v="8"/>
    <s v="Cup and Saucer (HB)"/>
    <s v="Light Sandstone"/>
    <n v="5"/>
    <n v="3.2"/>
    <n v="16"/>
    <n v="60"/>
    <n v="23"/>
    <n v="1380"/>
    <n v="368"/>
    <n v="1012"/>
    <n v="35"/>
    <n v="2100"/>
    <n v="560"/>
    <n v="15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3"/>
  </r>
  <r>
    <x v="9"/>
    <s v="Meter sq planter"/>
    <s v="Black"/>
    <n v="35"/>
    <n v="2.8"/>
    <n v="98"/>
    <n v="135"/>
    <n v="116"/>
    <n v="15660"/>
    <n v="11368"/>
    <n v="4292"/>
    <n v="164"/>
    <n v="22140"/>
    <n v="16072"/>
    <n v="6068"/>
    <n v="319"/>
    <n v="43065"/>
    <n v="31262"/>
    <n v="11803"/>
    <n v="251"/>
    <n v="33885"/>
    <n v="24598"/>
    <n v="9287"/>
    <n v="207"/>
    <n v="27945"/>
    <n v="20286"/>
    <n v="7659"/>
    <n v="182"/>
    <n v="24570"/>
    <n v="17836"/>
    <n v="6734"/>
    <n v="54"/>
    <n v="7290"/>
    <n v="5292"/>
    <n v="1998"/>
    <x v="0"/>
    <x v="6"/>
  </r>
  <r>
    <x v="9"/>
    <s v="Meter sq planter"/>
    <s v="Pink Granite"/>
    <n v="35"/>
    <n v="3.2"/>
    <n v="112"/>
    <n v="180"/>
    <m/>
    <n v="0"/>
    <n v="0"/>
    <n v="0"/>
    <n v="89"/>
    <n v="16020"/>
    <n v="9968"/>
    <n v="6052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4"/>
  </r>
  <r>
    <x v="9"/>
    <s v="Meter sq planter"/>
    <s v="Light Sandstone"/>
    <n v="35"/>
    <n v="3.2"/>
    <n v="112"/>
    <n v="180"/>
    <n v="5"/>
    <n v="900"/>
    <n v="560"/>
    <n v="3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9"/>
  </r>
  <r>
    <x v="9"/>
    <s v="Meter sq planter"/>
    <s v="White Marble"/>
    <n v="35"/>
    <n v="3.2"/>
    <n v="112"/>
    <n v="180"/>
    <n v="5"/>
    <n v="900"/>
    <n v="560"/>
    <n v="3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"/>
  </r>
  <r>
    <x v="10"/>
    <s v="Half basket up the pole"/>
    <s v="Black"/>
    <n v="4"/>
    <n v="2.8"/>
    <n v="11.2"/>
    <n v="45"/>
    <n v="962"/>
    <n v="43290"/>
    <n v="10774.4"/>
    <n v="32515.599999999999"/>
    <n v="1465"/>
    <n v="65925"/>
    <n v="16408"/>
    <n v="49517"/>
    <n v="1334"/>
    <n v="60030"/>
    <n v="14940.8"/>
    <n v="45089.2"/>
    <n v="2383"/>
    <n v="107235"/>
    <n v="26689.599999999999"/>
    <n v="80545.399999999994"/>
    <n v="1525"/>
    <n v="68625"/>
    <n v="17080"/>
    <n v="51545"/>
    <n v="1582"/>
    <n v="71190"/>
    <n v="17718.399999999998"/>
    <n v="53471.600000000006"/>
    <n v="1539"/>
    <n v="69255"/>
    <n v="17236.8"/>
    <n v="52018.2"/>
    <x v="0"/>
    <x v="7"/>
  </r>
  <r>
    <x v="10"/>
    <s v="Half basket up the pole"/>
    <s v="Standard Green"/>
    <n v="4"/>
    <n v="3"/>
    <n v="12"/>
    <n v="55"/>
    <n v="1450"/>
    <n v="79750"/>
    <n v="17400"/>
    <n v="62350"/>
    <n v="834"/>
    <n v="45870"/>
    <n v="10008"/>
    <n v="35862"/>
    <n v="620"/>
    <n v="34100"/>
    <n v="7440"/>
    <n v="26660"/>
    <n v="348"/>
    <n v="19140"/>
    <n v="4176"/>
    <n v="14964"/>
    <n v="930"/>
    <n v="51150"/>
    <n v="11160"/>
    <n v="39990"/>
    <n v="870"/>
    <n v="47850"/>
    <n v="10440"/>
    <n v="37410"/>
    <n v="850"/>
    <n v="46750"/>
    <n v="10200"/>
    <n v="36550"/>
    <x v="0"/>
    <x v="6"/>
  </r>
  <r>
    <x v="10"/>
    <s v="Half basket up the pole"/>
    <s v="Orange"/>
    <n v="4"/>
    <n v="3"/>
    <n v="12"/>
    <n v="55"/>
    <m/>
    <n v="0"/>
    <n v="0"/>
    <n v="0"/>
    <n v="5"/>
    <n v="275"/>
    <n v="60"/>
    <n v="21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7"/>
  </r>
  <r>
    <x v="10"/>
    <s v="Half basket up the pole"/>
    <s v="Sky Blue"/>
    <n v="4"/>
    <n v="3"/>
    <n v="12"/>
    <n v="55"/>
    <n v="5"/>
    <n v="275"/>
    <n v="60"/>
    <n v="21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3"/>
  </r>
  <r>
    <x v="10"/>
    <s v="Half basket up the pole"/>
    <s v="Cherry"/>
    <n v="4"/>
    <n v="3"/>
    <n v="12"/>
    <n v="55"/>
    <m/>
    <n v="0"/>
    <n v="0"/>
    <n v="0"/>
    <n v="5"/>
    <n v="275"/>
    <n v="60"/>
    <n v="21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7"/>
  </r>
  <r>
    <x v="11"/>
    <s v="Barrier Basket Liner"/>
    <s v="Black"/>
    <n v="3.5"/>
    <n v="2.8"/>
    <n v="9.7999999999999989"/>
    <n v="25"/>
    <n v="604"/>
    <n v="15100"/>
    <n v="5919.1999999999989"/>
    <n v="9180.8000000000011"/>
    <n v="339"/>
    <n v="8475"/>
    <n v="3322.2"/>
    <n v="5152.8"/>
    <n v="853"/>
    <n v="21325"/>
    <n v="8359.4"/>
    <n v="12965.6"/>
    <n v="2331"/>
    <n v="58275"/>
    <n v="22843.8"/>
    <n v="35431.199999999997"/>
    <n v="1049"/>
    <n v="26225"/>
    <n v="10280.199999999999"/>
    <n v="15944.800000000001"/>
    <n v="326"/>
    <n v="8150"/>
    <n v="3194.7999999999997"/>
    <n v="4955.2000000000007"/>
    <n v="708"/>
    <n v="17700"/>
    <n v="6938.4"/>
    <n v="10761.6"/>
    <x v="0"/>
    <x v="10"/>
  </r>
  <r>
    <x v="11"/>
    <s v="Barrier Basket Liner"/>
    <s v="Standard Green"/>
    <n v="3.5"/>
    <n v="3"/>
    <n v="10.5"/>
    <n v="35"/>
    <n v="1350"/>
    <n v="47250"/>
    <n v="14175"/>
    <n v="33075"/>
    <n v="1200"/>
    <n v="42000"/>
    <n v="12600"/>
    <n v="29400"/>
    <n v="567"/>
    <n v="19845"/>
    <n v="5953.5"/>
    <n v="13891.5"/>
    <n v="200"/>
    <n v="7000"/>
    <n v="2100"/>
    <n v="4900"/>
    <n v="540"/>
    <n v="18900"/>
    <n v="5670"/>
    <n v="13230"/>
    <n v="1250"/>
    <n v="43750"/>
    <n v="13125"/>
    <n v="30625"/>
    <n v="890"/>
    <n v="31150"/>
    <n v="9345"/>
    <n v="21805"/>
    <x v="0"/>
    <x v="0"/>
  </r>
  <r>
    <x v="12"/>
    <s v="Conventional Hanging Basket"/>
    <s v="Black"/>
    <n v="5"/>
    <n v="2.8"/>
    <n v="14"/>
    <n v="35"/>
    <n v="527"/>
    <n v="18445"/>
    <n v="7378"/>
    <n v="11067"/>
    <n v="203"/>
    <n v="7105"/>
    <n v="2842"/>
    <n v="4263"/>
    <n v="395"/>
    <n v="13825"/>
    <n v="5530"/>
    <n v="8295"/>
    <n v="499"/>
    <n v="17465"/>
    <n v="6986"/>
    <n v="10479"/>
    <n v="915"/>
    <n v="32025"/>
    <n v="12810"/>
    <n v="19215"/>
    <n v="230"/>
    <n v="8050"/>
    <n v="3220"/>
    <n v="4830"/>
    <n v="532"/>
    <n v="18620"/>
    <n v="7448"/>
    <n v="11172"/>
    <x v="0"/>
    <x v="0"/>
  </r>
  <r>
    <x v="12"/>
    <s v="Conventional Hanging Basket"/>
    <s v="Standard Green"/>
    <n v="5"/>
    <n v="3"/>
    <n v="15"/>
    <n v="45"/>
    <n v="342"/>
    <n v="15390"/>
    <n v="5130"/>
    <n v="10260"/>
    <n v="280"/>
    <n v="12600"/>
    <n v="4200"/>
    <n v="8400"/>
    <n v="133"/>
    <n v="5985"/>
    <n v="1995"/>
    <n v="3990"/>
    <n v="200"/>
    <n v="9000"/>
    <n v="3000"/>
    <n v="6000"/>
    <n v="187"/>
    <n v="8415"/>
    <n v="2805"/>
    <n v="5610"/>
    <n v="850"/>
    <n v="38250"/>
    <n v="12750"/>
    <n v="25500"/>
    <n v="345"/>
    <n v="15525"/>
    <n v="5175"/>
    <n v="10350"/>
    <x v="0"/>
    <x v="2"/>
  </r>
  <r>
    <x v="12"/>
    <s v="Conventional Hanging Basket"/>
    <s v="Cherry"/>
    <n v="5"/>
    <n v="3"/>
    <n v="15"/>
    <n v="45"/>
    <n v="28"/>
    <n v="1260"/>
    <n v="420"/>
    <n v="840"/>
    <n v="5"/>
    <n v="225"/>
    <n v="75"/>
    <n v="1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5"/>
  </r>
  <r>
    <x v="13"/>
    <s v="Meter sq planter (3)"/>
    <s v="Black"/>
    <n v="55"/>
    <n v="2.8"/>
    <n v="154"/>
    <n v="375"/>
    <n v="36"/>
    <n v="13500"/>
    <n v="5544"/>
    <n v="7956"/>
    <n v="40"/>
    <n v="15000"/>
    <n v="6160"/>
    <n v="8840"/>
    <n v="45"/>
    <n v="16875"/>
    <n v="6930"/>
    <n v="9945"/>
    <n v="141"/>
    <n v="52875"/>
    <n v="21714"/>
    <n v="31161"/>
    <n v="156"/>
    <n v="58500"/>
    <n v="24024"/>
    <n v="34476"/>
    <n v="73"/>
    <n v="27375"/>
    <n v="11242"/>
    <n v="16133"/>
    <n v="39"/>
    <n v="14625"/>
    <n v="6006"/>
    <n v="8619"/>
    <x v="0"/>
    <x v="4"/>
  </r>
  <r>
    <x v="13"/>
    <s v="Meter sq planter (3)"/>
    <s v="Standard Green"/>
    <n v="55"/>
    <n v="3"/>
    <n v="165"/>
    <n v="400"/>
    <n v="25"/>
    <n v="10000"/>
    <n v="4125"/>
    <n v="5875"/>
    <n v="30"/>
    <n v="12000"/>
    <n v="4950"/>
    <n v="7050"/>
    <n v="23"/>
    <n v="9200"/>
    <n v="3795"/>
    <n v="5405"/>
    <n v="22"/>
    <n v="8800"/>
    <n v="3630"/>
    <n v="5170"/>
    <n v="35"/>
    <n v="14000"/>
    <n v="5775"/>
    <n v="8225"/>
    <n v="135"/>
    <n v="54000"/>
    <n v="22275"/>
    <n v="31725"/>
    <n v="142"/>
    <n v="56800"/>
    <n v="23430"/>
    <n v="33370"/>
    <x v="0"/>
    <x v="3"/>
  </r>
  <r>
    <x v="13"/>
    <s v="Meter sq planter (3)"/>
    <s v="Pink Granite"/>
    <n v="55"/>
    <n v="3.2"/>
    <n v="176"/>
    <n v="510"/>
    <n v="33"/>
    <n v="16830"/>
    <n v="5808"/>
    <n v="11022"/>
    <n v="15"/>
    <n v="7650"/>
    <n v="2640"/>
    <n v="50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9"/>
  </r>
  <r>
    <x v="13"/>
    <s v="Meter sq planter (3)"/>
    <s v="Guerney Granite"/>
    <n v="55"/>
    <n v="3.2"/>
    <n v="176"/>
    <n v="510"/>
    <n v="53"/>
    <n v="27030"/>
    <n v="9328"/>
    <n v="17702"/>
    <n v="21"/>
    <n v="10710"/>
    <n v="3696"/>
    <n v="701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0"/>
  </r>
  <r>
    <x v="14"/>
    <s v="Floural fountain "/>
    <s v="Black"/>
    <n v="40"/>
    <n v="2.8"/>
    <n v="112"/>
    <n v="359"/>
    <n v="41"/>
    <n v="14719"/>
    <n v="4592"/>
    <n v="10127"/>
    <n v="106"/>
    <n v="38054"/>
    <n v="11872"/>
    <n v="26182"/>
    <n v="81"/>
    <n v="29079"/>
    <n v="9072"/>
    <n v="20007"/>
    <n v="215"/>
    <n v="77185"/>
    <n v="24080"/>
    <n v="53105"/>
    <n v="255"/>
    <n v="91545"/>
    <n v="28560"/>
    <n v="62985"/>
    <n v="72"/>
    <n v="25848"/>
    <n v="8064"/>
    <n v="17784"/>
    <n v="21"/>
    <n v="7539"/>
    <n v="2352"/>
    <n v="5187"/>
    <x v="0"/>
    <x v="8"/>
  </r>
  <r>
    <x v="14"/>
    <s v="Floural fountain "/>
    <s v="Pink Granite"/>
    <n v="40"/>
    <n v="3.2"/>
    <n v="128"/>
    <n v="399"/>
    <n v="55"/>
    <n v="21945"/>
    <n v="7040"/>
    <n v="14905"/>
    <n v="45"/>
    <n v="17955"/>
    <n v="5760"/>
    <n v="1219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9"/>
  </r>
  <r>
    <x v="14"/>
    <s v="Floural fountain "/>
    <s v="Guerney Granite"/>
    <n v="40"/>
    <n v="3.2"/>
    <n v="128"/>
    <n v="399"/>
    <n v="30"/>
    <n v="11970"/>
    <n v="3840"/>
    <n v="81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0"/>
  </r>
  <r>
    <x v="15"/>
    <s v="Floor standing oval planter"/>
    <s v="Pink Granite"/>
    <n v="30"/>
    <n v="3.2"/>
    <n v="96"/>
    <n v="120"/>
    <n v="42"/>
    <n v="5040"/>
    <n v="4032"/>
    <n v="1008"/>
    <n v="47"/>
    <n v="5640"/>
    <n v="4512"/>
    <n v="1128"/>
    <n v="12"/>
    <n v="1440"/>
    <n v="1152"/>
    <n v="288"/>
    <n v="7"/>
    <n v="840"/>
    <n v="672"/>
    <n v="168"/>
    <n v="71"/>
    <n v="8520"/>
    <n v="6816"/>
    <n v="1704"/>
    <n v="29"/>
    <n v="3480"/>
    <n v="2784"/>
    <n v="696"/>
    <n v="31"/>
    <n v="3720"/>
    <n v="2976"/>
    <n v="744"/>
    <x v="0"/>
    <x v="6"/>
  </r>
  <r>
    <x v="15"/>
    <s v="Floor standing oval planter"/>
    <s v="Guerney Granite"/>
    <n v="30"/>
    <n v="3.2"/>
    <n v="96"/>
    <n v="150"/>
    <n v="26"/>
    <n v="3900"/>
    <n v="2496"/>
    <n v="1404"/>
    <n v="25"/>
    <n v="3750"/>
    <n v="2400"/>
    <n v="13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7"/>
  </r>
  <r>
    <x v="15"/>
    <s v="Floor standing oval planter"/>
    <s v="Sky Blue"/>
    <n v="30"/>
    <n v="3"/>
    <n v="90"/>
    <n v="120"/>
    <n v="5"/>
    <n v="600"/>
    <n v="450"/>
    <n v="1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6"/>
  </r>
  <r>
    <x v="15"/>
    <s v="Floor standing oval planter"/>
    <s v="Cherry"/>
    <n v="30"/>
    <n v="3"/>
    <n v="90"/>
    <n v="120"/>
    <n v="8"/>
    <n v="960"/>
    <n v="720"/>
    <n v="2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"/>
  </r>
  <r>
    <x v="16"/>
    <s v="Half barrier basket"/>
    <s v="Black"/>
    <n v="9"/>
    <n v="2.8"/>
    <n v="25.2"/>
    <n v="45"/>
    <n v="80"/>
    <n v="3600"/>
    <n v="2016"/>
    <n v="1584"/>
    <n v="71"/>
    <n v="3195"/>
    <n v="1789.2"/>
    <n v="1405.8"/>
    <n v="200"/>
    <n v="9000"/>
    <n v="5040"/>
    <n v="3960"/>
    <n v="114"/>
    <n v="5130"/>
    <n v="2872.7999999999997"/>
    <n v="2257.2000000000003"/>
    <n v="210"/>
    <n v="9450"/>
    <n v="5292"/>
    <n v="4158"/>
    <n v="116"/>
    <n v="5220"/>
    <n v="2923.2"/>
    <n v="2296.8000000000002"/>
    <n v="408"/>
    <n v="18360"/>
    <n v="10281.6"/>
    <n v="8078.4"/>
    <x v="0"/>
    <x v="1"/>
  </r>
  <r>
    <x v="16"/>
    <s v="Half barrier basket"/>
    <s v="Standard Green"/>
    <n v="9"/>
    <n v="3"/>
    <n v="27"/>
    <n v="55"/>
    <n v="230"/>
    <n v="12650"/>
    <n v="6210"/>
    <n v="6440"/>
    <n v="185"/>
    <n v="10175"/>
    <n v="4995"/>
    <n v="5180"/>
    <n v="74"/>
    <n v="4070"/>
    <n v="1998"/>
    <n v="2072"/>
    <n v="67"/>
    <n v="3685"/>
    <n v="1809"/>
    <n v="1876"/>
    <n v="55"/>
    <n v="3025"/>
    <n v="1485"/>
    <n v="1540"/>
    <n v="80"/>
    <n v="4400"/>
    <n v="2160"/>
    <n v="2240"/>
    <n v="250"/>
    <n v="13750"/>
    <n v="6750"/>
    <n v="7000"/>
    <x v="0"/>
    <x v="5"/>
  </r>
  <r>
    <x v="17"/>
    <s v="Full barrier basket"/>
    <s v="Black"/>
    <n v="7.5"/>
    <n v="2.8"/>
    <n v="21"/>
    <n v="58"/>
    <n v="94"/>
    <n v="5452"/>
    <n v="1974"/>
    <n v="3478"/>
    <n v="138"/>
    <n v="8004"/>
    <n v="2898"/>
    <n v="5106"/>
    <n v="124"/>
    <n v="7192"/>
    <n v="2604"/>
    <n v="4588"/>
    <n v="72"/>
    <n v="4176"/>
    <n v="1512"/>
    <n v="2664"/>
    <n v="10"/>
    <n v="580"/>
    <n v="210"/>
    <n v="370"/>
    <n v="0"/>
    <n v="0"/>
    <n v="0"/>
    <n v="0"/>
    <n v="0"/>
    <n v="0"/>
    <n v="0"/>
    <n v="0"/>
    <x v="0"/>
    <x v="10"/>
  </r>
  <r>
    <x v="17"/>
    <s v="Full barrier basket"/>
    <s v="Standard Green"/>
    <n v="7.5"/>
    <n v="3"/>
    <n v="22.5"/>
    <n v="70"/>
    <n v="360"/>
    <n v="25200"/>
    <n v="8100"/>
    <n v="17100"/>
    <n v="245"/>
    <n v="17150"/>
    <n v="5512.5"/>
    <n v="11637.5"/>
    <n v="133"/>
    <n v="9310"/>
    <n v="2992.5"/>
    <n v="6317.5"/>
    <n v="88"/>
    <n v="6160"/>
    <n v="1980"/>
    <n v="4180"/>
    <n v="10"/>
    <n v="700"/>
    <n v="225"/>
    <n v="475"/>
    <m/>
    <n v="0"/>
    <n v="0"/>
    <n v="0"/>
    <m/>
    <n v="0"/>
    <n v="0"/>
    <n v="0"/>
    <x v="0"/>
    <x v="10"/>
  </r>
  <r>
    <x v="17"/>
    <s v="Full barrier basket"/>
    <s v="Cherry"/>
    <n v="7.5"/>
    <n v="3"/>
    <n v="22.5"/>
    <n v="70"/>
    <n v="5"/>
    <n v="350"/>
    <n v="112.5"/>
    <n v="237.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6"/>
  </r>
  <r>
    <x v="18"/>
    <s v="Wall and window box"/>
    <s v="Black"/>
    <n v="3.5"/>
    <n v="2.8"/>
    <n v="9.7999999999999989"/>
    <n v="35"/>
    <n v="62"/>
    <n v="2170"/>
    <n v="607.59999999999991"/>
    <n v="1562.4"/>
    <n v="36"/>
    <n v="1260"/>
    <n v="352.79999999999995"/>
    <n v="907.2"/>
    <n v="46"/>
    <n v="1610"/>
    <n v="450.79999999999995"/>
    <n v="1159.2"/>
    <n v="34"/>
    <n v="1190"/>
    <n v="333.2"/>
    <n v="856.8"/>
    <n v="1"/>
    <n v="35"/>
    <n v="9.7999999999999989"/>
    <n v="25.200000000000003"/>
    <n v="1"/>
    <n v="35"/>
    <n v="9.7999999999999989"/>
    <n v="25.200000000000003"/>
    <n v="4"/>
    <n v="140"/>
    <n v="39.199999999999996"/>
    <n v="100.80000000000001"/>
    <x v="0"/>
    <x v="7"/>
  </r>
  <r>
    <x v="18"/>
    <s v="Wall and window box"/>
    <s v="Standard Green"/>
    <n v="3.5"/>
    <n v="3"/>
    <n v="10.5"/>
    <n v="50"/>
    <n v="5"/>
    <n v="250"/>
    <n v="52.5"/>
    <n v="197.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4"/>
  </r>
  <r>
    <x v="18"/>
    <s v="Wall and window box"/>
    <s v="Light Green"/>
    <n v="3.5"/>
    <n v="3"/>
    <n v="10.5"/>
    <n v="50"/>
    <n v="3"/>
    <n v="150"/>
    <n v="31.5"/>
    <n v="118.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8"/>
  </r>
  <r>
    <x v="18"/>
    <s v="Wall and window box"/>
    <s v="Pink Granite"/>
    <n v="3.5"/>
    <n v="3.2"/>
    <n v="11.200000000000001"/>
    <n v="65"/>
    <n v="35"/>
    <n v="2275"/>
    <n v="392.00000000000006"/>
    <n v="1883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6"/>
  </r>
  <r>
    <x v="19"/>
    <s v="Wall and window box"/>
    <s v="Black"/>
    <n v="5.5"/>
    <n v="2.8"/>
    <n v="15.399999999999999"/>
    <n v="75"/>
    <n v="45"/>
    <n v="3375"/>
    <n v="692.99999999999989"/>
    <n v="2682"/>
    <n v="3"/>
    <n v="225"/>
    <n v="46.199999999999996"/>
    <n v="178.8"/>
    <n v="10"/>
    <n v="750"/>
    <n v="154"/>
    <n v="596"/>
    <n v="21"/>
    <n v="1575"/>
    <n v="323.39999999999998"/>
    <n v="1251.5999999999999"/>
    <n v="1"/>
    <n v="75"/>
    <n v="15.399999999999999"/>
    <n v="59.6"/>
    <n v="40"/>
    <n v="3000"/>
    <n v="616"/>
    <n v="2384"/>
    <n v="41"/>
    <n v="3075"/>
    <n v="631.4"/>
    <n v="2443.6"/>
    <x v="0"/>
    <x v="0"/>
  </r>
  <r>
    <x v="19"/>
    <s v="Wall and window box"/>
    <s v="Standard Green"/>
    <n v="5.5"/>
    <n v="3"/>
    <n v="16.5"/>
    <n v="80"/>
    <n v="200"/>
    <n v="16000"/>
    <n v="3300"/>
    <n v="12700"/>
    <n v="45"/>
    <n v="3600"/>
    <n v="742.5"/>
    <n v="2857.5"/>
    <n v="5"/>
    <n v="400"/>
    <n v="82.5"/>
    <n v="317.5"/>
    <m/>
    <n v="0"/>
    <n v="0"/>
    <n v="0"/>
    <m/>
    <n v="0"/>
    <n v="0"/>
    <n v="0"/>
    <m/>
    <n v="0"/>
    <n v="0"/>
    <n v="0"/>
    <m/>
    <n v="0"/>
    <n v="0"/>
    <n v="0"/>
    <x v="0"/>
    <x v="4"/>
  </r>
  <r>
    <x v="19"/>
    <s v="Wall and window box"/>
    <s v="Pink Granite"/>
    <n v="5.5"/>
    <n v="3.2"/>
    <n v="17.600000000000001"/>
    <n v="95"/>
    <n v="35"/>
    <n v="3325"/>
    <n v="616"/>
    <n v="2709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6"/>
  </r>
  <r>
    <x v="20"/>
    <s v="Half pole basket"/>
    <s v="Black"/>
    <n v="3.5"/>
    <n v="2.8"/>
    <n v="9.7999999999999989"/>
    <n v="28"/>
    <n v="299"/>
    <n v="8372"/>
    <n v="2930.2"/>
    <n v="5441.8"/>
    <n v="83"/>
    <n v="2324"/>
    <n v="813.39999999999986"/>
    <n v="1510.6000000000001"/>
    <n v="176"/>
    <n v="4928"/>
    <n v="1724.7999999999997"/>
    <n v="3203.2000000000003"/>
    <n v="400"/>
    <n v="11200"/>
    <n v="3919.9999999999995"/>
    <n v="7280"/>
    <n v="427"/>
    <n v="11956"/>
    <n v="4184.5999999999995"/>
    <n v="7771.4000000000005"/>
    <n v="459"/>
    <n v="12852"/>
    <n v="4498.2"/>
    <n v="8353.7999999999993"/>
    <n v="369"/>
    <n v="10332"/>
    <n v="3616.2"/>
    <n v="6715.8"/>
    <x v="0"/>
    <x v="10"/>
  </r>
  <r>
    <x v="20"/>
    <s v="Half pole basket"/>
    <s v="Standard Green"/>
    <n v="3.5"/>
    <n v="3"/>
    <n v="10.5"/>
    <n v="35"/>
    <n v="433"/>
    <n v="15155"/>
    <n v="4546.5"/>
    <n v="10608.5"/>
    <n v="350"/>
    <n v="12250"/>
    <n v="3675"/>
    <n v="8575"/>
    <n v="235"/>
    <n v="8225"/>
    <n v="2467.5"/>
    <n v="5757.5"/>
    <n v="170"/>
    <n v="5950"/>
    <n v="1785"/>
    <n v="4165"/>
    <n v="55"/>
    <n v="1925"/>
    <n v="577.5"/>
    <n v="1347.5"/>
    <n v="135"/>
    <n v="4725"/>
    <n v="1417.5"/>
    <n v="3307.5"/>
    <n v="120"/>
    <n v="4200"/>
    <n v="1260"/>
    <n v="2940"/>
    <x v="0"/>
    <x v="10"/>
  </r>
  <r>
    <x v="20"/>
    <s v="Half pole basket"/>
    <s v="Cherry"/>
    <n v="3.5"/>
    <n v="3"/>
    <n v="10.5"/>
    <n v="35"/>
    <m/>
    <n v="0"/>
    <n v="0"/>
    <n v="0"/>
    <n v="13"/>
    <n v="455"/>
    <n v="136.5"/>
    <n v="318.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7"/>
  </r>
  <r>
    <x v="21"/>
    <s v="Wall and window box"/>
    <s v="Black"/>
    <n v="8"/>
    <n v="2.8"/>
    <n v="22.4"/>
    <n v="65"/>
    <n v="163"/>
    <n v="10595"/>
    <n v="3651.2"/>
    <n v="6943.8"/>
    <n v="33"/>
    <n v="2145"/>
    <n v="739.19999999999993"/>
    <n v="1405.8000000000002"/>
    <n v="68"/>
    <n v="4420"/>
    <n v="1523.1999999999998"/>
    <n v="2896.8"/>
    <n v="32"/>
    <n v="2080"/>
    <n v="716.8"/>
    <n v="1363.2"/>
    <n v="138"/>
    <n v="8970"/>
    <n v="3091.2"/>
    <n v="5878.8"/>
    <n v="386"/>
    <n v="25090"/>
    <n v="8646.4"/>
    <n v="16443.599999999999"/>
    <n v="233"/>
    <n v="15145"/>
    <n v="5219.2"/>
    <n v="9925.7999999999993"/>
    <x v="0"/>
    <x v="0"/>
  </r>
  <r>
    <x v="21"/>
    <s v="Wall and window box"/>
    <s v="Standard Green"/>
    <n v="8"/>
    <n v="3"/>
    <n v="24"/>
    <n v="80"/>
    <n v="189"/>
    <n v="15120"/>
    <n v="4536"/>
    <n v="10584"/>
    <n v="144"/>
    <n v="11520"/>
    <n v="3456"/>
    <n v="8064"/>
    <n v="64"/>
    <n v="5120"/>
    <n v="1536"/>
    <n v="3584"/>
    <m/>
    <n v="0"/>
    <n v="0"/>
    <n v="0"/>
    <n v="87"/>
    <n v="6960"/>
    <n v="2088"/>
    <n v="4872"/>
    <n v="153"/>
    <n v="12240"/>
    <n v="3672"/>
    <n v="8568"/>
    <n v="145"/>
    <n v="11600"/>
    <n v="3480"/>
    <n v="8120"/>
    <x v="0"/>
    <x v="9"/>
  </r>
  <r>
    <x v="21"/>
    <s v="Wall and window box"/>
    <s v="Pink Granite"/>
    <n v="8"/>
    <n v="3.2"/>
    <n v="25.6"/>
    <n v="80"/>
    <n v="35"/>
    <n v="2800"/>
    <n v="896"/>
    <n v="1904"/>
    <n v="23"/>
    <n v="1840"/>
    <n v="588.80000000000007"/>
    <n v="1251.199999999999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8"/>
  </r>
  <r>
    <x v="22"/>
    <s v="Half pole basket"/>
    <s v="Black"/>
    <n v="3.5"/>
    <n v="2.8"/>
    <n v="9.7999999999999989"/>
    <n v="25"/>
    <n v="382"/>
    <n v="9550"/>
    <n v="3743.5999999999995"/>
    <n v="5806.4000000000005"/>
    <n v="425"/>
    <n v="10625"/>
    <n v="4165"/>
    <n v="6460"/>
    <n v="323"/>
    <n v="8075"/>
    <n v="3165.3999999999996"/>
    <n v="4909.6000000000004"/>
    <n v="238"/>
    <n v="5950"/>
    <n v="2332.3999999999996"/>
    <n v="3617.6000000000004"/>
    <n v="484"/>
    <n v="12100"/>
    <n v="4743.2"/>
    <n v="7356.8"/>
    <n v="394"/>
    <n v="9850"/>
    <n v="3861.1999999999994"/>
    <n v="5988.8000000000011"/>
    <n v="213"/>
    <n v="5325"/>
    <n v="2087.3999999999996"/>
    <n v="3237.6000000000004"/>
    <x v="0"/>
    <x v="1"/>
  </r>
  <r>
    <x v="22"/>
    <s v="Half pole basket"/>
    <s v="Standard Green"/>
    <n v="3.5"/>
    <n v="3"/>
    <n v="10.5"/>
    <n v="35"/>
    <n v="530"/>
    <n v="18550"/>
    <n v="5565"/>
    <n v="12985"/>
    <n v="480"/>
    <n v="16800"/>
    <n v="5040"/>
    <n v="11760"/>
    <n v="257"/>
    <n v="8995"/>
    <n v="2698.5"/>
    <n v="6296.5"/>
    <n v="200"/>
    <n v="7000"/>
    <n v="2100"/>
    <n v="4900"/>
    <n v="230"/>
    <n v="8050"/>
    <n v="2415"/>
    <n v="5635"/>
    <n v="580"/>
    <n v="20300"/>
    <n v="6090"/>
    <n v="14210"/>
    <n v="578"/>
    <n v="20230"/>
    <n v="6069"/>
    <n v="14161"/>
    <x v="0"/>
    <x v="3"/>
  </r>
  <r>
    <x v="23"/>
    <s v="Wall and window box"/>
    <s v="Black"/>
    <n v="10"/>
    <n v="2.8"/>
    <n v="28"/>
    <n v="130"/>
    <n v="38"/>
    <n v="4940"/>
    <n v="1064"/>
    <n v="3876"/>
    <n v="16"/>
    <n v="2080"/>
    <n v="448"/>
    <n v="1632"/>
    <n v="36"/>
    <n v="4680"/>
    <n v="1008"/>
    <n v="3672"/>
    <n v="79"/>
    <n v="10270"/>
    <n v="2212"/>
    <n v="8058"/>
    <n v="23"/>
    <n v="2990"/>
    <n v="644"/>
    <n v="2346"/>
    <n v="78"/>
    <n v="10140"/>
    <n v="2184"/>
    <n v="7956"/>
    <n v="124"/>
    <n v="16120"/>
    <n v="3472"/>
    <n v="12648"/>
    <x v="0"/>
    <x v="1"/>
  </r>
  <r>
    <x v="23"/>
    <s v="Wall and window box"/>
    <s v="Standard Green"/>
    <n v="10"/>
    <n v="3"/>
    <n v="30"/>
    <n v="145"/>
    <n v="45"/>
    <n v="6525"/>
    <n v="1350"/>
    <n v="5175"/>
    <n v="35"/>
    <n v="5075"/>
    <n v="1050"/>
    <n v="4025"/>
    <n v="30"/>
    <n v="4350"/>
    <n v="900"/>
    <n v="3450"/>
    <n v="20"/>
    <n v="2900"/>
    <n v="600"/>
    <n v="2300"/>
    <n v="15"/>
    <n v="2175"/>
    <n v="450"/>
    <n v="1725"/>
    <n v="50"/>
    <n v="7250"/>
    <n v="1500"/>
    <n v="5750"/>
    <n v="45"/>
    <n v="6525"/>
    <n v="1350"/>
    <n v="5175"/>
    <x v="0"/>
    <x v="7"/>
  </r>
  <r>
    <x v="23"/>
    <s v="Wall and window box"/>
    <s v="Pink Granite"/>
    <n v="10"/>
    <n v="3.2"/>
    <n v="32"/>
    <n v="160"/>
    <n v="55"/>
    <n v="8800"/>
    <n v="1760"/>
    <n v="70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0"/>
  </r>
  <r>
    <x v="24"/>
    <s v="Half barrier basket"/>
    <s v="Black"/>
    <n v="4.5"/>
    <n v="2.8"/>
    <n v="12.6"/>
    <n v="40"/>
    <n v="41"/>
    <n v="1640"/>
    <n v="516.6"/>
    <n v="1123.4000000000001"/>
    <n v="68"/>
    <n v="2720"/>
    <n v="856.8"/>
    <n v="1863.2"/>
    <n v="183"/>
    <n v="7320"/>
    <n v="2305.7999999999997"/>
    <n v="5014.2000000000007"/>
    <n v="73"/>
    <n v="2920"/>
    <n v="919.8"/>
    <n v="2000.2"/>
    <n v="79"/>
    <n v="3160"/>
    <n v="995.4"/>
    <n v="2164.6"/>
    <n v="314"/>
    <n v="12560"/>
    <n v="3956.4"/>
    <n v="8603.6"/>
    <n v="156"/>
    <n v="6240"/>
    <n v="1965.6"/>
    <n v="4274.3999999999996"/>
    <x v="0"/>
    <x v="1"/>
  </r>
  <r>
    <x v="24"/>
    <s v="Half barrier basket"/>
    <s v="Standard Green"/>
    <n v="4.5"/>
    <n v="3"/>
    <n v="13.5"/>
    <n v="50"/>
    <n v="40"/>
    <n v="2000"/>
    <n v="540"/>
    <n v="1460"/>
    <n v="33"/>
    <n v="1650"/>
    <n v="445.5"/>
    <n v="1204.5"/>
    <n v="45"/>
    <n v="2250"/>
    <n v="607.5"/>
    <n v="1642.5"/>
    <n v="20"/>
    <n v="1000"/>
    <n v="270"/>
    <n v="730"/>
    <n v="15"/>
    <n v="750"/>
    <n v="202.5"/>
    <n v="547.5"/>
    <n v="55"/>
    <n v="2750"/>
    <n v="742.5"/>
    <n v="2007.5"/>
    <n v="46"/>
    <n v="2300"/>
    <n v="621"/>
    <n v="1679"/>
    <x v="0"/>
    <x v="7"/>
  </r>
  <r>
    <x v="24"/>
    <s v="Half barrier basket"/>
    <s v="Pink Granite"/>
    <n v="4.5"/>
    <n v="3.2"/>
    <n v="14.4"/>
    <n v="65"/>
    <n v="5"/>
    <n v="325"/>
    <n v="72"/>
    <n v="253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2"/>
  </r>
  <r>
    <x v="25"/>
    <s v="half cup and saucer up the pole"/>
    <s v="Black"/>
    <n v="5"/>
    <n v="2.8"/>
    <n v="14"/>
    <n v="85"/>
    <n v="268"/>
    <n v="22780"/>
    <n v="3752"/>
    <n v="19028"/>
    <n v="253"/>
    <n v="21505"/>
    <n v="3542"/>
    <n v="17963"/>
    <n v="178"/>
    <n v="15130"/>
    <n v="2492"/>
    <n v="12638"/>
    <n v="360"/>
    <n v="30600"/>
    <n v="5040"/>
    <n v="25560"/>
    <n v="816"/>
    <n v="69360"/>
    <n v="11424"/>
    <n v="57936"/>
    <n v="410"/>
    <n v="34850"/>
    <n v="5740"/>
    <n v="29110"/>
    <n v="301"/>
    <n v="25585"/>
    <n v="4214"/>
    <n v="21371"/>
    <x v="0"/>
    <x v="8"/>
  </r>
  <r>
    <x v="25"/>
    <s v="half cup and saucer up the pole"/>
    <s v="Standard Green"/>
    <n v="5"/>
    <n v="3"/>
    <n v="15"/>
    <n v="85"/>
    <n v="180"/>
    <n v="15300"/>
    <n v="2700"/>
    <n v="1260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9"/>
  </r>
  <r>
    <x v="26"/>
    <s v="Half barrier basket"/>
    <s v="Black"/>
    <n v="3.5"/>
    <n v="2.8"/>
    <n v="9.7999999999999989"/>
    <n v="35"/>
    <n v="124"/>
    <n v="4340"/>
    <n v="1215.1999999999998"/>
    <n v="3124.8"/>
    <n v="4"/>
    <n v="140"/>
    <n v="39.199999999999996"/>
    <n v="100.80000000000001"/>
    <n v="127"/>
    <n v="4445"/>
    <n v="1244.5999999999999"/>
    <n v="3200.4"/>
    <n v="35"/>
    <n v="1225"/>
    <n v="342.99999999999994"/>
    <n v="882"/>
    <n v="38"/>
    <n v="1330"/>
    <n v="372.4"/>
    <n v="957.6"/>
    <n v="12"/>
    <n v="420"/>
    <n v="117.6"/>
    <n v="302.39999999999998"/>
    <n v="0"/>
    <n v="0"/>
    <n v="0"/>
    <n v="0"/>
    <x v="0"/>
    <x v="1"/>
  </r>
  <r>
    <x v="26"/>
    <s v="Half barrier basket"/>
    <s v="Standard Green"/>
    <n v="3.5"/>
    <n v="3"/>
    <n v="10.5"/>
    <n v="45"/>
    <n v="24"/>
    <n v="1080"/>
    <n v="252"/>
    <n v="82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0"/>
  </r>
  <r>
    <x v="26"/>
    <s v="Half barrier basket"/>
    <s v="Pink Granite"/>
    <n v="3.5"/>
    <n v="3.2"/>
    <n v="11.200000000000001"/>
    <n v="60"/>
    <n v="3"/>
    <n v="180"/>
    <n v="33.6"/>
    <n v="146.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2"/>
  </r>
  <r>
    <x v="27"/>
    <s v="Conventional Hanging Basket"/>
    <s v="Black"/>
    <n v="5"/>
    <n v="2.8"/>
    <n v="14"/>
    <n v="56"/>
    <n v="61"/>
    <n v="3416"/>
    <n v="854"/>
    <n v="2562"/>
    <n v="97"/>
    <n v="5432"/>
    <n v="1358"/>
    <n v="4074"/>
    <n v="29"/>
    <n v="1624"/>
    <n v="406"/>
    <n v="1218"/>
    <n v="91"/>
    <n v="5096"/>
    <n v="1274"/>
    <n v="3822"/>
    <n v="62"/>
    <n v="3472"/>
    <n v="868"/>
    <n v="2604"/>
    <n v="419"/>
    <n v="23464"/>
    <n v="5866"/>
    <n v="17598"/>
    <n v="37"/>
    <n v="2072"/>
    <n v="518"/>
    <n v="1554"/>
    <x v="0"/>
    <x v="6"/>
  </r>
  <r>
    <x v="27"/>
    <s v="Conventional Hanging Basket"/>
    <s v="Standard Green"/>
    <n v="5"/>
    <n v="3"/>
    <n v="15"/>
    <n v="66"/>
    <n v="87"/>
    <n v="5742"/>
    <n v="1305"/>
    <n v="4437"/>
    <n v="65"/>
    <n v="4290"/>
    <n v="975"/>
    <n v="3315"/>
    <n v="50"/>
    <n v="3300"/>
    <n v="750"/>
    <n v="2550"/>
    <n v="67"/>
    <n v="4422"/>
    <n v="1005"/>
    <n v="3417"/>
    <n v="50"/>
    <n v="3300"/>
    <n v="750"/>
    <n v="2550"/>
    <n v="35"/>
    <n v="2310"/>
    <n v="525"/>
    <n v="1785"/>
    <n v="55"/>
    <n v="3630"/>
    <n v="825"/>
    <n v="2805"/>
    <x v="0"/>
    <x v="0"/>
  </r>
  <r>
    <x v="27"/>
    <s v="Conventional Hanging Basket"/>
    <s v="Cherry"/>
    <n v="5"/>
    <n v="3"/>
    <n v="15"/>
    <n v="66"/>
    <m/>
    <n v="0"/>
    <n v="0"/>
    <n v="0"/>
    <n v="5"/>
    <n v="330"/>
    <n v="75"/>
    <n v="25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0"/>
  </r>
  <r>
    <x v="27"/>
    <s v="Conventional Hanging Basket"/>
    <s v="Orange"/>
    <n v="5"/>
    <n v="3"/>
    <n v="15"/>
    <n v="66"/>
    <n v="1"/>
    <n v="66"/>
    <n v="15"/>
    <n v="51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9"/>
  </r>
  <r>
    <x v="28"/>
    <s v="Half barrier basket"/>
    <s v="Black"/>
    <n v="8"/>
    <n v="2.8"/>
    <n v="22.4"/>
    <n v="65"/>
    <n v="60"/>
    <n v="3900"/>
    <n v="1344"/>
    <n v="2556"/>
    <n v="68"/>
    <n v="4420"/>
    <n v="1523.1999999999998"/>
    <n v="2896.8"/>
    <n v="315"/>
    <n v="20475"/>
    <n v="7056"/>
    <n v="13419"/>
    <n v="56"/>
    <n v="3640"/>
    <n v="1254.3999999999999"/>
    <n v="2385.6000000000004"/>
    <n v="132"/>
    <n v="8580"/>
    <n v="2956.7999999999997"/>
    <n v="5623.2000000000007"/>
    <n v="160"/>
    <n v="10400"/>
    <n v="3584"/>
    <n v="6816"/>
    <n v="168"/>
    <n v="10920"/>
    <n v="3763.2"/>
    <n v="7156.8"/>
    <x v="0"/>
    <x v="10"/>
  </r>
  <r>
    <x v="28"/>
    <s v="Half barrier basket"/>
    <s v="Standard Green"/>
    <n v="8"/>
    <n v="3"/>
    <n v="24"/>
    <n v="75"/>
    <n v="135"/>
    <n v="10125"/>
    <n v="3240"/>
    <n v="6885"/>
    <n v="100"/>
    <n v="7500"/>
    <n v="2400"/>
    <n v="5100"/>
    <n v="87"/>
    <n v="6525"/>
    <n v="2088"/>
    <n v="4437"/>
    <n v="15"/>
    <n v="1125"/>
    <n v="360"/>
    <n v="765"/>
    <n v="57"/>
    <n v="4275"/>
    <n v="1368"/>
    <n v="2907"/>
    <n v="180"/>
    <n v="13500"/>
    <n v="4320"/>
    <n v="9180"/>
    <n v="167"/>
    <n v="12525"/>
    <n v="4008"/>
    <n v="8517"/>
    <x v="0"/>
    <x v="7"/>
  </r>
  <r>
    <x v="28"/>
    <s v="Half barrier basket"/>
    <s v="Pink Granite"/>
    <n v="8"/>
    <n v="3.2"/>
    <n v="25.6"/>
    <n v="85"/>
    <n v="5"/>
    <n v="425"/>
    <n v="128"/>
    <n v="297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"/>
  </r>
  <r>
    <x v="29"/>
    <s v="Up the pole basket"/>
    <s v="Black"/>
    <n v="7"/>
    <n v="2.8"/>
    <n v="19.599999999999998"/>
    <n v="69"/>
    <n v="32"/>
    <n v="2208"/>
    <n v="627.19999999999993"/>
    <n v="1580.8000000000002"/>
    <n v="20"/>
    <n v="1380"/>
    <n v="391.99999999999994"/>
    <n v="988"/>
    <n v="24"/>
    <n v="1656"/>
    <n v="470.4"/>
    <n v="1185.5999999999999"/>
    <n v="49"/>
    <n v="3381"/>
    <n v="960.39999999999986"/>
    <n v="2420.6000000000004"/>
    <n v="40"/>
    <n v="2760"/>
    <n v="783.99999999999989"/>
    <n v="1976"/>
    <n v="69"/>
    <n v="4761"/>
    <n v="1352.3999999999999"/>
    <n v="3408.6000000000004"/>
    <n v="59"/>
    <n v="4071"/>
    <n v="1156.3999999999999"/>
    <n v="2914.6000000000004"/>
    <x v="0"/>
    <x v="2"/>
  </r>
  <r>
    <x v="29"/>
    <s v="Up the pole basket"/>
    <s v="Standard Green"/>
    <n v="7"/>
    <n v="3"/>
    <n v="21"/>
    <n v="79"/>
    <n v="40"/>
    <n v="3160"/>
    <n v="840"/>
    <n v="2320"/>
    <n v="32"/>
    <n v="2528"/>
    <n v="672"/>
    <n v="1856"/>
    <n v="45"/>
    <n v="3555"/>
    <n v="945"/>
    <n v="2610"/>
    <n v="13"/>
    <n v="1027"/>
    <n v="273"/>
    <n v="754"/>
    <n v="25"/>
    <n v="1975"/>
    <n v="525"/>
    <n v="1450"/>
    <n v="66"/>
    <n v="5214"/>
    <n v="1386"/>
    <n v="3828"/>
    <n v="45"/>
    <n v="3555"/>
    <n v="945"/>
    <n v="2610"/>
    <x v="0"/>
    <x v="4"/>
  </r>
  <r>
    <x v="29"/>
    <s v="Up the pole basket"/>
    <s v="Pink Granite"/>
    <n v="7"/>
    <n v="3.2"/>
    <n v="22.400000000000002"/>
    <n v="90"/>
    <n v="25"/>
    <n v="2250"/>
    <n v="560"/>
    <n v="169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4"/>
  </r>
  <r>
    <x v="29"/>
    <s v="Up the pole basket"/>
    <s v="Cherry"/>
    <n v="7"/>
    <n v="3"/>
    <n v="21"/>
    <n v="79"/>
    <m/>
    <n v="0"/>
    <n v="0"/>
    <n v="0"/>
    <n v="3"/>
    <n v="237"/>
    <n v="63"/>
    <n v="17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8"/>
  </r>
  <r>
    <x v="30"/>
    <s v="Up the pole basket"/>
    <s v="Black"/>
    <n v="5"/>
    <n v="2.8"/>
    <n v="14"/>
    <n v="39"/>
    <n v="36"/>
    <n v="1404"/>
    <n v="504"/>
    <n v="900"/>
    <n v="49"/>
    <n v="1911"/>
    <n v="686"/>
    <n v="1225"/>
    <n v="38"/>
    <n v="1482"/>
    <n v="532"/>
    <n v="950"/>
    <n v="69"/>
    <n v="2691"/>
    <n v="966"/>
    <n v="1725"/>
    <n v="39"/>
    <n v="1521"/>
    <n v="546"/>
    <n v="975"/>
    <n v="46"/>
    <n v="1794"/>
    <n v="644"/>
    <n v="1150"/>
    <n v="8"/>
    <n v="312"/>
    <n v="112"/>
    <n v="200"/>
    <x v="0"/>
    <x v="2"/>
  </r>
  <r>
    <x v="30"/>
    <s v="Up the pole basket"/>
    <s v="Standard Green"/>
    <n v="5"/>
    <n v="3"/>
    <n v="15"/>
    <n v="49"/>
    <n v="68"/>
    <n v="3332"/>
    <n v="1020"/>
    <n v="2312"/>
    <n v="55"/>
    <n v="2695"/>
    <n v="825"/>
    <n v="1870"/>
    <n v="20"/>
    <n v="980"/>
    <n v="300"/>
    <n v="680"/>
    <n v="25"/>
    <n v="1225"/>
    <n v="375"/>
    <n v="850"/>
    <n v="30"/>
    <n v="1470"/>
    <n v="450"/>
    <n v="1020"/>
    <n v="44"/>
    <n v="2156"/>
    <n v="660"/>
    <n v="1496"/>
    <n v="10"/>
    <n v="490"/>
    <n v="150"/>
    <n v="340"/>
    <x v="0"/>
    <x v="8"/>
  </r>
  <r>
    <x v="30"/>
    <s v="Up the pole basket"/>
    <s v="Cherry"/>
    <n v="5"/>
    <n v="3"/>
    <n v="15"/>
    <n v="49"/>
    <n v="1"/>
    <n v="49"/>
    <n v="15"/>
    <n v="3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7"/>
  </r>
  <r>
    <x v="30"/>
    <s v="Up the pole basket"/>
    <s v="Sky Blue"/>
    <n v="5"/>
    <n v="3"/>
    <n v="15"/>
    <n v="49"/>
    <n v="1"/>
    <n v="49"/>
    <n v="15"/>
    <n v="3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3"/>
  </r>
  <r>
    <x v="31"/>
    <s v="Wall and window box"/>
    <s v="Black"/>
    <n v="6"/>
    <n v="2.8"/>
    <n v="16.799999999999997"/>
    <n v="60"/>
    <n v="10"/>
    <n v="600"/>
    <n v="167.99999999999997"/>
    <n v="432"/>
    <n v="10"/>
    <n v="600"/>
    <n v="167.99999999999997"/>
    <n v="432"/>
    <n v="12"/>
    <n v="720"/>
    <n v="201.59999999999997"/>
    <n v="518.40000000000009"/>
    <n v="13"/>
    <n v="780"/>
    <n v="218.39999999999998"/>
    <n v="561.6"/>
    <n v="36"/>
    <n v="2160"/>
    <n v="604.79999999999995"/>
    <n v="1555.2"/>
    <n v="34"/>
    <n v="2040"/>
    <n v="571.19999999999993"/>
    <n v="1468.8000000000002"/>
    <n v="0"/>
    <n v="0"/>
    <n v="0"/>
    <n v="0"/>
    <x v="0"/>
    <x v="9"/>
  </r>
  <r>
    <x v="31"/>
    <s v="Wall and window box"/>
    <s v="Standard Green"/>
    <n v="6"/>
    <n v="3"/>
    <n v="18"/>
    <n v="70"/>
    <n v="3"/>
    <n v="210"/>
    <n v="54"/>
    <n v="15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2"/>
  </r>
  <r>
    <x v="31"/>
    <s v="Wall and window box"/>
    <s v="Cherry"/>
    <n v="6"/>
    <n v="3"/>
    <n v="18"/>
    <n v="70"/>
    <m/>
    <n v="0"/>
    <n v="0"/>
    <n v="0"/>
    <n v="3"/>
    <n v="210"/>
    <n v="54"/>
    <n v="15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5"/>
  </r>
  <r>
    <x v="32"/>
    <s v="Half barrier basket"/>
    <s v="Standard Green"/>
    <n v="10"/>
    <n v="3"/>
    <n v="30"/>
    <n v="145"/>
    <n v="10"/>
    <n v="1450"/>
    <n v="300"/>
    <n v="11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2"/>
  </r>
  <r>
    <x v="32"/>
    <s v="Half barrier basket"/>
    <s v="Pink Granite"/>
    <n v="10"/>
    <n v="3.2"/>
    <n v="32"/>
    <n v="145"/>
    <n v="13"/>
    <n v="1885"/>
    <n v="416"/>
    <n v="1469"/>
    <n v="10"/>
    <n v="1450"/>
    <n v="320"/>
    <n v="11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6"/>
  </r>
  <r>
    <x v="32"/>
    <s v="Half barrier basket"/>
    <s v="Cherry"/>
    <n v="10"/>
    <n v="3"/>
    <n v="30"/>
    <n v="145"/>
    <n v="2"/>
    <n v="290"/>
    <n v="60"/>
    <n v="2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7"/>
  </r>
  <r>
    <x v="32"/>
    <s v="Half barrier basket"/>
    <s v="Black"/>
    <n v="10"/>
    <n v="2.8"/>
    <n v="28"/>
    <n v="130"/>
    <n v="15"/>
    <n v="1950"/>
    <n v="420"/>
    <n v="1530"/>
    <n v="15"/>
    <n v="1950"/>
    <n v="420"/>
    <n v="15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2"/>
  </r>
  <r>
    <x v="33"/>
    <s v="Half barrier basket liner"/>
    <s v="Black"/>
    <n v="5.5"/>
    <n v="2.8"/>
    <n v="15.399999999999999"/>
    <n v="75"/>
    <n v="15"/>
    <n v="1125"/>
    <n v="230.99999999999997"/>
    <n v="894"/>
    <n v="15"/>
    <n v="1125"/>
    <n v="230.99999999999997"/>
    <n v="894"/>
    <n v="7"/>
    <n v="525"/>
    <n v="107.79999999999998"/>
    <n v="417.20000000000005"/>
    <n v="8"/>
    <n v="600"/>
    <n v="123.19999999999999"/>
    <n v="476.8"/>
    <n v="27"/>
    <n v="2025"/>
    <n v="415.79999999999995"/>
    <n v="1609.2"/>
    <n v="12"/>
    <n v="900"/>
    <n v="184.79999999999998"/>
    <n v="715.2"/>
    <n v="177"/>
    <n v="13275"/>
    <n v="2725.7999999999997"/>
    <n v="10549.2"/>
    <x v="0"/>
    <x v="1"/>
  </r>
  <r>
    <x v="33"/>
    <s v="Half barrier basket liner"/>
    <s v="Standard Green"/>
    <n v="5.5"/>
    <n v="3"/>
    <n v="16.5"/>
    <n v="85"/>
    <n v="10"/>
    <n v="850"/>
    <n v="165"/>
    <n v="68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7"/>
  </r>
  <r>
    <x v="33"/>
    <s v="Half barrier basket liner"/>
    <s v="Pink Granite"/>
    <n v="5.5"/>
    <n v="3.2"/>
    <n v="17.600000000000001"/>
    <n v="99"/>
    <n v="13"/>
    <n v="1287"/>
    <n v="228.8"/>
    <n v="1058.2"/>
    <n v="10"/>
    <n v="990"/>
    <n v="176"/>
    <n v="81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8"/>
  </r>
  <r>
    <x v="33"/>
    <s v="Half barrier basket liner"/>
    <s v="Cherry"/>
    <n v="5.5"/>
    <n v="3"/>
    <n v="16.5"/>
    <n v="99"/>
    <n v="2"/>
    <n v="198"/>
    <n v="33"/>
    <n v="16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5"/>
  </r>
  <r>
    <x v="34"/>
    <s v="Terresterial Basket"/>
    <s v="Standard Green"/>
    <n v="6"/>
    <n v="3"/>
    <n v="18"/>
    <n v="60"/>
    <n v="444"/>
    <n v="26640"/>
    <n v="7992"/>
    <n v="18648"/>
    <n v="294"/>
    <n v="17640"/>
    <n v="5292"/>
    <n v="12348"/>
    <n v="180"/>
    <n v="10800"/>
    <n v="3240"/>
    <n v="7560"/>
    <n v="222"/>
    <n v="13320"/>
    <n v="3996"/>
    <n v="9324"/>
    <n v="493"/>
    <n v="29580"/>
    <n v="8874"/>
    <n v="20706"/>
    <n v="450"/>
    <n v="27000"/>
    <n v="8100"/>
    <n v="18900"/>
    <n v="0"/>
    <n v="0"/>
    <n v="0"/>
    <n v="0"/>
    <x v="0"/>
    <x v="6"/>
  </r>
  <r>
    <x v="35"/>
    <s v="Meter sq planter (1)"/>
    <s v="Black"/>
    <n v="40"/>
    <n v="2.8"/>
    <n v="112"/>
    <n v="220"/>
    <n v="0"/>
    <n v="0"/>
    <n v="0"/>
    <n v="0"/>
    <n v="1"/>
    <n v="220"/>
    <n v="112"/>
    <n v="108"/>
    <n v="0"/>
    <n v="0"/>
    <n v="0"/>
    <n v="0"/>
    <n v="1"/>
    <n v="220"/>
    <n v="112"/>
    <n v="108"/>
    <n v="38"/>
    <n v="8360"/>
    <n v="4256"/>
    <n v="4104"/>
    <m/>
    <n v="0"/>
    <n v="0"/>
    <n v="0"/>
    <m/>
    <n v="0"/>
    <n v="0"/>
    <n v="0"/>
    <x v="0"/>
    <x v="9"/>
  </r>
  <r>
    <x v="35"/>
    <s v="Meter sq planter (1)"/>
    <s v="Standard Green"/>
    <n v="40"/>
    <n v="3"/>
    <n v="120"/>
    <n v="250"/>
    <n v="1"/>
    <n v="250"/>
    <n v="120"/>
    <n v="1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7"/>
  </r>
  <r>
    <x v="35"/>
    <s v="Meter sq planter (1)"/>
    <s v="Pink Granite"/>
    <n v="40"/>
    <n v="3.2"/>
    <n v="128"/>
    <n v="300"/>
    <m/>
    <n v="0"/>
    <n v="0"/>
    <n v="0"/>
    <n v="5"/>
    <n v="1500"/>
    <n v="640"/>
    <n v="86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2"/>
  </r>
  <r>
    <x v="35"/>
    <s v="Meter sq planter (1)"/>
    <s v="Light Sandstone"/>
    <n v="40"/>
    <n v="3.2"/>
    <n v="128"/>
    <n v="300"/>
    <m/>
    <n v="0"/>
    <n v="0"/>
    <n v="0"/>
    <n v="5"/>
    <n v="1500"/>
    <n v="640"/>
    <n v="86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0"/>
  </r>
  <r>
    <x v="35"/>
    <s v="Meter sq planter (1)"/>
    <s v="Sky Blue"/>
    <n v="40"/>
    <n v="3"/>
    <n v="120"/>
    <n v="250"/>
    <m/>
    <n v="0"/>
    <n v="0"/>
    <n v="0"/>
    <n v="5"/>
    <n v="1250"/>
    <n v="600"/>
    <n v="6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5"/>
  </r>
  <r>
    <x v="35"/>
    <s v="Meter sq planter (1)"/>
    <s v="Cherry"/>
    <n v="40"/>
    <n v="3"/>
    <n v="120"/>
    <n v="250"/>
    <m/>
    <n v="0"/>
    <n v="0"/>
    <n v="0"/>
    <n v="5"/>
    <n v="1250"/>
    <n v="600"/>
    <n v="6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9"/>
  </r>
  <r>
    <x v="36"/>
    <s v="Meter sq planter (2)"/>
    <s v="Black"/>
    <n v="47"/>
    <n v="2.8"/>
    <n v="131.6"/>
    <n v="340"/>
    <n v="2"/>
    <n v="680"/>
    <n v="263.2"/>
    <n v="416.8"/>
    <n v="34"/>
    <n v="11560"/>
    <n v="4474.3999999999996"/>
    <n v="7085.6"/>
    <n v="36"/>
    <n v="12240"/>
    <n v="4737.5999999999995"/>
    <n v="7502.4000000000005"/>
    <n v="2"/>
    <n v="680"/>
    <n v="263.2"/>
    <n v="416.8"/>
    <n v="0"/>
    <n v="0"/>
    <n v="0"/>
    <n v="0"/>
    <m/>
    <n v="0"/>
    <n v="0"/>
    <n v="0"/>
    <m/>
    <n v="0"/>
    <n v="0"/>
    <n v="0"/>
    <x v="0"/>
    <x v="4"/>
  </r>
  <r>
    <x v="36"/>
    <s v="Meter sq planter (2)"/>
    <s v="Standard Green"/>
    <n v="47"/>
    <n v="3"/>
    <n v="141"/>
    <n v="370"/>
    <n v="3"/>
    <n v="1110"/>
    <n v="423"/>
    <n v="687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"/>
  </r>
  <r>
    <x v="36"/>
    <s v="Meter sq planter (2)"/>
    <s v="Pink Granite"/>
    <n v="47"/>
    <n v="3.2"/>
    <n v="150.4"/>
    <n v="400"/>
    <n v="5"/>
    <n v="2000"/>
    <n v="752"/>
    <n v="124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5"/>
  </r>
  <r>
    <x v="36"/>
    <s v="Meter sq planter (2)"/>
    <s v="Light Sandstone"/>
    <n v="47"/>
    <n v="3.2"/>
    <n v="150.4"/>
    <n v="400"/>
    <m/>
    <n v="0"/>
    <n v="0"/>
    <n v="0"/>
    <n v="1"/>
    <n v="400"/>
    <n v="150.4"/>
    <n v="249.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5"/>
  </r>
  <r>
    <x v="36"/>
    <s v="Meter sq planter (2)"/>
    <s v="Cherry"/>
    <n v="47"/>
    <n v="3"/>
    <n v="141"/>
    <n v="370"/>
    <n v="2"/>
    <n v="740"/>
    <n v="282"/>
    <n v="45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0"/>
  </r>
  <r>
    <x v="37"/>
    <s v="Meter sq planter (4)"/>
    <s v="Black"/>
    <n v="60"/>
    <n v="2.8"/>
    <n v="168"/>
    <n v="579"/>
    <n v="0"/>
    <n v="0"/>
    <n v="0"/>
    <n v="0"/>
    <n v="0"/>
    <n v="0"/>
    <n v="0"/>
    <n v="0"/>
    <n v="0"/>
    <n v="0"/>
    <n v="0"/>
    <n v="0"/>
    <n v="0"/>
    <n v="0"/>
    <n v="0"/>
    <n v="0"/>
    <n v="12"/>
    <n v="6948"/>
    <n v="2016"/>
    <n v="4932"/>
    <m/>
    <n v="0"/>
    <n v="0"/>
    <n v="0"/>
    <m/>
    <n v="0"/>
    <n v="0"/>
    <n v="0"/>
    <x v="0"/>
    <x v="6"/>
  </r>
  <r>
    <x v="37"/>
    <s v="Meter sq planter (4)"/>
    <s v="Standard Green"/>
    <n v="60"/>
    <n v="3"/>
    <n v="180"/>
    <n v="589"/>
    <n v="10"/>
    <n v="5890"/>
    <n v="1800"/>
    <n v="409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5"/>
  </r>
  <r>
    <x v="37"/>
    <s v="Meter sq planter (4)"/>
    <s v="Pink Granite"/>
    <n v="60"/>
    <n v="3.2"/>
    <n v="192"/>
    <n v="650"/>
    <n v="3"/>
    <n v="1950"/>
    <n v="576"/>
    <n v="137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4"/>
  </r>
  <r>
    <x v="37"/>
    <s v="Meter sq planter (4)"/>
    <s v="Light Sandstone"/>
    <n v="60"/>
    <n v="3.2"/>
    <n v="192"/>
    <n v="650"/>
    <n v="5"/>
    <n v="3250"/>
    <n v="960"/>
    <n v="229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0"/>
  </r>
  <r>
    <x v="38"/>
    <s v="Octagonal fountain (1)"/>
    <s v="Black"/>
    <n v="40"/>
    <n v="2.8"/>
    <n v="112"/>
    <n v="250"/>
    <n v="5"/>
    <n v="1250"/>
    <n v="560"/>
    <n v="690"/>
    <n v="0"/>
    <n v="0"/>
    <n v="0"/>
    <n v="0"/>
    <n v="0"/>
    <n v="0"/>
    <n v="0"/>
    <n v="0"/>
    <n v="2"/>
    <n v="500"/>
    <n v="224"/>
    <n v="276"/>
    <n v="52"/>
    <n v="13000"/>
    <n v="5824"/>
    <n v="7176"/>
    <m/>
    <n v="0"/>
    <n v="0"/>
    <n v="0"/>
    <m/>
    <n v="0"/>
    <n v="0"/>
    <n v="0"/>
    <x v="0"/>
    <x v="3"/>
  </r>
  <r>
    <x v="38"/>
    <s v="Octagonal fountain (1)"/>
    <s v="Pink Granite"/>
    <n v="40"/>
    <n v="3.2"/>
    <n v="128"/>
    <n v="290"/>
    <n v="5"/>
    <n v="1450"/>
    <n v="640"/>
    <n v="8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8"/>
  </r>
  <r>
    <x v="38"/>
    <s v="Octagonal fountain (1)"/>
    <s v="Sky Blue"/>
    <n v="40"/>
    <n v="3"/>
    <n v="120"/>
    <n v="260"/>
    <n v="1"/>
    <n v="260"/>
    <n v="120"/>
    <n v="1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4"/>
  </r>
  <r>
    <x v="38"/>
    <s v="Octagonal fountain (1)"/>
    <s v="Light Sandstone"/>
    <n v="40"/>
    <n v="3.2"/>
    <n v="128"/>
    <n v="290"/>
    <n v="5"/>
    <n v="1450"/>
    <n v="640"/>
    <n v="8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3"/>
  </r>
  <r>
    <x v="38"/>
    <s v="Octagonal fountain (1)"/>
    <s v="Guerney Granite"/>
    <n v="40"/>
    <n v="3.2"/>
    <n v="128"/>
    <n v="290"/>
    <m/>
    <n v="0"/>
    <n v="0"/>
    <n v="0"/>
    <n v="1"/>
    <n v="290"/>
    <n v="128"/>
    <n v="162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5"/>
  </r>
  <r>
    <x v="39"/>
    <s v="Octagonal fountain (2)"/>
    <s v="Black"/>
    <n v="47"/>
    <n v="2.8"/>
    <n v="131.6"/>
    <n v="315"/>
    <n v="0"/>
    <n v="0"/>
    <n v="0"/>
    <n v="0"/>
    <n v="0"/>
    <n v="0"/>
    <n v="0"/>
    <n v="0"/>
    <n v="0"/>
    <n v="0"/>
    <n v="0"/>
    <n v="0"/>
    <n v="1"/>
    <n v="315"/>
    <n v="131.6"/>
    <n v="183.4"/>
    <n v="0"/>
    <n v="0"/>
    <n v="0"/>
    <n v="0"/>
    <m/>
    <n v="0"/>
    <n v="0"/>
    <n v="0"/>
    <m/>
    <n v="0"/>
    <n v="0"/>
    <n v="0"/>
    <x v="0"/>
    <x v="8"/>
  </r>
  <r>
    <x v="39"/>
    <s v="Octagonal fountain (2)"/>
    <s v="Standard Green"/>
    <n v="47"/>
    <n v="3"/>
    <n v="141"/>
    <n v="340"/>
    <n v="1"/>
    <n v="340"/>
    <n v="141"/>
    <n v="199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0"/>
  </r>
  <r>
    <x v="39"/>
    <s v="Octagonal fountain (2)"/>
    <s v="Light Sandstone"/>
    <n v="47"/>
    <n v="3.2"/>
    <n v="150.4"/>
    <n v="370"/>
    <m/>
    <n v="0"/>
    <n v="0"/>
    <n v="0"/>
    <n v="1"/>
    <n v="370"/>
    <n v="150.4"/>
    <n v="219.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8"/>
  </r>
  <r>
    <x v="39"/>
    <s v="Octagonal fountain (2)"/>
    <s v="Pink Granite"/>
    <n v="47"/>
    <n v="3.2"/>
    <n v="150.4"/>
    <n v="370"/>
    <n v="1"/>
    <n v="370"/>
    <n v="150.4"/>
    <n v="219.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10"/>
  </r>
  <r>
    <x v="40"/>
    <s v="Octagonal fountain (3)"/>
    <s v="Black"/>
    <n v="55"/>
    <n v="2.8"/>
    <n v="154"/>
    <n v="450"/>
    <n v="7"/>
    <n v="3150"/>
    <n v="1078"/>
    <n v="2072"/>
    <n v="2"/>
    <n v="900"/>
    <n v="308"/>
    <n v="592"/>
    <n v="3"/>
    <n v="1350"/>
    <n v="462"/>
    <n v="888"/>
    <n v="1"/>
    <n v="450"/>
    <n v="154"/>
    <n v="296"/>
    <n v="8"/>
    <n v="3600"/>
    <n v="1232"/>
    <n v="2368"/>
    <m/>
    <n v="0"/>
    <n v="0"/>
    <n v="0"/>
    <m/>
    <n v="0"/>
    <n v="0"/>
    <n v="0"/>
    <x v="0"/>
    <x v="3"/>
  </r>
  <r>
    <x v="40"/>
    <s v="Octagonal fountain (3)"/>
    <s v="Standard Green"/>
    <n v="55"/>
    <n v="3"/>
    <n v="165"/>
    <n v="470"/>
    <n v="2"/>
    <n v="940"/>
    <n v="330"/>
    <n v="6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6"/>
  </r>
  <r>
    <x v="40"/>
    <s v="Octagonal fountain (3)"/>
    <s v="Light Sandstone"/>
    <n v="55"/>
    <n v="3.2"/>
    <n v="176"/>
    <n v="500"/>
    <m/>
    <n v="0"/>
    <n v="0"/>
    <n v="0"/>
    <n v="1"/>
    <n v="500"/>
    <n v="176"/>
    <n v="32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8"/>
  </r>
  <r>
    <x v="40"/>
    <s v="Octagonal fountain (3)"/>
    <s v="Pink Granite"/>
    <n v="55"/>
    <n v="3.2"/>
    <n v="176"/>
    <n v="500"/>
    <n v="1"/>
    <n v="500"/>
    <n v="176"/>
    <n v="32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x v="7"/>
  </r>
  <r>
    <x v="41"/>
    <s v="Cylinder"/>
    <s v="Terracotta"/>
    <n v="14"/>
    <n v="3"/>
    <n v="42"/>
    <n v="35"/>
    <n v="134"/>
    <n v="4690"/>
    <n v="5628"/>
    <n v="-938"/>
    <n v="1"/>
    <n v="35"/>
    <n v="42"/>
    <n v="-7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x v="6"/>
  </r>
  <r>
    <x v="42"/>
    <s v="Cylinder"/>
    <s v="Black"/>
    <n v="14"/>
    <n v="2.8"/>
    <n v="39.199999999999996"/>
    <n v="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x v="8"/>
  </r>
  <r>
    <x v="43"/>
    <s v="Cylinder"/>
    <s v="Terracotta"/>
    <n v="17"/>
    <n v="3"/>
    <n v="51"/>
    <n v="40"/>
    <n v="60"/>
    <n v="2400"/>
    <n v="3060"/>
    <n v="-660"/>
    <n v="5"/>
    <n v="200"/>
    <n v="255"/>
    <n v="-55"/>
    <n v="1"/>
    <n v="40"/>
    <n v="51"/>
    <n v="-11"/>
    <m/>
    <n v="0"/>
    <n v="0"/>
    <n v="0"/>
    <m/>
    <n v="0"/>
    <n v="0"/>
    <n v="0"/>
    <m/>
    <n v="0"/>
    <n v="0"/>
    <n v="0"/>
    <m/>
    <n v="0"/>
    <n v="0"/>
    <n v="0"/>
    <x v="1"/>
    <x v="10"/>
  </r>
  <r>
    <x v="44"/>
    <s v="Cylinder"/>
    <s v="Black"/>
    <n v="17"/>
    <n v="2.8"/>
    <n v="47.599999999999994"/>
    <n v="3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x v="10"/>
  </r>
  <r>
    <x v="45"/>
    <s v="Cylinder"/>
    <s v="Light Sandstone"/>
    <n v="17"/>
    <n v="3.2"/>
    <n v="54.400000000000006"/>
    <n v="4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x v="1"/>
  </r>
  <r>
    <x v="46"/>
    <s v="Cylinder"/>
    <s v="Terracotta"/>
    <n v="20"/>
    <n v="3"/>
    <n v="60"/>
    <n v="60"/>
    <n v="55"/>
    <n v="3300"/>
    <n v="3300"/>
    <n v="0"/>
    <n v="35"/>
    <n v="2100"/>
    <n v="2100"/>
    <n v="0"/>
    <n v="7"/>
    <n v="420"/>
    <n v="420"/>
    <n v="0"/>
    <m/>
    <n v="0"/>
    <n v="0"/>
    <n v="0"/>
    <m/>
    <n v="0"/>
    <n v="0"/>
    <n v="0"/>
    <m/>
    <n v="0"/>
    <n v="0"/>
    <n v="0"/>
    <m/>
    <n v="0"/>
    <n v="0"/>
    <n v="0"/>
    <x v="1"/>
    <x v="7"/>
  </r>
  <r>
    <x v="47"/>
    <s v="Egg pot square"/>
    <s v="Terracotta"/>
    <n v="11"/>
    <n v="3"/>
    <n v="33"/>
    <n v="75"/>
    <n v="130"/>
    <n v="9750"/>
    <n v="4290"/>
    <n v="5460"/>
    <n v="77"/>
    <n v="5775"/>
    <n v="2541"/>
    <n v="3234"/>
    <n v="12"/>
    <n v="900"/>
    <n v="396"/>
    <n v="504"/>
    <m/>
    <n v="0"/>
    <n v="0"/>
    <n v="0"/>
    <m/>
    <n v="0"/>
    <n v="0"/>
    <n v="0"/>
    <m/>
    <n v="0"/>
    <n v="0"/>
    <n v="0"/>
    <m/>
    <n v="0"/>
    <n v="0"/>
    <n v="0"/>
    <x v="1"/>
    <x v="5"/>
  </r>
  <r>
    <x v="47"/>
    <s v="Egg pot square"/>
    <s v="Light Sandstone"/>
    <n v="11"/>
    <n v="3.2"/>
    <n v="35.200000000000003"/>
    <n v="8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x v="9"/>
  </r>
  <r>
    <x v="48"/>
    <s v="Egg pot square"/>
    <s v="Terracotta"/>
    <n v="15"/>
    <n v="3"/>
    <n v="45"/>
    <n v="60"/>
    <n v="135"/>
    <n v="8100"/>
    <n v="6075"/>
    <n v="2025"/>
    <n v="65"/>
    <n v="3900"/>
    <n v="2925"/>
    <n v="975"/>
    <n v="7"/>
    <n v="420"/>
    <n v="315"/>
    <n v="105"/>
    <m/>
    <n v="0"/>
    <n v="0"/>
    <n v="0"/>
    <m/>
    <n v="0"/>
    <n v="0"/>
    <n v="0"/>
    <m/>
    <n v="0"/>
    <n v="0"/>
    <n v="0"/>
    <m/>
    <n v="0"/>
    <n v="0"/>
    <n v="0"/>
    <x v="1"/>
    <x v="0"/>
  </r>
  <r>
    <x v="49"/>
    <s v="Egg pot square"/>
    <s v="Terracotta"/>
    <n v="20"/>
    <n v="3"/>
    <n v="60"/>
    <n v="85"/>
    <n v="208"/>
    <n v="17680"/>
    <n v="12480"/>
    <n v="5200"/>
    <n v="83"/>
    <n v="7055"/>
    <n v="4980"/>
    <n v="2075"/>
    <n v="20"/>
    <n v="1700"/>
    <n v="1200"/>
    <n v="500"/>
    <m/>
    <n v="0"/>
    <n v="0"/>
    <n v="0"/>
    <m/>
    <n v="0"/>
    <n v="0"/>
    <n v="0"/>
    <m/>
    <n v="0"/>
    <n v="0"/>
    <n v="0"/>
    <m/>
    <n v="0"/>
    <n v="0"/>
    <n v="0"/>
    <x v="1"/>
    <x v="2"/>
  </r>
  <r>
    <x v="50"/>
    <s v="Egg pot vase"/>
    <s v="Terracotta"/>
    <n v="5"/>
    <n v="3"/>
    <n v="15"/>
    <n v="45"/>
    <n v="122"/>
    <n v="5490"/>
    <n v="1830"/>
    <n v="3660"/>
    <n v="91"/>
    <n v="4095"/>
    <n v="1365"/>
    <n v="2730"/>
    <n v="3"/>
    <n v="135"/>
    <n v="45"/>
    <n v="90"/>
    <m/>
    <n v="0"/>
    <n v="0"/>
    <n v="0"/>
    <m/>
    <n v="0"/>
    <n v="0"/>
    <n v="0"/>
    <m/>
    <n v="0"/>
    <n v="0"/>
    <n v="0"/>
    <m/>
    <n v="0"/>
    <n v="0"/>
    <n v="0"/>
    <x v="1"/>
    <x v="1"/>
  </r>
  <r>
    <x v="51"/>
    <s v="Egg pot vase"/>
    <s v="Terracotta"/>
    <n v="10"/>
    <n v="3"/>
    <n v="30"/>
    <n v="59"/>
    <n v="194"/>
    <n v="11446"/>
    <n v="5820"/>
    <n v="5626"/>
    <n v="102"/>
    <n v="6018"/>
    <n v="3060"/>
    <n v="2958"/>
    <n v="2"/>
    <n v="118"/>
    <n v="60"/>
    <n v="58"/>
    <m/>
    <n v="0"/>
    <n v="0"/>
    <n v="0"/>
    <m/>
    <n v="0"/>
    <n v="0"/>
    <n v="0"/>
    <m/>
    <n v="0"/>
    <n v="0"/>
    <n v="0"/>
    <m/>
    <n v="0"/>
    <n v="0"/>
    <n v="0"/>
    <x v="1"/>
    <x v="6"/>
  </r>
  <r>
    <x v="52"/>
    <s v="Egg pot vase"/>
    <s v="Terracotta"/>
    <n v="13"/>
    <n v="3"/>
    <n v="39"/>
    <n v="75"/>
    <n v="147"/>
    <n v="11025"/>
    <n v="5733"/>
    <n v="5292"/>
    <n v="110"/>
    <n v="8250"/>
    <n v="4290"/>
    <n v="3960"/>
    <n v="17"/>
    <n v="1275"/>
    <n v="663"/>
    <n v="612"/>
    <m/>
    <n v="0"/>
    <n v="0"/>
    <n v="0"/>
    <m/>
    <n v="0"/>
    <n v="0"/>
    <n v="0"/>
    <m/>
    <n v="0"/>
    <n v="0"/>
    <n v="0"/>
    <m/>
    <n v="0"/>
    <n v="0"/>
    <n v="0"/>
    <x v="1"/>
    <x v="0"/>
  </r>
  <r>
    <x v="53"/>
    <s v="Egg pot vase"/>
    <s v="Terracotta"/>
    <n v="17"/>
    <n v="3"/>
    <n v="51"/>
    <n v="90"/>
    <n v="133"/>
    <n v="11970"/>
    <n v="6783"/>
    <n v="5187"/>
    <n v="93"/>
    <n v="8370"/>
    <n v="4743"/>
    <n v="3627"/>
    <n v="8"/>
    <n v="720"/>
    <n v="408"/>
    <n v="312"/>
    <m/>
    <n v="0"/>
    <n v="0"/>
    <n v="0"/>
    <m/>
    <n v="0"/>
    <n v="0"/>
    <n v="0"/>
    <m/>
    <n v="0"/>
    <n v="0"/>
    <n v="0"/>
    <m/>
    <n v="0"/>
    <n v="0"/>
    <n v="0"/>
    <x v="1"/>
    <x v="3"/>
  </r>
  <r>
    <x v="54"/>
    <s v="Rectangular container"/>
    <s v="Terracotta"/>
    <n v="8"/>
    <n v="3"/>
    <n v="24"/>
    <n v="45"/>
    <n v="173"/>
    <n v="7785"/>
    <n v="4152"/>
    <n v="3633"/>
    <n v="91"/>
    <n v="4095"/>
    <n v="2184"/>
    <n v="1911"/>
    <n v="75"/>
    <n v="3375"/>
    <n v="1800"/>
    <n v="1575"/>
    <m/>
    <n v="0"/>
    <n v="0"/>
    <n v="0"/>
    <m/>
    <n v="0"/>
    <n v="0"/>
    <n v="0"/>
    <m/>
    <n v="0"/>
    <n v="0"/>
    <n v="0"/>
    <m/>
    <n v="0"/>
    <n v="0"/>
    <n v="0"/>
    <x v="1"/>
    <x v="0"/>
  </r>
  <r>
    <x v="55"/>
    <s v="Rectangular container"/>
    <s v="Terracotta"/>
    <n v="10"/>
    <n v="3"/>
    <n v="30"/>
    <n v="60"/>
    <n v="430"/>
    <n v="25800"/>
    <n v="12900"/>
    <n v="12900"/>
    <n v="223"/>
    <n v="13380"/>
    <n v="6690"/>
    <n v="6690"/>
    <n v="157"/>
    <n v="9420"/>
    <n v="4710"/>
    <n v="4710"/>
    <m/>
    <n v="0"/>
    <n v="0"/>
    <n v="0"/>
    <m/>
    <n v="0"/>
    <n v="0"/>
    <n v="0"/>
    <m/>
    <n v="0"/>
    <n v="0"/>
    <n v="0"/>
    <m/>
    <n v="0"/>
    <n v="0"/>
    <n v="0"/>
    <x v="1"/>
    <x v="3"/>
  </r>
  <r>
    <x v="56"/>
    <s v="Rectangular container"/>
    <s v="Terracotta"/>
    <n v="15"/>
    <n v="3"/>
    <n v="45"/>
    <n v="77"/>
    <n v="109"/>
    <n v="8393"/>
    <n v="4905"/>
    <n v="3488"/>
    <n v="102"/>
    <n v="7854"/>
    <n v="4590"/>
    <n v="3264"/>
    <n v="32"/>
    <n v="2464"/>
    <n v="1440"/>
    <n v="1024"/>
    <m/>
    <n v="0"/>
    <n v="0"/>
    <n v="0"/>
    <m/>
    <n v="0"/>
    <n v="0"/>
    <n v="0"/>
    <m/>
    <n v="0"/>
    <n v="0"/>
    <n v="0"/>
    <m/>
    <n v="0"/>
    <n v="0"/>
    <n v="0"/>
    <x v="1"/>
    <x v="9"/>
  </r>
  <r>
    <x v="57"/>
    <s v="Rectangular container"/>
    <s v="Terracotta"/>
    <n v="5"/>
    <n v="3"/>
    <n v="15"/>
    <n v="45"/>
    <n v="79"/>
    <n v="3555"/>
    <n v="1185"/>
    <n v="2370"/>
    <n v="29"/>
    <n v="1305"/>
    <n v="435"/>
    <n v="87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x v="3"/>
  </r>
  <r>
    <x v="58"/>
    <s v="Square"/>
    <s v="Terracotta"/>
    <n v="5"/>
    <n v="3"/>
    <n v="15"/>
    <n v="32"/>
    <n v="82"/>
    <n v="2624"/>
    <n v="1230"/>
    <n v="1394"/>
    <n v="33"/>
    <n v="1056"/>
    <n v="495"/>
    <n v="561"/>
    <n v="20"/>
    <n v="640"/>
    <n v="300"/>
    <n v="340"/>
    <m/>
    <n v="0"/>
    <n v="0"/>
    <n v="0"/>
    <m/>
    <n v="0"/>
    <n v="0"/>
    <n v="0"/>
    <m/>
    <n v="0"/>
    <n v="0"/>
    <n v="0"/>
    <m/>
    <n v="0"/>
    <n v="0"/>
    <n v="0"/>
    <x v="1"/>
    <x v="4"/>
  </r>
  <r>
    <x v="59"/>
    <s v="Square"/>
    <s v="Terracotta"/>
    <n v="7"/>
    <n v="3"/>
    <n v="21"/>
    <n v="45"/>
    <n v="153"/>
    <n v="6885"/>
    <n v="3213"/>
    <n v="3672"/>
    <n v="93"/>
    <n v="4185"/>
    <n v="1953"/>
    <n v="2232"/>
    <n v="50"/>
    <n v="2250"/>
    <n v="1050"/>
    <n v="1200"/>
    <m/>
    <n v="0"/>
    <n v="0"/>
    <n v="0"/>
    <m/>
    <n v="0"/>
    <n v="0"/>
    <n v="0"/>
    <m/>
    <n v="0"/>
    <n v="0"/>
    <n v="0"/>
    <m/>
    <n v="0"/>
    <n v="0"/>
    <n v="0"/>
    <x v="1"/>
    <x v="8"/>
  </r>
  <r>
    <x v="60"/>
    <s v="Square"/>
    <s v="Terracotta"/>
    <n v="8"/>
    <n v="3"/>
    <n v="24"/>
    <n v="51"/>
    <n v="90"/>
    <n v="4590"/>
    <n v="2160"/>
    <n v="2430"/>
    <n v="35"/>
    <n v="1785"/>
    <n v="840"/>
    <n v="945"/>
    <n v="15"/>
    <n v="765"/>
    <n v="360"/>
    <n v="405"/>
    <m/>
    <n v="0"/>
    <n v="0"/>
    <n v="0"/>
    <m/>
    <n v="0"/>
    <n v="0"/>
    <n v="0"/>
    <m/>
    <n v="0"/>
    <n v="0"/>
    <n v="0"/>
    <m/>
    <n v="0"/>
    <n v="0"/>
    <n v="0"/>
    <x v="1"/>
    <x v="7"/>
  </r>
  <r>
    <x v="61"/>
    <s v="Square"/>
    <s v="Terracotta"/>
    <n v="11"/>
    <n v="3"/>
    <n v="33"/>
    <n v="60"/>
    <n v="24"/>
    <n v="1440"/>
    <n v="792"/>
    <n v="648"/>
    <n v="21"/>
    <n v="1260"/>
    <n v="693"/>
    <n v="567"/>
    <n v="3"/>
    <n v="180"/>
    <n v="99"/>
    <n v="81"/>
    <m/>
    <n v="0"/>
    <n v="0"/>
    <n v="0"/>
    <m/>
    <n v="0"/>
    <n v="0"/>
    <n v="0"/>
    <m/>
    <n v="0"/>
    <n v="0"/>
    <n v="0"/>
    <m/>
    <n v="0"/>
    <n v="0"/>
    <n v="0"/>
    <x v="1"/>
    <x v="2"/>
  </r>
  <r>
    <x v="62"/>
    <s v="Tall square"/>
    <s v="Terracotta"/>
    <n v="15"/>
    <n v="3"/>
    <n v="45"/>
    <n v="45"/>
    <n v="103"/>
    <n v="4635"/>
    <n v="4635"/>
    <n v="0"/>
    <n v="77"/>
    <n v="3465"/>
    <n v="3465"/>
    <n v="0"/>
    <n v="4"/>
    <n v="180"/>
    <n v="180"/>
    <n v="0"/>
    <m/>
    <n v="0"/>
    <n v="0"/>
    <n v="0"/>
    <m/>
    <n v="0"/>
    <n v="0"/>
    <n v="0"/>
    <m/>
    <n v="0"/>
    <n v="0"/>
    <n v="0"/>
    <m/>
    <n v="0"/>
    <n v="0"/>
    <n v="0"/>
    <x v="1"/>
    <x v="2"/>
  </r>
  <r>
    <x v="63"/>
    <s v="Tall square"/>
    <s v="Terracotta"/>
    <n v="15"/>
    <n v="3"/>
    <n v="45"/>
    <n v="48"/>
    <n v="54"/>
    <n v="2592"/>
    <n v="2430"/>
    <n v="162"/>
    <n v="0"/>
    <n v="0"/>
    <n v="0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x v="7"/>
  </r>
  <r>
    <x v="64"/>
    <s v="Tall square"/>
    <s v="Terracotta"/>
    <n v="15"/>
    <n v="3"/>
    <n v="45"/>
    <n v="50"/>
    <n v="35"/>
    <n v="1750"/>
    <n v="1575"/>
    <n v="175"/>
    <n v="85"/>
    <n v="4250"/>
    <n v="3825"/>
    <n v="425"/>
    <n v="5"/>
    <n v="250"/>
    <n v="225"/>
    <n v="25"/>
    <m/>
    <n v="0"/>
    <n v="0"/>
    <n v="0"/>
    <m/>
    <n v="0"/>
    <n v="0"/>
    <n v="0"/>
    <m/>
    <n v="0"/>
    <n v="0"/>
    <n v="0"/>
    <m/>
    <n v="0"/>
    <n v="0"/>
    <n v="0"/>
    <x v="1"/>
    <x v="8"/>
  </r>
  <r>
    <x v="65"/>
    <s v="Tall square"/>
    <s v="Terracotta"/>
    <n v="15"/>
    <n v="3"/>
    <n v="45"/>
    <n v="50"/>
    <n v="235"/>
    <n v="11750"/>
    <n v="10575"/>
    <n v="1175"/>
    <n v="55"/>
    <n v="2750"/>
    <n v="2475"/>
    <n v="275"/>
    <n v="39"/>
    <n v="1950"/>
    <n v="1755"/>
    <n v="195"/>
    <m/>
    <n v="0"/>
    <n v="0"/>
    <n v="0"/>
    <m/>
    <n v="0"/>
    <n v="0"/>
    <n v="0"/>
    <m/>
    <n v="0"/>
    <n v="0"/>
    <n v="0"/>
    <m/>
    <n v="0"/>
    <n v="0"/>
    <n v="0"/>
    <x v="1"/>
    <x v="5"/>
  </r>
  <r>
    <x v="66"/>
    <s v="Tall vase"/>
    <s v="Terracotta"/>
    <n v="10"/>
    <n v="3"/>
    <n v="30"/>
    <n v="73"/>
    <n v="70"/>
    <n v="5110"/>
    <n v="2100"/>
    <n v="3010"/>
    <n v="7"/>
    <n v="511"/>
    <n v="210"/>
    <n v="301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x v="5"/>
  </r>
  <r>
    <x v="67"/>
    <s v="Tall vase"/>
    <s v="Terracotta"/>
    <n v="12"/>
    <n v="3"/>
    <n v="36"/>
    <n v="79"/>
    <n v="35"/>
    <n v="2765"/>
    <n v="1260"/>
    <n v="1505"/>
    <n v="35"/>
    <n v="2765"/>
    <n v="1260"/>
    <n v="1505"/>
    <n v="5"/>
    <n v="395"/>
    <n v="180"/>
    <n v="215"/>
    <m/>
    <n v="0"/>
    <n v="0"/>
    <n v="0"/>
    <m/>
    <n v="0"/>
    <n v="0"/>
    <n v="0"/>
    <m/>
    <n v="0"/>
    <n v="0"/>
    <n v="0"/>
    <m/>
    <n v="0"/>
    <n v="0"/>
    <n v="0"/>
    <x v="1"/>
    <x v="4"/>
  </r>
  <r>
    <x v="68"/>
    <s v="Plain vase"/>
    <s v="Terracotta"/>
    <n v="15"/>
    <n v="3"/>
    <n v="45"/>
    <n v="85"/>
    <n v="150"/>
    <n v="12750"/>
    <n v="6750"/>
    <n v="6000"/>
    <n v="50"/>
    <n v="4250"/>
    <n v="2250"/>
    <n v="2000"/>
    <n v="4"/>
    <n v="340"/>
    <n v="180"/>
    <n v="160"/>
    <m/>
    <n v="0"/>
    <n v="0"/>
    <n v="0"/>
    <m/>
    <n v="0"/>
    <n v="0"/>
    <n v="0"/>
    <m/>
    <n v="0"/>
    <n v="0"/>
    <n v="0"/>
    <m/>
    <n v="0"/>
    <n v="0"/>
    <n v="0"/>
    <x v="1"/>
    <x v="3"/>
  </r>
  <r>
    <x v="69"/>
    <s v="Plain vase"/>
    <s v="Terracotta"/>
    <n v="5"/>
    <n v="3"/>
    <n v="15"/>
    <n v="30"/>
    <n v="235"/>
    <n v="7050"/>
    <n v="3525"/>
    <n v="3525"/>
    <n v="160"/>
    <n v="4800"/>
    <n v="2400"/>
    <n v="2400"/>
    <n v="23"/>
    <n v="690"/>
    <n v="345"/>
    <n v="345"/>
    <m/>
    <n v="0"/>
    <n v="0"/>
    <n v="0"/>
    <m/>
    <n v="0"/>
    <n v="0"/>
    <n v="0"/>
    <m/>
    <n v="0"/>
    <n v="0"/>
    <n v="0"/>
    <m/>
    <n v="0"/>
    <n v="0"/>
    <n v="0"/>
    <x v="1"/>
    <x v="10"/>
  </r>
  <r>
    <x v="70"/>
    <s v="Plain vase"/>
    <s v="Terracotta"/>
    <n v="7"/>
    <n v="3"/>
    <n v="21"/>
    <n v="35"/>
    <n v="210"/>
    <n v="7350"/>
    <n v="4410"/>
    <n v="2940"/>
    <n v="172"/>
    <n v="6020"/>
    <n v="3612"/>
    <n v="2408"/>
    <n v="25"/>
    <n v="875"/>
    <n v="525"/>
    <n v="350"/>
    <n v="0"/>
    <n v="0"/>
    <n v="0"/>
    <n v="0"/>
    <n v="0"/>
    <n v="0"/>
    <n v="0"/>
    <n v="0"/>
    <m/>
    <n v="0"/>
    <n v="0"/>
    <n v="0"/>
    <m/>
    <n v="0"/>
    <n v="0"/>
    <n v="0"/>
    <x v="1"/>
    <x v="2"/>
  </r>
  <r>
    <x v="71"/>
    <s v="Plain vase"/>
    <s v="Terracotta"/>
    <n v="9"/>
    <n v="3"/>
    <n v="27"/>
    <n v="45"/>
    <n v="312"/>
    <n v="14040"/>
    <n v="8424"/>
    <n v="5616"/>
    <n v="108"/>
    <n v="4860"/>
    <n v="2916"/>
    <n v="1944"/>
    <n v="30"/>
    <n v="1350"/>
    <n v="810"/>
    <n v="540"/>
    <n v="0"/>
    <n v="0"/>
    <n v="0"/>
    <n v="0"/>
    <n v="0"/>
    <n v="0"/>
    <n v="0"/>
    <n v="0"/>
    <m/>
    <n v="0"/>
    <n v="0"/>
    <n v="0"/>
    <m/>
    <n v="0"/>
    <n v="0"/>
    <n v="0"/>
    <x v="1"/>
    <x v="10"/>
  </r>
  <r>
    <x v="72"/>
    <s v="Plain vase"/>
    <s v="Terracotta"/>
    <n v="10.5"/>
    <n v="3"/>
    <n v="31.5"/>
    <n v="55"/>
    <n v="289"/>
    <n v="15895"/>
    <n v="9103.5"/>
    <n v="6791.5"/>
    <n v="193"/>
    <n v="10615"/>
    <n v="6079.5"/>
    <n v="4535.5"/>
    <n v="205"/>
    <n v="11275"/>
    <n v="6457.5"/>
    <n v="4817.5"/>
    <n v="0"/>
    <n v="0"/>
    <n v="0"/>
    <n v="0"/>
    <n v="0"/>
    <n v="0"/>
    <n v="0"/>
    <n v="0"/>
    <m/>
    <n v="0"/>
    <n v="0"/>
    <n v="0"/>
    <m/>
    <n v="0"/>
    <n v="0"/>
    <n v="0"/>
    <x v="1"/>
    <x v="0"/>
  </r>
  <r>
    <x v="73"/>
    <s v="Plain vase"/>
    <s v="Terracotta"/>
    <n v="12"/>
    <n v="3"/>
    <n v="36"/>
    <n v="65"/>
    <n v="240"/>
    <n v="15600"/>
    <n v="8640"/>
    <n v="6960"/>
    <n v="170"/>
    <n v="11050"/>
    <n v="6120"/>
    <n v="4930"/>
    <n v="15"/>
    <n v="975"/>
    <n v="540"/>
    <n v="435"/>
    <n v="0"/>
    <n v="0"/>
    <n v="0"/>
    <n v="0"/>
    <n v="0"/>
    <n v="0"/>
    <n v="0"/>
    <n v="0"/>
    <m/>
    <n v="0"/>
    <n v="0"/>
    <n v="0"/>
    <m/>
    <n v="0"/>
    <n v="0"/>
    <n v="0"/>
    <x v="1"/>
    <x v="1"/>
  </r>
  <r>
    <x v="74"/>
    <s v="Garlanded vase"/>
    <s v="Terracotta"/>
    <n v="13"/>
    <n v="3"/>
    <n v="39"/>
    <n v="75"/>
    <n v="13"/>
    <n v="975"/>
    <n v="507"/>
    <n v="468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x v="1"/>
    <x v="10"/>
  </r>
  <r>
    <x v="75"/>
    <s v="Garlanded vase"/>
    <s v="Terracotta"/>
    <n v="15"/>
    <n v="3"/>
    <n v="45"/>
    <n v="88"/>
    <n v="18"/>
    <n v="1584"/>
    <n v="810"/>
    <n v="774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x v="1"/>
    <x v="5"/>
  </r>
  <r>
    <x v="76"/>
    <s v="Window Box"/>
    <s v="Terracotta"/>
    <n v="9"/>
    <n v="3"/>
    <n v="27"/>
    <n v="64"/>
    <n v="7"/>
    <n v="448"/>
    <n v="189"/>
    <n v="259"/>
    <n v="25"/>
    <n v="1600"/>
    <n v="675"/>
    <n v="925"/>
    <n v="25"/>
    <n v="1600"/>
    <n v="675"/>
    <n v="925"/>
    <n v="0"/>
    <n v="0"/>
    <n v="0"/>
    <n v="0"/>
    <n v="0"/>
    <n v="0"/>
    <n v="0"/>
    <n v="0"/>
    <m/>
    <n v="0"/>
    <n v="0"/>
    <n v="0"/>
    <m/>
    <n v="0"/>
    <n v="0"/>
    <n v="0"/>
    <x v="1"/>
    <x v="10"/>
  </r>
  <r>
    <x v="77"/>
    <s v="Olympic dual bin"/>
    <s v="Black"/>
    <n v="40"/>
    <n v="2.8"/>
    <n v="112"/>
    <n v="450"/>
    <n v="487"/>
    <n v="219150"/>
    <n v="54544"/>
    <n v="164606"/>
    <n v="450"/>
    <n v="202500"/>
    <n v="50400"/>
    <n v="152100"/>
    <n v="954"/>
    <n v="429300"/>
    <n v="106848"/>
    <n v="322452"/>
    <n v="25"/>
    <n v="11250"/>
    <n v="2800"/>
    <n v="8450"/>
    <n v="0"/>
    <n v="0"/>
    <n v="0"/>
    <n v="0"/>
    <n v="0"/>
    <n v="0"/>
    <n v="0"/>
    <n v="0"/>
    <n v="0"/>
    <n v="0"/>
    <n v="0"/>
    <n v="0"/>
    <x v="2"/>
    <x v="5"/>
  </r>
  <r>
    <x v="78"/>
    <s v="Ample bin"/>
    <s v="Black"/>
    <n v="20"/>
    <n v="2.8"/>
    <n v="56"/>
    <n v="150"/>
    <n v="230"/>
    <n v="34500"/>
    <n v="12880"/>
    <n v="21620"/>
    <n v="215"/>
    <n v="32250"/>
    <n v="12040"/>
    <n v="20210"/>
    <n v="150"/>
    <n v="22500"/>
    <n v="8400"/>
    <n v="14100"/>
    <n v="20"/>
    <n v="3000"/>
    <n v="1120"/>
    <n v="1880"/>
    <n v="80"/>
    <n v="12000"/>
    <n v="4480"/>
    <n v="7520"/>
    <n v="40"/>
    <n v="6000"/>
    <n v="2240"/>
    <n v="3760"/>
    <n v="50"/>
    <n v="7500"/>
    <n v="2800"/>
    <n v="4700"/>
    <x v="2"/>
    <x v="1"/>
  </r>
  <r>
    <x v="79"/>
    <s v="Stipple bin"/>
    <s v="Black"/>
    <n v="10"/>
    <n v="2.8"/>
    <n v="28"/>
    <n v="55"/>
    <n v="200"/>
    <n v="11000"/>
    <n v="5600"/>
    <n v="5400"/>
    <n v="233"/>
    <n v="12815"/>
    <n v="6524"/>
    <n v="6291"/>
    <n v="150"/>
    <n v="8250"/>
    <n v="4200"/>
    <n v="4050"/>
    <n v="200"/>
    <n v="11000"/>
    <n v="5600"/>
    <n v="5400"/>
    <n v="148"/>
    <n v="8140"/>
    <n v="4144"/>
    <n v="3996"/>
    <n v="150"/>
    <n v="8250"/>
    <n v="4200"/>
    <n v="4050"/>
    <n v="170"/>
    <n v="9350"/>
    <n v="4760"/>
    <n v="4590"/>
    <x v="2"/>
    <x v="6"/>
  </r>
  <r>
    <x v="80"/>
    <s v="West min bin"/>
    <s v="Black"/>
    <n v="12"/>
    <n v="2.8"/>
    <n v="33.599999999999994"/>
    <n v="75"/>
    <n v="315"/>
    <n v="23625"/>
    <n v="10583.999999999998"/>
    <n v="13041.000000000002"/>
    <n v="467"/>
    <n v="35025"/>
    <n v="15691.199999999997"/>
    <n v="19333.800000000003"/>
    <n v="580"/>
    <n v="43500"/>
    <n v="19487.999999999996"/>
    <n v="24012.000000000004"/>
    <n v="443"/>
    <n v="33225"/>
    <n v="14884.799999999997"/>
    <n v="18340.200000000004"/>
    <n v="521"/>
    <n v="39075"/>
    <n v="17505.599999999999"/>
    <n v="21569.4"/>
    <n v="342"/>
    <n v="25650"/>
    <n v="11491.199999999999"/>
    <n v="14158.800000000001"/>
    <n v="155"/>
    <n v="11625"/>
    <n v="5207.9999999999991"/>
    <n v="6417.0000000000009"/>
    <x v="2"/>
    <x v="6"/>
  </r>
  <r>
    <x v="81"/>
    <s v="Penguin bin"/>
    <s v="Black"/>
    <n v="30"/>
    <n v="2.8"/>
    <n v="84"/>
    <n v="250"/>
    <n v="70"/>
    <n v="17500"/>
    <n v="5880"/>
    <n v="11620"/>
    <n v="55"/>
    <n v="13750"/>
    <n v="4620"/>
    <n v="9130"/>
    <n v="30"/>
    <n v="7500"/>
    <n v="2520"/>
    <n v="4980"/>
    <n v="55"/>
    <n v="13750"/>
    <n v="4620"/>
    <n v="9130"/>
    <n v="168"/>
    <n v="42000"/>
    <n v="14112"/>
    <n v="27888"/>
    <n v="213"/>
    <n v="53250"/>
    <n v="17892"/>
    <n v="35358"/>
    <n v="230"/>
    <n v="57500"/>
    <n v="19320"/>
    <n v="38180"/>
    <x v="2"/>
    <x v="5"/>
  </r>
  <r>
    <x v="82"/>
    <s v="Square hood bin"/>
    <s v="Black"/>
    <n v="25"/>
    <n v="2.8"/>
    <n v="70"/>
    <n v="180"/>
    <n v="40"/>
    <n v="7200"/>
    <n v="2800"/>
    <n v="4400"/>
    <n v="30"/>
    <n v="5400"/>
    <n v="2100"/>
    <n v="330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2"/>
    <x v="0"/>
  </r>
  <r>
    <x v="83"/>
    <s v="West min liner"/>
    <s v="Black"/>
    <n v="4"/>
    <n v="2.8"/>
    <n v="11.2"/>
    <n v="50"/>
    <n v="332"/>
    <n v="16600"/>
    <n v="3718.3999999999996"/>
    <n v="12881.6"/>
    <n v="280"/>
    <n v="14000"/>
    <n v="3136"/>
    <n v="10864"/>
    <n v="309"/>
    <n v="15450"/>
    <n v="3460.7999999999997"/>
    <n v="11989.2"/>
    <n v="280"/>
    <n v="14000"/>
    <n v="3136"/>
    <n v="10864"/>
    <n v="255"/>
    <n v="12750"/>
    <n v="2856"/>
    <n v="9894"/>
    <n v="244"/>
    <n v="12200"/>
    <n v="2732.7999999999997"/>
    <n v="9467.2000000000007"/>
    <n v="158"/>
    <n v="7900"/>
    <n v="1769.6"/>
    <n v="6130.4"/>
    <x v="2"/>
    <x v="2"/>
  </r>
  <r>
    <x v="84"/>
    <s v="Tapered hood bin"/>
    <s v="Black"/>
    <n v="35"/>
    <n v="2.8"/>
    <n v="98"/>
    <n v="300"/>
    <n v="19"/>
    <n v="5700"/>
    <n v="1862"/>
    <n v="3838"/>
    <n v="41"/>
    <n v="12300"/>
    <n v="4018"/>
    <n v="8282"/>
    <n v="40"/>
    <n v="12000"/>
    <n v="3920"/>
    <n v="8080"/>
    <n v="23"/>
    <n v="6900"/>
    <n v="2254"/>
    <n v="4646"/>
    <n v="70"/>
    <n v="21000"/>
    <n v="6860"/>
    <n v="14140"/>
    <n v="22"/>
    <n v="6600"/>
    <n v="2156"/>
    <n v="4444"/>
    <n v="25"/>
    <n v="7500"/>
    <n v="2450"/>
    <n v="5050"/>
    <x v="2"/>
    <x v="1"/>
  </r>
  <r>
    <x v="85"/>
    <s v="Robin bin"/>
    <s v="Black"/>
    <n v="30"/>
    <n v="2.8"/>
    <n v="84"/>
    <n v="250"/>
    <n v="15"/>
    <n v="3750"/>
    <n v="1260"/>
    <n v="2490"/>
    <n v="10"/>
    <n v="2500"/>
    <n v="840"/>
    <n v="1660"/>
    <n v="8"/>
    <n v="2000"/>
    <n v="672"/>
    <n v="1328"/>
    <n v="10"/>
    <n v="2500"/>
    <n v="840"/>
    <n v="1660"/>
    <n v="25"/>
    <n v="6250"/>
    <n v="2100"/>
    <n v="4150"/>
    <n v="10"/>
    <n v="2500"/>
    <n v="840"/>
    <n v="1660"/>
    <n v="3"/>
    <n v="750"/>
    <n v="252"/>
    <n v="498"/>
    <x v="2"/>
    <x v="6"/>
  </r>
  <r>
    <x v="86"/>
    <s v="Enviro can recycle - post"/>
    <s v="Black"/>
    <n v="8"/>
    <n v="2.8"/>
    <n v="22.4"/>
    <n v="125"/>
    <n v="45"/>
    <n v="5625"/>
    <n v="1007.9999999999999"/>
    <n v="4617"/>
    <n v="50"/>
    <n v="6250"/>
    <n v="1120"/>
    <n v="5130"/>
    <n v="80"/>
    <n v="10000"/>
    <n v="1792"/>
    <n v="8208"/>
    <n v="50"/>
    <n v="6250"/>
    <n v="1120"/>
    <n v="5130"/>
    <n v="120"/>
    <n v="15000"/>
    <n v="2688"/>
    <n v="12312"/>
    <n v="103"/>
    <n v="12875"/>
    <n v="2307.1999999999998"/>
    <n v="10567.8"/>
    <n v="69"/>
    <n v="8625"/>
    <n v="1545.6"/>
    <n v="7079.4"/>
    <x v="2"/>
    <x v="7"/>
  </r>
  <r>
    <x v="87"/>
    <s v="Eco bin"/>
    <s v="Black"/>
    <n v="30"/>
    <n v="2.8"/>
    <n v="84"/>
    <n v="200"/>
    <n v="20"/>
    <n v="4000"/>
    <n v="1680"/>
    <n v="2320"/>
    <n v="25"/>
    <n v="5000"/>
    <n v="2100"/>
    <n v="2900"/>
    <n v="60"/>
    <n v="12000"/>
    <n v="5040"/>
    <n v="6960"/>
    <n v="45"/>
    <n v="9000"/>
    <n v="3780"/>
    <n v="5220"/>
    <n v="55"/>
    <n v="11000"/>
    <n v="4620"/>
    <n v="6380"/>
    <n v="130"/>
    <n v="26000"/>
    <n v="10920"/>
    <n v="15080"/>
    <n v="0"/>
    <n v="0"/>
    <n v="0"/>
    <n v="0"/>
    <x v="2"/>
    <x v="0"/>
  </r>
  <r>
    <x v="88"/>
    <s v="Parot bin "/>
    <s v="Black"/>
    <n v="30"/>
    <n v="2.8"/>
    <n v="84"/>
    <n v="280"/>
    <n v="12"/>
    <n v="3360"/>
    <n v="1008"/>
    <n v="2352"/>
    <n v="12"/>
    <n v="3360"/>
    <n v="1008"/>
    <n v="2352"/>
    <n v="9"/>
    <n v="2520"/>
    <n v="756"/>
    <n v="1764"/>
    <n v="10"/>
    <n v="2800"/>
    <n v="840"/>
    <n v="1960"/>
    <n v="13"/>
    <n v="3640"/>
    <n v="1092"/>
    <n v="2548"/>
    <n v="13"/>
    <n v="3640"/>
    <n v="1092"/>
    <n v="2548"/>
    <n v="15"/>
    <n v="4200"/>
    <n v="1260"/>
    <n v="2940"/>
    <x v="2"/>
    <x v="8"/>
  </r>
  <r>
    <x v="89"/>
    <s v="Bear bin"/>
    <s v="Black"/>
    <n v="45"/>
    <n v="2.8"/>
    <n v="125.99999999999999"/>
    <n v="300"/>
    <n v="23"/>
    <n v="6900"/>
    <n v="2897.9999999999995"/>
    <n v="4002.0000000000005"/>
    <n v="20"/>
    <n v="6000"/>
    <n v="2519.9999999999995"/>
    <n v="3480.0000000000005"/>
    <n v="15"/>
    <n v="4500"/>
    <n v="1889.9999999999998"/>
    <n v="2610"/>
    <n v="10"/>
    <n v="3000"/>
    <n v="1259.9999999999998"/>
    <n v="1740.0000000000002"/>
    <n v="13"/>
    <n v="3900"/>
    <n v="1637.9999999999998"/>
    <n v="2262"/>
    <n v="20"/>
    <n v="6000"/>
    <n v="2519.9999999999995"/>
    <n v="3480.0000000000005"/>
    <n v="15"/>
    <n v="4500"/>
    <n v="1889.9999999999998"/>
    <n v="2610"/>
    <x v="2"/>
    <x v="9"/>
  </r>
  <r>
    <x v="90"/>
    <s v="Screwball post bin"/>
    <s v="Black"/>
    <n v="6"/>
    <n v="2.8"/>
    <n v="16.799999999999997"/>
    <n v="130"/>
    <n v="85"/>
    <n v="11050"/>
    <n v="1427.9999999999998"/>
    <n v="9622"/>
    <n v="34"/>
    <n v="4420"/>
    <n v="571.19999999999993"/>
    <n v="3848.8"/>
    <n v="33"/>
    <n v="4290"/>
    <n v="554.39999999999986"/>
    <n v="3735.6000000000004"/>
    <n v="10"/>
    <n v="1300"/>
    <n v="167.99999999999997"/>
    <n v="1132"/>
    <n v="0"/>
    <n v="0"/>
    <n v="0"/>
    <n v="0"/>
    <n v="0"/>
    <n v="0"/>
    <n v="0"/>
    <n v="0"/>
    <n v="0"/>
    <n v="0"/>
    <n v="0"/>
    <n v="0"/>
    <x v="2"/>
    <x v="4"/>
  </r>
  <r>
    <x v="91"/>
    <s v="Slim bin"/>
    <s v="Black"/>
    <n v="25"/>
    <n v="2.8"/>
    <n v="70"/>
    <n v="99"/>
    <n v="65"/>
    <n v="6435"/>
    <n v="4550"/>
    <n v="1885"/>
    <n v="50"/>
    <n v="4950"/>
    <n v="3500"/>
    <n v="1450"/>
    <n v="95"/>
    <n v="9405"/>
    <n v="6650"/>
    <n v="2755"/>
    <n v="89"/>
    <n v="8811"/>
    <n v="6230"/>
    <n v="2581"/>
    <n v="66"/>
    <n v="6534"/>
    <n v="4620"/>
    <n v="1914"/>
    <n v="30"/>
    <n v="2970"/>
    <n v="2100"/>
    <n v="870"/>
    <n v="0"/>
    <n v="0"/>
    <n v="0"/>
    <n v="0"/>
    <x v="2"/>
    <x v="8"/>
  </r>
  <r>
    <x v="92"/>
    <s v="Chick bin"/>
    <s v="Black"/>
    <n v="30"/>
    <n v="2.8"/>
    <n v="84"/>
    <n v="250"/>
    <n v="15"/>
    <n v="3750"/>
    <n v="1260"/>
    <n v="2490"/>
    <n v="17"/>
    <n v="4250"/>
    <n v="1428"/>
    <n v="2822"/>
    <n v="15"/>
    <n v="3750"/>
    <n v="1260"/>
    <n v="2490"/>
    <n v="20"/>
    <n v="5000"/>
    <n v="1680"/>
    <n v="3320"/>
    <n v="35"/>
    <n v="8750"/>
    <n v="2940"/>
    <n v="5810"/>
    <n v="24"/>
    <n v="6000"/>
    <n v="2016"/>
    <n v="3984"/>
    <n v="15"/>
    <n v="3750"/>
    <n v="1260"/>
    <n v="2490"/>
    <x v="2"/>
    <x v="5"/>
  </r>
  <r>
    <x v="93"/>
    <s v="Westmin recycle"/>
    <s v="Black"/>
    <n v="30"/>
    <n v="2.8"/>
    <n v="84"/>
    <n v="300"/>
    <n v="25"/>
    <n v="7500"/>
    <n v="2100"/>
    <n v="5400"/>
    <n v="30"/>
    <n v="9000"/>
    <n v="2520"/>
    <n v="6480"/>
    <n v="10"/>
    <n v="3000"/>
    <n v="840"/>
    <n v="2160"/>
    <n v="20"/>
    <n v="6000"/>
    <n v="1680"/>
    <n v="4320"/>
    <n v="43"/>
    <n v="12900"/>
    <n v="3612"/>
    <n v="9288"/>
    <n v="55"/>
    <n v="16500"/>
    <n v="4620"/>
    <n v="11880"/>
    <n v="10"/>
    <n v="3000"/>
    <n v="840"/>
    <n v="2160"/>
    <x v="2"/>
    <x v="9"/>
  </r>
  <r>
    <x v="94"/>
    <s v="Eviro bin - floor"/>
    <s v="Black"/>
    <n v="30"/>
    <n v="2.8"/>
    <n v="84"/>
    <n v="280"/>
    <n v="35"/>
    <n v="9800"/>
    <n v="2940"/>
    <n v="6860"/>
    <n v="55"/>
    <n v="15400"/>
    <n v="4620"/>
    <n v="10780"/>
    <n v="2"/>
    <n v="560"/>
    <n v="168"/>
    <n v="392"/>
    <n v="10"/>
    <n v="2800"/>
    <n v="840"/>
    <n v="1960"/>
    <n v="62"/>
    <n v="17360"/>
    <n v="5208"/>
    <n v="12152"/>
    <n v="57"/>
    <n v="15960"/>
    <n v="4788"/>
    <n v="11172"/>
    <n v="315"/>
    <n v="88200"/>
    <n v="26460"/>
    <n v="61740"/>
    <x v="2"/>
    <x v="4"/>
  </r>
  <r>
    <x v="95"/>
    <s v="Poo bin"/>
    <s v="Black"/>
    <n v="7"/>
    <n v="2.8"/>
    <n v="19.599999999999998"/>
    <n v="120"/>
    <n v="10"/>
    <n v="1200"/>
    <n v="195.99999999999997"/>
    <n v="100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2"/>
    <x v="9"/>
  </r>
  <r>
    <x v="96"/>
    <s v="Screwball post bin"/>
    <s v="Black"/>
    <n v="5"/>
    <n v="2.8"/>
    <n v="14"/>
    <n v="100"/>
    <n v="5"/>
    <n v="500"/>
    <n v="70"/>
    <n v="430"/>
    <n v="7"/>
    <n v="700"/>
    <n v="98"/>
    <n v="602"/>
    <n v="3"/>
    <n v="300"/>
    <n v="42"/>
    <n v="258"/>
    <n v="8"/>
    <n v="800"/>
    <n v="112"/>
    <n v="688"/>
    <n v="0"/>
    <n v="0"/>
    <n v="0"/>
    <n v="0"/>
    <n v="0"/>
    <n v="0"/>
    <n v="0"/>
    <n v="0"/>
    <n v="0"/>
    <n v="0"/>
    <n v="0"/>
    <n v="0"/>
    <x v="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OLY 1P"/>
    <x v="0"/>
    <s v="Black"/>
    <n v="40"/>
    <n v="2.8"/>
    <n v="112"/>
    <n v="450"/>
    <n v="487"/>
    <n v="219150"/>
    <n v="54544"/>
    <n v="164606"/>
    <n v="450"/>
    <n v="202500"/>
    <n v="50400"/>
    <n v="152100"/>
    <n v="954"/>
    <n v="429300"/>
    <n v="106848"/>
    <n v="322452"/>
    <n v="25"/>
    <n v="11250"/>
    <n v="2800"/>
    <n v="8450"/>
    <n v="0"/>
    <n v="0"/>
    <n v="0"/>
    <n v="0"/>
    <n v="0"/>
    <n v="0"/>
    <n v="0"/>
    <n v="0"/>
    <n v="0"/>
    <n v="0"/>
    <n v="0"/>
    <n v="0"/>
    <s v="Bins"/>
    <n v="90"/>
  </r>
  <r>
    <s v="AMP 1P"/>
    <x v="1"/>
    <s v="Black"/>
    <n v="20"/>
    <n v="2.8"/>
    <n v="56"/>
    <n v="150"/>
    <n v="230"/>
    <n v="34500"/>
    <n v="12880"/>
    <n v="21620"/>
    <n v="215"/>
    <n v="32250"/>
    <n v="12040"/>
    <n v="20210"/>
    <n v="150"/>
    <n v="22500"/>
    <n v="8400"/>
    <n v="14100"/>
    <n v="20"/>
    <n v="3000"/>
    <n v="1120"/>
    <n v="1880"/>
    <n v="80"/>
    <n v="12000"/>
    <n v="4480"/>
    <n v="7520"/>
    <n v="40"/>
    <n v="6000"/>
    <n v="2240"/>
    <n v="3760"/>
    <n v="50"/>
    <n v="7500"/>
    <n v="2800"/>
    <n v="4700"/>
    <s v="Bins"/>
    <n v="97"/>
  </r>
  <r>
    <s v="ST 1P"/>
    <x v="2"/>
    <s v="Black"/>
    <n v="10"/>
    <n v="2.8"/>
    <n v="28"/>
    <n v="55"/>
    <n v="200"/>
    <n v="11000"/>
    <n v="5600"/>
    <n v="5400"/>
    <n v="233"/>
    <n v="12815"/>
    <n v="6524"/>
    <n v="6291"/>
    <n v="150"/>
    <n v="8250"/>
    <n v="4200"/>
    <n v="4050"/>
    <n v="200"/>
    <n v="11000"/>
    <n v="5600"/>
    <n v="5400"/>
    <n v="148"/>
    <n v="8140"/>
    <n v="4144"/>
    <n v="3996"/>
    <n v="150"/>
    <n v="8250"/>
    <n v="4200"/>
    <n v="4050"/>
    <n v="170"/>
    <n v="9350"/>
    <n v="4760"/>
    <n v="4590"/>
    <s v="Bins"/>
    <n v="96"/>
  </r>
  <r>
    <s v="WLB 1P"/>
    <x v="3"/>
    <s v="Black"/>
    <n v="12"/>
    <n v="2.8"/>
    <n v="33.599999999999994"/>
    <n v="75"/>
    <n v="315"/>
    <n v="23625"/>
    <n v="10583.999999999998"/>
    <n v="13041.000000000002"/>
    <n v="467"/>
    <n v="35025"/>
    <n v="15691.199999999997"/>
    <n v="19333.800000000003"/>
    <n v="580"/>
    <n v="43500"/>
    <n v="19487.999999999996"/>
    <n v="24012.000000000004"/>
    <n v="443"/>
    <n v="33225"/>
    <n v="14884.799999999997"/>
    <n v="18340.200000000004"/>
    <n v="521"/>
    <n v="39075"/>
    <n v="17505.599999999999"/>
    <n v="21569.4"/>
    <n v="342"/>
    <n v="25650"/>
    <n v="11491.199999999999"/>
    <n v="14158.800000000001"/>
    <n v="155"/>
    <n v="11625"/>
    <n v="5207.9999999999991"/>
    <n v="6417.0000000000009"/>
    <s v="Bins"/>
    <n v="96"/>
  </r>
  <r>
    <s v="PEN 1P"/>
    <x v="4"/>
    <s v="Black"/>
    <n v="30"/>
    <n v="2.8"/>
    <n v="84"/>
    <n v="250"/>
    <n v="70"/>
    <n v="17500"/>
    <n v="5880"/>
    <n v="11620"/>
    <n v="55"/>
    <n v="13750"/>
    <n v="4620"/>
    <n v="9130"/>
    <n v="30"/>
    <n v="7500"/>
    <n v="2520"/>
    <n v="4980"/>
    <n v="55"/>
    <n v="13750"/>
    <n v="4620"/>
    <n v="9130"/>
    <n v="168"/>
    <n v="42000"/>
    <n v="14112"/>
    <n v="27888"/>
    <n v="213"/>
    <n v="53250"/>
    <n v="17892"/>
    <n v="35358"/>
    <n v="230"/>
    <n v="57500"/>
    <n v="19320"/>
    <n v="38180"/>
    <s v="Bins"/>
    <n v="90"/>
  </r>
  <r>
    <s v="SQD 0P"/>
    <x v="5"/>
    <s v="Black"/>
    <n v="25"/>
    <n v="2.8"/>
    <n v="70"/>
    <n v="180"/>
    <n v="40"/>
    <n v="7200"/>
    <n v="2800"/>
    <n v="4400"/>
    <n v="30"/>
    <n v="5400"/>
    <n v="2100"/>
    <n v="330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Bins"/>
    <n v="91"/>
  </r>
  <r>
    <s v="WLB 1PL"/>
    <x v="6"/>
    <s v="Black"/>
    <n v="4"/>
    <n v="2.8"/>
    <n v="11.2"/>
    <n v="50"/>
    <n v="332"/>
    <n v="16600"/>
    <n v="3718.3999999999996"/>
    <n v="12881.6"/>
    <n v="280"/>
    <n v="14000"/>
    <n v="3136"/>
    <n v="10864"/>
    <n v="309"/>
    <n v="15450"/>
    <n v="3460.7999999999997"/>
    <n v="11989.2"/>
    <n v="280"/>
    <n v="14000"/>
    <n v="3136"/>
    <n v="10864"/>
    <n v="255"/>
    <n v="12750"/>
    <n v="2856"/>
    <n v="9894"/>
    <n v="244"/>
    <n v="12200"/>
    <n v="2732.7999999999997"/>
    <n v="9467.2000000000007"/>
    <n v="158"/>
    <n v="7900"/>
    <n v="1769.6"/>
    <n v="6130.4"/>
    <s v="Bins"/>
    <n v="94"/>
  </r>
  <r>
    <s v="TAR 1P"/>
    <x v="7"/>
    <s v="Black"/>
    <n v="35"/>
    <n v="2.8"/>
    <n v="98"/>
    <n v="300"/>
    <n v="19"/>
    <n v="5700"/>
    <n v="1862"/>
    <n v="3838"/>
    <n v="41"/>
    <n v="12300"/>
    <n v="4018"/>
    <n v="8282"/>
    <n v="40"/>
    <n v="12000"/>
    <n v="3920"/>
    <n v="8080"/>
    <n v="23"/>
    <n v="6900"/>
    <n v="2254"/>
    <n v="4646"/>
    <n v="70"/>
    <n v="21000"/>
    <n v="6860"/>
    <n v="14140"/>
    <n v="22"/>
    <n v="6600"/>
    <n v="2156"/>
    <n v="4444"/>
    <n v="25"/>
    <n v="7500"/>
    <n v="2450"/>
    <n v="5050"/>
    <s v="Bins"/>
    <n v="97"/>
  </r>
  <r>
    <s v="ROB 1P"/>
    <x v="8"/>
    <s v="Black"/>
    <n v="30"/>
    <n v="2.8"/>
    <n v="84"/>
    <n v="250"/>
    <n v="15"/>
    <n v="3750"/>
    <n v="1260"/>
    <n v="2490"/>
    <n v="10"/>
    <n v="2500"/>
    <n v="840"/>
    <n v="1660"/>
    <n v="8"/>
    <n v="2000"/>
    <n v="672"/>
    <n v="1328"/>
    <n v="10"/>
    <n v="2500"/>
    <n v="840"/>
    <n v="1660"/>
    <n v="25"/>
    <n v="6250"/>
    <n v="2100"/>
    <n v="4150"/>
    <n v="10"/>
    <n v="2500"/>
    <n v="840"/>
    <n v="1660"/>
    <n v="3"/>
    <n v="750"/>
    <n v="252"/>
    <n v="498"/>
    <s v="Bins"/>
    <n v="96"/>
  </r>
  <r>
    <s v="ACT 1P"/>
    <x v="9"/>
    <s v="Black"/>
    <n v="8"/>
    <n v="2.8"/>
    <n v="22.4"/>
    <n v="125"/>
    <n v="45"/>
    <n v="5625"/>
    <n v="1007.9999999999999"/>
    <n v="4617"/>
    <n v="50"/>
    <n v="6250"/>
    <n v="1120"/>
    <n v="5130"/>
    <n v="80"/>
    <n v="10000"/>
    <n v="1792"/>
    <n v="8208"/>
    <n v="50"/>
    <n v="6250"/>
    <n v="1120"/>
    <n v="5130"/>
    <n v="120"/>
    <n v="15000"/>
    <n v="2688"/>
    <n v="12312"/>
    <n v="103"/>
    <n v="12875"/>
    <n v="2307.1999999999998"/>
    <n v="10567.8"/>
    <n v="69"/>
    <n v="8625"/>
    <n v="1545.6"/>
    <n v="7079.4"/>
    <s v="Bins"/>
    <n v="100"/>
  </r>
  <r>
    <s v="ECO 1P"/>
    <x v="10"/>
    <s v="Black"/>
    <n v="30"/>
    <n v="2.8"/>
    <n v="84"/>
    <n v="200"/>
    <n v="20"/>
    <n v="4000"/>
    <n v="1680"/>
    <n v="2320"/>
    <n v="25"/>
    <n v="5000"/>
    <n v="2100"/>
    <n v="2900"/>
    <n v="60"/>
    <n v="12000"/>
    <n v="5040"/>
    <n v="6960"/>
    <n v="45"/>
    <n v="9000"/>
    <n v="3780"/>
    <n v="5220"/>
    <n v="55"/>
    <n v="11000"/>
    <n v="4620"/>
    <n v="6380"/>
    <n v="130"/>
    <n v="26000"/>
    <n v="10920"/>
    <n v="15080"/>
    <n v="0"/>
    <n v="0"/>
    <n v="0"/>
    <n v="0"/>
    <s v="Bins"/>
    <n v="91"/>
  </r>
  <r>
    <s v="PAR 1P"/>
    <x v="11"/>
    <s v="Black"/>
    <n v="30"/>
    <n v="2.8"/>
    <n v="84"/>
    <n v="280"/>
    <n v="12"/>
    <n v="3360"/>
    <n v="1008"/>
    <n v="2352"/>
    <n v="12"/>
    <n v="3360"/>
    <n v="1008"/>
    <n v="2352"/>
    <n v="9"/>
    <n v="2520"/>
    <n v="756"/>
    <n v="1764"/>
    <n v="10"/>
    <n v="2800"/>
    <n v="840"/>
    <n v="1960"/>
    <n v="13"/>
    <n v="3640"/>
    <n v="1092"/>
    <n v="2548"/>
    <n v="13"/>
    <n v="3640"/>
    <n v="1092"/>
    <n v="2548"/>
    <n v="15"/>
    <n v="4200"/>
    <n v="1260"/>
    <n v="2940"/>
    <s v="Bins"/>
    <n v="93"/>
  </r>
  <r>
    <s v="AMB 1P"/>
    <x v="12"/>
    <s v="Black"/>
    <n v="45"/>
    <n v="2.8"/>
    <n v="125.99999999999999"/>
    <n v="300"/>
    <n v="23"/>
    <n v="6900"/>
    <n v="2897.9999999999995"/>
    <n v="4002.0000000000005"/>
    <n v="20"/>
    <n v="6000"/>
    <n v="2519.9999999999995"/>
    <n v="3480.0000000000005"/>
    <n v="15"/>
    <n v="4500"/>
    <n v="1889.9999999999998"/>
    <n v="2610"/>
    <n v="10"/>
    <n v="3000"/>
    <n v="1259.9999999999998"/>
    <n v="1740.0000000000002"/>
    <n v="13"/>
    <n v="3900"/>
    <n v="1637.9999999999998"/>
    <n v="2262"/>
    <n v="20"/>
    <n v="6000"/>
    <n v="2519.9999999999995"/>
    <n v="3480.0000000000005"/>
    <n v="15"/>
    <n v="4500"/>
    <n v="1889.9999999999998"/>
    <n v="2610"/>
    <s v="Bins"/>
    <n v="98"/>
  </r>
  <r>
    <s v="SCW TP"/>
    <x v="13"/>
    <s v="Black"/>
    <n v="6"/>
    <n v="2.8"/>
    <n v="16.799999999999997"/>
    <n v="130"/>
    <n v="85"/>
    <n v="11050"/>
    <n v="1427.9999999999998"/>
    <n v="9622"/>
    <n v="34"/>
    <n v="4420"/>
    <n v="571.19999999999993"/>
    <n v="3848.8"/>
    <n v="33"/>
    <n v="4290"/>
    <n v="554.39999999999986"/>
    <n v="3735.6000000000004"/>
    <n v="10"/>
    <n v="1300"/>
    <n v="167.99999999999997"/>
    <n v="1132"/>
    <n v="0"/>
    <n v="0"/>
    <n v="0"/>
    <n v="0"/>
    <n v="0"/>
    <n v="0"/>
    <n v="0"/>
    <n v="0"/>
    <n v="0"/>
    <n v="0"/>
    <n v="0"/>
    <n v="0"/>
    <s v="Bins"/>
    <n v="92"/>
  </r>
  <r>
    <s v="SLM 0P"/>
    <x v="14"/>
    <s v="Black"/>
    <n v="25"/>
    <n v="2.8"/>
    <n v="70"/>
    <n v="99"/>
    <n v="65"/>
    <n v="6435"/>
    <n v="4550"/>
    <n v="1885"/>
    <n v="50"/>
    <n v="4950"/>
    <n v="3500"/>
    <n v="1450"/>
    <n v="95"/>
    <n v="9405"/>
    <n v="6650"/>
    <n v="2755"/>
    <n v="89"/>
    <n v="8811"/>
    <n v="6230"/>
    <n v="2581"/>
    <n v="66"/>
    <n v="6534"/>
    <n v="4620"/>
    <n v="1914"/>
    <n v="30"/>
    <n v="2970"/>
    <n v="2100"/>
    <n v="870"/>
    <n v="0"/>
    <n v="0"/>
    <n v="0"/>
    <n v="0"/>
    <s v="Bins"/>
    <n v="93"/>
  </r>
  <r>
    <s v="CHK 1P"/>
    <x v="15"/>
    <s v="Black"/>
    <n v="30"/>
    <n v="2.8"/>
    <n v="84"/>
    <n v="250"/>
    <n v="15"/>
    <n v="3750"/>
    <n v="1260"/>
    <n v="2490"/>
    <n v="17"/>
    <n v="4250"/>
    <n v="1428"/>
    <n v="2822"/>
    <n v="15"/>
    <n v="3750"/>
    <n v="1260"/>
    <n v="2490"/>
    <n v="20"/>
    <n v="5000"/>
    <n v="1680"/>
    <n v="3320"/>
    <n v="35"/>
    <n v="8750"/>
    <n v="2940"/>
    <n v="5810"/>
    <n v="24"/>
    <n v="6000"/>
    <n v="2016"/>
    <n v="3984"/>
    <n v="15"/>
    <n v="3750"/>
    <n v="1260"/>
    <n v="2490"/>
    <s v="Bins"/>
    <n v="90"/>
  </r>
  <r>
    <s v="RCY 1P"/>
    <x v="16"/>
    <s v="Black"/>
    <n v="30"/>
    <n v="2.8"/>
    <n v="84"/>
    <n v="300"/>
    <n v="25"/>
    <n v="7500"/>
    <n v="2100"/>
    <n v="5400"/>
    <n v="30"/>
    <n v="9000"/>
    <n v="2520"/>
    <n v="6480"/>
    <n v="10"/>
    <n v="3000"/>
    <n v="840"/>
    <n v="2160"/>
    <n v="20"/>
    <n v="6000"/>
    <n v="1680"/>
    <n v="4320"/>
    <n v="43"/>
    <n v="12900"/>
    <n v="3612"/>
    <n v="9288"/>
    <n v="55"/>
    <n v="16500"/>
    <n v="4620"/>
    <n v="11880"/>
    <n v="10"/>
    <n v="3000"/>
    <n v="840"/>
    <n v="2160"/>
    <s v="Bins"/>
    <n v="98"/>
  </r>
  <r>
    <s v="ENV 0P"/>
    <x v="17"/>
    <s v="Black"/>
    <n v="30"/>
    <n v="2.8"/>
    <n v="84"/>
    <n v="280"/>
    <n v="35"/>
    <n v="9800"/>
    <n v="2940"/>
    <n v="6860"/>
    <n v="55"/>
    <n v="15400"/>
    <n v="4620"/>
    <n v="10780"/>
    <n v="2"/>
    <n v="560"/>
    <n v="168"/>
    <n v="392"/>
    <n v="10"/>
    <n v="2800"/>
    <n v="840"/>
    <n v="1960"/>
    <n v="62"/>
    <n v="17360"/>
    <n v="5208"/>
    <n v="12152"/>
    <n v="57"/>
    <n v="15960"/>
    <n v="4788"/>
    <n v="11172"/>
    <n v="315"/>
    <n v="88200"/>
    <n v="26460"/>
    <n v="61740"/>
    <s v="Bins"/>
    <n v="92"/>
  </r>
  <r>
    <s v="POOP 0P"/>
    <x v="18"/>
    <s v="Black"/>
    <n v="7"/>
    <n v="2.8"/>
    <n v="19.599999999999998"/>
    <n v="120"/>
    <n v="10"/>
    <n v="1200"/>
    <n v="195.99999999999997"/>
    <n v="100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Bins"/>
    <n v="98"/>
  </r>
  <r>
    <s v="SCW 0P"/>
    <x v="13"/>
    <s v="Black"/>
    <n v="5"/>
    <n v="2.8"/>
    <n v="14"/>
    <n v="100"/>
    <n v="5"/>
    <n v="500"/>
    <n v="70"/>
    <n v="430"/>
    <n v="7"/>
    <n v="700"/>
    <n v="98"/>
    <n v="602"/>
    <n v="3"/>
    <n v="300"/>
    <n v="42"/>
    <n v="258"/>
    <n v="8"/>
    <n v="800"/>
    <n v="112"/>
    <n v="688"/>
    <n v="0"/>
    <n v="0"/>
    <n v="0"/>
    <n v="0"/>
    <n v="0"/>
    <n v="0"/>
    <n v="0"/>
    <n v="0"/>
    <n v="0"/>
    <n v="0"/>
    <n v="0"/>
    <n v="0"/>
    <s v="Bins"/>
    <n v="9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s v="CAS 0P"/>
    <x v="0"/>
    <x v="0"/>
    <x v="0"/>
    <n v="2.8"/>
    <n v="19.599999999999998"/>
    <n v="30"/>
    <x v="0"/>
    <n v="63960"/>
    <n v="41787.199999999997"/>
    <n v="22172.800000000003"/>
    <x v="0"/>
    <n v="79440"/>
    <n v="51900.799999999996"/>
    <n v="27539.200000000004"/>
    <x v="0"/>
    <n v="81360"/>
    <n v="53155.199999999997"/>
    <n v="28204.800000000003"/>
    <x v="0"/>
    <n v="53250"/>
    <n v="34789.999999999993"/>
    <n v="18460.000000000007"/>
    <n v="2302"/>
    <n v="69060"/>
    <n v="45119.199999999997"/>
    <n v="23940.800000000003"/>
    <x v="0"/>
    <n v="67500"/>
    <n v="44099.999999999993"/>
    <n v="23400.000000000007"/>
    <n v="2532"/>
    <n v="75960"/>
    <n v="49627.199999999997"/>
    <n v="26332.800000000003"/>
    <s v="Self-Watering"/>
    <n v="91"/>
  </r>
  <r>
    <s v="CAS 0P"/>
    <x v="1"/>
    <x v="1"/>
    <x v="0"/>
    <n v="3"/>
    <n v="21"/>
    <n v="40"/>
    <x v="1"/>
    <n v="52000"/>
    <n v="27300"/>
    <n v="24700"/>
    <x v="1"/>
    <n v="50000"/>
    <n v="26250"/>
    <n v="23750"/>
    <x v="1"/>
    <n v="32000"/>
    <n v="16800"/>
    <n v="15200"/>
    <x v="1"/>
    <n v="30000"/>
    <n v="15750"/>
    <n v="14250"/>
    <n v="1200"/>
    <n v="48000"/>
    <n v="25200"/>
    <n v="22800"/>
    <x v="1"/>
    <n v="82000"/>
    <n v="43050"/>
    <n v="38950"/>
    <n v="1980"/>
    <n v="79200"/>
    <n v="41580"/>
    <n v="37620"/>
    <s v="Self-Watering"/>
    <n v="97"/>
  </r>
  <r>
    <s v="CAS 0P"/>
    <x v="0"/>
    <x v="2"/>
    <x v="0"/>
    <n v="3"/>
    <n v="21"/>
    <n v="40"/>
    <x v="2"/>
    <n v="240"/>
    <n v="126"/>
    <n v="114"/>
    <x v="2"/>
    <n v="600"/>
    <n v="315"/>
    <n v="285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4"/>
  </r>
  <r>
    <s v="CAS 0P"/>
    <x v="0"/>
    <x v="3"/>
    <x v="0"/>
    <n v="3"/>
    <n v="21"/>
    <n v="40"/>
    <x v="3"/>
    <n v="5400"/>
    <n v="2835"/>
    <n v="2565"/>
    <x v="3"/>
    <n v="1840"/>
    <n v="966"/>
    <n v="874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5"/>
  </r>
  <r>
    <s v="BBU 1P"/>
    <x v="2"/>
    <x v="0"/>
    <x v="1"/>
    <n v="2.8"/>
    <n v="16.799999999999997"/>
    <n v="40"/>
    <x v="4"/>
    <n v="16200"/>
    <n v="6803.9999999999991"/>
    <n v="9396"/>
    <x v="4"/>
    <n v="21360"/>
    <n v="8971.1999999999989"/>
    <n v="12388.800000000001"/>
    <x v="3"/>
    <n v="39480"/>
    <n v="16581.599999999999"/>
    <n v="22898.400000000001"/>
    <x v="3"/>
    <n v="76680"/>
    <n v="32205.599999999995"/>
    <n v="44474.400000000009"/>
    <n v="1047"/>
    <n v="41880"/>
    <n v="17589.599999999999"/>
    <n v="24290.400000000001"/>
    <x v="3"/>
    <n v="13040"/>
    <n v="5476.7999999999993"/>
    <n v="7563.2000000000007"/>
    <n v="857"/>
    <n v="34280"/>
    <n v="14397.599999999997"/>
    <n v="19882.400000000001"/>
    <s v="Self-Watering"/>
    <n v="92"/>
  </r>
  <r>
    <s v="BBU 1P"/>
    <x v="2"/>
    <x v="1"/>
    <x v="1"/>
    <n v="3"/>
    <n v="18"/>
    <n v="50"/>
    <x v="5"/>
    <n v="22500"/>
    <n v="8100"/>
    <n v="14400"/>
    <x v="5"/>
    <n v="15000"/>
    <n v="5400"/>
    <n v="9600"/>
    <x v="4"/>
    <n v="11500"/>
    <n v="4140"/>
    <n v="7360"/>
    <x v="4"/>
    <n v="10000"/>
    <n v="3600"/>
    <n v="6400"/>
    <n v="225"/>
    <n v="11250"/>
    <n v="4050"/>
    <n v="7200"/>
    <x v="4"/>
    <n v="35250"/>
    <n v="12690"/>
    <n v="22560"/>
    <n v="680"/>
    <n v="34000"/>
    <n v="12240"/>
    <n v="21760"/>
    <s v="Self-Watering"/>
    <n v="92"/>
  </r>
  <r>
    <s v="BBU 1P"/>
    <x v="2"/>
    <x v="4"/>
    <x v="1"/>
    <n v="3.2"/>
    <n v="19.200000000000003"/>
    <n v="55"/>
    <x v="6"/>
    <n v="29150"/>
    <n v="10176.000000000002"/>
    <n v="18974"/>
    <x v="6"/>
    <n v="7425"/>
    <n v="2592.0000000000005"/>
    <n v="4833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0"/>
  </r>
  <r>
    <s v="OCT 0P"/>
    <x v="3"/>
    <x v="0"/>
    <x v="2"/>
    <n v="2.8"/>
    <n v="98"/>
    <n v="185"/>
    <x v="7"/>
    <n v="20720"/>
    <n v="10976"/>
    <n v="9744"/>
    <x v="7"/>
    <n v="18130"/>
    <n v="9604"/>
    <n v="8526"/>
    <x v="5"/>
    <n v="17020"/>
    <n v="9016"/>
    <n v="8004"/>
    <x v="5"/>
    <n v="43475"/>
    <n v="23030"/>
    <n v="20445"/>
    <n v="176"/>
    <n v="32560"/>
    <n v="17248"/>
    <n v="15312"/>
    <x v="5"/>
    <n v="16280"/>
    <n v="8624"/>
    <n v="7656"/>
    <n v="28"/>
    <n v="5180"/>
    <n v="2744"/>
    <n v="2436"/>
    <s v="Self-Watering"/>
    <n v="97"/>
  </r>
  <r>
    <s v="OCT 0P"/>
    <x v="3"/>
    <x v="1"/>
    <x v="2"/>
    <n v="3"/>
    <n v="105"/>
    <n v="250"/>
    <x v="8"/>
    <n v="57500"/>
    <n v="24150"/>
    <n v="33350"/>
    <x v="8"/>
    <n v="46750"/>
    <n v="19635"/>
    <n v="27115"/>
    <x v="6"/>
    <n v="33750"/>
    <n v="14175"/>
    <n v="19575"/>
    <x v="6"/>
    <n v="21750"/>
    <n v="9135"/>
    <n v="12615"/>
    <n v="53"/>
    <n v="13250"/>
    <n v="5565"/>
    <n v="7685"/>
    <x v="6"/>
    <n v="58750"/>
    <n v="24675"/>
    <n v="34075"/>
    <n v="200"/>
    <n v="50000"/>
    <n v="21000"/>
    <n v="29000"/>
    <s v="Self-Watering"/>
    <n v="96"/>
  </r>
  <r>
    <s v="OCT 0P"/>
    <x v="3"/>
    <x v="5"/>
    <x v="2"/>
    <n v="3"/>
    <n v="105"/>
    <n v="250"/>
    <x v="9"/>
    <n v="6500"/>
    <n v="2730"/>
    <n v="3770"/>
    <x v="9"/>
    <n v="3250"/>
    <n v="1365"/>
    <n v="1885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5"/>
  </r>
  <r>
    <s v="OCT 0P"/>
    <x v="3"/>
    <x v="6"/>
    <x v="2"/>
    <n v="3.2"/>
    <n v="112"/>
    <n v="250"/>
    <x v="3"/>
    <n v="33750"/>
    <n v="15120"/>
    <n v="18630"/>
    <x v="10"/>
    <n v="19500"/>
    <n v="8736"/>
    <n v="10764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5"/>
  </r>
  <r>
    <s v="OCT 0P"/>
    <x v="3"/>
    <x v="7"/>
    <x v="2"/>
    <n v="3.2"/>
    <n v="112"/>
    <n v="250"/>
    <x v="10"/>
    <n v="3750"/>
    <n v="1680"/>
    <n v="2070"/>
    <x v="11"/>
    <n v="2000"/>
    <n v="896"/>
    <n v="1104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7"/>
  </r>
  <r>
    <s v="OCT 0P"/>
    <x v="3"/>
    <x v="4"/>
    <x v="2"/>
    <n v="3.2"/>
    <n v="112"/>
    <n v="250"/>
    <x v="11"/>
    <n v="19000"/>
    <n v="8512"/>
    <n v="10488"/>
    <x v="12"/>
    <n v="13750"/>
    <n v="6160"/>
    <n v="759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5"/>
  </r>
  <r>
    <s v="CNS 1P"/>
    <x v="4"/>
    <x v="0"/>
    <x v="0"/>
    <n v="2.8"/>
    <n v="19.599999999999998"/>
    <n v="45"/>
    <x v="12"/>
    <n v="47880"/>
    <n v="20854.399999999998"/>
    <n v="27025.600000000002"/>
    <x v="13"/>
    <n v="51885"/>
    <n v="22598.799999999999"/>
    <n v="29286.2"/>
    <x v="7"/>
    <n v="89055"/>
    <n v="38788.399999999994"/>
    <n v="50266.600000000006"/>
    <x v="7"/>
    <n v="130545"/>
    <n v="56859.599999999991"/>
    <n v="73685.400000000009"/>
    <n v="2434"/>
    <n v="109530"/>
    <n v="47706.399999999994"/>
    <n v="61823.600000000006"/>
    <x v="7"/>
    <n v="76185"/>
    <n v="33182.799999999996"/>
    <n v="43002.200000000004"/>
    <n v="1311"/>
    <n v="58995"/>
    <n v="25695.599999999999"/>
    <n v="33299.4"/>
    <s v="Self-Watering"/>
    <n v="94"/>
  </r>
  <r>
    <s v="CNS 1P"/>
    <x v="4"/>
    <x v="1"/>
    <x v="0"/>
    <n v="3"/>
    <n v="21"/>
    <n v="55"/>
    <x v="13"/>
    <n v="86790"/>
    <n v="33138"/>
    <n v="53652"/>
    <x v="14"/>
    <n v="79750"/>
    <n v="30450"/>
    <n v="49300"/>
    <x v="8"/>
    <n v="62425"/>
    <n v="23835"/>
    <n v="38590"/>
    <x v="8"/>
    <n v="52635"/>
    <n v="20097"/>
    <n v="32538"/>
    <n v="2300"/>
    <n v="126500"/>
    <n v="48300"/>
    <n v="78200"/>
    <x v="8"/>
    <n v="152900"/>
    <n v="58380"/>
    <n v="94520"/>
    <n v="2800"/>
    <n v="154000"/>
    <n v="58800"/>
    <n v="95200"/>
    <s v="Self-Watering"/>
    <n v="95"/>
  </r>
  <r>
    <s v="CNS 1P"/>
    <x v="4"/>
    <x v="8"/>
    <x v="0"/>
    <n v="3"/>
    <n v="21"/>
    <n v="55"/>
    <x v="14"/>
    <n v="1265"/>
    <n v="483"/>
    <n v="782"/>
    <x v="2"/>
    <n v="825"/>
    <n v="315"/>
    <n v="51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0"/>
  </r>
  <r>
    <s v="BRL 0P"/>
    <x v="5"/>
    <x v="9"/>
    <x v="3"/>
    <n v="3"/>
    <n v="45"/>
    <n v="75"/>
    <x v="15"/>
    <n v="37200"/>
    <n v="22320"/>
    <n v="14880"/>
    <x v="15"/>
    <n v="41775"/>
    <n v="25065"/>
    <n v="1671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1"/>
  </r>
  <r>
    <s v="BHV 5P"/>
    <x v="6"/>
    <x v="0"/>
    <x v="4"/>
    <n v="2.8"/>
    <n v="154"/>
    <n v="530"/>
    <x v="16"/>
    <n v="30740"/>
    <n v="8932"/>
    <n v="21808"/>
    <x v="16"/>
    <n v="39750"/>
    <n v="11550"/>
    <n v="28200"/>
    <x v="9"/>
    <n v="20670"/>
    <n v="6006"/>
    <n v="14664"/>
    <x v="9"/>
    <n v="8480"/>
    <n v="2464"/>
    <n v="6016"/>
    <n v="21"/>
    <n v="11130"/>
    <n v="3234"/>
    <n v="7896"/>
    <x v="9"/>
    <n v="31800"/>
    <n v="9240"/>
    <n v="22560"/>
    <n v="64"/>
    <n v="33920"/>
    <n v="9856"/>
    <n v="24064"/>
    <s v="Self-Watering"/>
    <n v="100"/>
  </r>
  <r>
    <s v="BHV 5P"/>
    <x v="6"/>
    <x v="1"/>
    <x v="4"/>
    <n v="3"/>
    <n v="165"/>
    <n v="600"/>
    <x v="17"/>
    <n v="39600"/>
    <n v="10890"/>
    <n v="28710"/>
    <x v="17"/>
    <n v="21000"/>
    <n v="5775"/>
    <n v="15225"/>
    <x v="10"/>
    <n v="7200"/>
    <n v="1980"/>
    <n v="5220"/>
    <x v="10"/>
    <n v="9000"/>
    <n v="2475"/>
    <n v="6525"/>
    <n v="33"/>
    <n v="19800"/>
    <n v="5445"/>
    <n v="14355"/>
    <x v="10"/>
    <n v="30000"/>
    <n v="8250"/>
    <n v="21750"/>
    <n v="45"/>
    <n v="27000"/>
    <n v="7425"/>
    <n v="19575"/>
    <s v="Self-Watering"/>
    <n v="94"/>
  </r>
  <r>
    <s v="BHV 5P"/>
    <x v="6"/>
    <x v="4"/>
    <x v="4"/>
    <n v="3.2"/>
    <n v="176"/>
    <n v="600"/>
    <x v="18"/>
    <n v="21000"/>
    <n v="6160"/>
    <n v="14840"/>
    <x v="18"/>
    <n v="8400"/>
    <n v="2464"/>
    <n v="5936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0"/>
  </r>
  <r>
    <s v="BHV 5P"/>
    <x v="6"/>
    <x v="6"/>
    <x v="4"/>
    <n v="3.2"/>
    <n v="176"/>
    <n v="615"/>
    <x v="19"/>
    <n v="35055"/>
    <n v="10032"/>
    <n v="25023"/>
    <x v="17"/>
    <n v="21525"/>
    <n v="6160"/>
    <n v="15365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3"/>
  </r>
  <r>
    <s v="BHV 6P"/>
    <x v="7"/>
    <x v="0"/>
    <x v="5"/>
    <n v="2.8"/>
    <n v="182"/>
    <n v="584"/>
    <x v="20"/>
    <n v="29784"/>
    <n v="9282"/>
    <n v="20502"/>
    <x v="10"/>
    <n v="45552"/>
    <n v="14196"/>
    <n v="31356"/>
    <x v="11"/>
    <n v="112712"/>
    <n v="35126"/>
    <n v="77586"/>
    <x v="11"/>
    <n v="0"/>
    <n v="0"/>
    <n v="0"/>
    <n v="0"/>
    <n v="0"/>
    <n v="0"/>
    <n v="0"/>
    <x v="11"/>
    <n v="0"/>
    <n v="0"/>
    <n v="0"/>
    <n v="0"/>
    <n v="0"/>
    <n v="0"/>
    <n v="0"/>
    <s v="Self-Watering"/>
    <n v="94"/>
  </r>
  <r>
    <s v="BHV 6P"/>
    <x v="7"/>
    <x v="1"/>
    <x v="5"/>
    <n v="3"/>
    <n v="195"/>
    <n v="650"/>
    <x v="21"/>
    <n v="102700"/>
    <n v="30810"/>
    <n v="71890"/>
    <x v="19"/>
    <n v="73450"/>
    <n v="22035"/>
    <n v="51415"/>
    <x v="12"/>
    <n v="162500"/>
    <n v="48750"/>
    <n v="113750"/>
    <x v="2"/>
    <n v="0"/>
    <n v="0"/>
    <n v="0"/>
    <m/>
    <n v="0"/>
    <n v="0"/>
    <n v="0"/>
    <x v="2"/>
    <n v="0"/>
    <n v="0"/>
    <n v="0"/>
    <m/>
    <n v="0"/>
    <n v="0"/>
    <n v="0"/>
    <s v="Self-Watering"/>
    <n v="97"/>
  </r>
  <r>
    <s v="BHV 6P"/>
    <x v="7"/>
    <x v="8"/>
    <x v="5"/>
    <n v="3"/>
    <n v="195"/>
    <n v="650"/>
    <x v="22"/>
    <n v="1950"/>
    <n v="585"/>
    <n v="1365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8"/>
  </r>
  <r>
    <s v="BHV 6P"/>
    <x v="7"/>
    <x v="10"/>
    <x v="5"/>
    <n v="3.2"/>
    <n v="208"/>
    <n v="700"/>
    <x v="23"/>
    <n v="0"/>
    <n v="0"/>
    <n v="0"/>
    <x v="21"/>
    <n v="3500"/>
    <n v="1040"/>
    <n v="246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8"/>
  </r>
  <r>
    <s v="BHV 6P"/>
    <x v="7"/>
    <x v="6"/>
    <x v="5"/>
    <n v="3.2"/>
    <n v="208"/>
    <n v="700"/>
    <x v="24"/>
    <n v="3500"/>
    <n v="1040"/>
    <n v="246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9"/>
  </r>
  <r>
    <s v="BHV 6P"/>
    <x v="7"/>
    <x v="4"/>
    <x v="5"/>
    <n v="3.2"/>
    <n v="208"/>
    <n v="700"/>
    <x v="25"/>
    <n v="37100"/>
    <n v="11024"/>
    <n v="26076"/>
    <x v="22"/>
    <n v="19600"/>
    <n v="5824"/>
    <n v="13776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3"/>
  </r>
  <r>
    <s v="UTP 2P"/>
    <x v="8"/>
    <x v="0"/>
    <x v="6"/>
    <n v="2.8"/>
    <n v="14"/>
    <n v="65"/>
    <x v="26"/>
    <n v="47320"/>
    <n v="10192"/>
    <n v="37128"/>
    <x v="23"/>
    <n v="56615"/>
    <n v="12194"/>
    <n v="44421"/>
    <x v="13"/>
    <n v="59345"/>
    <n v="12782"/>
    <n v="46563"/>
    <x v="12"/>
    <n v="117000"/>
    <n v="25200"/>
    <n v="91800"/>
    <n v="1315"/>
    <n v="85475"/>
    <n v="18410"/>
    <n v="67065"/>
    <x v="12"/>
    <n v="37505"/>
    <n v="8078"/>
    <n v="29427"/>
    <n v="573"/>
    <n v="37245"/>
    <n v="8022"/>
    <n v="29223"/>
    <s v="Self-Watering"/>
    <n v="93"/>
  </r>
  <r>
    <s v="UTP 2P"/>
    <x v="8"/>
    <x v="1"/>
    <x v="6"/>
    <n v="3"/>
    <n v="15"/>
    <n v="70"/>
    <x v="27"/>
    <n v="62300"/>
    <n v="13350"/>
    <n v="48950"/>
    <x v="24"/>
    <n v="53550"/>
    <n v="11475"/>
    <n v="42075"/>
    <x v="14"/>
    <n v="36470"/>
    <n v="7815"/>
    <n v="28655"/>
    <x v="13"/>
    <n v="15400"/>
    <n v="3300"/>
    <n v="12100"/>
    <n v="349"/>
    <n v="24430"/>
    <n v="5235"/>
    <n v="19195"/>
    <x v="13"/>
    <n v="96950"/>
    <n v="20775"/>
    <n v="76175"/>
    <n v="1290"/>
    <n v="90300"/>
    <n v="19350"/>
    <n v="70950"/>
    <s v="Self-Watering"/>
    <n v="93"/>
  </r>
  <r>
    <s v="UTP 2P"/>
    <x v="8"/>
    <x v="3"/>
    <x v="6"/>
    <n v="3"/>
    <n v="15"/>
    <n v="70"/>
    <x v="14"/>
    <n v="1610"/>
    <n v="345"/>
    <n v="1265"/>
    <x v="21"/>
    <n v="350"/>
    <n v="75"/>
    <n v="275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3"/>
  </r>
  <r>
    <s v="UTP 2P"/>
    <x v="8"/>
    <x v="8"/>
    <x v="6"/>
    <n v="3"/>
    <n v="15"/>
    <n v="70"/>
    <x v="10"/>
    <n v="1050"/>
    <n v="225"/>
    <n v="825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9"/>
  </r>
  <r>
    <s v="CAS 1P"/>
    <x v="9"/>
    <x v="0"/>
    <x v="6"/>
    <n v="2.8"/>
    <n v="14"/>
    <n v="45"/>
    <x v="28"/>
    <n v="35415"/>
    <n v="11018"/>
    <n v="24397"/>
    <x v="25"/>
    <n v="21510"/>
    <n v="6692"/>
    <n v="14818"/>
    <x v="15"/>
    <n v="55575"/>
    <n v="17290"/>
    <n v="38285"/>
    <x v="14"/>
    <n v="65250"/>
    <n v="20300"/>
    <n v="44950"/>
    <n v="1728"/>
    <n v="77760"/>
    <n v="24192"/>
    <n v="53568"/>
    <x v="14"/>
    <n v="53190"/>
    <n v="16548"/>
    <n v="36642"/>
    <n v="999"/>
    <n v="44955"/>
    <n v="13986"/>
    <n v="30969"/>
    <s v="Self-Watering"/>
    <n v="97"/>
  </r>
  <r>
    <s v="CAS 1P"/>
    <x v="9"/>
    <x v="1"/>
    <x v="6"/>
    <n v="3"/>
    <n v="15"/>
    <n v="50"/>
    <x v="29"/>
    <n v="43000"/>
    <n v="12900"/>
    <n v="30100"/>
    <x v="26"/>
    <n v="37200"/>
    <n v="11160"/>
    <n v="26040"/>
    <x v="16"/>
    <n v="17150"/>
    <n v="5145"/>
    <n v="12005"/>
    <x v="15"/>
    <n v="16000"/>
    <n v="4800"/>
    <n v="11200"/>
    <n v="287"/>
    <n v="14350"/>
    <n v="4305"/>
    <n v="10045"/>
    <x v="15"/>
    <n v="34000"/>
    <n v="10200"/>
    <n v="23800"/>
    <n v="623"/>
    <n v="31150"/>
    <n v="9345"/>
    <n v="21805"/>
    <s v="Self-Watering"/>
    <n v="96"/>
  </r>
  <r>
    <s v="CAS 1P"/>
    <x v="9"/>
    <x v="11"/>
    <x v="6"/>
    <n v="3.2"/>
    <n v="16"/>
    <n v="60"/>
    <x v="14"/>
    <n v="1380"/>
    <n v="368"/>
    <n v="1012"/>
    <x v="17"/>
    <n v="2100"/>
    <n v="560"/>
    <n v="154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5"/>
  </r>
  <r>
    <s v="MSP 0P"/>
    <x v="10"/>
    <x v="0"/>
    <x v="2"/>
    <n v="2.8"/>
    <n v="98"/>
    <n v="135"/>
    <x v="30"/>
    <n v="15660"/>
    <n v="11368"/>
    <n v="4292"/>
    <x v="27"/>
    <n v="22140"/>
    <n v="16072"/>
    <n v="6068"/>
    <x v="17"/>
    <n v="43065"/>
    <n v="31262"/>
    <n v="11803"/>
    <x v="16"/>
    <n v="33885"/>
    <n v="24598"/>
    <n v="9287"/>
    <n v="207"/>
    <n v="27945"/>
    <n v="20286"/>
    <n v="7659"/>
    <x v="16"/>
    <n v="24570"/>
    <n v="17836"/>
    <n v="6734"/>
    <n v="54"/>
    <n v="7290"/>
    <n v="5292"/>
    <n v="1998"/>
    <s v="Self-Watering"/>
    <n v="96"/>
  </r>
  <r>
    <s v="MSP 0P"/>
    <x v="10"/>
    <x v="4"/>
    <x v="2"/>
    <n v="3.2"/>
    <n v="112"/>
    <n v="180"/>
    <x v="23"/>
    <n v="0"/>
    <n v="0"/>
    <n v="0"/>
    <x v="28"/>
    <n v="16020"/>
    <n v="9968"/>
    <n v="6052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2"/>
  </r>
  <r>
    <s v="MSP 0P"/>
    <x v="10"/>
    <x v="11"/>
    <x v="2"/>
    <n v="3.2"/>
    <n v="112"/>
    <n v="180"/>
    <x v="24"/>
    <n v="900"/>
    <n v="560"/>
    <n v="34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8"/>
  </r>
  <r>
    <s v="MSP 0P"/>
    <x v="10"/>
    <x v="12"/>
    <x v="2"/>
    <n v="3.2"/>
    <n v="112"/>
    <n v="180"/>
    <x v="24"/>
    <n v="900"/>
    <n v="560"/>
    <n v="34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7"/>
  </r>
  <r>
    <s v="UTP 1P"/>
    <x v="8"/>
    <x v="0"/>
    <x v="7"/>
    <n v="2.8"/>
    <n v="11.2"/>
    <n v="45"/>
    <x v="31"/>
    <n v="43290"/>
    <n v="10774.4"/>
    <n v="32515.599999999999"/>
    <x v="29"/>
    <n v="65925"/>
    <n v="16408"/>
    <n v="49517"/>
    <x v="18"/>
    <n v="60030"/>
    <n v="14940.8"/>
    <n v="45089.2"/>
    <x v="17"/>
    <n v="107235"/>
    <n v="26689.599999999999"/>
    <n v="80545.399999999994"/>
    <n v="1525"/>
    <n v="68625"/>
    <n v="17080"/>
    <n v="51545"/>
    <x v="17"/>
    <n v="71190"/>
    <n v="17718.399999999998"/>
    <n v="53471.600000000006"/>
    <n v="1539"/>
    <n v="69255"/>
    <n v="17236.8"/>
    <n v="52018.2"/>
    <s v="Self-Watering"/>
    <n v="100"/>
  </r>
  <r>
    <s v="UTP 1P"/>
    <x v="8"/>
    <x v="1"/>
    <x v="7"/>
    <n v="3"/>
    <n v="12"/>
    <n v="55"/>
    <x v="32"/>
    <n v="79750"/>
    <n v="17400"/>
    <n v="62350"/>
    <x v="30"/>
    <n v="45870"/>
    <n v="10008"/>
    <n v="35862"/>
    <x v="19"/>
    <n v="34100"/>
    <n v="7440"/>
    <n v="26660"/>
    <x v="18"/>
    <n v="19140"/>
    <n v="4176"/>
    <n v="14964"/>
    <n v="930"/>
    <n v="51150"/>
    <n v="11160"/>
    <n v="39990"/>
    <x v="18"/>
    <n v="47850"/>
    <n v="10440"/>
    <n v="37410"/>
    <n v="850"/>
    <n v="46750"/>
    <n v="10200"/>
    <n v="36550"/>
    <s v="Self-Watering"/>
    <n v="96"/>
  </r>
  <r>
    <s v="UTP 1P"/>
    <x v="8"/>
    <x v="2"/>
    <x v="7"/>
    <n v="3"/>
    <n v="12"/>
    <n v="55"/>
    <x v="23"/>
    <n v="0"/>
    <n v="0"/>
    <n v="0"/>
    <x v="21"/>
    <n v="275"/>
    <n v="60"/>
    <n v="215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100"/>
  </r>
  <r>
    <s v="UTP 1P"/>
    <x v="8"/>
    <x v="3"/>
    <x v="7"/>
    <n v="3"/>
    <n v="12"/>
    <n v="55"/>
    <x v="24"/>
    <n v="275"/>
    <n v="60"/>
    <n v="215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5"/>
  </r>
  <r>
    <s v="UTP 1P"/>
    <x v="8"/>
    <x v="13"/>
    <x v="7"/>
    <n v="3"/>
    <n v="12"/>
    <n v="55"/>
    <x v="23"/>
    <n v="0"/>
    <n v="0"/>
    <n v="0"/>
    <x v="21"/>
    <n v="275"/>
    <n v="60"/>
    <n v="215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100"/>
  </r>
  <r>
    <s v="BBU 1PL"/>
    <x v="11"/>
    <x v="0"/>
    <x v="8"/>
    <n v="2.8"/>
    <n v="9.7999999999999989"/>
    <n v="25"/>
    <x v="33"/>
    <n v="15100"/>
    <n v="5919.1999999999989"/>
    <n v="9180.8000000000011"/>
    <x v="31"/>
    <n v="8475"/>
    <n v="3322.2"/>
    <n v="5152.8"/>
    <x v="20"/>
    <n v="21325"/>
    <n v="8359.4"/>
    <n v="12965.6"/>
    <x v="19"/>
    <n v="58275"/>
    <n v="22843.8"/>
    <n v="35431.199999999997"/>
    <n v="1049"/>
    <n v="26225"/>
    <n v="10280.199999999999"/>
    <n v="15944.800000000001"/>
    <x v="3"/>
    <n v="8150"/>
    <n v="3194.7999999999997"/>
    <n v="4955.2000000000007"/>
    <n v="708"/>
    <n v="17700"/>
    <n v="6938.4"/>
    <n v="10761.6"/>
    <s v="Self-Watering"/>
    <n v="99"/>
  </r>
  <r>
    <s v="BBU 1PL"/>
    <x v="11"/>
    <x v="1"/>
    <x v="8"/>
    <n v="3"/>
    <n v="10.5"/>
    <n v="35"/>
    <x v="34"/>
    <n v="47250"/>
    <n v="14175"/>
    <n v="33075"/>
    <x v="32"/>
    <n v="42000"/>
    <n v="12600"/>
    <n v="29400"/>
    <x v="21"/>
    <n v="19845"/>
    <n v="5953.5"/>
    <n v="13891.5"/>
    <x v="4"/>
    <n v="7000"/>
    <n v="2100"/>
    <n v="4900"/>
    <n v="540"/>
    <n v="18900"/>
    <n v="5670"/>
    <n v="13230"/>
    <x v="19"/>
    <n v="43750"/>
    <n v="13125"/>
    <n v="30625"/>
    <n v="890"/>
    <n v="31150"/>
    <n v="9345"/>
    <n v="21805"/>
    <s v="Self-Watering"/>
    <n v="91"/>
  </r>
  <r>
    <s v="CHB 1P"/>
    <x v="12"/>
    <x v="0"/>
    <x v="6"/>
    <n v="2.8"/>
    <n v="14"/>
    <n v="35"/>
    <x v="35"/>
    <n v="18445"/>
    <n v="7378"/>
    <n v="11067"/>
    <x v="33"/>
    <n v="7105"/>
    <n v="2842"/>
    <n v="4263"/>
    <x v="22"/>
    <n v="13825"/>
    <n v="5530"/>
    <n v="8295"/>
    <x v="20"/>
    <n v="17465"/>
    <n v="6986"/>
    <n v="10479"/>
    <n v="915"/>
    <n v="32025"/>
    <n v="12810"/>
    <n v="19215"/>
    <x v="20"/>
    <n v="8050"/>
    <n v="3220"/>
    <n v="4830"/>
    <n v="532"/>
    <n v="18620"/>
    <n v="7448"/>
    <n v="11172"/>
    <s v="Self-Watering"/>
    <n v="91"/>
  </r>
  <r>
    <s v="CHB 1P"/>
    <x v="12"/>
    <x v="1"/>
    <x v="6"/>
    <n v="3"/>
    <n v="15"/>
    <n v="45"/>
    <x v="36"/>
    <n v="15390"/>
    <n v="5130"/>
    <n v="10260"/>
    <x v="34"/>
    <n v="12600"/>
    <n v="4200"/>
    <n v="8400"/>
    <x v="23"/>
    <n v="5985"/>
    <n v="1995"/>
    <n v="3990"/>
    <x v="4"/>
    <n v="9000"/>
    <n v="3000"/>
    <n v="6000"/>
    <n v="187"/>
    <n v="8415"/>
    <n v="2805"/>
    <n v="5610"/>
    <x v="21"/>
    <n v="38250"/>
    <n v="12750"/>
    <n v="25500"/>
    <n v="345"/>
    <n v="15525"/>
    <n v="5175"/>
    <n v="10350"/>
    <s v="Self-Watering"/>
    <n v="94"/>
  </r>
  <r>
    <s v="CHB 1P"/>
    <x v="12"/>
    <x v="13"/>
    <x v="6"/>
    <n v="3"/>
    <n v="15"/>
    <n v="45"/>
    <x v="37"/>
    <n v="1260"/>
    <n v="420"/>
    <n v="840"/>
    <x v="21"/>
    <n v="225"/>
    <n v="75"/>
    <n v="15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0"/>
  </r>
  <r>
    <s v="MSP 3P"/>
    <x v="13"/>
    <x v="0"/>
    <x v="4"/>
    <n v="2.8"/>
    <n v="154"/>
    <n v="375"/>
    <x v="38"/>
    <n v="13500"/>
    <n v="5544"/>
    <n v="7956"/>
    <x v="35"/>
    <n v="15000"/>
    <n v="6160"/>
    <n v="8840"/>
    <x v="24"/>
    <n v="16875"/>
    <n v="6930"/>
    <n v="9945"/>
    <x v="21"/>
    <n v="52875"/>
    <n v="21714"/>
    <n v="31161"/>
    <n v="156"/>
    <n v="58500"/>
    <n v="24024"/>
    <n v="34476"/>
    <x v="22"/>
    <n v="27375"/>
    <n v="11242"/>
    <n v="16133"/>
    <n v="39"/>
    <n v="14625"/>
    <n v="6006"/>
    <n v="8619"/>
    <s v="Self-Watering"/>
    <n v="92"/>
  </r>
  <r>
    <s v="MSP 3P"/>
    <x v="13"/>
    <x v="1"/>
    <x v="4"/>
    <n v="3"/>
    <n v="165"/>
    <n v="400"/>
    <x v="39"/>
    <n v="10000"/>
    <n v="4125"/>
    <n v="5875"/>
    <x v="36"/>
    <n v="12000"/>
    <n v="4950"/>
    <n v="7050"/>
    <x v="25"/>
    <n v="9200"/>
    <n v="3795"/>
    <n v="5405"/>
    <x v="22"/>
    <n v="8800"/>
    <n v="3630"/>
    <n v="5170"/>
    <n v="35"/>
    <n v="14000"/>
    <n v="5775"/>
    <n v="8225"/>
    <x v="23"/>
    <n v="54000"/>
    <n v="22275"/>
    <n v="31725"/>
    <n v="142"/>
    <n v="56800"/>
    <n v="23430"/>
    <n v="33370"/>
    <s v="Self-Watering"/>
    <n v="95"/>
  </r>
  <r>
    <s v="MSP 3P"/>
    <x v="13"/>
    <x v="4"/>
    <x v="4"/>
    <n v="3.2"/>
    <n v="176"/>
    <n v="510"/>
    <x v="40"/>
    <n v="16830"/>
    <n v="5808"/>
    <n v="11022"/>
    <x v="2"/>
    <n v="7650"/>
    <n v="2640"/>
    <n v="501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8"/>
  </r>
  <r>
    <s v="MSP 3P"/>
    <x v="13"/>
    <x v="6"/>
    <x v="4"/>
    <n v="3.2"/>
    <n v="176"/>
    <n v="510"/>
    <x v="25"/>
    <n v="27030"/>
    <n v="9328"/>
    <n v="17702"/>
    <x v="37"/>
    <n v="10710"/>
    <n v="3696"/>
    <n v="7014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9"/>
  </r>
  <r>
    <s v="FF 2P"/>
    <x v="14"/>
    <x v="0"/>
    <x v="9"/>
    <n v="2.8"/>
    <n v="112"/>
    <n v="359"/>
    <x v="41"/>
    <n v="14719"/>
    <n v="4592"/>
    <n v="10127"/>
    <x v="38"/>
    <n v="38054"/>
    <n v="11872"/>
    <n v="26182"/>
    <x v="26"/>
    <n v="29079"/>
    <n v="9072"/>
    <n v="20007"/>
    <x v="23"/>
    <n v="77185"/>
    <n v="24080"/>
    <n v="53105"/>
    <n v="255"/>
    <n v="91545"/>
    <n v="28560"/>
    <n v="62985"/>
    <x v="24"/>
    <n v="25848"/>
    <n v="8064"/>
    <n v="17784"/>
    <n v="21"/>
    <n v="7539"/>
    <n v="2352"/>
    <n v="5187"/>
    <s v="Self-Watering"/>
    <n v="93"/>
  </r>
  <r>
    <s v="FF 2P"/>
    <x v="14"/>
    <x v="4"/>
    <x v="9"/>
    <n v="3.2"/>
    <n v="128"/>
    <n v="399"/>
    <x v="42"/>
    <n v="21945"/>
    <n v="7040"/>
    <n v="14905"/>
    <x v="39"/>
    <n v="17955"/>
    <n v="5760"/>
    <n v="12195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8"/>
  </r>
  <r>
    <s v="FF 2P"/>
    <x v="14"/>
    <x v="6"/>
    <x v="9"/>
    <n v="3.2"/>
    <n v="128"/>
    <n v="399"/>
    <x v="43"/>
    <n v="11970"/>
    <n v="3840"/>
    <n v="813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9"/>
  </r>
  <r>
    <s v="OVL 0P"/>
    <x v="15"/>
    <x v="4"/>
    <x v="10"/>
    <n v="3.2"/>
    <n v="96"/>
    <n v="120"/>
    <x v="44"/>
    <n v="5040"/>
    <n v="4032"/>
    <n v="1008"/>
    <x v="40"/>
    <n v="5640"/>
    <n v="4512"/>
    <n v="1128"/>
    <x v="10"/>
    <n v="1440"/>
    <n v="1152"/>
    <n v="288"/>
    <x v="24"/>
    <n v="840"/>
    <n v="672"/>
    <n v="168"/>
    <n v="71"/>
    <n v="8520"/>
    <n v="6816"/>
    <n v="1704"/>
    <x v="25"/>
    <n v="3480"/>
    <n v="2784"/>
    <n v="696"/>
    <n v="31"/>
    <n v="3720"/>
    <n v="2976"/>
    <n v="744"/>
    <s v="Self-Watering"/>
    <n v="96"/>
  </r>
  <r>
    <s v="OVL 0P"/>
    <x v="15"/>
    <x v="6"/>
    <x v="10"/>
    <n v="3.2"/>
    <n v="96"/>
    <n v="150"/>
    <x v="9"/>
    <n v="3900"/>
    <n v="2496"/>
    <n v="1404"/>
    <x v="41"/>
    <n v="3750"/>
    <n v="2400"/>
    <n v="135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100"/>
  </r>
  <r>
    <s v="OVL 0P"/>
    <x v="15"/>
    <x v="3"/>
    <x v="10"/>
    <n v="3"/>
    <n v="90"/>
    <n v="120"/>
    <x v="24"/>
    <n v="600"/>
    <n v="450"/>
    <n v="15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6"/>
  </r>
  <r>
    <s v="OVL 0P"/>
    <x v="15"/>
    <x v="13"/>
    <x v="10"/>
    <n v="3"/>
    <n v="90"/>
    <n v="120"/>
    <x v="45"/>
    <n v="960"/>
    <n v="720"/>
    <n v="24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7"/>
  </r>
  <r>
    <s v="HBB 2P"/>
    <x v="16"/>
    <x v="0"/>
    <x v="11"/>
    <n v="2.8"/>
    <n v="25.2"/>
    <n v="45"/>
    <x v="46"/>
    <n v="3600"/>
    <n v="2016"/>
    <n v="1584"/>
    <x v="42"/>
    <n v="3195"/>
    <n v="1789.2"/>
    <n v="1405.8"/>
    <x v="27"/>
    <n v="9000"/>
    <n v="5040"/>
    <n v="3960"/>
    <x v="25"/>
    <n v="5130"/>
    <n v="2872.7999999999997"/>
    <n v="2257.2000000000003"/>
    <n v="210"/>
    <n v="9450"/>
    <n v="5292"/>
    <n v="4158"/>
    <x v="26"/>
    <n v="5220"/>
    <n v="2923.2"/>
    <n v="2296.8000000000002"/>
    <n v="408"/>
    <n v="18360"/>
    <n v="10281.6"/>
    <n v="8078.4"/>
    <s v="Self-Watering"/>
    <n v="97"/>
  </r>
  <r>
    <s v="HBB 2P"/>
    <x v="16"/>
    <x v="1"/>
    <x v="11"/>
    <n v="3"/>
    <n v="27"/>
    <n v="55"/>
    <x v="8"/>
    <n v="12650"/>
    <n v="6210"/>
    <n v="6440"/>
    <x v="43"/>
    <n v="10175"/>
    <n v="4995"/>
    <n v="5180"/>
    <x v="28"/>
    <n v="4070"/>
    <n v="1998"/>
    <n v="2072"/>
    <x v="26"/>
    <n v="3685"/>
    <n v="1809"/>
    <n v="1876"/>
    <n v="55"/>
    <n v="3025"/>
    <n v="1485"/>
    <n v="1540"/>
    <x v="27"/>
    <n v="4400"/>
    <n v="2160"/>
    <n v="2240"/>
    <n v="250"/>
    <n v="13750"/>
    <n v="6750"/>
    <n v="7000"/>
    <s v="Self-Watering"/>
    <n v="90"/>
  </r>
  <r>
    <s v="BBU 0P"/>
    <x v="17"/>
    <x v="0"/>
    <x v="12"/>
    <n v="2.8"/>
    <n v="21"/>
    <n v="58"/>
    <x v="47"/>
    <n v="5452"/>
    <n v="1974"/>
    <n v="3478"/>
    <x v="44"/>
    <n v="8004"/>
    <n v="2898"/>
    <n v="5106"/>
    <x v="29"/>
    <n v="7192"/>
    <n v="2604"/>
    <n v="4588"/>
    <x v="27"/>
    <n v="4176"/>
    <n v="1512"/>
    <n v="2664"/>
    <n v="10"/>
    <n v="580"/>
    <n v="210"/>
    <n v="370"/>
    <x v="11"/>
    <n v="0"/>
    <n v="0"/>
    <n v="0"/>
    <n v="0"/>
    <n v="0"/>
    <n v="0"/>
    <n v="0"/>
    <s v="Self-Watering"/>
    <n v="99"/>
  </r>
  <r>
    <s v="BBU 0P"/>
    <x v="17"/>
    <x v="1"/>
    <x v="12"/>
    <n v="3"/>
    <n v="22.5"/>
    <n v="70"/>
    <x v="48"/>
    <n v="25200"/>
    <n v="8100"/>
    <n v="17100"/>
    <x v="45"/>
    <n v="17150"/>
    <n v="5512.5"/>
    <n v="11637.5"/>
    <x v="23"/>
    <n v="9310"/>
    <n v="2992.5"/>
    <n v="6317.5"/>
    <x v="28"/>
    <n v="6160"/>
    <n v="1980"/>
    <n v="4180"/>
    <n v="10"/>
    <n v="700"/>
    <n v="225"/>
    <n v="475"/>
    <x v="2"/>
    <n v="0"/>
    <n v="0"/>
    <n v="0"/>
    <m/>
    <n v="0"/>
    <n v="0"/>
    <n v="0"/>
    <s v="Self-Watering"/>
    <n v="99"/>
  </r>
  <r>
    <s v="BBU 0P"/>
    <x v="17"/>
    <x v="13"/>
    <x v="12"/>
    <n v="3"/>
    <n v="22.5"/>
    <n v="70"/>
    <x v="24"/>
    <n v="350"/>
    <n v="112.5"/>
    <n v="237.5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6"/>
  </r>
  <r>
    <s v="WBX 1PL"/>
    <x v="18"/>
    <x v="0"/>
    <x v="8"/>
    <n v="2.8"/>
    <n v="9.7999999999999989"/>
    <n v="35"/>
    <x v="49"/>
    <n v="2170"/>
    <n v="607.59999999999991"/>
    <n v="1562.4"/>
    <x v="46"/>
    <n v="1260"/>
    <n v="352.79999999999995"/>
    <n v="907.2"/>
    <x v="30"/>
    <n v="1610"/>
    <n v="450.79999999999995"/>
    <n v="1159.2"/>
    <x v="29"/>
    <n v="1190"/>
    <n v="333.2"/>
    <n v="856.8"/>
    <n v="1"/>
    <n v="35"/>
    <n v="9.7999999999999989"/>
    <n v="25.200000000000003"/>
    <x v="28"/>
    <n v="35"/>
    <n v="9.7999999999999989"/>
    <n v="25.200000000000003"/>
    <n v="4"/>
    <n v="140"/>
    <n v="39.199999999999996"/>
    <n v="100.80000000000001"/>
    <s v="Self-Watering"/>
    <n v="100"/>
  </r>
  <r>
    <s v="WBX 1PL"/>
    <x v="18"/>
    <x v="1"/>
    <x v="8"/>
    <n v="3"/>
    <n v="10.5"/>
    <n v="50"/>
    <x v="24"/>
    <n v="250"/>
    <n v="52.5"/>
    <n v="197.5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2"/>
  </r>
  <r>
    <s v="WBX 1PL"/>
    <x v="18"/>
    <x v="8"/>
    <x v="8"/>
    <n v="3"/>
    <n v="10.5"/>
    <n v="50"/>
    <x v="22"/>
    <n v="150"/>
    <n v="31.5"/>
    <n v="118.5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3"/>
  </r>
  <r>
    <s v="WBX 1PL"/>
    <x v="18"/>
    <x v="4"/>
    <x v="8"/>
    <n v="3.2"/>
    <n v="11.200000000000001"/>
    <n v="65"/>
    <x v="18"/>
    <n v="2275"/>
    <n v="392.00000000000006"/>
    <n v="1883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6"/>
  </r>
  <r>
    <s v="WBX 3PL"/>
    <x v="18"/>
    <x v="0"/>
    <x v="13"/>
    <n v="2.8"/>
    <n v="15.399999999999999"/>
    <n v="75"/>
    <x v="50"/>
    <n v="3375"/>
    <n v="692.99999999999989"/>
    <n v="2682"/>
    <x v="47"/>
    <n v="225"/>
    <n v="46.199999999999996"/>
    <n v="178.8"/>
    <x v="31"/>
    <n v="750"/>
    <n v="154"/>
    <n v="596"/>
    <x v="30"/>
    <n v="1575"/>
    <n v="323.39999999999998"/>
    <n v="1251.5999999999999"/>
    <n v="1"/>
    <n v="75"/>
    <n v="15.399999999999999"/>
    <n v="59.6"/>
    <x v="29"/>
    <n v="3000"/>
    <n v="616"/>
    <n v="2384"/>
    <n v="41"/>
    <n v="3075"/>
    <n v="631.4"/>
    <n v="2443.6"/>
    <s v="Self-Watering"/>
    <n v="91"/>
  </r>
  <r>
    <s v="WBX 3PL"/>
    <x v="18"/>
    <x v="1"/>
    <x v="13"/>
    <n v="3"/>
    <n v="16.5"/>
    <n v="80"/>
    <x v="51"/>
    <n v="16000"/>
    <n v="3300"/>
    <n v="12700"/>
    <x v="39"/>
    <n v="3600"/>
    <n v="742.5"/>
    <n v="2857.5"/>
    <x v="32"/>
    <n v="400"/>
    <n v="82.5"/>
    <n v="317.5"/>
    <x v="2"/>
    <n v="0"/>
    <n v="0"/>
    <n v="0"/>
    <m/>
    <n v="0"/>
    <n v="0"/>
    <n v="0"/>
    <x v="2"/>
    <n v="0"/>
    <n v="0"/>
    <n v="0"/>
    <m/>
    <n v="0"/>
    <n v="0"/>
    <n v="0"/>
    <s v="Self-Watering"/>
    <n v="92"/>
  </r>
  <r>
    <s v="WBX 3PL"/>
    <x v="18"/>
    <x v="4"/>
    <x v="13"/>
    <n v="3.2"/>
    <n v="17.600000000000001"/>
    <n v="95"/>
    <x v="18"/>
    <n v="3325"/>
    <n v="616"/>
    <n v="2709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6"/>
  </r>
  <r>
    <s v="UTP 2PL"/>
    <x v="19"/>
    <x v="0"/>
    <x v="8"/>
    <n v="2.8"/>
    <n v="9.7999999999999989"/>
    <n v="28"/>
    <x v="52"/>
    <n v="8372"/>
    <n v="2930.2"/>
    <n v="5441.8"/>
    <x v="48"/>
    <n v="2324"/>
    <n v="813.39999999999986"/>
    <n v="1510.6000000000001"/>
    <x v="33"/>
    <n v="4928"/>
    <n v="1724.7999999999997"/>
    <n v="3203.2000000000003"/>
    <x v="31"/>
    <n v="11200"/>
    <n v="3919.9999999999995"/>
    <n v="7280"/>
    <n v="427"/>
    <n v="11956"/>
    <n v="4184.5999999999995"/>
    <n v="7771.4000000000005"/>
    <x v="30"/>
    <n v="12852"/>
    <n v="4498.2"/>
    <n v="8353.7999999999993"/>
    <n v="369"/>
    <n v="10332"/>
    <n v="3616.2"/>
    <n v="6715.8"/>
    <s v="Self-Watering"/>
    <n v="99"/>
  </r>
  <r>
    <s v="UTP 2PL"/>
    <x v="19"/>
    <x v="1"/>
    <x v="8"/>
    <n v="3"/>
    <n v="10.5"/>
    <n v="35"/>
    <x v="53"/>
    <n v="15155"/>
    <n v="4546.5"/>
    <n v="10608.5"/>
    <x v="49"/>
    <n v="12250"/>
    <n v="3675"/>
    <n v="8575"/>
    <x v="34"/>
    <n v="8225"/>
    <n v="2467.5"/>
    <n v="5757.5"/>
    <x v="32"/>
    <n v="5950"/>
    <n v="1785"/>
    <n v="4165"/>
    <n v="55"/>
    <n v="1925"/>
    <n v="577.5"/>
    <n v="1347.5"/>
    <x v="23"/>
    <n v="4725"/>
    <n v="1417.5"/>
    <n v="3307.5"/>
    <n v="120"/>
    <n v="4200"/>
    <n v="1260"/>
    <n v="2940"/>
    <s v="Self-Watering"/>
    <n v="99"/>
  </r>
  <r>
    <s v="UTP 2PL"/>
    <x v="19"/>
    <x v="13"/>
    <x v="8"/>
    <n v="3"/>
    <n v="10.5"/>
    <n v="35"/>
    <x v="23"/>
    <n v="0"/>
    <n v="0"/>
    <n v="0"/>
    <x v="9"/>
    <n v="455"/>
    <n v="136.5"/>
    <n v="318.5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100"/>
  </r>
  <r>
    <s v="WBX 1P"/>
    <x v="18"/>
    <x v="0"/>
    <x v="14"/>
    <n v="2.8"/>
    <n v="22.4"/>
    <n v="65"/>
    <x v="54"/>
    <n v="10595"/>
    <n v="3651.2"/>
    <n v="6943.8"/>
    <x v="50"/>
    <n v="2145"/>
    <n v="739.19999999999993"/>
    <n v="1405.8000000000002"/>
    <x v="35"/>
    <n v="4420"/>
    <n v="1523.1999999999998"/>
    <n v="2896.8"/>
    <x v="33"/>
    <n v="2080"/>
    <n v="716.8"/>
    <n v="1363.2"/>
    <n v="138"/>
    <n v="8970"/>
    <n v="3091.2"/>
    <n v="5878.8"/>
    <x v="31"/>
    <n v="25090"/>
    <n v="8646.4"/>
    <n v="16443.599999999999"/>
    <n v="233"/>
    <n v="15145"/>
    <n v="5219.2"/>
    <n v="9925.7999999999993"/>
    <s v="Self-Watering"/>
    <n v="91"/>
  </r>
  <r>
    <s v="WBX 1P"/>
    <x v="18"/>
    <x v="1"/>
    <x v="14"/>
    <n v="3"/>
    <n v="24"/>
    <n v="80"/>
    <x v="55"/>
    <n v="15120"/>
    <n v="4536"/>
    <n v="10584"/>
    <x v="51"/>
    <n v="11520"/>
    <n v="3456"/>
    <n v="8064"/>
    <x v="36"/>
    <n v="5120"/>
    <n v="1536"/>
    <n v="3584"/>
    <x v="2"/>
    <n v="0"/>
    <n v="0"/>
    <n v="0"/>
    <n v="87"/>
    <n v="6960"/>
    <n v="2088"/>
    <n v="4872"/>
    <x v="32"/>
    <n v="12240"/>
    <n v="3672"/>
    <n v="8568"/>
    <n v="145"/>
    <n v="11600"/>
    <n v="3480"/>
    <n v="8120"/>
    <s v="Self-Watering"/>
    <n v="98"/>
  </r>
  <r>
    <s v="WBX 1P"/>
    <x v="18"/>
    <x v="4"/>
    <x v="14"/>
    <n v="3.2"/>
    <n v="25.6"/>
    <n v="80"/>
    <x v="18"/>
    <n v="2800"/>
    <n v="896"/>
    <n v="1904"/>
    <x v="52"/>
    <n v="1840"/>
    <n v="588.80000000000007"/>
    <n v="1251.1999999999998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3"/>
  </r>
  <r>
    <s v="UTP 1PL"/>
    <x v="19"/>
    <x v="0"/>
    <x v="8"/>
    <n v="2.8"/>
    <n v="9.7999999999999989"/>
    <n v="25"/>
    <x v="56"/>
    <n v="9550"/>
    <n v="3743.5999999999995"/>
    <n v="5806.4000000000005"/>
    <x v="53"/>
    <n v="10625"/>
    <n v="4165"/>
    <n v="6460"/>
    <x v="37"/>
    <n v="8075"/>
    <n v="3165.3999999999996"/>
    <n v="4909.6000000000004"/>
    <x v="34"/>
    <n v="5950"/>
    <n v="2332.3999999999996"/>
    <n v="3617.6000000000004"/>
    <n v="484"/>
    <n v="12100"/>
    <n v="4743.2"/>
    <n v="7356.8"/>
    <x v="33"/>
    <n v="9850"/>
    <n v="3861.1999999999994"/>
    <n v="5988.8000000000011"/>
    <n v="213"/>
    <n v="5325"/>
    <n v="2087.3999999999996"/>
    <n v="3237.6000000000004"/>
    <s v="Self-Watering"/>
    <n v="97"/>
  </r>
  <r>
    <s v="UTP 1PL"/>
    <x v="19"/>
    <x v="1"/>
    <x v="8"/>
    <n v="3"/>
    <n v="10.5"/>
    <n v="35"/>
    <x v="6"/>
    <n v="18550"/>
    <n v="5565"/>
    <n v="12985"/>
    <x v="54"/>
    <n v="16800"/>
    <n v="5040"/>
    <n v="11760"/>
    <x v="38"/>
    <n v="8995"/>
    <n v="2698.5"/>
    <n v="6296.5"/>
    <x v="4"/>
    <n v="7000"/>
    <n v="2100"/>
    <n v="4900"/>
    <n v="230"/>
    <n v="8050"/>
    <n v="2415"/>
    <n v="5635"/>
    <x v="34"/>
    <n v="20300"/>
    <n v="6090"/>
    <n v="14210"/>
    <n v="578"/>
    <n v="20230"/>
    <n v="6069"/>
    <n v="14161"/>
    <s v="Self-Watering"/>
    <n v="95"/>
  </r>
  <r>
    <s v="WBX 3P"/>
    <x v="18"/>
    <x v="0"/>
    <x v="15"/>
    <n v="2.8"/>
    <n v="28"/>
    <n v="130"/>
    <x v="57"/>
    <n v="4940"/>
    <n v="1064"/>
    <n v="3876"/>
    <x v="55"/>
    <n v="2080"/>
    <n v="448"/>
    <n v="1632"/>
    <x v="39"/>
    <n v="4680"/>
    <n v="1008"/>
    <n v="3672"/>
    <x v="35"/>
    <n v="10270"/>
    <n v="2212"/>
    <n v="8058"/>
    <n v="23"/>
    <n v="2990"/>
    <n v="644"/>
    <n v="2346"/>
    <x v="35"/>
    <n v="10140"/>
    <n v="2184"/>
    <n v="7956"/>
    <n v="124"/>
    <n v="16120"/>
    <n v="3472"/>
    <n v="12648"/>
    <s v="Self-Watering"/>
    <n v="97"/>
  </r>
  <r>
    <s v="WBX 3P"/>
    <x v="18"/>
    <x v="1"/>
    <x v="15"/>
    <n v="3"/>
    <n v="30"/>
    <n v="145"/>
    <x v="50"/>
    <n v="6525"/>
    <n v="1350"/>
    <n v="5175"/>
    <x v="17"/>
    <n v="5075"/>
    <n v="1050"/>
    <n v="4025"/>
    <x v="40"/>
    <n v="4350"/>
    <n v="900"/>
    <n v="3450"/>
    <x v="36"/>
    <n v="2900"/>
    <n v="600"/>
    <n v="2300"/>
    <n v="15"/>
    <n v="2175"/>
    <n v="450"/>
    <n v="1725"/>
    <x v="10"/>
    <n v="7250"/>
    <n v="1500"/>
    <n v="5750"/>
    <n v="45"/>
    <n v="6525"/>
    <n v="1350"/>
    <n v="5175"/>
    <s v="Self-Watering"/>
    <n v="100"/>
  </r>
  <r>
    <s v="WBX 3P"/>
    <x v="18"/>
    <x v="4"/>
    <x v="15"/>
    <n v="3.2"/>
    <n v="32"/>
    <n v="160"/>
    <x v="42"/>
    <n v="8800"/>
    <n v="1760"/>
    <n v="704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9"/>
  </r>
  <r>
    <s v="HBB 2PL"/>
    <x v="16"/>
    <x v="0"/>
    <x v="16"/>
    <n v="2.8"/>
    <n v="12.6"/>
    <n v="40"/>
    <x v="41"/>
    <n v="1640"/>
    <n v="516.6"/>
    <n v="1123.4000000000001"/>
    <x v="56"/>
    <n v="2720"/>
    <n v="856.8"/>
    <n v="1863.2"/>
    <x v="41"/>
    <n v="7320"/>
    <n v="2305.7999999999997"/>
    <n v="5014.2000000000007"/>
    <x v="37"/>
    <n v="2920"/>
    <n v="919.8"/>
    <n v="2000.2"/>
    <n v="79"/>
    <n v="3160"/>
    <n v="995.4"/>
    <n v="2164.6"/>
    <x v="36"/>
    <n v="12560"/>
    <n v="3956.4"/>
    <n v="8603.6"/>
    <n v="156"/>
    <n v="6240"/>
    <n v="1965.6"/>
    <n v="4274.3999999999996"/>
    <s v="Self-Watering"/>
    <n v="97"/>
  </r>
  <r>
    <s v="HBB 2PL"/>
    <x v="16"/>
    <x v="1"/>
    <x v="16"/>
    <n v="3"/>
    <n v="13.5"/>
    <n v="50"/>
    <x v="58"/>
    <n v="2000"/>
    <n v="540"/>
    <n v="1460"/>
    <x v="50"/>
    <n v="1650"/>
    <n v="445.5"/>
    <n v="1204.5"/>
    <x v="24"/>
    <n v="2250"/>
    <n v="607.5"/>
    <n v="1642.5"/>
    <x v="36"/>
    <n v="1000"/>
    <n v="270"/>
    <n v="730"/>
    <n v="15"/>
    <n v="750"/>
    <n v="202.5"/>
    <n v="547.5"/>
    <x v="37"/>
    <n v="2750"/>
    <n v="742.5"/>
    <n v="2007.5"/>
    <n v="46"/>
    <n v="2300"/>
    <n v="621"/>
    <n v="1679"/>
    <s v="Self-Watering"/>
    <n v="100"/>
  </r>
  <r>
    <s v="HBB 2PL"/>
    <x v="16"/>
    <x v="4"/>
    <x v="16"/>
    <n v="3.2"/>
    <n v="14.4"/>
    <n v="65"/>
    <x v="24"/>
    <n v="325"/>
    <n v="72"/>
    <n v="253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4"/>
  </r>
  <r>
    <s v="CNS 1PL"/>
    <x v="20"/>
    <x v="0"/>
    <x v="6"/>
    <n v="2.8"/>
    <n v="14"/>
    <n v="85"/>
    <x v="59"/>
    <n v="22780"/>
    <n v="3752"/>
    <n v="19028"/>
    <x v="57"/>
    <n v="21505"/>
    <n v="3542"/>
    <n v="17963"/>
    <x v="42"/>
    <n v="15130"/>
    <n v="2492"/>
    <n v="12638"/>
    <x v="38"/>
    <n v="30600"/>
    <n v="5040"/>
    <n v="25560"/>
    <n v="816"/>
    <n v="69360"/>
    <n v="11424"/>
    <n v="57936"/>
    <x v="38"/>
    <n v="34850"/>
    <n v="5740"/>
    <n v="29110"/>
    <n v="301"/>
    <n v="25585"/>
    <n v="4214"/>
    <n v="21371"/>
    <s v="Self-Watering"/>
    <n v="93"/>
  </r>
  <r>
    <s v="CNS 1PL"/>
    <x v="20"/>
    <x v="1"/>
    <x v="6"/>
    <n v="3"/>
    <n v="15"/>
    <n v="85"/>
    <x v="60"/>
    <n v="15300"/>
    <n v="2700"/>
    <n v="1260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8"/>
  </r>
  <r>
    <s v="HBB 1PL"/>
    <x v="16"/>
    <x v="0"/>
    <x v="8"/>
    <n v="2.8"/>
    <n v="9.7999999999999989"/>
    <n v="35"/>
    <x v="61"/>
    <n v="4340"/>
    <n v="1215.1999999999998"/>
    <n v="3124.8"/>
    <x v="58"/>
    <n v="140"/>
    <n v="39.199999999999996"/>
    <n v="100.80000000000001"/>
    <x v="43"/>
    <n v="4445"/>
    <n v="1244.5999999999999"/>
    <n v="3200.4"/>
    <x v="39"/>
    <n v="1225"/>
    <n v="342.99999999999994"/>
    <n v="882"/>
    <n v="38"/>
    <n v="1330"/>
    <n v="372.4"/>
    <n v="957.6"/>
    <x v="39"/>
    <n v="420"/>
    <n v="117.6"/>
    <n v="302.39999999999998"/>
    <n v="0"/>
    <n v="0"/>
    <n v="0"/>
    <n v="0"/>
    <s v="Self-Watering"/>
    <n v="97"/>
  </r>
  <r>
    <s v="HBB 1PL"/>
    <x v="16"/>
    <x v="1"/>
    <x v="8"/>
    <n v="3"/>
    <n v="10.5"/>
    <n v="45"/>
    <x v="62"/>
    <n v="1080"/>
    <n v="252"/>
    <n v="828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1"/>
  </r>
  <r>
    <s v="HBB 1PL"/>
    <x v="16"/>
    <x v="4"/>
    <x v="8"/>
    <n v="3.2"/>
    <n v="11.200000000000001"/>
    <n v="60"/>
    <x v="22"/>
    <n v="180"/>
    <n v="33.6"/>
    <n v="146.4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4"/>
  </r>
  <r>
    <s v="CHB 2P"/>
    <x v="12"/>
    <x v="0"/>
    <x v="6"/>
    <n v="2.8"/>
    <n v="14"/>
    <n v="56"/>
    <x v="63"/>
    <n v="3416"/>
    <n v="854"/>
    <n v="2562"/>
    <x v="59"/>
    <n v="5432"/>
    <n v="1358"/>
    <n v="4074"/>
    <x v="44"/>
    <n v="1624"/>
    <n v="406"/>
    <n v="1218"/>
    <x v="40"/>
    <n v="5096"/>
    <n v="1274"/>
    <n v="3822"/>
    <n v="62"/>
    <n v="3472"/>
    <n v="868"/>
    <n v="2604"/>
    <x v="40"/>
    <n v="23464"/>
    <n v="5866"/>
    <n v="17598"/>
    <n v="37"/>
    <n v="2072"/>
    <n v="518"/>
    <n v="1554"/>
    <s v="Self-Watering"/>
    <n v="96"/>
  </r>
  <r>
    <s v="CHB 2P"/>
    <x v="12"/>
    <x v="1"/>
    <x v="6"/>
    <n v="3"/>
    <n v="15"/>
    <n v="66"/>
    <x v="64"/>
    <n v="5742"/>
    <n v="1305"/>
    <n v="4437"/>
    <x v="60"/>
    <n v="4290"/>
    <n v="975"/>
    <n v="3315"/>
    <x v="45"/>
    <n v="3300"/>
    <n v="750"/>
    <n v="2550"/>
    <x v="26"/>
    <n v="4422"/>
    <n v="1005"/>
    <n v="3417"/>
    <n v="50"/>
    <n v="3300"/>
    <n v="750"/>
    <n v="2550"/>
    <x v="41"/>
    <n v="2310"/>
    <n v="525"/>
    <n v="1785"/>
    <n v="55"/>
    <n v="3630"/>
    <n v="825"/>
    <n v="2805"/>
    <s v="Self-Watering"/>
    <n v="91"/>
  </r>
  <r>
    <s v="CHB 2P"/>
    <x v="12"/>
    <x v="13"/>
    <x v="6"/>
    <n v="3"/>
    <n v="15"/>
    <n v="66"/>
    <x v="23"/>
    <n v="0"/>
    <n v="0"/>
    <n v="0"/>
    <x v="21"/>
    <n v="330"/>
    <n v="75"/>
    <n v="255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1"/>
  </r>
  <r>
    <s v="CHB 2P"/>
    <x v="12"/>
    <x v="2"/>
    <x v="6"/>
    <n v="3"/>
    <n v="15"/>
    <n v="66"/>
    <x v="65"/>
    <n v="66"/>
    <n v="15"/>
    <n v="51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8"/>
  </r>
  <r>
    <s v="HBB 1P"/>
    <x v="16"/>
    <x v="0"/>
    <x v="14"/>
    <n v="2.8"/>
    <n v="22.4"/>
    <n v="65"/>
    <x v="66"/>
    <n v="3900"/>
    <n v="1344"/>
    <n v="2556"/>
    <x v="56"/>
    <n v="4420"/>
    <n v="1523.1999999999998"/>
    <n v="2896.8"/>
    <x v="46"/>
    <n v="20475"/>
    <n v="7056"/>
    <n v="13419"/>
    <x v="41"/>
    <n v="3640"/>
    <n v="1254.3999999999999"/>
    <n v="2385.6000000000004"/>
    <n v="132"/>
    <n v="8580"/>
    <n v="2956.7999999999997"/>
    <n v="5623.2000000000007"/>
    <x v="42"/>
    <n v="10400"/>
    <n v="3584"/>
    <n v="6816"/>
    <n v="168"/>
    <n v="10920"/>
    <n v="3763.2"/>
    <n v="7156.8"/>
    <s v="Self-Watering"/>
    <n v="99"/>
  </r>
  <r>
    <s v="HBB 1P"/>
    <x v="16"/>
    <x v="1"/>
    <x v="14"/>
    <n v="3"/>
    <n v="24"/>
    <n v="75"/>
    <x v="3"/>
    <n v="10125"/>
    <n v="3240"/>
    <n v="6885"/>
    <x v="61"/>
    <n v="7500"/>
    <n v="2400"/>
    <n v="5100"/>
    <x v="47"/>
    <n v="6525"/>
    <n v="2088"/>
    <n v="4437"/>
    <x v="10"/>
    <n v="1125"/>
    <n v="360"/>
    <n v="765"/>
    <n v="57"/>
    <n v="4275"/>
    <n v="1368"/>
    <n v="2907"/>
    <x v="43"/>
    <n v="13500"/>
    <n v="4320"/>
    <n v="9180"/>
    <n v="167"/>
    <n v="12525"/>
    <n v="4008"/>
    <n v="8517"/>
    <s v="Self-Watering"/>
    <n v="100"/>
  </r>
  <r>
    <s v="HBB 1P"/>
    <x v="16"/>
    <x v="4"/>
    <x v="14"/>
    <n v="3.2"/>
    <n v="25.6"/>
    <n v="85"/>
    <x v="24"/>
    <n v="425"/>
    <n v="128"/>
    <n v="297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7"/>
  </r>
  <r>
    <s v="CUH 2P"/>
    <x v="21"/>
    <x v="0"/>
    <x v="0"/>
    <n v="2.8"/>
    <n v="19.599999999999998"/>
    <n v="69"/>
    <x v="67"/>
    <n v="2208"/>
    <n v="627.19999999999993"/>
    <n v="1580.8000000000002"/>
    <x v="62"/>
    <n v="1380"/>
    <n v="391.99999999999994"/>
    <n v="988"/>
    <x v="48"/>
    <n v="1656"/>
    <n v="470.4"/>
    <n v="1185.5999999999999"/>
    <x v="42"/>
    <n v="3381"/>
    <n v="960.39999999999986"/>
    <n v="2420.6000000000004"/>
    <n v="40"/>
    <n v="2760"/>
    <n v="783.99999999999989"/>
    <n v="1976"/>
    <x v="44"/>
    <n v="4761"/>
    <n v="1352.3999999999999"/>
    <n v="3408.6000000000004"/>
    <n v="59"/>
    <n v="4071"/>
    <n v="1156.3999999999999"/>
    <n v="2914.6000000000004"/>
    <s v="Self-Watering"/>
    <n v="94"/>
  </r>
  <r>
    <s v="CUH 2P"/>
    <x v="21"/>
    <x v="1"/>
    <x v="0"/>
    <n v="3"/>
    <n v="21"/>
    <n v="79"/>
    <x v="58"/>
    <n v="3160"/>
    <n v="840"/>
    <n v="2320"/>
    <x v="63"/>
    <n v="2528"/>
    <n v="672"/>
    <n v="1856"/>
    <x v="24"/>
    <n v="3555"/>
    <n v="945"/>
    <n v="2610"/>
    <x v="43"/>
    <n v="1027"/>
    <n v="273"/>
    <n v="754"/>
    <n v="25"/>
    <n v="1975"/>
    <n v="525"/>
    <n v="1450"/>
    <x v="45"/>
    <n v="5214"/>
    <n v="1386"/>
    <n v="3828"/>
    <n v="45"/>
    <n v="3555"/>
    <n v="945"/>
    <n v="2610"/>
    <s v="Self-Watering"/>
    <n v="92"/>
  </r>
  <r>
    <s v="CUH 2P"/>
    <x v="21"/>
    <x v="4"/>
    <x v="0"/>
    <n v="3.2"/>
    <n v="22.400000000000002"/>
    <n v="90"/>
    <x v="39"/>
    <n v="2250"/>
    <n v="560"/>
    <n v="169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2"/>
  </r>
  <r>
    <s v="CUH 2P"/>
    <x v="21"/>
    <x v="13"/>
    <x v="0"/>
    <n v="3"/>
    <n v="21"/>
    <n v="79"/>
    <x v="23"/>
    <n v="0"/>
    <n v="0"/>
    <n v="0"/>
    <x v="47"/>
    <n v="237"/>
    <n v="63"/>
    <n v="174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3"/>
  </r>
  <r>
    <s v="CUH 1P"/>
    <x v="21"/>
    <x v="0"/>
    <x v="6"/>
    <n v="2.8"/>
    <n v="14"/>
    <n v="39"/>
    <x v="38"/>
    <n v="1404"/>
    <n v="504"/>
    <n v="900"/>
    <x v="64"/>
    <n v="1911"/>
    <n v="686"/>
    <n v="1225"/>
    <x v="49"/>
    <n v="1482"/>
    <n v="532"/>
    <n v="950"/>
    <x v="44"/>
    <n v="2691"/>
    <n v="966"/>
    <n v="1725"/>
    <n v="39"/>
    <n v="1521"/>
    <n v="546"/>
    <n v="975"/>
    <x v="46"/>
    <n v="1794"/>
    <n v="644"/>
    <n v="1150"/>
    <n v="8"/>
    <n v="312"/>
    <n v="112"/>
    <n v="200"/>
    <s v="Self-Watering"/>
    <n v="94"/>
  </r>
  <r>
    <s v="CUH 1P"/>
    <x v="21"/>
    <x v="1"/>
    <x v="6"/>
    <n v="3"/>
    <n v="15"/>
    <n v="49"/>
    <x v="68"/>
    <n v="3332"/>
    <n v="1020"/>
    <n v="2312"/>
    <x v="12"/>
    <n v="2695"/>
    <n v="825"/>
    <n v="1870"/>
    <x v="50"/>
    <n v="980"/>
    <n v="300"/>
    <n v="680"/>
    <x v="45"/>
    <n v="1225"/>
    <n v="375"/>
    <n v="850"/>
    <n v="30"/>
    <n v="1470"/>
    <n v="450"/>
    <n v="1020"/>
    <x v="47"/>
    <n v="2156"/>
    <n v="660"/>
    <n v="1496"/>
    <n v="10"/>
    <n v="490"/>
    <n v="150"/>
    <n v="340"/>
    <s v="Self-Watering"/>
    <n v="93"/>
  </r>
  <r>
    <s v="CUH 1P"/>
    <x v="21"/>
    <x v="13"/>
    <x v="6"/>
    <n v="3"/>
    <n v="15"/>
    <n v="49"/>
    <x v="65"/>
    <n v="49"/>
    <n v="15"/>
    <n v="34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100"/>
  </r>
  <r>
    <s v="CUH 1P"/>
    <x v="21"/>
    <x v="3"/>
    <x v="6"/>
    <n v="3"/>
    <n v="15"/>
    <n v="49"/>
    <x v="65"/>
    <n v="49"/>
    <n v="15"/>
    <n v="34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5"/>
  </r>
  <r>
    <s v="WBX 0P"/>
    <x v="18"/>
    <x v="0"/>
    <x v="1"/>
    <n v="2.8"/>
    <n v="16.799999999999997"/>
    <n v="60"/>
    <x v="69"/>
    <n v="600"/>
    <n v="167.99999999999997"/>
    <n v="432"/>
    <x v="65"/>
    <n v="600"/>
    <n v="167.99999999999997"/>
    <n v="432"/>
    <x v="10"/>
    <n v="720"/>
    <n v="201.59999999999997"/>
    <n v="518.40000000000009"/>
    <x v="43"/>
    <n v="780"/>
    <n v="218.39999999999998"/>
    <n v="561.6"/>
    <n v="36"/>
    <n v="2160"/>
    <n v="604.79999999999995"/>
    <n v="1555.2"/>
    <x v="48"/>
    <n v="2040"/>
    <n v="571.19999999999993"/>
    <n v="1468.8000000000002"/>
    <n v="0"/>
    <n v="0"/>
    <n v="0"/>
    <n v="0"/>
    <s v="Self-Watering"/>
    <n v="98"/>
  </r>
  <r>
    <s v="WBX 0P"/>
    <x v="18"/>
    <x v="1"/>
    <x v="1"/>
    <n v="3"/>
    <n v="18"/>
    <n v="70"/>
    <x v="22"/>
    <n v="210"/>
    <n v="54"/>
    <n v="156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4"/>
  </r>
  <r>
    <s v="WBX 0P"/>
    <x v="18"/>
    <x v="13"/>
    <x v="1"/>
    <n v="3"/>
    <n v="18"/>
    <n v="70"/>
    <x v="23"/>
    <n v="0"/>
    <n v="0"/>
    <n v="0"/>
    <x v="47"/>
    <n v="210"/>
    <n v="54"/>
    <n v="156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0"/>
  </r>
  <r>
    <s v="HBB 3P"/>
    <x v="16"/>
    <x v="1"/>
    <x v="15"/>
    <n v="3"/>
    <n v="30"/>
    <n v="145"/>
    <x v="69"/>
    <n v="1450"/>
    <n v="300"/>
    <n v="115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4"/>
  </r>
  <r>
    <s v="HBB 3P"/>
    <x v="16"/>
    <x v="4"/>
    <x v="15"/>
    <n v="3.2"/>
    <n v="32"/>
    <n v="145"/>
    <x v="70"/>
    <n v="1885"/>
    <n v="416"/>
    <n v="1469"/>
    <x v="65"/>
    <n v="1450"/>
    <n v="320"/>
    <n v="113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6"/>
  </r>
  <r>
    <s v="HBB 3P"/>
    <x v="16"/>
    <x v="13"/>
    <x v="15"/>
    <n v="3"/>
    <n v="30"/>
    <n v="145"/>
    <x v="71"/>
    <n v="290"/>
    <n v="60"/>
    <n v="23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100"/>
  </r>
  <r>
    <s v="HBB 3P"/>
    <x v="16"/>
    <x v="0"/>
    <x v="15"/>
    <n v="2.8"/>
    <n v="28"/>
    <n v="130"/>
    <x v="10"/>
    <n v="1950"/>
    <n v="420"/>
    <n v="1530"/>
    <x v="2"/>
    <n v="1950"/>
    <n v="420"/>
    <n v="153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4"/>
  </r>
  <r>
    <s v="HBB 3PL"/>
    <x v="22"/>
    <x v="0"/>
    <x v="13"/>
    <n v="2.8"/>
    <n v="15.399999999999999"/>
    <n v="75"/>
    <x v="10"/>
    <n v="1125"/>
    <n v="230.99999999999997"/>
    <n v="894"/>
    <x v="2"/>
    <n v="1125"/>
    <n v="230.99999999999997"/>
    <n v="894"/>
    <x v="51"/>
    <n v="525"/>
    <n v="107.79999999999998"/>
    <n v="417.20000000000005"/>
    <x v="46"/>
    <n v="600"/>
    <n v="123.19999999999999"/>
    <n v="476.8"/>
    <n v="27"/>
    <n v="2025"/>
    <n v="415.79999999999995"/>
    <n v="1609.2"/>
    <x v="39"/>
    <n v="900"/>
    <n v="184.79999999999998"/>
    <n v="715.2"/>
    <n v="177"/>
    <n v="13275"/>
    <n v="2725.7999999999997"/>
    <n v="10549.2"/>
    <s v="Self-Watering"/>
    <n v="97"/>
  </r>
  <r>
    <s v="HBB 3PL"/>
    <x v="22"/>
    <x v="1"/>
    <x v="13"/>
    <n v="3"/>
    <n v="16.5"/>
    <n v="85"/>
    <x v="69"/>
    <n v="850"/>
    <n v="165"/>
    <n v="685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100"/>
  </r>
  <r>
    <s v="HBB 3PL"/>
    <x v="22"/>
    <x v="4"/>
    <x v="13"/>
    <n v="3.2"/>
    <n v="17.600000000000001"/>
    <n v="99"/>
    <x v="70"/>
    <n v="1287"/>
    <n v="228.8"/>
    <n v="1058.2"/>
    <x v="65"/>
    <n v="990"/>
    <n v="176"/>
    <n v="814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3"/>
  </r>
  <r>
    <s v="HBB 3PL"/>
    <x v="22"/>
    <x v="13"/>
    <x v="13"/>
    <n v="3"/>
    <n v="16.5"/>
    <n v="99"/>
    <x v="71"/>
    <n v="198"/>
    <n v="33"/>
    <n v="165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0"/>
  </r>
  <r>
    <s v="TES 0P"/>
    <x v="23"/>
    <x v="1"/>
    <x v="1"/>
    <n v="3"/>
    <n v="18"/>
    <n v="60"/>
    <x v="72"/>
    <n v="26640"/>
    <n v="7992"/>
    <n v="18648"/>
    <x v="66"/>
    <n v="17640"/>
    <n v="5292"/>
    <n v="12348"/>
    <x v="52"/>
    <n v="10800"/>
    <n v="3240"/>
    <n v="7560"/>
    <x v="47"/>
    <n v="13320"/>
    <n v="3996"/>
    <n v="9324"/>
    <n v="493"/>
    <n v="29580"/>
    <n v="8874"/>
    <n v="20706"/>
    <x v="49"/>
    <n v="27000"/>
    <n v="8100"/>
    <n v="18900"/>
    <n v="0"/>
    <n v="0"/>
    <n v="0"/>
    <n v="0"/>
    <s v="Self-Watering"/>
    <n v="96"/>
  </r>
  <r>
    <s v="MSP 1P"/>
    <x v="24"/>
    <x v="0"/>
    <x v="9"/>
    <n v="2.8"/>
    <n v="112"/>
    <n v="220"/>
    <x v="73"/>
    <n v="0"/>
    <n v="0"/>
    <n v="0"/>
    <x v="67"/>
    <n v="220"/>
    <n v="112"/>
    <n v="108"/>
    <x v="53"/>
    <n v="0"/>
    <n v="0"/>
    <n v="0"/>
    <x v="48"/>
    <n v="220"/>
    <n v="112"/>
    <n v="108"/>
    <n v="38"/>
    <n v="8360"/>
    <n v="4256"/>
    <n v="4104"/>
    <x v="2"/>
    <n v="0"/>
    <n v="0"/>
    <n v="0"/>
    <m/>
    <n v="0"/>
    <n v="0"/>
    <n v="0"/>
    <s v="Self-Watering"/>
    <n v="98"/>
  </r>
  <r>
    <s v="MSP 1P"/>
    <x v="24"/>
    <x v="1"/>
    <x v="9"/>
    <n v="3"/>
    <n v="120"/>
    <n v="250"/>
    <x v="65"/>
    <n v="250"/>
    <n v="120"/>
    <n v="13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100"/>
  </r>
  <r>
    <s v="MSP 1P"/>
    <x v="24"/>
    <x v="4"/>
    <x v="9"/>
    <n v="3.2"/>
    <n v="128"/>
    <n v="300"/>
    <x v="23"/>
    <n v="0"/>
    <n v="0"/>
    <n v="0"/>
    <x v="21"/>
    <n v="1500"/>
    <n v="640"/>
    <n v="86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4"/>
  </r>
  <r>
    <s v="MSP 1P"/>
    <x v="24"/>
    <x v="11"/>
    <x v="9"/>
    <n v="3.2"/>
    <n v="128"/>
    <n v="300"/>
    <x v="23"/>
    <n v="0"/>
    <n v="0"/>
    <n v="0"/>
    <x v="21"/>
    <n v="1500"/>
    <n v="640"/>
    <n v="86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9"/>
  </r>
  <r>
    <s v="MSP 1P"/>
    <x v="24"/>
    <x v="3"/>
    <x v="9"/>
    <n v="3"/>
    <n v="120"/>
    <n v="250"/>
    <x v="23"/>
    <n v="0"/>
    <n v="0"/>
    <n v="0"/>
    <x v="21"/>
    <n v="1250"/>
    <n v="600"/>
    <n v="65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0"/>
  </r>
  <r>
    <s v="MSP 1P"/>
    <x v="24"/>
    <x v="13"/>
    <x v="9"/>
    <n v="3"/>
    <n v="120"/>
    <n v="250"/>
    <x v="23"/>
    <n v="0"/>
    <n v="0"/>
    <n v="0"/>
    <x v="21"/>
    <n v="1250"/>
    <n v="600"/>
    <n v="65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8"/>
  </r>
  <r>
    <s v="MSP 2P"/>
    <x v="25"/>
    <x v="0"/>
    <x v="17"/>
    <n v="2.8"/>
    <n v="131.6"/>
    <n v="340"/>
    <x v="71"/>
    <n v="680"/>
    <n v="263.2"/>
    <n v="416.8"/>
    <x v="68"/>
    <n v="11560"/>
    <n v="4474.3999999999996"/>
    <n v="7085.6"/>
    <x v="39"/>
    <n v="12240"/>
    <n v="4737.5999999999995"/>
    <n v="7502.4000000000005"/>
    <x v="49"/>
    <n v="680"/>
    <n v="263.2"/>
    <n v="416.8"/>
    <n v="0"/>
    <n v="0"/>
    <n v="0"/>
    <n v="0"/>
    <x v="2"/>
    <n v="0"/>
    <n v="0"/>
    <n v="0"/>
    <m/>
    <n v="0"/>
    <n v="0"/>
    <n v="0"/>
    <s v="Self-Watering"/>
    <n v="92"/>
  </r>
  <r>
    <s v="MSP 2P"/>
    <x v="25"/>
    <x v="1"/>
    <x v="17"/>
    <n v="3"/>
    <n v="141"/>
    <n v="370"/>
    <x v="22"/>
    <n v="1110"/>
    <n v="423"/>
    <n v="687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7"/>
  </r>
  <r>
    <s v="MSP 2P"/>
    <x v="25"/>
    <x v="4"/>
    <x v="17"/>
    <n v="3.2"/>
    <n v="150.4"/>
    <n v="400"/>
    <x v="24"/>
    <n v="2000"/>
    <n v="752"/>
    <n v="1248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0"/>
  </r>
  <r>
    <s v="MSP 2P"/>
    <x v="25"/>
    <x v="11"/>
    <x v="17"/>
    <n v="3.2"/>
    <n v="150.4"/>
    <n v="400"/>
    <x v="23"/>
    <n v="0"/>
    <n v="0"/>
    <n v="0"/>
    <x v="67"/>
    <n v="400"/>
    <n v="150.4"/>
    <n v="249.6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0"/>
  </r>
  <r>
    <s v="MSP 2P"/>
    <x v="25"/>
    <x v="13"/>
    <x v="17"/>
    <n v="3"/>
    <n v="141"/>
    <n v="370"/>
    <x v="71"/>
    <n v="740"/>
    <n v="282"/>
    <n v="458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9"/>
  </r>
  <r>
    <s v="MSP 4P"/>
    <x v="26"/>
    <x v="0"/>
    <x v="18"/>
    <n v="2.8"/>
    <n v="168"/>
    <n v="579"/>
    <x v="73"/>
    <n v="0"/>
    <n v="0"/>
    <n v="0"/>
    <x v="69"/>
    <n v="0"/>
    <n v="0"/>
    <n v="0"/>
    <x v="53"/>
    <n v="0"/>
    <n v="0"/>
    <n v="0"/>
    <x v="11"/>
    <n v="0"/>
    <n v="0"/>
    <n v="0"/>
    <n v="12"/>
    <n v="6948"/>
    <n v="2016"/>
    <n v="4932"/>
    <x v="2"/>
    <n v="0"/>
    <n v="0"/>
    <n v="0"/>
    <m/>
    <n v="0"/>
    <n v="0"/>
    <n v="0"/>
    <s v="Self-Watering"/>
    <n v="96"/>
  </r>
  <r>
    <s v="MSP 4P"/>
    <x v="26"/>
    <x v="1"/>
    <x v="18"/>
    <n v="3"/>
    <n v="180"/>
    <n v="589"/>
    <x v="69"/>
    <n v="5890"/>
    <n v="1800"/>
    <n v="409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0"/>
  </r>
  <r>
    <s v="MSP 4P"/>
    <x v="26"/>
    <x v="4"/>
    <x v="18"/>
    <n v="3.2"/>
    <n v="192"/>
    <n v="650"/>
    <x v="22"/>
    <n v="1950"/>
    <n v="576"/>
    <n v="1374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2"/>
  </r>
  <r>
    <s v="MSP 4P"/>
    <x v="26"/>
    <x v="11"/>
    <x v="18"/>
    <n v="3.2"/>
    <n v="192"/>
    <n v="650"/>
    <x v="24"/>
    <n v="3250"/>
    <n v="960"/>
    <n v="229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9"/>
  </r>
  <r>
    <s v="OCT 1P"/>
    <x v="27"/>
    <x v="0"/>
    <x v="9"/>
    <n v="2.8"/>
    <n v="112"/>
    <n v="250"/>
    <x v="24"/>
    <n v="1250"/>
    <n v="560"/>
    <n v="690"/>
    <x v="69"/>
    <n v="0"/>
    <n v="0"/>
    <n v="0"/>
    <x v="53"/>
    <n v="0"/>
    <n v="0"/>
    <n v="0"/>
    <x v="49"/>
    <n v="500"/>
    <n v="224"/>
    <n v="276"/>
    <n v="52"/>
    <n v="13000"/>
    <n v="5824"/>
    <n v="7176"/>
    <x v="2"/>
    <n v="0"/>
    <n v="0"/>
    <n v="0"/>
    <m/>
    <n v="0"/>
    <n v="0"/>
    <n v="0"/>
    <s v="Self-Watering"/>
    <n v="95"/>
  </r>
  <r>
    <s v="OCT 1P"/>
    <x v="27"/>
    <x v="4"/>
    <x v="9"/>
    <n v="3.2"/>
    <n v="128"/>
    <n v="290"/>
    <x v="24"/>
    <n v="1450"/>
    <n v="640"/>
    <n v="81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3"/>
  </r>
  <r>
    <s v="OCT 1P"/>
    <x v="27"/>
    <x v="3"/>
    <x v="9"/>
    <n v="3"/>
    <n v="120"/>
    <n v="260"/>
    <x v="65"/>
    <n v="260"/>
    <n v="120"/>
    <n v="14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2"/>
  </r>
  <r>
    <s v="OCT 1P"/>
    <x v="27"/>
    <x v="11"/>
    <x v="9"/>
    <n v="3.2"/>
    <n v="128"/>
    <n v="290"/>
    <x v="24"/>
    <n v="1450"/>
    <n v="640"/>
    <n v="81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5"/>
  </r>
  <r>
    <s v="OCT 1P"/>
    <x v="27"/>
    <x v="6"/>
    <x v="9"/>
    <n v="3.2"/>
    <n v="128"/>
    <n v="290"/>
    <x v="23"/>
    <n v="0"/>
    <n v="0"/>
    <n v="0"/>
    <x v="67"/>
    <n v="290"/>
    <n v="128"/>
    <n v="162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0"/>
  </r>
  <r>
    <s v="OCT 2P"/>
    <x v="28"/>
    <x v="0"/>
    <x v="17"/>
    <n v="2.8"/>
    <n v="131.6"/>
    <n v="315"/>
    <x v="73"/>
    <n v="0"/>
    <n v="0"/>
    <n v="0"/>
    <x v="69"/>
    <n v="0"/>
    <n v="0"/>
    <n v="0"/>
    <x v="53"/>
    <n v="0"/>
    <n v="0"/>
    <n v="0"/>
    <x v="48"/>
    <n v="315"/>
    <n v="131.6"/>
    <n v="183.4"/>
    <n v="0"/>
    <n v="0"/>
    <n v="0"/>
    <n v="0"/>
    <x v="2"/>
    <n v="0"/>
    <n v="0"/>
    <n v="0"/>
    <m/>
    <n v="0"/>
    <n v="0"/>
    <n v="0"/>
    <s v="Self-Watering"/>
    <n v="93"/>
  </r>
  <r>
    <s v="OCT 2P"/>
    <x v="28"/>
    <x v="1"/>
    <x v="17"/>
    <n v="3"/>
    <n v="141"/>
    <n v="340"/>
    <x v="65"/>
    <n v="340"/>
    <n v="141"/>
    <n v="199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1"/>
  </r>
  <r>
    <s v="OCT 2P"/>
    <x v="28"/>
    <x v="11"/>
    <x v="17"/>
    <n v="3.2"/>
    <n v="150.4"/>
    <n v="370"/>
    <x v="23"/>
    <n v="0"/>
    <n v="0"/>
    <n v="0"/>
    <x v="67"/>
    <n v="370"/>
    <n v="150.4"/>
    <n v="219.6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3"/>
  </r>
  <r>
    <s v="OCT 2P"/>
    <x v="28"/>
    <x v="4"/>
    <x v="17"/>
    <n v="3.2"/>
    <n v="150.4"/>
    <n v="370"/>
    <x v="65"/>
    <n v="370"/>
    <n v="150.4"/>
    <n v="219.6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9"/>
  </r>
  <r>
    <s v="OCT 3P"/>
    <x v="29"/>
    <x v="0"/>
    <x v="4"/>
    <n v="2.8"/>
    <n v="154"/>
    <n v="450"/>
    <x v="74"/>
    <n v="3150"/>
    <n v="1078"/>
    <n v="2072"/>
    <x v="70"/>
    <n v="900"/>
    <n v="308"/>
    <n v="592"/>
    <x v="54"/>
    <n v="1350"/>
    <n v="462"/>
    <n v="888"/>
    <x v="48"/>
    <n v="450"/>
    <n v="154"/>
    <n v="296"/>
    <n v="8"/>
    <n v="3600"/>
    <n v="1232"/>
    <n v="2368"/>
    <x v="2"/>
    <n v="0"/>
    <n v="0"/>
    <n v="0"/>
    <m/>
    <n v="0"/>
    <n v="0"/>
    <n v="0"/>
    <s v="Self-Watering"/>
    <n v="95"/>
  </r>
  <r>
    <s v="OCT 3P"/>
    <x v="29"/>
    <x v="1"/>
    <x v="4"/>
    <n v="3"/>
    <n v="165"/>
    <n v="470"/>
    <x v="71"/>
    <n v="940"/>
    <n v="330"/>
    <n v="610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6"/>
  </r>
  <r>
    <s v="OCT 3P"/>
    <x v="29"/>
    <x v="11"/>
    <x v="4"/>
    <n v="3.2"/>
    <n v="176"/>
    <n v="500"/>
    <x v="23"/>
    <n v="0"/>
    <n v="0"/>
    <n v="0"/>
    <x v="67"/>
    <n v="500"/>
    <n v="176"/>
    <n v="324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93"/>
  </r>
  <r>
    <s v="OCT 3P"/>
    <x v="29"/>
    <x v="4"/>
    <x v="4"/>
    <n v="3.2"/>
    <n v="176"/>
    <n v="500"/>
    <x v="65"/>
    <n v="500"/>
    <n v="176"/>
    <n v="324"/>
    <x v="20"/>
    <n v="0"/>
    <n v="0"/>
    <n v="0"/>
    <x v="2"/>
    <n v="0"/>
    <n v="0"/>
    <n v="0"/>
    <x v="2"/>
    <n v="0"/>
    <n v="0"/>
    <n v="0"/>
    <m/>
    <n v="0"/>
    <n v="0"/>
    <n v="0"/>
    <x v="2"/>
    <n v="0"/>
    <n v="0"/>
    <n v="0"/>
    <m/>
    <n v="0"/>
    <n v="0"/>
    <n v="0"/>
    <s v="Self-Watering"/>
    <n v="1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s v="J-C40"/>
    <x v="0"/>
    <s v="Terracotta"/>
    <x v="0"/>
    <n v="3"/>
    <n v="42"/>
    <n v="35"/>
    <x v="0"/>
    <x v="0"/>
    <n v="5628"/>
    <n v="-938"/>
    <n v="1"/>
    <n v="35"/>
    <n v="42"/>
    <n v="-7"/>
    <x v="0"/>
    <n v="0"/>
    <n v="0"/>
    <n v="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6"/>
  </r>
  <r>
    <s v="J-C41"/>
    <x v="0"/>
    <s v="Black"/>
    <x v="0"/>
    <n v="2.8"/>
    <n v="39.199999999999996"/>
    <n v="30"/>
    <x v="1"/>
    <x v="1"/>
    <n v="0"/>
    <n v="0"/>
    <m/>
    <n v="0"/>
    <n v="0"/>
    <n v="0"/>
    <x v="0"/>
    <n v="0"/>
    <n v="0"/>
    <n v="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3"/>
  </r>
  <r>
    <s v="J-C45-T2"/>
    <x v="0"/>
    <s v="Terracotta"/>
    <x v="1"/>
    <n v="3"/>
    <n v="51"/>
    <n v="40"/>
    <x v="2"/>
    <x v="2"/>
    <n v="3060"/>
    <n v="-660"/>
    <n v="5"/>
    <n v="200"/>
    <n v="255"/>
    <n v="-55"/>
    <x v="1"/>
    <n v="40"/>
    <n v="51"/>
    <n v="-11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9"/>
  </r>
  <r>
    <s v="J-C45-T3"/>
    <x v="0"/>
    <s v="Black"/>
    <x v="1"/>
    <n v="2.8"/>
    <n v="47.599999999999994"/>
    <n v="38"/>
    <x v="1"/>
    <x v="1"/>
    <n v="0"/>
    <n v="0"/>
    <m/>
    <n v="0"/>
    <n v="0"/>
    <n v="0"/>
    <x v="0"/>
    <n v="0"/>
    <n v="0"/>
    <n v="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9"/>
  </r>
  <r>
    <s v="J-C45-T4"/>
    <x v="0"/>
    <s v="Light Sandstone"/>
    <x v="1"/>
    <n v="3.2"/>
    <n v="54.400000000000006"/>
    <n v="45"/>
    <x v="1"/>
    <x v="1"/>
    <n v="0"/>
    <n v="0"/>
    <m/>
    <n v="0"/>
    <n v="0"/>
    <n v="0"/>
    <x v="0"/>
    <n v="0"/>
    <n v="0"/>
    <n v="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7"/>
  </r>
  <r>
    <s v="J-C65"/>
    <x v="0"/>
    <s v="Terracotta"/>
    <x v="2"/>
    <n v="3"/>
    <n v="60"/>
    <n v="60"/>
    <x v="3"/>
    <x v="3"/>
    <n v="3300"/>
    <n v="0"/>
    <n v="35"/>
    <n v="2100"/>
    <n v="2100"/>
    <n v="0"/>
    <x v="2"/>
    <n v="420"/>
    <n v="420"/>
    <n v="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100"/>
  </r>
  <r>
    <s v="J-EPS40-DG"/>
    <x v="1"/>
    <s v="Terracotta"/>
    <x v="3"/>
    <n v="3"/>
    <n v="33"/>
    <n v="75"/>
    <x v="4"/>
    <x v="4"/>
    <n v="4290"/>
    <n v="5460"/>
    <n v="77"/>
    <n v="5775"/>
    <n v="2541"/>
    <n v="3234"/>
    <x v="3"/>
    <n v="900"/>
    <n v="396"/>
    <n v="504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0"/>
  </r>
  <r>
    <s v="J-EPS40-DG"/>
    <x v="1"/>
    <s v="Light Sandstone"/>
    <x v="3"/>
    <n v="3.2"/>
    <n v="35.200000000000003"/>
    <n v="85"/>
    <x v="1"/>
    <x v="1"/>
    <n v="0"/>
    <n v="0"/>
    <m/>
    <n v="0"/>
    <n v="0"/>
    <n v="0"/>
    <x v="0"/>
    <n v="0"/>
    <n v="0"/>
    <n v="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8"/>
  </r>
  <r>
    <s v="J-EPS50"/>
    <x v="1"/>
    <s v="Terracotta"/>
    <x v="4"/>
    <n v="3"/>
    <n v="45"/>
    <n v="60"/>
    <x v="5"/>
    <x v="5"/>
    <n v="6075"/>
    <n v="2025"/>
    <n v="65"/>
    <n v="3900"/>
    <n v="2925"/>
    <n v="975"/>
    <x v="2"/>
    <n v="420"/>
    <n v="315"/>
    <n v="105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1"/>
  </r>
  <r>
    <s v="J-EPS60-AT"/>
    <x v="1"/>
    <s v="Terracotta"/>
    <x v="2"/>
    <n v="3"/>
    <n v="60"/>
    <n v="85"/>
    <x v="6"/>
    <x v="6"/>
    <n v="12480"/>
    <n v="5200"/>
    <n v="83"/>
    <n v="7055"/>
    <n v="4980"/>
    <n v="2075"/>
    <x v="4"/>
    <n v="1700"/>
    <n v="1200"/>
    <n v="50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4"/>
  </r>
  <r>
    <s v="J-EPV40-DG"/>
    <x v="2"/>
    <s v="Terracotta"/>
    <x v="5"/>
    <n v="3"/>
    <n v="15"/>
    <n v="45"/>
    <x v="7"/>
    <x v="7"/>
    <n v="1830"/>
    <n v="3660"/>
    <n v="91"/>
    <n v="4095"/>
    <n v="1365"/>
    <n v="2730"/>
    <x v="5"/>
    <n v="135"/>
    <n v="45"/>
    <n v="9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7"/>
  </r>
  <r>
    <s v="J-EPV50-T2"/>
    <x v="2"/>
    <s v="Terracotta"/>
    <x v="6"/>
    <n v="3"/>
    <n v="30"/>
    <n v="59"/>
    <x v="8"/>
    <x v="8"/>
    <n v="5820"/>
    <n v="5626"/>
    <n v="102"/>
    <n v="6018"/>
    <n v="3060"/>
    <n v="2958"/>
    <x v="6"/>
    <n v="118"/>
    <n v="60"/>
    <n v="58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6"/>
  </r>
  <r>
    <s v="J-EPV60"/>
    <x v="2"/>
    <s v="Terracotta"/>
    <x v="7"/>
    <n v="3"/>
    <n v="39"/>
    <n v="75"/>
    <x v="9"/>
    <x v="9"/>
    <n v="5733"/>
    <n v="5292"/>
    <n v="110"/>
    <n v="8250"/>
    <n v="4290"/>
    <n v="3960"/>
    <x v="7"/>
    <n v="1275"/>
    <n v="663"/>
    <n v="612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1"/>
  </r>
  <r>
    <s v="J-EPV75"/>
    <x v="2"/>
    <s v="Terracotta"/>
    <x v="1"/>
    <n v="3"/>
    <n v="51"/>
    <n v="90"/>
    <x v="10"/>
    <x v="10"/>
    <n v="6783"/>
    <n v="5187"/>
    <n v="93"/>
    <n v="8370"/>
    <n v="4743"/>
    <n v="3627"/>
    <x v="8"/>
    <n v="720"/>
    <n v="408"/>
    <n v="312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5"/>
  </r>
  <r>
    <s v="J-R100"/>
    <x v="3"/>
    <s v="Terracotta"/>
    <x v="8"/>
    <n v="3"/>
    <n v="24"/>
    <n v="45"/>
    <x v="11"/>
    <x v="11"/>
    <n v="4152"/>
    <n v="3633"/>
    <n v="91"/>
    <n v="4095"/>
    <n v="2184"/>
    <n v="1911"/>
    <x v="9"/>
    <n v="3375"/>
    <n v="1800"/>
    <n v="1575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1"/>
  </r>
  <r>
    <s v="J-R100/40"/>
    <x v="3"/>
    <s v="Terracotta"/>
    <x v="6"/>
    <n v="3"/>
    <n v="30"/>
    <n v="60"/>
    <x v="12"/>
    <x v="12"/>
    <n v="12900"/>
    <n v="12900"/>
    <n v="223"/>
    <n v="13380"/>
    <n v="6690"/>
    <n v="6690"/>
    <x v="10"/>
    <n v="9420"/>
    <n v="4710"/>
    <n v="471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5"/>
  </r>
  <r>
    <s v="J-R120"/>
    <x v="3"/>
    <s v="Terracotta"/>
    <x v="4"/>
    <n v="3"/>
    <n v="45"/>
    <n v="77"/>
    <x v="13"/>
    <x v="13"/>
    <n v="4905"/>
    <n v="3488"/>
    <n v="102"/>
    <n v="7854"/>
    <n v="4590"/>
    <n v="3264"/>
    <x v="11"/>
    <n v="2464"/>
    <n v="1440"/>
    <n v="1024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8"/>
  </r>
  <r>
    <s v="J-R65"/>
    <x v="3"/>
    <s v="Terracotta"/>
    <x v="5"/>
    <n v="3"/>
    <n v="15"/>
    <n v="45"/>
    <x v="14"/>
    <x v="14"/>
    <n v="1185"/>
    <n v="2370"/>
    <n v="29"/>
    <n v="1305"/>
    <n v="435"/>
    <n v="870"/>
    <x v="0"/>
    <n v="0"/>
    <n v="0"/>
    <n v="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5"/>
  </r>
  <r>
    <s v="J-S40"/>
    <x v="4"/>
    <s v="Terracotta"/>
    <x v="5"/>
    <n v="3"/>
    <n v="15"/>
    <n v="32"/>
    <x v="15"/>
    <x v="15"/>
    <n v="1230"/>
    <n v="1394"/>
    <n v="33"/>
    <n v="1056"/>
    <n v="495"/>
    <n v="561"/>
    <x v="4"/>
    <n v="640"/>
    <n v="300"/>
    <n v="34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2"/>
  </r>
  <r>
    <s v="J-S50"/>
    <x v="4"/>
    <s v="Terracotta"/>
    <x v="9"/>
    <n v="3"/>
    <n v="21"/>
    <n v="45"/>
    <x v="16"/>
    <x v="16"/>
    <n v="3213"/>
    <n v="3672"/>
    <n v="93"/>
    <n v="4185"/>
    <n v="1953"/>
    <n v="2232"/>
    <x v="12"/>
    <n v="2250"/>
    <n v="1050"/>
    <n v="120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3"/>
  </r>
  <r>
    <s v="J-S60"/>
    <x v="4"/>
    <s v="Terracotta"/>
    <x v="8"/>
    <n v="3"/>
    <n v="24"/>
    <n v="51"/>
    <x v="17"/>
    <x v="17"/>
    <n v="2160"/>
    <n v="2430"/>
    <n v="35"/>
    <n v="1785"/>
    <n v="840"/>
    <n v="945"/>
    <x v="13"/>
    <n v="765"/>
    <n v="360"/>
    <n v="405"/>
    <x v="0"/>
    <n v="0"/>
    <n v="0"/>
    <n v="0"/>
    <x v="0"/>
    <n v="0"/>
    <n v="0"/>
    <n v="0"/>
    <x v="0"/>
    <n v="0"/>
    <n v="0"/>
    <n v="0"/>
    <x v="0"/>
    <n v="0"/>
    <n v="0"/>
    <n v="0"/>
    <s v="Planterware"/>
    <n v="100"/>
  </r>
  <r>
    <s v="J-S75-AG"/>
    <x v="4"/>
    <s v="Terracotta"/>
    <x v="3"/>
    <n v="3"/>
    <n v="33"/>
    <n v="60"/>
    <x v="18"/>
    <x v="18"/>
    <n v="792"/>
    <n v="648"/>
    <n v="21"/>
    <n v="1260"/>
    <n v="693"/>
    <n v="567"/>
    <x v="5"/>
    <n v="180"/>
    <n v="99"/>
    <n v="81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4"/>
  </r>
  <r>
    <s v="J-TS3550"/>
    <x v="5"/>
    <s v="Terracotta"/>
    <x v="4"/>
    <n v="3"/>
    <n v="45"/>
    <n v="45"/>
    <x v="19"/>
    <x v="19"/>
    <n v="4635"/>
    <n v="0"/>
    <n v="77"/>
    <n v="3465"/>
    <n v="3465"/>
    <n v="0"/>
    <x v="14"/>
    <n v="180"/>
    <n v="180"/>
    <n v="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4"/>
  </r>
  <r>
    <s v="J-TS4056"/>
    <x v="5"/>
    <s v="Terracotta"/>
    <x v="4"/>
    <n v="3"/>
    <n v="45"/>
    <n v="48"/>
    <x v="20"/>
    <x v="20"/>
    <n v="2430"/>
    <n v="162"/>
    <n v="0"/>
    <n v="0"/>
    <n v="0"/>
    <n v="0"/>
    <x v="15"/>
    <n v="0"/>
    <n v="0"/>
    <n v="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100"/>
  </r>
  <r>
    <s v="J-TS4070"/>
    <x v="5"/>
    <s v="Terracotta"/>
    <x v="4"/>
    <n v="3"/>
    <n v="45"/>
    <n v="50"/>
    <x v="21"/>
    <x v="21"/>
    <n v="1575"/>
    <n v="175"/>
    <n v="85"/>
    <n v="4250"/>
    <n v="3825"/>
    <n v="425"/>
    <x v="16"/>
    <n v="250"/>
    <n v="225"/>
    <n v="25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3"/>
  </r>
  <r>
    <s v="J-TS4590"/>
    <x v="5"/>
    <s v="Terracotta"/>
    <x v="4"/>
    <n v="3"/>
    <n v="45"/>
    <n v="50"/>
    <x v="22"/>
    <x v="22"/>
    <n v="10575"/>
    <n v="1175"/>
    <n v="55"/>
    <n v="2750"/>
    <n v="2475"/>
    <n v="275"/>
    <x v="17"/>
    <n v="1950"/>
    <n v="1755"/>
    <n v="195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0"/>
  </r>
  <r>
    <s v="J-TV5070"/>
    <x v="6"/>
    <s v="Terracotta"/>
    <x v="6"/>
    <n v="3"/>
    <n v="30"/>
    <n v="73"/>
    <x v="23"/>
    <x v="23"/>
    <n v="2100"/>
    <n v="3010"/>
    <n v="7"/>
    <n v="511"/>
    <n v="210"/>
    <n v="301"/>
    <x v="0"/>
    <n v="0"/>
    <n v="0"/>
    <n v="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0"/>
  </r>
  <r>
    <s v="J-TV6084-RBL"/>
    <x v="6"/>
    <s v="Terracotta"/>
    <x v="10"/>
    <n v="3"/>
    <n v="36"/>
    <n v="79"/>
    <x v="21"/>
    <x v="24"/>
    <n v="1260"/>
    <n v="1505"/>
    <n v="35"/>
    <n v="2765"/>
    <n v="1260"/>
    <n v="1505"/>
    <x v="16"/>
    <n v="395"/>
    <n v="180"/>
    <n v="215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2"/>
  </r>
  <r>
    <s v="J-V110-T2"/>
    <x v="7"/>
    <s v="Terracotta"/>
    <x v="4"/>
    <n v="3"/>
    <n v="45"/>
    <n v="85"/>
    <x v="24"/>
    <x v="25"/>
    <n v="6750"/>
    <n v="6000"/>
    <n v="50"/>
    <n v="4250"/>
    <n v="2250"/>
    <n v="2000"/>
    <x v="14"/>
    <n v="340"/>
    <n v="180"/>
    <n v="160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5"/>
  </r>
  <r>
    <s v="J-V40-PR"/>
    <x v="7"/>
    <s v="Terracotta"/>
    <x v="5"/>
    <n v="3"/>
    <n v="15"/>
    <n v="30"/>
    <x v="22"/>
    <x v="26"/>
    <n v="3525"/>
    <n v="3525"/>
    <n v="160"/>
    <n v="4800"/>
    <n v="2400"/>
    <n v="2400"/>
    <x v="18"/>
    <n v="690"/>
    <n v="345"/>
    <n v="345"/>
    <x v="0"/>
    <n v="0"/>
    <n v="0"/>
    <n v="0"/>
    <x v="0"/>
    <n v="0"/>
    <n v="0"/>
    <n v="0"/>
    <x v="0"/>
    <n v="0"/>
    <n v="0"/>
    <n v="0"/>
    <x v="0"/>
    <n v="0"/>
    <n v="0"/>
    <n v="0"/>
    <s v="Planterware"/>
    <n v="99"/>
  </r>
  <r>
    <s v="J-V50"/>
    <x v="7"/>
    <s v="Terracotta"/>
    <x v="9"/>
    <n v="3"/>
    <n v="21"/>
    <n v="35"/>
    <x v="25"/>
    <x v="27"/>
    <n v="4410"/>
    <n v="2940"/>
    <n v="172"/>
    <n v="6020"/>
    <n v="3612"/>
    <n v="2408"/>
    <x v="19"/>
    <n v="875"/>
    <n v="525"/>
    <n v="350"/>
    <x v="1"/>
    <n v="0"/>
    <n v="0"/>
    <n v="0"/>
    <x v="1"/>
    <n v="0"/>
    <n v="0"/>
    <n v="0"/>
    <x v="0"/>
    <n v="0"/>
    <n v="0"/>
    <n v="0"/>
    <x v="0"/>
    <n v="0"/>
    <n v="0"/>
    <n v="0"/>
    <s v="Planterware"/>
    <n v="94"/>
  </r>
  <r>
    <s v="J-V60"/>
    <x v="7"/>
    <s v="Terracotta"/>
    <x v="11"/>
    <n v="3"/>
    <n v="27"/>
    <n v="45"/>
    <x v="26"/>
    <x v="28"/>
    <n v="8424"/>
    <n v="5616"/>
    <n v="108"/>
    <n v="4860"/>
    <n v="2916"/>
    <n v="1944"/>
    <x v="20"/>
    <n v="1350"/>
    <n v="810"/>
    <n v="540"/>
    <x v="1"/>
    <n v="0"/>
    <n v="0"/>
    <n v="0"/>
    <x v="1"/>
    <n v="0"/>
    <n v="0"/>
    <n v="0"/>
    <x v="0"/>
    <n v="0"/>
    <n v="0"/>
    <n v="0"/>
    <x v="0"/>
    <n v="0"/>
    <n v="0"/>
    <n v="0"/>
    <s v="Planterware"/>
    <n v="99"/>
  </r>
  <r>
    <s v="J-V70-PR"/>
    <x v="7"/>
    <s v="Terracotta"/>
    <x v="12"/>
    <n v="3"/>
    <n v="31.5"/>
    <n v="55"/>
    <x v="27"/>
    <x v="29"/>
    <n v="9103.5"/>
    <n v="6791.5"/>
    <n v="193"/>
    <n v="10615"/>
    <n v="6079.5"/>
    <n v="4535.5"/>
    <x v="21"/>
    <n v="11275"/>
    <n v="6457.5"/>
    <n v="4817.5"/>
    <x v="1"/>
    <n v="0"/>
    <n v="0"/>
    <n v="0"/>
    <x v="1"/>
    <n v="0"/>
    <n v="0"/>
    <n v="0"/>
    <x v="0"/>
    <n v="0"/>
    <n v="0"/>
    <n v="0"/>
    <x v="0"/>
    <n v="0"/>
    <n v="0"/>
    <n v="0"/>
    <s v="Planterware"/>
    <n v="91"/>
  </r>
  <r>
    <s v="J-V85-PR"/>
    <x v="7"/>
    <s v="Terracotta"/>
    <x v="10"/>
    <n v="3"/>
    <n v="36"/>
    <n v="65"/>
    <x v="28"/>
    <x v="30"/>
    <n v="8640"/>
    <n v="6960"/>
    <n v="170"/>
    <n v="11050"/>
    <n v="6120"/>
    <n v="4930"/>
    <x v="13"/>
    <n v="975"/>
    <n v="540"/>
    <n v="435"/>
    <x v="1"/>
    <n v="0"/>
    <n v="0"/>
    <n v="0"/>
    <x v="1"/>
    <n v="0"/>
    <n v="0"/>
    <n v="0"/>
    <x v="0"/>
    <n v="0"/>
    <n v="0"/>
    <n v="0"/>
    <x v="0"/>
    <n v="0"/>
    <n v="0"/>
    <n v="0"/>
    <s v="Planterware"/>
    <n v="97"/>
  </r>
  <r>
    <s v="J-VG40"/>
    <x v="8"/>
    <s v="Terracotta"/>
    <x v="7"/>
    <n v="3"/>
    <n v="39"/>
    <n v="75"/>
    <x v="29"/>
    <x v="31"/>
    <n v="507"/>
    <n v="468"/>
    <n v="0"/>
    <n v="0"/>
    <n v="0"/>
    <n v="0"/>
    <x v="15"/>
    <n v="0"/>
    <n v="0"/>
    <n v="0"/>
    <x v="1"/>
    <n v="0"/>
    <n v="0"/>
    <n v="0"/>
    <x v="1"/>
    <n v="0"/>
    <n v="0"/>
    <n v="0"/>
    <x v="0"/>
    <n v="0"/>
    <n v="0"/>
    <n v="0"/>
    <x v="0"/>
    <n v="0"/>
    <n v="0"/>
    <n v="0"/>
    <s v="Planterware"/>
    <n v="99"/>
  </r>
  <r>
    <s v="J-VG50"/>
    <x v="8"/>
    <s v="Terracotta"/>
    <x v="4"/>
    <n v="3"/>
    <n v="45"/>
    <n v="88"/>
    <x v="30"/>
    <x v="32"/>
    <n v="810"/>
    <n v="774"/>
    <n v="0"/>
    <n v="0"/>
    <n v="0"/>
    <n v="0"/>
    <x v="15"/>
    <n v="0"/>
    <n v="0"/>
    <n v="0"/>
    <x v="1"/>
    <n v="0"/>
    <n v="0"/>
    <n v="0"/>
    <x v="1"/>
    <n v="0"/>
    <n v="0"/>
    <n v="0"/>
    <x v="0"/>
    <n v="0"/>
    <n v="0"/>
    <n v="0"/>
    <x v="0"/>
    <n v="0"/>
    <n v="0"/>
    <n v="0"/>
    <s v="Planterware"/>
    <n v="90"/>
  </r>
  <r>
    <s v="J-WINBOX-LG"/>
    <x v="9"/>
    <s v="Terracotta"/>
    <x v="11"/>
    <n v="3"/>
    <n v="27"/>
    <n v="64"/>
    <x v="31"/>
    <x v="33"/>
    <n v="189"/>
    <n v="259"/>
    <n v="25"/>
    <n v="1600"/>
    <n v="675"/>
    <n v="925"/>
    <x v="19"/>
    <n v="1600"/>
    <n v="675"/>
    <n v="925"/>
    <x v="1"/>
    <n v="0"/>
    <n v="0"/>
    <n v="0"/>
    <x v="1"/>
    <n v="0"/>
    <n v="0"/>
    <n v="0"/>
    <x v="0"/>
    <n v="0"/>
    <n v="0"/>
    <n v="0"/>
    <x v="0"/>
    <n v="0"/>
    <n v="0"/>
    <n v="0"/>
    <s v="Planterware"/>
    <n v="9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s v="CAS 0P"/>
    <s v="Cup and Saucer"/>
    <s v="Orange"/>
    <n v="7"/>
    <n v="3"/>
    <n v="21"/>
    <n v="40"/>
    <n v="6"/>
    <n v="240"/>
    <n v="126"/>
    <n v="114"/>
    <n v="15"/>
    <n v="600"/>
    <n v="315"/>
    <n v="28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4"/>
  </r>
  <r>
    <s v="CAS 0P"/>
    <s v="Cup and Saucer"/>
    <s v="Sky Blue"/>
    <n v="7"/>
    <n v="3"/>
    <n v="21"/>
    <n v="40"/>
    <n v="135"/>
    <n v="5400"/>
    <n v="2835"/>
    <n v="2565"/>
    <n v="46"/>
    <n v="1840"/>
    <n v="966"/>
    <n v="87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5"/>
  </r>
  <r>
    <s v="OCT 0P"/>
    <s v="Octagonal fountain"/>
    <s v="Dark Sandstone"/>
    <n v="35"/>
    <n v="3.2"/>
    <n v="112"/>
    <n v="250"/>
    <n v="26"/>
    <n v="6500"/>
    <n v="2912"/>
    <n v="3588"/>
    <n v="13"/>
    <n v="3250"/>
    <n v="1456"/>
    <n v="179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5"/>
  </r>
  <r>
    <s v="OCT 0P"/>
    <s v="Octagonal fountain"/>
    <s v="Guerney Granite"/>
    <n v="35"/>
    <n v="3.2"/>
    <n v="112"/>
    <n v="250"/>
    <n v="135"/>
    <n v="33750"/>
    <n v="15120"/>
    <n v="18630"/>
    <n v="78"/>
    <n v="19500"/>
    <n v="8736"/>
    <n v="1076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5"/>
  </r>
  <r>
    <s v="OCT 0P"/>
    <s v="Octagonal fountain"/>
    <s v="Millstone Gritt"/>
    <n v="35"/>
    <n v="3.2"/>
    <n v="112"/>
    <n v="250"/>
    <n v="15"/>
    <n v="3750"/>
    <n v="1680"/>
    <n v="2070"/>
    <n v="8"/>
    <n v="2000"/>
    <n v="896"/>
    <n v="110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7"/>
  </r>
  <r>
    <s v="CNS 1P"/>
    <s v="Cup and Saucer on pole"/>
    <s v="Light Green"/>
    <n v="7"/>
    <n v="3"/>
    <n v="21"/>
    <n v="55"/>
    <n v="23"/>
    <n v="1265"/>
    <n v="483"/>
    <n v="782"/>
    <n v="15"/>
    <n v="825"/>
    <n v="315"/>
    <n v="5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0"/>
  </r>
  <r>
    <s v="BRL 0P"/>
    <s v="Barrel"/>
    <s v="Brown"/>
    <n v="15"/>
    <n v="3"/>
    <n v="45"/>
    <n v="75"/>
    <n v="496"/>
    <n v="37200"/>
    <n v="22320"/>
    <n v="14880"/>
    <n v="557"/>
    <n v="41775"/>
    <n v="25065"/>
    <n v="167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1"/>
  </r>
  <r>
    <s v="BHV 5P"/>
    <s v="Bee hive fountain (5)"/>
    <s v="Guerney Granite"/>
    <n v="55"/>
    <n v="3.2"/>
    <n v="176"/>
    <n v="615"/>
    <n v="57"/>
    <n v="35055"/>
    <n v="10032"/>
    <n v="25023"/>
    <n v="35"/>
    <n v="21525"/>
    <n v="6160"/>
    <n v="1536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3"/>
  </r>
  <r>
    <s v="BHV 6P"/>
    <s v="Bee hive fountain (6)"/>
    <s v="Light Green"/>
    <n v="65"/>
    <n v="3"/>
    <n v="195"/>
    <n v="650"/>
    <n v="3"/>
    <n v="1950"/>
    <n v="585"/>
    <n v="136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8"/>
  </r>
  <r>
    <s v="BHV 6P"/>
    <s v="Bee hive fountain (6)"/>
    <s v="Moss Stone"/>
    <n v="65"/>
    <n v="3.2"/>
    <n v="208"/>
    <n v="700"/>
    <m/>
    <n v="0"/>
    <n v="0"/>
    <n v="0"/>
    <n v="5"/>
    <n v="3500"/>
    <n v="1040"/>
    <n v="246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8"/>
  </r>
  <r>
    <s v="BHV 6P"/>
    <s v="Bee hive fountain (6)"/>
    <s v="Guerney Granite"/>
    <n v="65"/>
    <n v="3.2"/>
    <n v="208"/>
    <n v="700"/>
    <n v="5"/>
    <n v="3500"/>
    <n v="1040"/>
    <n v="246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9"/>
  </r>
  <r>
    <s v="UTP 2P"/>
    <s v="Half basket up the pole"/>
    <s v="Sky Blue"/>
    <n v="5"/>
    <n v="3"/>
    <n v="15"/>
    <n v="70"/>
    <n v="23"/>
    <n v="1610"/>
    <n v="345"/>
    <n v="1265"/>
    <n v="5"/>
    <n v="350"/>
    <n v="75"/>
    <n v="27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3"/>
  </r>
  <r>
    <s v="UTP 2P"/>
    <s v="Half basket up the pole"/>
    <s v="Light Green"/>
    <n v="5"/>
    <n v="3"/>
    <n v="15"/>
    <n v="70"/>
    <n v="15"/>
    <n v="1050"/>
    <n v="225"/>
    <n v="82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9"/>
  </r>
  <r>
    <s v="CAS 1P"/>
    <s v="Cup and Saucer (HB)"/>
    <s v="Light Sandstone"/>
    <n v="5"/>
    <n v="3.2"/>
    <n v="16"/>
    <n v="60"/>
    <n v="23"/>
    <n v="1380"/>
    <n v="368"/>
    <n v="1012"/>
    <n v="35"/>
    <n v="2100"/>
    <n v="560"/>
    <n v="15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5"/>
  </r>
  <r>
    <s v="MSP 0P"/>
    <s v="Meter sq planter"/>
    <s v="Light Sandstone"/>
    <n v="35"/>
    <n v="3.2"/>
    <n v="112"/>
    <n v="180"/>
    <n v="5"/>
    <n v="900"/>
    <n v="560"/>
    <n v="3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8"/>
  </r>
  <r>
    <s v="MSP 0P"/>
    <s v="Meter sq planter"/>
    <s v="White Marble"/>
    <n v="35"/>
    <n v="3.2"/>
    <n v="112"/>
    <n v="180"/>
    <n v="5"/>
    <n v="900"/>
    <n v="560"/>
    <n v="3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7"/>
  </r>
  <r>
    <s v="UTP 1P"/>
    <s v="Half basket up the pole"/>
    <s v="Orange"/>
    <n v="4"/>
    <n v="3"/>
    <n v="12"/>
    <n v="55"/>
    <m/>
    <n v="0"/>
    <n v="0"/>
    <n v="0"/>
    <n v="5"/>
    <n v="275"/>
    <n v="60"/>
    <n v="21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100"/>
  </r>
  <r>
    <s v="UTP 1P"/>
    <s v="Half basket up the pole"/>
    <s v="Sky Blue"/>
    <n v="4"/>
    <n v="3"/>
    <n v="12"/>
    <n v="55"/>
    <n v="5"/>
    <n v="275"/>
    <n v="60"/>
    <n v="21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5"/>
  </r>
  <r>
    <s v="UTP 1P"/>
    <s v="Half basket up the pole"/>
    <s v="Cherry"/>
    <n v="4"/>
    <n v="3"/>
    <n v="12"/>
    <n v="55"/>
    <m/>
    <n v="0"/>
    <n v="0"/>
    <n v="0"/>
    <n v="5"/>
    <n v="275"/>
    <n v="60"/>
    <n v="21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100"/>
  </r>
  <r>
    <s v="CHB 1P"/>
    <s v="Conventional Hanging Basket"/>
    <s v="Cherry"/>
    <n v="5"/>
    <n v="3"/>
    <n v="15"/>
    <n v="45"/>
    <n v="28"/>
    <n v="1260"/>
    <n v="420"/>
    <n v="840"/>
    <n v="5"/>
    <n v="225"/>
    <n v="75"/>
    <n v="1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0"/>
  </r>
  <r>
    <s v="MSP 3P"/>
    <s v="Meter sq planter (3)"/>
    <s v="Guerney Granite"/>
    <n v="55"/>
    <n v="3.2"/>
    <n v="176"/>
    <n v="510"/>
    <n v="53"/>
    <n v="27030"/>
    <n v="9328"/>
    <n v="17702"/>
    <n v="21"/>
    <n v="10710"/>
    <n v="3696"/>
    <n v="701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9"/>
  </r>
  <r>
    <s v="FF 2P"/>
    <s v="Floural fountain "/>
    <s v="Guerney Granite"/>
    <n v="40"/>
    <n v="3.2"/>
    <n v="128"/>
    <n v="399"/>
    <n v="30"/>
    <n v="11970"/>
    <n v="3840"/>
    <n v="81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9"/>
  </r>
  <r>
    <s v="OVL 0P"/>
    <s v="Floor standing oval planter"/>
    <s v="Guerney Granite"/>
    <n v="30"/>
    <n v="3.2"/>
    <n v="96"/>
    <n v="150"/>
    <n v="26"/>
    <n v="3900"/>
    <n v="2496"/>
    <n v="1404"/>
    <n v="25"/>
    <n v="3750"/>
    <n v="2400"/>
    <n v="13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100"/>
  </r>
  <r>
    <s v="OVL 0P"/>
    <s v="Floor standing oval planter"/>
    <s v="Sky Blue"/>
    <n v="30"/>
    <n v="3"/>
    <n v="90"/>
    <n v="120"/>
    <n v="5"/>
    <n v="600"/>
    <n v="450"/>
    <n v="1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6"/>
  </r>
  <r>
    <s v="OVL 0P"/>
    <s v="Floor standing oval planter"/>
    <s v="Cherry"/>
    <n v="30"/>
    <n v="3"/>
    <n v="90"/>
    <n v="120"/>
    <n v="8"/>
    <n v="960"/>
    <n v="720"/>
    <n v="2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7"/>
  </r>
  <r>
    <s v="BBU 0P"/>
    <s v="Full barrier basket"/>
    <s v="Cherry"/>
    <n v="7.5"/>
    <n v="3"/>
    <n v="22.5"/>
    <n v="70"/>
    <n v="5"/>
    <n v="350"/>
    <n v="112.5"/>
    <n v="237.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6"/>
  </r>
  <r>
    <s v="WBX 1PL"/>
    <s v="Wall and window box"/>
    <s v="Light Green"/>
    <n v="3.5"/>
    <n v="3"/>
    <n v="10.5"/>
    <n v="50"/>
    <n v="3"/>
    <n v="150"/>
    <n v="31.5"/>
    <n v="118.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3"/>
  </r>
  <r>
    <s v="UTP 2PL"/>
    <s v="Half pole basket"/>
    <s v="Cherry"/>
    <n v="3.5"/>
    <n v="3"/>
    <n v="10.5"/>
    <n v="35"/>
    <m/>
    <n v="0"/>
    <n v="0"/>
    <n v="0"/>
    <n v="13"/>
    <n v="455"/>
    <n v="136.5"/>
    <n v="318.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100"/>
  </r>
  <r>
    <s v="CHB 2P"/>
    <s v="Conventional Hanging Basket"/>
    <s v="Cherry"/>
    <n v="5"/>
    <n v="3"/>
    <n v="15"/>
    <n v="66"/>
    <m/>
    <n v="0"/>
    <n v="0"/>
    <n v="0"/>
    <n v="5"/>
    <n v="330"/>
    <n v="75"/>
    <n v="25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1"/>
  </r>
  <r>
    <s v="CHB 2P"/>
    <s v="Conventional Hanging Basket"/>
    <s v="Orange"/>
    <n v="5"/>
    <n v="3"/>
    <n v="15"/>
    <n v="66"/>
    <n v="1"/>
    <n v="66"/>
    <n v="15"/>
    <n v="51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8"/>
  </r>
  <r>
    <s v="CUH 2P"/>
    <s v="Up the pole basket"/>
    <s v="Cherry"/>
    <n v="7"/>
    <n v="3"/>
    <n v="21"/>
    <n v="79"/>
    <m/>
    <n v="0"/>
    <n v="0"/>
    <n v="0"/>
    <n v="3"/>
    <n v="237"/>
    <n v="63"/>
    <n v="17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3"/>
  </r>
  <r>
    <s v="CUH 1P"/>
    <s v="Up the pole basket"/>
    <s v="Cherry"/>
    <n v="5"/>
    <n v="3"/>
    <n v="15"/>
    <n v="49"/>
    <n v="1"/>
    <n v="49"/>
    <n v="15"/>
    <n v="3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100"/>
  </r>
  <r>
    <s v="CUH 1P"/>
    <s v="Up the pole basket"/>
    <s v="Sky Blue"/>
    <n v="5"/>
    <n v="3"/>
    <n v="15"/>
    <n v="49"/>
    <n v="1"/>
    <n v="49"/>
    <n v="15"/>
    <n v="3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5"/>
  </r>
  <r>
    <s v="WBX 0P"/>
    <s v="Wall and window box"/>
    <s v="Cherry"/>
    <n v="6"/>
    <n v="3"/>
    <n v="18"/>
    <n v="70"/>
    <m/>
    <n v="0"/>
    <n v="0"/>
    <n v="0"/>
    <n v="3"/>
    <n v="210"/>
    <n v="54"/>
    <n v="15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0"/>
  </r>
  <r>
    <s v="HBB 3P"/>
    <s v="Half barrier basket"/>
    <s v="Cherry"/>
    <n v="10"/>
    <n v="3"/>
    <n v="30"/>
    <n v="145"/>
    <n v="2"/>
    <n v="290"/>
    <n v="60"/>
    <n v="2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100"/>
  </r>
  <r>
    <s v="HBB 3PL"/>
    <s v="Half barrier basket liner"/>
    <s v="Cherry"/>
    <n v="5.5"/>
    <n v="3"/>
    <n v="16.5"/>
    <n v="99"/>
    <n v="2"/>
    <n v="198"/>
    <n v="33"/>
    <n v="16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0"/>
  </r>
  <r>
    <s v="MSP 1P"/>
    <s v="Meter sq planter (1)"/>
    <s v="Light Sandstone"/>
    <n v="40"/>
    <n v="3.2"/>
    <n v="128"/>
    <n v="300"/>
    <m/>
    <n v="0"/>
    <n v="0"/>
    <n v="0"/>
    <n v="5"/>
    <n v="1500"/>
    <n v="640"/>
    <n v="86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9"/>
  </r>
  <r>
    <s v="MSP 1P"/>
    <s v="Meter sq planter (1)"/>
    <s v="Sky Blue"/>
    <n v="40"/>
    <n v="3"/>
    <n v="120"/>
    <n v="250"/>
    <m/>
    <n v="0"/>
    <n v="0"/>
    <n v="0"/>
    <n v="5"/>
    <n v="1250"/>
    <n v="600"/>
    <n v="6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0"/>
  </r>
  <r>
    <s v="MSP 1P"/>
    <s v="Meter sq planter (1)"/>
    <s v="Cherry"/>
    <n v="40"/>
    <n v="3"/>
    <n v="120"/>
    <n v="250"/>
    <m/>
    <n v="0"/>
    <n v="0"/>
    <n v="0"/>
    <n v="5"/>
    <n v="1250"/>
    <n v="600"/>
    <n v="6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8"/>
  </r>
  <r>
    <s v="MSP 2P"/>
    <s v="Meter sq planter (2)"/>
    <s v="Light Sandstone"/>
    <n v="47"/>
    <n v="3.2"/>
    <n v="150.4"/>
    <n v="400"/>
    <m/>
    <n v="0"/>
    <n v="0"/>
    <n v="0"/>
    <n v="1"/>
    <n v="400"/>
    <n v="150.4"/>
    <n v="249.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0"/>
  </r>
  <r>
    <s v="MSP 2P"/>
    <s v="Meter sq planter (2)"/>
    <s v="Cherry"/>
    <n v="47"/>
    <n v="3"/>
    <n v="141"/>
    <n v="370"/>
    <n v="2"/>
    <n v="740"/>
    <n v="282"/>
    <n v="45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9"/>
  </r>
  <r>
    <s v="MSP 4P"/>
    <s v="Meter sq planter (4)"/>
    <s v="Light Sandstone"/>
    <n v="60"/>
    <n v="3.2"/>
    <n v="192"/>
    <n v="650"/>
    <n v="5"/>
    <n v="3250"/>
    <n v="960"/>
    <n v="229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9"/>
  </r>
  <r>
    <s v="OCT 1P"/>
    <s v="Octagonal fountain (1)"/>
    <s v="Sky Blue"/>
    <n v="40"/>
    <n v="3"/>
    <n v="120"/>
    <n v="260"/>
    <n v="1"/>
    <n v="260"/>
    <n v="120"/>
    <n v="1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2"/>
  </r>
  <r>
    <s v="OCT 1P"/>
    <s v="Octagonal fountain (1)"/>
    <s v="Light Sandstone"/>
    <n v="40"/>
    <n v="3.2"/>
    <n v="128"/>
    <n v="290"/>
    <n v="5"/>
    <n v="1450"/>
    <n v="640"/>
    <n v="8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5"/>
  </r>
  <r>
    <s v="OCT 1P"/>
    <s v="Octagonal fountain (1)"/>
    <s v="Guerney Granite"/>
    <n v="40"/>
    <n v="3.2"/>
    <n v="128"/>
    <n v="290"/>
    <m/>
    <n v="0"/>
    <n v="0"/>
    <n v="0"/>
    <n v="1"/>
    <n v="290"/>
    <n v="128"/>
    <n v="162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0"/>
  </r>
  <r>
    <s v="OCT 2P"/>
    <s v="Octagonal fountain (2)"/>
    <s v="Light Sandstone"/>
    <n v="47"/>
    <n v="3.2"/>
    <n v="150.4"/>
    <n v="370"/>
    <m/>
    <n v="0"/>
    <n v="0"/>
    <n v="0"/>
    <n v="1"/>
    <n v="370"/>
    <n v="150.4"/>
    <n v="219.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3"/>
  </r>
  <r>
    <s v="OCT 3P"/>
    <s v="Octagonal fountain (3)"/>
    <s v="Light Sandstone"/>
    <n v="55"/>
    <n v="3.2"/>
    <n v="176"/>
    <n v="500"/>
    <m/>
    <n v="0"/>
    <n v="0"/>
    <n v="0"/>
    <n v="1"/>
    <n v="500"/>
    <n v="176"/>
    <n v="32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s v="CAS 0P"/>
    <s v="Cup and Saucer"/>
    <s v="Black"/>
    <n v="7"/>
    <n v="2.8"/>
    <n v="19.599999999999998"/>
    <n v="30"/>
    <n v="2132"/>
    <n v="63960"/>
    <n v="41787.199999999997"/>
    <n v="22172.800000000003"/>
    <n v="2648"/>
    <n v="79440"/>
    <n v="51900.799999999996"/>
    <n v="27539.200000000004"/>
    <n v="2712"/>
    <n v="81360"/>
    <n v="53155.199999999997"/>
    <n v="28204.800000000003"/>
    <n v="1775"/>
    <n v="53250"/>
    <n v="34789.999999999993"/>
    <n v="18460.000000000007"/>
    <n v="2302"/>
    <n v="69060"/>
    <n v="45119.199999999997"/>
    <n v="23940.800000000003"/>
    <n v="2250"/>
    <n v="67500"/>
    <n v="44099.999999999993"/>
    <n v="23400.000000000007"/>
    <n v="2532"/>
    <n v="75960"/>
    <n v="49627.199999999997"/>
    <n v="26332.800000000003"/>
    <x v="0"/>
    <n v="91"/>
  </r>
  <r>
    <s v="CAS 0P"/>
    <s v="Cup and Saucer "/>
    <s v="Standard Green"/>
    <n v="7"/>
    <n v="3"/>
    <n v="21"/>
    <n v="40"/>
    <n v="1300"/>
    <n v="52000"/>
    <n v="27300"/>
    <n v="24700"/>
    <n v="1250"/>
    <n v="50000"/>
    <n v="26250"/>
    <n v="23750"/>
    <n v="800"/>
    <n v="32000"/>
    <n v="16800"/>
    <n v="15200"/>
    <n v="750"/>
    <n v="30000"/>
    <n v="15750"/>
    <n v="14250"/>
    <n v="1200"/>
    <n v="48000"/>
    <n v="25200"/>
    <n v="22800"/>
    <n v="2050"/>
    <n v="82000"/>
    <n v="43050"/>
    <n v="38950"/>
    <n v="1980"/>
    <n v="79200"/>
    <n v="41580"/>
    <n v="37620"/>
    <x v="0"/>
    <n v="97"/>
  </r>
  <r>
    <s v="CAS 0P"/>
    <s v="Cup and Saucer"/>
    <s v="Orange"/>
    <n v="7"/>
    <n v="3"/>
    <n v="21"/>
    <n v="40"/>
    <n v="6"/>
    <n v="240"/>
    <n v="126"/>
    <n v="114"/>
    <n v="15"/>
    <n v="600"/>
    <n v="315"/>
    <n v="28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4"/>
  </r>
  <r>
    <s v="CAS 0P"/>
    <s v="Cup and Saucer"/>
    <s v="Sky Blue"/>
    <n v="7"/>
    <n v="3"/>
    <n v="21"/>
    <n v="40"/>
    <n v="135"/>
    <n v="5400"/>
    <n v="2835"/>
    <n v="2565"/>
    <n v="46"/>
    <n v="1840"/>
    <n v="966"/>
    <n v="87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5"/>
  </r>
  <r>
    <s v="BBU 1P"/>
    <s v="Barrier Basket"/>
    <s v="Black"/>
    <n v="6"/>
    <n v="2.8"/>
    <n v="16.799999999999997"/>
    <n v="40"/>
    <n v="405"/>
    <n v="16200"/>
    <n v="6803.9999999999991"/>
    <n v="9396"/>
    <n v="534"/>
    <n v="21360"/>
    <n v="8971.1999999999989"/>
    <n v="12388.800000000001"/>
    <n v="987"/>
    <n v="39480"/>
    <n v="16581.599999999999"/>
    <n v="22898.400000000001"/>
    <n v="1917"/>
    <n v="76680"/>
    <n v="32205.599999999995"/>
    <n v="44474.400000000009"/>
    <n v="1047"/>
    <n v="41880"/>
    <n v="17589.599999999999"/>
    <n v="24290.400000000001"/>
    <n v="326"/>
    <n v="13040"/>
    <n v="5476.7999999999993"/>
    <n v="7563.2000000000007"/>
    <n v="857"/>
    <n v="34280"/>
    <n v="14397.599999999997"/>
    <n v="19882.400000000001"/>
    <x v="0"/>
    <n v="92"/>
  </r>
  <r>
    <s v="BBU 1P"/>
    <s v="Barrier Basket"/>
    <s v="Standard Green"/>
    <n v="6"/>
    <n v="3"/>
    <n v="18"/>
    <n v="50"/>
    <n v="450"/>
    <n v="22500"/>
    <n v="8100"/>
    <n v="14400"/>
    <n v="300"/>
    <n v="15000"/>
    <n v="5400"/>
    <n v="9600"/>
    <n v="230"/>
    <n v="11500"/>
    <n v="4140"/>
    <n v="7360"/>
    <n v="200"/>
    <n v="10000"/>
    <n v="3600"/>
    <n v="6400"/>
    <n v="225"/>
    <n v="11250"/>
    <n v="4050"/>
    <n v="7200"/>
    <n v="705"/>
    <n v="35250"/>
    <n v="12690"/>
    <n v="22560"/>
    <n v="680"/>
    <n v="34000"/>
    <n v="12240"/>
    <n v="21760"/>
    <x v="0"/>
    <n v="92"/>
  </r>
  <r>
    <s v="BBU 1P"/>
    <s v="Barrier Basket"/>
    <s v="Pink Granite"/>
    <n v="6"/>
    <n v="3.2"/>
    <n v="19.200000000000003"/>
    <n v="55"/>
    <n v="530"/>
    <n v="29150"/>
    <n v="10176.000000000002"/>
    <n v="18974"/>
    <n v="135"/>
    <n v="7425"/>
    <n v="2592.0000000000005"/>
    <n v="4833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0"/>
  </r>
  <r>
    <s v="OCT 0P"/>
    <s v="Octagonal fountain"/>
    <s v="Black"/>
    <n v="35"/>
    <n v="2.8"/>
    <n v="98"/>
    <n v="185"/>
    <n v="112"/>
    <n v="20720"/>
    <n v="10976"/>
    <n v="9744"/>
    <n v="98"/>
    <n v="18130"/>
    <n v="9604"/>
    <n v="8526"/>
    <n v="92"/>
    <n v="17020"/>
    <n v="9016"/>
    <n v="8004"/>
    <n v="235"/>
    <n v="43475"/>
    <n v="23030"/>
    <n v="20445"/>
    <n v="176"/>
    <n v="32560"/>
    <n v="17248"/>
    <n v="15312"/>
    <n v="88"/>
    <n v="16280"/>
    <n v="8624"/>
    <n v="7656"/>
    <n v="28"/>
    <n v="5180"/>
    <n v="2744"/>
    <n v="2436"/>
    <x v="0"/>
    <n v="97"/>
  </r>
  <r>
    <s v="OCT 0P"/>
    <s v="Octagonal fountain"/>
    <s v="Standard Green"/>
    <n v="35"/>
    <n v="3"/>
    <n v="105"/>
    <n v="250"/>
    <n v="230"/>
    <n v="57500"/>
    <n v="24150"/>
    <n v="33350"/>
    <n v="187"/>
    <n v="46750"/>
    <n v="19635"/>
    <n v="27115"/>
    <n v="135"/>
    <n v="33750"/>
    <n v="14175"/>
    <n v="19575"/>
    <n v="87"/>
    <n v="21750"/>
    <n v="9135"/>
    <n v="12615"/>
    <n v="53"/>
    <n v="13250"/>
    <n v="5565"/>
    <n v="7685"/>
    <n v="235"/>
    <n v="58750"/>
    <n v="24675"/>
    <n v="34075"/>
    <n v="200"/>
    <n v="50000"/>
    <n v="21000"/>
    <n v="29000"/>
    <x v="0"/>
    <n v="96"/>
  </r>
  <r>
    <s v="OCT 0P"/>
    <s v="Octagonal fountain"/>
    <s v="Dark Sandstone"/>
    <n v="35"/>
    <n v="3.2"/>
    <n v="112"/>
    <n v="250"/>
    <n v="26"/>
    <n v="6500"/>
    <n v="2912"/>
    <n v="3588"/>
    <n v="13"/>
    <n v="3250"/>
    <n v="1456"/>
    <n v="179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5"/>
  </r>
  <r>
    <s v="OCT 0P"/>
    <s v="Octagonal fountain"/>
    <s v="Guerney Granite"/>
    <n v="35"/>
    <n v="3.2"/>
    <n v="112"/>
    <n v="250"/>
    <n v="135"/>
    <n v="33750"/>
    <n v="15120"/>
    <n v="18630"/>
    <n v="78"/>
    <n v="19500"/>
    <n v="8736"/>
    <n v="1076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5"/>
  </r>
  <r>
    <s v="OCT 0P"/>
    <s v="Octagonal fountain"/>
    <s v="Millstone Gritt"/>
    <n v="35"/>
    <n v="3.2"/>
    <n v="112"/>
    <n v="250"/>
    <n v="15"/>
    <n v="3750"/>
    <n v="1680"/>
    <n v="2070"/>
    <n v="8"/>
    <n v="2000"/>
    <n v="896"/>
    <n v="110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7"/>
  </r>
  <r>
    <s v="OCT 0P"/>
    <s v="Octagonal fountain"/>
    <s v="Pink Granite"/>
    <n v="35"/>
    <n v="3.2"/>
    <n v="112"/>
    <n v="250"/>
    <n v="76"/>
    <n v="19000"/>
    <n v="8512"/>
    <n v="10488"/>
    <n v="55"/>
    <n v="13750"/>
    <n v="6160"/>
    <n v="759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5"/>
  </r>
  <r>
    <s v="CNS 1P"/>
    <s v="Cup and Saucer on pole"/>
    <s v="Black"/>
    <n v="7"/>
    <n v="2.8"/>
    <n v="19.599999999999998"/>
    <n v="45"/>
    <n v="1064"/>
    <n v="47880"/>
    <n v="20854.399999999998"/>
    <n v="27025.600000000002"/>
    <n v="1153"/>
    <n v="51885"/>
    <n v="22598.799999999999"/>
    <n v="29286.2"/>
    <n v="1979"/>
    <n v="89055"/>
    <n v="38788.399999999994"/>
    <n v="50266.600000000006"/>
    <n v="2901"/>
    <n v="130545"/>
    <n v="56859.599999999991"/>
    <n v="73685.400000000009"/>
    <n v="2434"/>
    <n v="109530"/>
    <n v="47706.399999999994"/>
    <n v="61823.600000000006"/>
    <n v="1693"/>
    <n v="76185"/>
    <n v="33182.799999999996"/>
    <n v="43002.200000000004"/>
    <n v="1311"/>
    <n v="58995"/>
    <n v="25695.599999999999"/>
    <n v="33299.4"/>
    <x v="0"/>
    <n v="94"/>
  </r>
  <r>
    <s v="CNS 1P"/>
    <s v="Cup and Saucer on pole"/>
    <s v="Standard Green"/>
    <n v="7"/>
    <n v="3"/>
    <n v="21"/>
    <n v="55"/>
    <n v="1578"/>
    <n v="86790"/>
    <n v="33138"/>
    <n v="53652"/>
    <n v="1450"/>
    <n v="79750"/>
    <n v="30450"/>
    <n v="49300"/>
    <n v="1135"/>
    <n v="62425"/>
    <n v="23835"/>
    <n v="38590"/>
    <n v="957"/>
    <n v="52635"/>
    <n v="20097"/>
    <n v="32538"/>
    <n v="2300"/>
    <n v="126500"/>
    <n v="48300"/>
    <n v="78200"/>
    <n v="2780"/>
    <n v="152900"/>
    <n v="58380"/>
    <n v="94520"/>
    <n v="2800"/>
    <n v="154000"/>
    <n v="58800"/>
    <n v="95200"/>
    <x v="0"/>
    <n v="95"/>
  </r>
  <r>
    <s v="CNS 1P"/>
    <s v="Cup and Saucer on pole"/>
    <s v="Light Green"/>
    <n v="7"/>
    <n v="3"/>
    <n v="21"/>
    <n v="55"/>
    <n v="23"/>
    <n v="1265"/>
    <n v="483"/>
    <n v="782"/>
    <n v="15"/>
    <n v="825"/>
    <n v="315"/>
    <n v="5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0"/>
  </r>
  <r>
    <s v="BRL 0P"/>
    <s v="Barrel"/>
    <s v="Brown"/>
    <n v="15"/>
    <n v="3"/>
    <n v="45"/>
    <n v="75"/>
    <n v="496"/>
    <n v="37200"/>
    <n v="22320"/>
    <n v="14880"/>
    <n v="557"/>
    <n v="41775"/>
    <n v="25065"/>
    <n v="167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1"/>
  </r>
  <r>
    <s v="BHV 5P"/>
    <s v="Bee hive fountain (5)"/>
    <s v="Black"/>
    <n v="55"/>
    <n v="2.8"/>
    <n v="154"/>
    <n v="530"/>
    <n v="58"/>
    <n v="30740"/>
    <n v="8932"/>
    <n v="21808"/>
    <n v="75"/>
    <n v="39750"/>
    <n v="11550"/>
    <n v="28200"/>
    <n v="39"/>
    <n v="20670"/>
    <n v="6006"/>
    <n v="14664"/>
    <n v="16"/>
    <n v="8480"/>
    <n v="2464"/>
    <n v="6016"/>
    <n v="21"/>
    <n v="11130"/>
    <n v="3234"/>
    <n v="7896"/>
    <n v="60"/>
    <n v="31800"/>
    <n v="9240"/>
    <n v="22560"/>
    <n v="64"/>
    <n v="33920"/>
    <n v="9856"/>
    <n v="24064"/>
    <x v="0"/>
    <n v="100"/>
  </r>
  <r>
    <s v="BHV 5P"/>
    <s v="Bee hive fountain (5)"/>
    <s v="Standard Green"/>
    <n v="55"/>
    <n v="3"/>
    <n v="165"/>
    <n v="600"/>
    <n v="66"/>
    <n v="39600"/>
    <n v="10890"/>
    <n v="28710"/>
    <n v="35"/>
    <n v="21000"/>
    <n v="5775"/>
    <n v="15225"/>
    <n v="12"/>
    <n v="7200"/>
    <n v="1980"/>
    <n v="5220"/>
    <n v="15"/>
    <n v="9000"/>
    <n v="2475"/>
    <n v="6525"/>
    <n v="33"/>
    <n v="19800"/>
    <n v="5445"/>
    <n v="14355"/>
    <n v="50"/>
    <n v="30000"/>
    <n v="8250"/>
    <n v="21750"/>
    <n v="45"/>
    <n v="27000"/>
    <n v="7425"/>
    <n v="19575"/>
    <x v="0"/>
    <n v="94"/>
  </r>
  <r>
    <s v="BHV 5P"/>
    <s v="Bee hive fountain (5)"/>
    <s v="Pink Granite"/>
    <n v="55"/>
    <n v="3.2"/>
    <n v="176"/>
    <n v="600"/>
    <n v="35"/>
    <n v="21000"/>
    <n v="6160"/>
    <n v="14840"/>
    <n v="14"/>
    <n v="8400"/>
    <n v="2464"/>
    <n v="593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0"/>
  </r>
  <r>
    <s v="BHV 5P"/>
    <s v="Bee hive fountain (5)"/>
    <s v="Guerney Granite"/>
    <n v="55"/>
    <n v="3.2"/>
    <n v="176"/>
    <n v="615"/>
    <n v="57"/>
    <n v="35055"/>
    <n v="10032"/>
    <n v="25023"/>
    <n v="35"/>
    <n v="21525"/>
    <n v="6160"/>
    <n v="1536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3"/>
  </r>
  <r>
    <s v="BHV 6P"/>
    <s v="Bee hive fountain (6)"/>
    <s v="Black"/>
    <n v="65"/>
    <n v="2.8"/>
    <n v="182"/>
    <n v="584"/>
    <n v="51"/>
    <n v="29784"/>
    <n v="9282"/>
    <n v="20502"/>
    <n v="78"/>
    <n v="45552"/>
    <n v="14196"/>
    <n v="31356"/>
    <n v="193"/>
    <n v="112712"/>
    <n v="35126"/>
    <n v="77586"/>
    <n v="0"/>
    <n v="0"/>
    <n v="0"/>
    <n v="0"/>
    <n v="0"/>
    <n v="0"/>
    <n v="0"/>
    <n v="0"/>
    <n v="0"/>
    <n v="0"/>
    <n v="0"/>
    <n v="0"/>
    <n v="0"/>
    <n v="0"/>
    <n v="0"/>
    <n v="0"/>
    <x v="0"/>
    <n v="94"/>
  </r>
  <r>
    <s v="BHV 6P"/>
    <s v="Bee hive fountain (6)"/>
    <s v="Standard Green"/>
    <n v="65"/>
    <n v="3"/>
    <n v="195"/>
    <n v="650"/>
    <n v="158"/>
    <n v="102700"/>
    <n v="30810"/>
    <n v="71890"/>
    <n v="113"/>
    <n v="73450"/>
    <n v="22035"/>
    <n v="51415"/>
    <n v="250"/>
    <n v="162500"/>
    <n v="48750"/>
    <n v="113750"/>
    <m/>
    <n v="0"/>
    <n v="0"/>
    <n v="0"/>
    <m/>
    <n v="0"/>
    <n v="0"/>
    <n v="0"/>
    <m/>
    <n v="0"/>
    <n v="0"/>
    <n v="0"/>
    <m/>
    <n v="0"/>
    <n v="0"/>
    <n v="0"/>
    <x v="0"/>
    <n v="97"/>
  </r>
  <r>
    <s v="BHV 6P"/>
    <s v="Bee hive fountain (6)"/>
    <s v="Light Green"/>
    <n v="65"/>
    <n v="3"/>
    <n v="195"/>
    <n v="650"/>
    <n v="3"/>
    <n v="1950"/>
    <n v="585"/>
    <n v="136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8"/>
  </r>
  <r>
    <s v="BHV 6P"/>
    <s v="Bee hive fountain (6)"/>
    <s v="Moss Stone"/>
    <n v="65"/>
    <n v="3.2"/>
    <n v="208"/>
    <n v="700"/>
    <m/>
    <n v="0"/>
    <n v="0"/>
    <n v="0"/>
    <n v="5"/>
    <n v="3500"/>
    <n v="1040"/>
    <n v="246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8"/>
  </r>
  <r>
    <s v="BHV 6P"/>
    <s v="Bee hive fountain (6)"/>
    <s v="Guerney Granite"/>
    <n v="65"/>
    <n v="3.2"/>
    <n v="208"/>
    <n v="700"/>
    <n v="5"/>
    <n v="3500"/>
    <n v="1040"/>
    <n v="246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9"/>
  </r>
  <r>
    <s v="BHV 6P"/>
    <s v="Bee hive fountain (6)"/>
    <s v="Pink Granite"/>
    <n v="65"/>
    <n v="3.2"/>
    <n v="208"/>
    <n v="700"/>
    <n v="53"/>
    <n v="37100"/>
    <n v="11024"/>
    <n v="26076"/>
    <n v="28"/>
    <n v="19600"/>
    <n v="5824"/>
    <n v="1377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3"/>
  </r>
  <r>
    <s v="UTP 2P"/>
    <s v="Half basket up the pole"/>
    <s v="Black"/>
    <n v="5"/>
    <n v="2.8"/>
    <n v="14"/>
    <n v="65"/>
    <n v="728"/>
    <n v="47320"/>
    <n v="10192"/>
    <n v="37128"/>
    <n v="871"/>
    <n v="56615"/>
    <n v="12194"/>
    <n v="44421"/>
    <n v="913"/>
    <n v="59345"/>
    <n v="12782"/>
    <n v="46563"/>
    <n v="1800"/>
    <n v="117000"/>
    <n v="25200"/>
    <n v="91800"/>
    <n v="1315"/>
    <n v="85475"/>
    <n v="18410"/>
    <n v="67065"/>
    <n v="577"/>
    <n v="37505"/>
    <n v="8078"/>
    <n v="29427"/>
    <n v="573"/>
    <n v="37245"/>
    <n v="8022"/>
    <n v="29223"/>
    <x v="0"/>
    <n v="93"/>
  </r>
  <r>
    <s v="UTP 2P"/>
    <s v="Half basket up the pole"/>
    <s v="Standard Green"/>
    <n v="5"/>
    <n v="3"/>
    <n v="15"/>
    <n v="70"/>
    <n v="890"/>
    <n v="62300"/>
    <n v="13350"/>
    <n v="48950"/>
    <n v="765"/>
    <n v="53550"/>
    <n v="11475"/>
    <n v="42075"/>
    <n v="521"/>
    <n v="36470"/>
    <n v="7815"/>
    <n v="28655"/>
    <n v="220"/>
    <n v="15400"/>
    <n v="3300"/>
    <n v="12100"/>
    <n v="349"/>
    <n v="24430"/>
    <n v="5235"/>
    <n v="19195"/>
    <n v="1385"/>
    <n v="96950"/>
    <n v="20775"/>
    <n v="76175"/>
    <n v="1290"/>
    <n v="90300"/>
    <n v="19350"/>
    <n v="70950"/>
    <x v="0"/>
    <n v="93"/>
  </r>
  <r>
    <s v="UTP 2P"/>
    <s v="Half basket up the pole"/>
    <s v="Sky Blue"/>
    <n v="5"/>
    <n v="3"/>
    <n v="15"/>
    <n v="70"/>
    <n v="23"/>
    <n v="1610"/>
    <n v="345"/>
    <n v="1265"/>
    <n v="5"/>
    <n v="350"/>
    <n v="75"/>
    <n v="27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3"/>
  </r>
  <r>
    <s v="UTP 2P"/>
    <s v="Half basket up the pole"/>
    <s v="Light Green"/>
    <n v="5"/>
    <n v="3"/>
    <n v="15"/>
    <n v="70"/>
    <n v="15"/>
    <n v="1050"/>
    <n v="225"/>
    <n v="82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9"/>
  </r>
  <r>
    <s v="CAS 1P"/>
    <s v="Cup and Saucer (HB)"/>
    <s v="Black"/>
    <n v="5"/>
    <n v="2.8"/>
    <n v="14"/>
    <n v="45"/>
    <n v="787"/>
    <n v="35415"/>
    <n v="11018"/>
    <n v="24397"/>
    <n v="478"/>
    <n v="21510"/>
    <n v="6692"/>
    <n v="14818"/>
    <n v="1235"/>
    <n v="55575"/>
    <n v="17290"/>
    <n v="38285"/>
    <n v="1450"/>
    <n v="65250"/>
    <n v="20300"/>
    <n v="44950"/>
    <n v="1728"/>
    <n v="77760"/>
    <n v="24192"/>
    <n v="53568"/>
    <n v="1182"/>
    <n v="53190"/>
    <n v="16548"/>
    <n v="36642"/>
    <n v="999"/>
    <n v="44955"/>
    <n v="13986"/>
    <n v="30969"/>
    <x v="0"/>
    <n v="97"/>
  </r>
  <r>
    <s v="CAS 1P"/>
    <s v="Cup and Saucer (HB)"/>
    <s v="Standard Green"/>
    <n v="5"/>
    <n v="3"/>
    <n v="15"/>
    <n v="50"/>
    <n v="860"/>
    <n v="43000"/>
    <n v="12900"/>
    <n v="30100"/>
    <n v="744"/>
    <n v="37200"/>
    <n v="11160"/>
    <n v="26040"/>
    <n v="343"/>
    <n v="17150"/>
    <n v="5145"/>
    <n v="12005"/>
    <n v="320"/>
    <n v="16000"/>
    <n v="4800"/>
    <n v="11200"/>
    <n v="287"/>
    <n v="14350"/>
    <n v="4305"/>
    <n v="10045"/>
    <n v="680"/>
    <n v="34000"/>
    <n v="10200"/>
    <n v="23800"/>
    <n v="623"/>
    <n v="31150"/>
    <n v="9345"/>
    <n v="21805"/>
    <x v="0"/>
    <n v="96"/>
  </r>
  <r>
    <s v="CAS 1P"/>
    <s v="Cup and Saucer (HB)"/>
    <s v="Light Sandstone"/>
    <n v="5"/>
    <n v="3.2"/>
    <n v="16"/>
    <n v="60"/>
    <n v="23"/>
    <n v="1380"/>
    <n v="368"/>
    <n v="1012"/>
    <n v="35"/>
    <n v="2100"/>
    <n v="560"/>
    <n v="15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5"/>
  </r>
  <r>
    <s v="MSP 0P"/>
    <s v="Meter sq planter"/>
    <s v="Black"/>
    <n v="35"/>
    <n v="2.8"/>
    <n v="98"/>
    <n v="135"/>
    <n v="116"/>
    <n v="15660"/>
    <n v="11368"/>
    <n v="4292"/>
    <n v="164"/>
    <n v="22140"/>
    <n v="16072"/>
    <n v="6068"/>
    <n v="319"/>
    <n v="43065"/>
    <n v="31262"/>
    <n v="11803"/>
    <n v="251"/>
    <n v="33885"/>
    <n v="24598"/>
    <n v="9287"/>
    <n v="207"/>
    <n v="27945"/>
    <n v="20286"/>
    <n v="7659"/>
    <n v="182"/>
    <n v="24570"/>
    <n v="17836"/>
    <n v="6734"/>
    <n v="54"/>
    <n v="7290"/>
    <n v="5292"/>
    <n v="1998"/>
    <x v="0"/>
    <n v="96"/>
  </r>
  <r>
    <s v="MSP 0P"/>
    <s v="Meter sq planter"/>
    <s v="Pink Granite"/>
    <n v="35"/>
    <n v="3.2"/>
    <n v="112"/>
    <n v="180"/>
    <m/>
    <n v="0"/>
    <n v="0"/>
    <n v="0"/>
    <n v="89"/>
    <n v="16020"/>
    <n v="9968"/>
    <n v="6052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2"/>
  </r>
  <r>
    <s v="MSP 0P"/>
    <s v="Meter sq planter"/>
    <s v="Light Sandstone"/>
    <n v="35"/>
    <n v="3.2"/>
    <n v="112"/>
    <n v="180"/>
    <n v="5"/>
    <n v="900"/>
    <n v="560"/>
    <n v="3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8"/>
  </r>
  <r>
    <s v="MSP 0P"/>
    <s v="Meter sq planter"/>
    <s v="White Marble"/>
    <n v="35"/>
    <n v="3.2"/>
    <n v="112"/>
    <n v="180"/>
    <n v="5"/>
    <n v="900"/>
    <n v="560"/>
    <n v="3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7"/>
  </r>
  <r>
    <s v="UTP 1P"/>
    <s v="Half basket up the pole"/>
    <s v="Black"/>
    <n v="4"/>
    <n v="2.8"/>
    <n v="11.2"/>
    <n v="45"/>
    <n v="962"/>
    <n v="43290"/>
    <n v="10774.4"/>
    <n v="32515.599999999999"/>
    <n v="1465"/>
    <n v="65925"/>
    <n v="16408"/>
    <n v="49517"/>
    <n v="1334"/>
    <n v="60030"/>
    <n v="14940.8"/>
    <n v="45089.2"/>
    <n v="2383"/>
    <n v="107235"/>
    <n v="26689.599999999999"/>
    <n v="80545.399999999994"/>
    <n v="1525"/>
    <n v="68625"/>
    <n v="17080"/>
    <n v="51545"/>
    <n v="1582"/>
    <n v="71190"/>
    <n v="17718.399999999998"/>
    <n v="53471.600000000006"/>
    <n v="1539"/>
    <n v="69255"/>
    <n v="17236.8"/>
    <n v="52018.2"/>
    <x v="0"/>
    <n v="100"/>
  </r>
  <r>
    <s v="UTP 1P"/>
    <s v="Half basket up the pole"/>
    <s v="Standard Green"/>
    <n v="4"/>
    <n v="3"/>
    <n v="12"/>
    <n v="55"/>
    <n v="1450"/>
    <n v="79750"/>
    <n v="17400"/>
    <n v="62350"/>
    <n v="834"/>
    <n v="45870"/>
    <n v="10008"/>
    <n v="35862"/>
    <n v="620"/>
    <n v="34100"/>
    <n v="7440"/>
    <n v="26660"/>
    <n v="348"/>
    <n v="19140"/>
    <n v="4176"/>
    <n v="14964"/>
    <n v="930"/>
    <n v="51150"/>
    <n v="11160"/>
    <n v="39990"/>
    <n v="870"/>
    <n v="47850"/>
    <n v="10440"/>
    <n v="37410"/>
    <n v="850"/>
    <n v="46750"/>
    <n v="10200"/>
    <n v="36550"/>
    <x v="0"/>
    <n v="96"/>
  </r>
  <r>
    <s v="UTP 1P"/>
    <s v="Half basket up the pole"/>
    <s v="Orange"/>
    <n v="4"/>
    <n v="3"/>
    <n v="12"/>
    <n v="55"/>
    <m/>
    <n v="0"/>
    <n v="0"/>
    <n v="0"/>
    <n v="5"/>
    <n v="275"/>
    <n v="60"/>
    <n v="21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100"/>
  </r>
  <r>
    <s v="UTP 1P"/>
    <s v="Half basket up the pole"/>
    <s v="Sky Blue"/>
    <n v="4"/>
    <n v="3"/>
    <n v="12"/>
    <n v="55"/>
    <n v="5"/>
    <n v="275"/>
    <n v="60"/>
    <n v="21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5"/>
  </r>
  <r>
    <s v="UTP 1P"/>
    <s v="Half basket up the pole"/>
    <s v="Cherry"/>
    <n v="4"/>
    <n v="3"/>
    <n v="12"/>
    <n v="55"/>
    <m/>
    <n v="0"/>
    <n v="0"/>
    <n v="0"/>
    <n v="5"/>
    <n v="275"/>
    <n v="60"/>
    <n v="21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100"/>
  </r>
  <r>
    <s v="BBU 1PL"/>
    <s v="Barrier Basket Liner"/>
    <s v="Black"/>
    <n v="3.5"/>
    <n v="2.8"/>
    <n v="9.7999999999999989"/>
    <n v="25"/>
    <n v="604"/>
    <n v="15100"/>
    <n v="5919.1999999999989"/>
    <n v="9180.8000000000011"/>
    <n v="339"/>
    <n v="8475"/>
    <n v="3322.2"/>
    <n v="5152.8"/>
    <n v="853"/>
    <n v="21325"/>
    <n v="8359.4"/>
    <n v="12965.6"/>
    <n v="2331"/>
    <n v="58275"/>
    <n v="22843.8"/>
    <n v="35431.199999999997"/>
    <n v="1049"/>
    <n v="26225"/>
    <n v="10280.199999999999"/>
    <n v="15944.800000000001"/>
    <n v="326"/>
    <n v="8150"/>
    <n v="3194.7999999999997"/>
    <n v="4955.2000000000007"/>
    <n v="708"/>
    <n v="17700"/>
    <n v="6938.4"/>
    <n v="10761.6"/>
    <x v="0"/>
    <n v="99"/>
  </r>
  <r>
    <s v="BBU 1PL"/>
    <s v="Barrier Basket Liner"/>
    <s v="Standard Green"/>
    <n v="3.5"/>
    <n v="3"/>
    <n v="10.5"/>
    <n v="35"/>
    <n v="1350"/>
    <n v="47250"/>
    <n v="14175"/>
    <n v="33075"/>
    <n v="1200"/>
    <n v="42000"/>
    <n v="12600"/>
    <n v="29400"/>
    <n v="567"/>
    <n v="19845"/>
    <n v="5953.5"/>
    <n v="13891.5"/>
    <n v="200"/>
    <n v="7000"/>
    <n v="2100"/>
    <n v="4900"/>
    <n v="540"/>
    <n v="18900"/>
    <n v="5670"/>
    <n v="13230"/>
    <n v="1250"/>
    <n v="43750"/>
    <n v="13125"/>
    <n v="30625"/>
    <n v="890"/>
    <n v="31150"/>
    <n v="9345"/>
    <n v="21805"/>
    <x v="0"/>
    <n v="91"/>
  </r>
  <r>
    <s v="CHB 1P"/>
    <s v="Conventional Hanging Basket"/>
    <s v="Black"/>
    <n v="5"/>
    <n v="2.8"/>
    <n v="14"/>
    <n v="35"/>
    <n v="527"/>
    <n v="18445"/>
    <n v="7378"/>
    <n v="11067"/>
    <n v="203"/>
    <n v="7105"/>
    <n v="2842"/>
    <n v="4263"/>
    <n v="395"/>
    <n v="13825"/>
    <n v="5530"/>
    <n v="8295"/>
    <n v="499"/>
    <n v="17465"/>
    <n v="6986"/>
    <n v="10479"/>
    <n v="915"/>
    <n v="32025"/>
    <n v="12810"/>
    <n v="19215"/>
    <n v="230"/>
    <n v="8050"/>
    <n v="3220"/>
    <n v="4830"/>
    <n v="532"/>
    <n v="18620"/>
    <n v="7448"/>
    <n v="11172"/>
    <x v="0"/>
    <n v="91"/>
  </r>
  <r>
    <s v="CHB 1P"/>
    <s v="Conventional Hanging Basket"/>
    <s v="Standard Green"/>
    <n v="5"/>
    <n v="3"/>
    <n v="15"/>
    <n v="45"/>
    <n v="342"/>
    <n v="15390"/>
    <n v="5130"/>
    <n v="10260"/>
    <n v="280"/>
    <n v="12600"/>
    <n v="4200"/>
    <n v="8400"/>
    <n v="133"/>
    <n v="5985"/>
    <n v="1995"/>
    <n v="3990"/>
    <n v="200"/>
    <n v="9000"/>
    <n v="3000"/>
    <n v="6000"/>
    <n v="187"/>
    <n v="8415"/>
    <n v="2805"/>
    <n v="5610"/>
    <n v="850"/>
    <n v="38250"/>
    <n v="12750"/>
    <n v="25500"/>
    <n v="345"/>
    <n v="15525"/>
    <n v="5175"/>
    <n v="10350"/>
    <x v="0"/>
    <n v="94"/>
  </r>
  <r>
    <s v="CHB 1P"/>
    <s v="Conventional Hanging Basket"/>
    <s v="Cherry"/>
    <n v="5"/>
    <n v="3"/>
    <n v="15"/>
    <n v="45"/>
    <n v="28"/>
    <n v="1260"/>
    <n v="420"/>
    <n v="840"/>
    <n v="5"/>
    <n v="225"/>
    <n v="75"/>
    <n v="1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0"/>
  </r>
  <r>
    <s v="MSP 3P"/>
    <s v="Meter sq planter (3)"/>
    <s v="Black"/>
    <n v="55"/>
    <n v="2.8"/>
    <n v="154"/>
    <n v="375"/>
    <n v="36"/>
    <n v="13500"/>
    <n v="5544"/>
    <n v="7956"/>
    <n v="40"/>
    <n v="15000"/>
    <n v="6160"/>
    <n v="8840"/>
    <n v="45"/>
    <n v="16875"/>
    <n v="6930"/>
    <n v="9945"/>
    <n v="141"/>
    <n v="52875"/>
    <n v="21714"/>
    <n v="31161"/>
    <n v="156"/>
    <n v="58500"/>
    <n v="24024"/>
    <n v="34476"/>
    <n v="73"/>
    <n v="27375"/>
    <n v="11242"/>
    <n v="16133"/>
    <n v="39"/>
    <n v="14625"/>
    <n v="6006"/>
    <n v="8619"/>
    <x v="0"/>
    <n v="92"/>
  </r>
  <r>
    <s v="MSP 3P"/>
    <s v="Meter sq planter (3)"/>
    <s v="Standard Green"/>
    <n v="55"/>
    <n v="3"/>
    <n v="165"/>
    <n v="400"/>
    <n v="25"/>
    <n v="10000"/>
    <n v="4125"/>
    <n v="5875"/>
    <n v="30"/>
    <n v="12000"/>
    <n v="4950"/>
    <n v="7050"/>
    <n v="23"/>
    <n v="9200"/>
    <n v="3795"/>
    <n v="5405"/>
    <n v="22"/>
    <n v="8800"/>
    <n v="3630"/>
    <n v="5170"/>
    <n v="35"/>
    <n v="14000"/>
    <n v="5775"/>
    <n v="8225"/>
    <n v="135"/>
    <n v="54000"/>
    <n v="22275"/>
    <n v="31725"/>
    <n v="142"/>
    <n v="56800"/>
    <n v="23430"/>
    <n v="33370"/>
    <x v="0"/>
    <n v="95"/>
  </r>
  <r>
    <s v="MSP 3P"/>
    <s v="Meter sq planter (3)"/>
    <s v="Pink Granite"/>
    <n v="55"/>
    <n v="3.2"/>
    <n v="176"/>
    <n v="510"/>
    <n v="33"/>
    <n v="16830"/>
    <n v="5808"/>
    <n v="11022"/>
    <n v="15"/>
    <n v="7650"/>
    <n v="2640"/>
    <n v="50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8"/>
  </r>
  <r>
    <s v="MSP 3P"/>
    <s v="Meter sq planter (3)"/>
    <s v="Guerney Granite"/>
    <n v="55"/>
    <n v="3.2"/>
    <n v="176"/>
    <n v="510"/>
    <n v="53"/>
    <n v="27030"/>
    <n v="9328"/>
    <n v="17702"/>
    <n v="21"/>
    <n v="10710"/>
    <n v="3696"/>
    <n v="701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9"/>
  </r>
  <r>
    <s v="FF 2P"/>
    <s v="Floural fountain "/>
    <s v="Black"/>
    <n v="40"/>
    <n v="2.8"/>
    <n v="112"/>
    <n v="359"/>
    <n v="41"/>
    <n v="14719"/>
    <n v="4592"/>
    <n v="10127"/>
    <n v="106"/>
    <n v="38054"/>
    <n v="11872"/>
    <n v="26182"/>
    <n v="81"/>
    <n v="29079"/>
    <n v="9072"/>
    <n v="20007"/>
    <n v="215"/>
    <n v="77185"/>
    <n v="24080"/>
    <n v="53105"/>
    <n v="255"/>
    <n v="91545"/>
    <n v="28560"/>
    <n v="62985"/>
    <n v="72"/>
    <n v="25848"/>
    <n v="8064"/>
    <n v="17784"/>
    <n v="21"/>
    <n v="7539"/>
    <n v="2352"/>
    <n v="5187"/>
    <x v="0"/>
    <n v="93"/>
  </r>
  <r>
    <s v="FF 2P"/>
    <s v="Floural fountain "/>
    <s v="Pink Granite"/>
    <n v="40"/>
    <n v="3.2"/>
    <n v="128"/>
    <n v="399"/>
    <n v="55"/>
    <n v="21945"/>
    <n v="7040"/>
    <n v="14905"/>
    <n v="45"/>
    <n v="17955"/>
    <n v="5760"/>
    <n v="1219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8"/>
  </r>
  <r>
    <s v="FF 2P"/>
    <s v="Floural fountain "/>
    <s v="Guerney Granite"/>
    <n v="40"/>
    <n v="3.2"/>
    <n v="128"/>
    <n v="399"/>
    <n v="30"/>
    <n v="11970"/>
    <n v="3840"/>
    <n v="81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9"/>
  </r>
  <r>
    <s v="OVL 0P"/>
    <s v="Floor standing oval planter"/>
    <s v="Pink Granite"/>
    <n v="30"/>
    <n v="3.2"/>
    <n v="96"/>
    <n v="120"/>
    <n v="42"/>
    <n v="5040"/>
    <n v="4032"/>
    <n v="1008"/>
    <n v="47"/>
    <n v="5640"/>
    <n v="4512"/>
    <n v="1128"/>
    <n v="12"/>
    <n v="1440"/>
    <n v="1152"/>
    <n v="288"/>
    <n v="7"/>
    <n v="840"/>
    <n v="672"/>
    <n v="168"/>
    <n v="71"/>
    <n v="8520"/>
    <n v="6816"/>
    <n v="1704"/>
    <n v="29"/>
    <n v="3480"/>
    <n v="2784"/>
    <n v="696"/>
    <n v="31"/>
    <n v="3720"/>
    <n v="2976"/>
    <n v="744"/>
    <x v="0"/>
    <n v="96"/>
  </r>
  <r>
    <s v="OVL 0P"/>
    <s v="Floor standing oval planter"/>
    <s v="Guerney Granite"/>
    <n v="30"/>
    <n v="3.2"/>
    <n v="96"/>
    <n v="150"/>
    <n v="26"/>
    <n v="3900"/>
    <n v="2496"/>
    <n v="1404"/>
    <n v="25"/>
    <n v="3750"/>
    <n v="2400"/>
    <n v="13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100"/>
  </r>
  <r>
    <s v="OVL 0P"/>
    <s v="Floor standing oval planter"/>
    <s v="Sky Blue"/>
    <n v="30"/>
    <n v="3"/>
    <n v="90"/>
    <n v="120"/>
    <n v="5"/>
    <n v="600"/>
    <n v="450"/>
    <n v="1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6"/>
  </r>
  <r>
    <s v="OVL 0P"/>
    <s v="Floor standing oval planter"/>
    <s v="Cherry"/>
    <n v="30"/>
    <n v="3"/>
    <n v="90"/>
    <n v="120"/>
    <n v="8"/>
    <n v="960"/>
    <n v="720"/>
    <n v="2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7"/>
  </r>
  <r>
    <s v="HBB 2P"/>
    <s v="Half barrier basket"/>
    <s v="Black"/>
    <n v="9"/>
    <n v="2.8"/>
    <n v="25.2"/>
    <n v="45"/>
    <n v="80"/>
    <n v="3600"/>
    <n v="2016"/>
    <n v="1584"/>
    <n v="71"/>
    <n v="3195"/>
    <n v="1789.2"/>
    <n v="1405.8"/>
    <n v="200"/>
    <n v="9000"/>
    <n v="5040"/>
    <n v="3960"/>
    <n v="114"/>
    <n v="5130"/>
    <n v="2872.7999999999997"/>
    <n v="2257.2000000000003"/>
    <n v="210"/>
    <n v="9450"/>
    <n v="5292"/>
    <n v="4158"/>
    <n v="116"/>
    <n v="5220"/>
    <n v="2923.2"/>
    <n v="2296.8000000000002"/>
    <n v="408"/>
    <n v="18360"/>
    <n v="10281.6"/>
    <n v="8078.4"/>
    <x v="0"/>
    <n v="97"/>
  </r>
  <r>
    <s v="HBB 2P"/>
    <s v="Half barrier basket"/>
    <s v="Standard Green"/>
    <n v="9"/>
    <n v="3"/>
    <n v="27"/>
    <n v="55"/>
    <n v="230"/>
    <n v="12650"/>
    <n v="6210"/>
    <n v="6440"/>
    <n v="185"/>
    <n v="10175"/>
    <n v="4995"/>
    <n v="5180"/>
    <n v="74"/>
    <n v="4070"/>
    <n v="1998"/>
    <n v="2072"/>
    <n v="67"/>
    <n v="3685"/>
    <n v="1809"/>
    <n v="1876"/>
    <n v="55"/>
    <n v="3025"/>
    <n v="1485"/>
    <n v="1540"/>
    <n v="80"/>
    <n v="4400"/>
    <n v="2160"/>
    <n v="2240"/>
    <n v="250"/>
    <n v="13750"/>
    <n v="6750"/>
    <n v="7000"/>
    <x v="0"/>
    <n v="90"/>
  </r>
  <r>
    <s v="BBU 0P"/>
    <s v="Full barrier basket"/>
    <s v="Black"/>
    <n v="7.5"/>
    <n v="2.8"/>
    <n v="21"/>
    <n v="58"/>
    <n v="94"/>
    <n v="5452"/>
    <n v="1974"/>
    <n v="3478"/>
    <n v="138"/>
    <n v="8004"/>
    <n v="2898"/>
    <n v="5106"/>
    <n v="124"/>
    <n v="7192"/>
    <n v="2604"/>
    <n v="4588"/>
    <n v="72"/>
    <n v="4176"/>
    <n v="1512"/>
    <n v="2664"/>
    <n v="10"/>
    <n v="580"/>
    <n v="210"/>
    <n v="370"/>
    <n v="0"/>
    <n v="0"/>
    <n v="0"/>
    <n v="0"/>
    <n v="0"/>
    <n v="0"/>
    <n v="0"/>
    <n v="0"/>
    <x v="0"/>
    <n v="99"/>
  </r>
  <r>
    <s v="BBU 0P"/>
    <s v="Full barrier basket"/>
    <s v="Standard Green"/>
    <n v="7.5"/>
    <n v="3"/>
    <n v="22.5"/>
    <n v="70"/>
    <n v="360"/>
    <n v="25200"/>
    <n v="8100"/>
    <n v="17100"/>
    <n v="245"/>
    <n v="17150"/>
    <n v="5512.5"/>
    <n v="11637.5"/>
    <n v="133"/>
    <n v="9310"/>
    <n v="2992.5"/>
    <n v="6317.5"/>
    <n v="88"/>
    <n v="6160"/>
    <n v="1980"/>
    <n v="4180"/>
    <n v="10"/>
    <n v="700"/>
    <n v="225"/>
    <n v="475"/>
    <m/>
    <n v="0"/>
    <n v="0"/>
    <n v="0"/>
    <m/>
    <n v="0"/>
    <n v="0"/>
    <n v="0"/>
    <x v="0"/>
    <n v="99"/>
  </r>
  <r>
    <s v="BBU 0P"/>
    <s v="Full barrier basket"/>
    <s v="Cherry"/>
    <n v="7.5"/>
    <n v="3"/>
    <n v="22.5"/>
    <n v="70"/>
    <n v="5"/>
    <n v="350"/>
    <n v="112.5"/>
    <n v="237.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6"/>
  </r>
  <r>
    <s v="WBX 1PL"/>
    <s v="Wall and window box"/>
    <s v="Black"/>
    <n v="3.5"/>
    <n v="2.8"/>
    <n v="9.7999999999999989"/>
    <n v="35"/>
    <n v="62"/>
    <n v="2170"/>
    <n v="607.59999999999991"/>
    <n v="1562.4"/>
    <n v="36"/>
    <n v="1260"/>
    <n v="352.79999999999995"/>
    <n v="907.2"/>
    <n v="46"/>
    <n v="1610"/>
    <n v="450.79999999999995"/>
    <n v="1159.2"/>
    <n v="34"/>
    <n v="1190"/>
    <n v="333.2"/>
    <n v="856.8"/>
    <n v="1"/>
    <n v="35"/>
    <n v="9.7999999999999989"/>
    <n v="25.200000000000003"/>
    <n v="1"/>
    <n v="35"/>
    <n v="9.7999999999999989"/>
    <n v="25.200000000000003"/>
    <n v="4"/>
    <n v="140"/>
    <n v="39.199999999999996"/>
    <n v="100.80000000000001"/>
    <x v="0"/>
    <n v="100"/>
  </r>
  <r>
    <s v="WBX 1PL"/>
    <s v="Wall and window box"/>
    <s v="Standard Green"/>
    <n v="3.5"/>
    <n v="3"/>
    <n v="10.5"/>
    <n v="50"/>
    <n v="5"/>
    <n v="250"/>
    <n v="52.5"/>
    <n v="197.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2"/>
  </r>
  <r>
    <s v="WBX 1PL"/>
    <s v="Wall and window box"/>
    <s v="Light Green"/>
    <n v="3.5"/>
    <n v="3"/>
    <n v="10.5"/>
    <n v="50"/>
    <n v="3"/>
    <n v="150"/>
    <n v="31.5"/>
    <n v="118.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3"/>
  </r>
  <r>
    <s v="WBX 1PL"/>
    <s v="Wall and window box"/>
    <s v="Pink Granite"/>
    <n v="3.5"/>
    <n v="3.2"/>
    <n v="11.200000000000001"/>
    <n v="65"/>
    <n v="35"/>
    <n v="2275"/>
    <n v="392.00000000000006"/>
    <n v="1883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6"/>
  </r>
  <r>
    <s v="WBX 3PL"/>
    <s v="Wall and window box"/>
    <s v="Black"/>
    <n v="5.5"/>
    <n v="2.8"/>
    <n v="15.399999999999999"/>
    <n v="75"/>
    <n v="45"/>
    <n v="3375"/>
    <n v="692.99999999999989"/>
    <n v="2682"/>
    <n v="3"/>
    <n v="225"/>
    <n v="46.199999999999996"/>
    <n v="178.8"/>
    <n v="10"/>
    <n v="750"/>
    <n v="154"/>
    <n v="596"/>
    <n v="21"/>
    <n v="1575"/>
    <n v="323.39999999999998"/>
    <n v="1251.5999999999999"/>
    <n v="1"/>
    <n v="75"/>
    <n v="15.399999999999999"/>
    <n v="59.6"/>
    <n v="40"/>
    <n v="3000"/>
    <n v="616"/>
    <n v="2384"/>
    <n v="41"/>
    <n v="3075"/>
    <n v="631.4"/>
    <n v="2443.6"/>
    <x v="0"/>
    <n v="91"/>
  </r>
  <r>
    <s v="WBX 3PL"/>
    <s v="Wall and window box"/>
    <s v="Standard Green"/>
    <n v="5.5"/>
    <n v="3"/>
    <n v="16.5"/>
    <n v="80"/>
    <n v="200"/>
    <n v="16000"/>
    <n v="3300"/>
    <n v="12700"/>
    <n v="45"/>
    <n v="3600"/>
    <n v="742.5"/>
    <n v="2857.5"/>
    <n v="5"/>
    <n v="400"/>
    <n v="82.5"/>
    <n v="317.5"/>
    <m/>
    <n v="0"/>
    <n v="0"/>
    <n v="0"/>
    <m/>
    <n v="0"/>
    <n v="0"/>
    <n v="0"/>
    <m/>
    <n v="0"/>
    <n v="0"/>
    <n v="0"/>
    <m/>
    <n v="0"/>
    <n v="0"/>
    <n v="0"/>
    <x v="0"/>
    <n v="92"/>
  </r>
  <r>
    <s v="WBX 3PL"/>
    <s v="Wall and window box"/>
    <s v="Pink Granite"/>
    <n v="5.5"/>
    <n v="3.2"/>
    <n v="17.600000000000001"/>
    <n v="95"/>
    <n v="35"/>
    <n v="3325"/>
    <n v="616"/>
    <n v="2709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6"/>
  </r>
  <r>
    <s v="UTP 2PL"/>
    <s v="Half pole basket"/>
    <s v="Black"/>
    <n v="3.5"/>
    <n v="2.8"/>
    <n v="9.7999999999999989"/>
    <n v="28"/>
    <n v="299"/>
    <n v="8372"/>
    <n v="2930.2"/>
    <n v="5441.8"/>
    <n v="83"/>
    <n v="2324"/>
    <n v="813.39999999999986"/>
    <n v="1510.6000000000001"/>
    <n v="176"/>
    <n v="4928"/>
    <n v="1724.7999999999997"/>
    <n v="3203.2000000000003"/>
    <n v="400"/>
    <n v="11200"/>
    <n v="3919.9999999999995"/>
    <n v="7280"/>
    <n v="427"/>
    <n v="11956"/>
    <n v="4184.5999999999995"/>
    <n v="7771.4000000000005"/>
    <n v="459"/>
    <n v="12852"/>
    <n v="4498.2"/>
    <n v="8353.7999999999993"/>
    <n v="369"/>
    <n v="10332"/>
    <n v="3616.2"/>
    <n v="6715.8"/>
    <x v="0"/>
    <n v="99"/>
  </r>
  <r>
    <s v="UTP 2PL"/>
    <s v="Half pole basket"/>
    <s v="Standard Green"/>
    <n v="3.5"/>
    <n v="3"/>
    <n v="10.5"/>
    <n v="35"/>
    <n v="433"/>
    <n v="15155"/>
    <n v="4546.5"/>
    <n v="10608.5"/>
    <n v="350"/>
    <n v="12250"/>
    <n v="3675"/>
    <n v="8575"/>
    <n v="235"/>
    <n v="8225"/>
    <n v="2467.5"/>
    <n v="5757.5"/>
    <n v="170"/>
    <n v="5950"/>
    <n v="1785"/>
    <n v="4165"/>
    <n v="55"/>
    <n v="1925"/>
    <n v="577.5"/>
    <n v="1347.5"/>
    <n v="135"/>
    <n v="4725"/>
    <n v="1417.5"/>
    <n v="3307.5"/>
    <n v="120"/>
    <n v="4200"/>
    <n v="1260"/>
    <n v="2940"/>
    <x v="0"/>
    <n v="99"/>
  </r>
  <r>
    <s v="UTP 2PL"/>
    <s v="Half pole basket"/>
    <s v="Cherry"/>
    <n v="3.5"/>
    <n v="3"/>
    <n v="10.5"/>
    <n v="35"/>
    <m/>
    <n v="0"/>
    <n v="0"/>
    <n v="0"/>
    <n v="13"/>
    <n v="455"/>
    <n v="136.5"/>
    <n v="318.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100"/>
  </r>
  <r>
    <s v="WBX 1P"/>
    <s v="Wall and window box"/>
    <s v="Black"/>
    <n v="8"/>
    <n v="2.8"/>
    <n v="22.4"/>
    <n v="65"/>
    <n v="163"/>
    <n v="10595"/>
    <n v="3651.2"/>
    <n v="6943.8"/>
    <n v="33"/>
    <n v="2145"/>
    <n v="739.19999999999993"/>
    <n v="1405.8000000000002"/>
    <n v="68"/>
    <n v="4420"/>
    <n v="1523.1999999999998"/>
    <n v="2896.8"/>
    <n v="32"/>
    <n v="2080"/>
    <n v="716.8"/>
    <n v="1363.2"/>
    <n v="138"/>
    <n v="8970"/>
    <n v="3091.2"/>
    <n v="5878.8"/>
    <n v="386"/>
    <n v="25090"/>
    <n v="8646.4"/>
    <n v="16443.599999999999"/>
    <n v="233"/>
    <n v="15145"/>
    <n v="5219.2"/>
    <n v="9925.7999999999993"/>
    <x v="0"/>
    <n v="91"/>
  </r>
  <r>
    <s v="WBX 1P"/>
    <s v="Wall and window box"/>
    <s v="Standard Green"/>
    <n v="8"/>
    <n v="3"/>
    <n v="24"/>
    <n v="80"/>
    <n v="189"/>
    <n v="15120"/>
    <n v="4536"/>
    <n v="10584"/>
    <n v="144"/>
    <n v="11520"/>
    <n v="3456"/>
    <n v="8064"/>
    <n v="64"/>
    <n v="5120"/>
    <n v="1536"/>
    <n v="3584"/>
    <m/>
    <n v="0"/>
    <n v="0"/>
    <n v="0"/>
    <n v="87"/>
    <n v="6960"/>
    <n v="2088"/>
    <n v="4872"/>
    <n v="153"/>
    <n v="12240"/>
    <n v="3672"/>
    <n v="8568"/>
    <n v="145"/>
    <n v="11600"/>
    <n v="3480"/>
    <n v="8120"/>
    <x v="0"/>
    <n v="98"/>
  </r>
  <r>
    <s v="WBX 1P"/>
    <s v="Wall and window box"/>
    <s v="Pink Granite"/>
    <n v="8"/>
    <n v="3.2"/>
    <n v="25.6"/>
    <n v="80"/>
    <n v="35"/>
    <n v="2800"/>
    <n v="896"/>
    <n v="1904"/>
    <n v="23"/>
    <n v="1840"/>
    <n v="588.80000000000007"/>
    <n v="1251.199999999999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3"/>
  </r>
  <r>
    <s v="UTP 1PL"/>
    <s v="Half pole basket"/>
    <s v="Black"/>
    <n v="3.5"/>
    <n v="2.8"/>
    <n v="9.7999999999999989"/>
    <n v="25"/>
    <n v="382"/>
    <n v="9550"/>
    <n v="3743.5999999999995"/>
    <n v="5806.4000000000005"/>
    <n v="425"/>
    <n v="10625"/>
    <n v="4165"/>
    <n v="6460"/>
    <n v="323"/>
    <n v="8075"/>
    <n v="3165.3999999999996"/>
    <n v="4909.6000000000004"/>
    <n v="238"/>
    <n v="5950"/>
    <n v="2332.3999999999996"/>
    <n v="3617.6000000000004"/>
    <n v="484"/>
    <n v="12100"/>
    <n v="4743.2"/>
    <n v="7356.8"/>
    <n v="394"/>
    <n v="9850"/>
    <n v="3861.1999999999994"/>
    <n v="5988.8000000000011"/>
    <n v="213"/>
    <n v="5325"/>
    <n v="2087.3999999999996"/>
    <n v="3237.6000000000004"/>
    <x v="0"/>
    <n v="97"/>
  </r>
  <r>
    <s v="UTP 1PL"/>
    <s v="Half pole basket"/>
    <s v="Standard Green"/>
    <n v="3.5"/>
    <n v="3"/>
    <n v="10.5"/>
    <n v="35"/>
    <n v="530"/>
    <n v="18550"/>
    <n v="5565"/>
    <n v="12985"/>
    <n v="480"/>
    <n v="16800"/>
    <n v="5040"/>
    <n v="11760"/>
    <n v="257"/>
    <n v="8995"/>
    <n v="2698.5"/>
    <n v="6296.5"/>
    <n v="200"/>
    <n v="7000"/>
    <n v="2100"/>
    <n v="4900"/>
    <n v="230"/>
    <n v="8050"/>
    <n v="2415"/>
    <n v="5635"/>
    <n v="580"/>
    <n v="20300"/>
    <n v="6090"/>
    <n v="14210"/>
    <n v="578"/>
    <n v="20230"/>
    <n v="6069"/>
    <n v="14161"/>
    <x v="0"/>
    <n v="95"/>
  </r>
  <r>
    <s v="WBX 3P"/>
    <s v="Wall and window box"/>
    <s v="Black"/>
    <n v="10"/>
    <n v="2.8"/>
    <n v="28"/>
    <n v="130"/>
    <n v="38"/>
    <n v="4940"/>
    <n v="1064"/>
    <n v="3876"/>
    <n v="16"/>
    <n v="2080"/>
    <n v="448"/>
    <n v="1632"/>
    <n v="36"/>
    <n v="4680"/>
    <n v="1008"/>
    <n v="3672"/>
    <n v="79"/>
    <n v="10270"/>
    <n v="2212"/>
    <n v="8058"/>
    <n v="23"/>
    <n v="2990"/>
    <n v="644"/>
    <n v="2346"/>
    <n v="78"/>
    <n v="10140"/>
    <n v="2184"/>
    <n v="7956"/>
    <n v="124"/>
    <n v="16120"/>
    <n v="3472"/>
    <n v="12648"/>
    <x v="0"/>
    <n v="97"/>
  </r>
  <r>
    <s v="WBX 3P"/>
    <s v="Wall and window box"/>
    <s v="Standard Green"/>
    <n v="10"/>
    <n v="3"/>
    <n v="30"/>
    <n v="145"/>
    <n v="45"/>
    <n v="6525"/>
    <n v="1350"/>
    <n v="5175"/>
    <n v="35"/>
    <n v="5075"/>
    <n v="1050"/>
    <n v="4025"/>
    <n v="30"/>
    <n v="4350"/>
    <n v="900"/>
    <n v="3450"/>
    <n v="20"/>
    <n v="2900"/>
    <n v="600"/>
    <n v="2300"/>
    <n v="15"/>
    <n v="2175"/>
    <n v="450"/>
    <n v="1725"/>
    <n v="50"/>
    <n v="7250"/>
    <n v="1500"/>
    <n v="5750"/>
    <n v="45"/>
    <n v="6525"/>
    <n v="1350"/>
    <n v="5175"/>
    <x v="0"/>
    <n v="100"/>
  </r>
  <r>
    <s v="WBX 3P"/>
    <s v="Wall and window box"/>
    <s v="Pink Granite"/>
    <n v="10"/>
    <n v="3.2"/>
    <n v="32"/>
    <n v="160"/>
    <n v="55"/>
    <n v="8800"/>
    <n v="1760"/>
    <n v="70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9"/>
  </r>
  <r>
    <s v="HBB 2PL"/>
    <s v="Half barrier basket"/>
    <s v="Black"/>
    <n v="4.5"/>
    <n v="2.8"/>
    <n v="12.6"/>
    <n v="40"/>
    <n v="41"/>
    <n v="1640"/>
    <n v="516.6"/>
    <n v="1123.4000000000001"/>
    <n v="68"/>
    <n v="2720"/>
    <n v="856.8"/>
    <n v="1863.2"/>
    <n v="183"/>
    <n v="7320"/>
    <n v="2305.7999999999997"/>
    <n v="5014.2000000000007"/>
    <n v="73"/>
    <n v="2920"/>
    <n v="919.8"/>
    <n v="2000.2"/>
    <n v="79"/>
    <n v="3160"/>
    <n v="995.4"/>
    <n v="2164.6"/>
    <n v="314"/>
    <n v="12560"/>
    <n v="3956.4"/>
    <n v="8603.6"/>
    <n v="156"/>
    <n v="6240"/>
    <n v="1965.6"/>
    <n v="4274.3999999999996"/>
    <x v="0"/>
    <n v="97"/>
  </r>
  <r>
    <s v="HBB 2PL"/>
    <s v="Half barrier basket"/>
    <s v="Standard Green"/>
    <n v="4.5"/>
    <n v="3"/>
    <n v="13.5"/>
    <n v="50"/>
    <n v="40"/>
    <n v="2000"/>
    <n v="540"/>
    <n v="1460"/>
    <n v="33"/>
    <n v="1650"/>
    <n v="445.5"/>
    <n v="1204.5"/>
    <n v="45"/>
    <n v="2250"/>
    <n v="607.5"/>
    <n v="1642.5"/>
    <n v="20"/>
    <n v="1000"/>
    <n v="270"/>
    <n v="730"/>
    <n v="15"/>
    <n v="750"/>
    <n v="202.5"/>
    <n v="547.5"/>
    <n v="55"/>
    <n v="2750"/>
    <n v="742.5"/>
    <n v="2007.5"/>
    <n v="46"/>
    <n v="2300"/>
    <n v="621"/>
    <n v="1679"/>
    <x v="0"/>
    <n v="100"/>
  </r>
  <r>
    <s v="HBB 2PL"/>
    <s v="Half barrier basket"/>
    <s v="Pink Granite"/>
    <n v="4.5"/>
    <n v="3.2"/>
    <n v="14.4"/>
    <n v="65"/>
    <n v="5"/>
    <n v="325"/>
    <n v="72"/>
    <n v="253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4"/>
  </r>
  <r>
    <s v="CNS 1PL"/>
    <s v="half cup and saucer up the pole"/>
    <s v="Black"/>
    <n v="5"/>
    <n v="2.8"/>
    <n v="14"/>
    <n v="85"/>
    <n v="268"/>
    <n v="22780"/>
    <n v="3752"/>
    <n v="19028"/>
    <n v="253"/>
    <n v="21505"/>
    <n v="3542"/>
    <n v="17963"/>
    <n v="178"/>
    <n v="15130"/>
    <n v="2492"/>
    <n v="12638"/>
    <n v="360"/>
    <n v="30600"/>
    <n v="5040"/>
    <n v="25560"/>
    <n v="816"/>
    <n v="69360"/>
    <n v="11424"/>
    <n v="57936"/>
    <n v="410"/>
    <n v="34850"/>
    <n v="5740"/>
    <n v="29110"/>
    <n v="301"/>
    <n v="25585"/>
    <n v="4214"/>
    <n v="21371"/>
    <x v="0"/>
    <n v="93"/>
  </r>
  <r>
    <s v="CNS 1PL"/>
    <s v="half cup and saucer up the pole"/>
    <s v="Standard Green"/>
    <n v="5"/>
    <n v="3"/>
    <n v="15"/>
    <n v="85"/>
    <n v="180"/>
    <n v="15300"/>
    <n v="2700"/>
    <n v="1260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8"/>
  </r>
  <r>
    <s v="HBB 1PL"/>
    <s v="Half barrier basket"/>
    <s v="Black"/>
    <n v="3.5"/>
    <n v="2.8"/>
    <n v="9.7999999999999989"/>
    <n v="35"/>
    <n v="124"/>
    <n v="4340"/>
    <n v="1215.1999999999998"/>
    <n v="3124.8"/>
    <n v="4"/>
    <n v="140"/>
    <n v="39.199999999999996"/>
    <n v="100.80000000000001"/>
    <n v="127"/>
    <n v="4445"/>
    <n v="1244.5999999999999"/>
    <n v="3200.4"/>
    <n v="35"/>
    <n v="1225"/>
    <n v="342.99999999999994"/>
    <n v="882"/>
    <n v="38"/>
    <n v="1330"/>
    <n v="372.4"/>
    <n v="957.6"/>
    <n v="12"/>
    <n v="420"/>
    <n v="117.6"/>
    <n v="302.39999999999998"/>
    <n v="0"/>
    <n v="0"/>
    <n v="0"/>
    <n v="0"/>
    <x v="0"/>
    <n v="97"/>
  </r>
  <r>
    <s v="HBB 1PL"/>
    <s v="Half barrier basket"/>
    <s v="Standard Green"/>
    <n v="3.5"/>
    <n v="3"/>
    <n v="10.5"/>
    <n v="45"/>
    <n v="24"/>
    <n v="1080"/>
    <n v="252"/>
    <n v="82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1"/>
  </r>
  <r>
    <s v="HBB 1PL"/>
    <s v="Half barrier basket"/>
    <s v="Pink Granite"/>
    <n v="3.5"/>
    <n v="3.2"/>
    <n v="11.200000000000001"/>
    <n v="60"/>
    <n v="3"/>
    <n v="180"/>
    <n v="33.6"/>
    <n v="146.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4"/>
  </r>
  <r>
    <s v="CHB 2P"/>
    <s v="Conventional Hanging Basket"/>
    <s v="Black"/>
    <n v="5"/>
    <n v="2.8"/>
    <n v="14"/>
    <n v="56"/>
    <n v="61"/>
    <n v="3416"/>
    <n v="854"/>
    <n v="2562"/>
    <n v="97"/>
    <n v="5432"/>
    <n v="1358"/>
    <n v="4074"/>
    <n v="29"/>
    <n v="1624"/>
    <n v="406"/>
    <n v="1218"/>
    <n v="91"/>
    <n v="5096"/>
    <n v="1274"/>
    <n v="3822"/>
    <n v="62"/>
    <n v="3472"/>
    <n v="868"/>
    <n v="2604"/>
    <n v="419"/>
    <n v="23464"/>
    <n v="5866"/>
    <n v="17598"/>
    <n v="37"/>
    <n v="2072"/>
    <n v="518"/>
    <n v="1554"/>
    <x v="0"/>
    <n v="96"/>
  </r>
  <r>
    <s v="CHB 2P"/>
    <s v="Conventional Hanging Basket"/>
    <s v="Standard Green"/>
    <n v="5"/>
    <n v="3"/>
    <n v="15"/>
    <n v="66"/>
    <n v="87"/>
    <n v="5742"/>
    <n v="1305"/>
    <n v="4437"/>
    <n v="65"/>
    <n v="4290"/>
    <n v="975"/>
    <n v="3315"/>
    <n v="50"/>
    <n v="3300"/>
    <n v="750"/>
    <n v="2550"/>
    <n v="67"/>
    <n v="4422"/>
    <n v="1005"/>
    <n v="3417"/>
    <n v="50"/>
    <n v="3300"/>
    <n v="750"/>
    <n v="2550"/>
    <n v="35"/>
    <n v="2310"/>
    <n v="525"/>
    <n v="1785"/>
    <n v="55"/>
    <n v="3630"/>
    <n v="825"/>
    <n v="2805"/>
    <x v="0"/>
    <n v="91"/>
  </r>
  <r>
    <s v="CHB 2P"/>
    <s v="Conventional Hanging Basket"/>
    <s v="Cherry"/>
    <n v="5"/>
    <n v="3"/>
    <n v="15"/>
    <n v="66"/>
    <m/>
    <n v="0"/>
    <n v="0"/>
    <n v="0"/>
    <n v="5"/>
    <n v="330"/>
    <n v="75"/>
    <n v="25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1"/>
  </r>
  <r>
    <s v="CHB 2P"/>
    <s v="Conventional Hanging Basket"/>
    <s v="Orange"/>
    <n v="5"/>
    <n v="3"/>
    <n v="15"/>
    <n v="66"/>
    <n v="1"/>
    <n v="66"/>
    <n v="15"/>
    <n v="51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8"/>
  </r>
  <r>
    <s v="HBB 1P"/>
    <s v="Half barrier basket"/>
    <s v="Black"/>
    <n v="8"/>
    <n v="2.8"/>
    <n v="22.4"/>
    <n v="65"/>
    <n v="60"/>
    <n v="3900"/>
    <n v="1344"/>
    <n v="2556"/>
    <n v="68"/>
    <n v="4420"/>
    <n v="1523.1999999999998"/>
    <n v="2896.8"/>
    <n v="315"/>
    <n v="20475"/>
    <n v="7056"/>
    <n v="13419"/>
    <n v="56"/>
    <n v="3640"/>
    <n v="1254.3999999999999"/>
    <n v="2385.6000000000004"/>
    <n v="132"/>
    <n v="8580"/>
    <n v="2956.7999999999997"/>
    <n v="5623.2000000000007"/>
    <n v="160"/>
    <n v="10400"/>
    <n v="3584"/>
    <n v="6816"/>
    <n v="168"/>
    <n v="10920"/>
    <n v="3763.2"/>
    <n v="7156.8"/>
    <x v="0"/>
    <n v="99"/>
  </r>
  <r>
    <s v="HBB 1P"/>
    <s v="Half barrier basket"/>
    <s v="Standard Green"/>
    <n v="8"/>
    <n v="3"/>
    <n v="24"/>
    <n v="75"/>
    <n v="135"/>
    <n v="10125"/>
    <n v="3240"/>
    <n v="6885"/>
    <n v="100"/>
    <n v="7500"/>
    <n v="2400"/>
    <n v="5100"/>
    <n v="87"/>
    <n v="6525"/>
    <n v="2088"/>
    <n v="4437"/>
    <n v="15"/>
    <n v="1125"/>
    <n v="360"/>
    <n v="765"/>
    <n v="57"/>
    <n v="4275"/>
    <n v="1368"/>
    <n v="2907"/>
    <n v="180"/>
    <n v="13500"/>
    <n v="4320"/>
    <n v="9180"/>
    <n v="167"/>
    <n v="12525"/>
    <n v="4008"/>
    <n v="8517"/>
    <x v="0"/>
    <n v="100"/>
  </r>
  <r>
    <s v="HBB 1P"/>
    <s v="Half barrier basket"/>
    <s v="Pink Granite"/>
    <n v="8"/>
    <n v="3.2"/>
    <n v="25.6"/>
    <n v="85"/>
    <n v="5"/>
    <n v="425"/>
    <n v="128"/>
    <n v="297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7"/>
  </r>
  <r>
    <s v="CUH 2P"/>
    <s v="Up the pole basket"/>
    <s v="Black"/>
    <n v="7"/>
    <n v="2.8"/>
    <n v="19.599999999999998"/>
    <n v="69"/>
    <n v="32"/>
    <n v="2208"/>
    <n v="627.19999999999993"/>
    <n v="1580.8000000000002"/>
    <n v="20"/>
    <n v="1380"/>
    <n v="391.99999999999994"/>
    <n v="988"/>
    <n v="24"/>
    <n v="1656"/>
    <n v="470.4"/>
    <n v="1185.5999999999999"/>
    <n v="49"/>
    <n v="3381"/>
    <n v="960.39999999999986"/>
    <n v="2420.6000000000004"/>
    <n v="40"/>
    <n v="2760"/>
    <n v="783.99999999999989"/>
    <n v="1976"/>
    <n v="69"/>
    <n v="4761"/>
    <n v="1352.3999999999999"/>
    <n v="3408.6000000000004"/>
    <n v="59"/>
    <n v="4071"/>
    <n v="1156.3999999999999"/>
    <n v="2914.6000000000004"/>
    <x v="0"/>
    <n v="94"/>
  </r>
  <r>
    <s v="CUH 2P"/>
    <s v="Up the pole basket"/>
    <s v="Standard Green"/>
    <n v="7"/>
    <n v="3"/>
    <n v="21"/>
    <n v="79"/>
    <n v="40"/>
    <n v="3160"/>
    <n v="840"/>
    <n v="2320"/>
    <n v="32"/>
    <n v="2528"/>
    <n v="672"/>
    <n v="1856"/>
    <n v="45"/>
    <n v="3555"/>
    <n v="945"/>
    <n v="2610"/>
    <n v="13"/>
    <n v="1027"/>
    <n v="273"/>
    <n v="754"/>
    <n v="25"/>
    <n v="1975"/>
    <n v="525"/>
    <n v="1450"/>
    <n v="66"/>
    <n v="5214"/>
    <n v="1386"/>
    <n v="3828"/>
    <n v="45"/>
    <n v="3555"/>
    <n v="945"/>
    <n v="2610"/>
    <x v="0"/>
    <n v="92"/>
  </r>
  <r>
    <s v="CUH 2P"/>
    <s v="Up the pole basket"/>
    <s v="Pink Granite"/>
    <n v="7"/>
    <n v="3.2"/>
    <n v="22.400000000000002"/>
    <n v="90"/>
    <n v="25"/>
    <n v="2250"/>
    <n v="560"/>
    <n v="169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2"/>
  </r>
  <r>
    <s v="CUH 2P"/>
    <s v="Up the pole basket"/>
    <s v="Cherry"/>
    <n v="7"/>
    <n v="3"/>
    <n v="21"/>
    <n v="79"/>
    <m/>
    <n v="0"/>
    <n v="0"/>
    <n v="0"/>
    <n v="3"/>
    <n v="237"/>
    <n v="63"/>
    <n v="17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3"/>
  </r>
  <r>
    <s v="CUH 1P"/>
    <s v="Up the pole basket"/>
    <s v="Black"/>
    <n v="5"/>
    <n v="2.8"/>
    <n v="14"/>
    <n v="39"/>
    <n v="36"/>
    <n v="1404"/>
    <n v="504"/>
    <n v="900"/>
    <n v="49"/>
    <n v="1911"/>
    <n v="686"/>
    <n v="1225"/>
    <n v="38"/>
    <n v="1482"/>
    <n v="532"/>
    <n v="950"/>
    <n v="69"/>
    <n v="2691"/>
    <n v="966"/>
    <n v="1725"/>
    <n v="39"/>
    <n v="1521"/>
    <n v="546"/>
    <n v="975"/>
    <n v="46"/>
    <n v="1794"/>
    <n v="644"/>
    <n v="1150"/>
    <n v="8"/>
    <n v="312"/>
    <n v="112"/>
    <n v="200"/>
    <x v="0"/>
    <n v="94"/>
  </r>
  <r>
    <s v="CUH 1P"/>
    <s v="Up the pole basket"/>
    <s v="Standard Green"/>
    <n v="5"/>
    <n v="3"/>
    <n v="15"/>
    <n v="49"/>
    <n v="68"/>
    <n v="3332"/>
    <n v="1020"/>
    <n v="2312"/>
    <n v="55"/>
    <n v="2695"/>
    <n v="825"/>
    <n v="1870"/>
    <n v="20"/>
    <n v="980"/>
    <n v="300"/>
    <n v="680"/>
    <n v="25"/>
    <n v="1225"/>
    <n v="375"/>
    <n v="850"/>
    <n v="30"/>
    <n v="1470"/>
    <n v="450"/>
    <n v="1020"/>
    <n v="44"/>
    <n v="2156"/>
    <n v="660"/>
    <n v="1496"/>
    <n v="10"/>
    <n v="490"/>
    <n v="150"/>
    <n v="340"/>
    <x v="0"/>
    <n v="93"/>
  </r>
  <r>
    <s v="CUH 1P"/>
    <s v="Up the pole basket"/>
    <s v="Cherry"/>
    <n v="5"/>
    <n v="3"/>
    <n v="15"/>
    <n v="49"/>
    <n v="1"/>
    <n v="49"/>
    <n v="15"/>
    <n v="3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100"/>
  </r>
  <r>
    <s v="CUH 1P"/>
    <s v="Up the pole basket"/>
    <s v="Sky Blue"/>
    <n v="5"/>
    <n v="3"/>
    <n v="15"/>
    <n v="49"/>
    <n v="1"/>
    <n v="49"/>
    <n v="15"/>
    <n v="3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5"/>
  </r>
  <r>
    <s v="WBX 0P"/>
    <s v="Wall and window box"/>
    <s v="Black"/>
    <n v="6"/>
    <n v="2.8"/>
    <n v="16.799999999999997"/>
    <n v="60"/>
    <n v="10"/>
    <n v="600"/>
    <n v="167.99999999999997"/>
    <n v="432"/>
    <n v="10"/>
    <n v="600"/>
    <n v="167.99999999999997"/>
    <n v="432"/>
    <n v="12"/>
    <n v="720"/>
    <n v="201.59999999999997"/>
    <n v="518.40000000000009"/>
    <n v="13"/>
    <n v="780"/>
    <n v="218.39999999999998"/>
    <n v="561.6"/>
    <n v="36"/>
    <n v="2160"/>
    <n v="604.79999999999995"/>
    <n v="1555.2"/>
    <n v="34"/>
    <n v="2040"/>
    <n v="571.19999999999993"/>
    <n v="1468.8000000000002"/>
    <n v="0"/>
    <n v="0"/>
    <n v="0"/>
    <n v="0"/>
    <x v="0"/>
    <n v="98"/>
  </r>
  <r>
    <s v="WBX 0P"/>
    <s v="Wall and window box"/>
    <s v="Standard Green"/>
    <n v="6"/>
    <n v="3"/>
    <n v="18"/>
    <n v="70"/>
    <n v="3"/>
    <n v="210"/>
    <n v="54"/>
    <n v="15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4"/>
  </r>
  <r>
    <s v="WBX 0P"/>
    <s v="Wall and window box"/>
    <s v="Cherry"/>
    <n v="6"/>
    <n v="3"/>
    <n v="18"/>
    <n v="70"/>
    <m/>
    <n v="0"/>
    <n v="0"/>
    <n v="0"/>
    <n v="3"/>
    <n v="210"/>
    <n v="54"/>
    <n v="15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0"/>
  </r>
  <r>
    <s v="HBB 3P"/>
    <s v="Half barrier basket"/>
    <s v="Standard Green"/>
    <n v="10"/>
    <n v="3"/>
    <n v="30"/>
    <n v="145"/>
    <n v="10"/>
    <n v="1450"/>
    <n v="300"/>
    <n v="11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4"/>
  </r>
  <r>
    <s v="HBB 3P"/>
    <s v="Half barrier basket"/>
    <s v="Pink Granite"/>
    <n v="10"/>
    <n v="3.2"/>
    <n v="32"/>
    <n v="145"/>
    <n v="13"/>
    <n v="1885"/>
    <n v="416"/>
    <n v="1469"/>
    <n v="10"/>
    <n v="1450"/>
    <n v="320"/>
    <n v="11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6"/>
  </r>
  <r>
    <s v="HBB 3P"/>
    <s v="Half barrier basket"/>
    <s v="Cherry"/>
    <n v="10"/>
    <n v="3"/>
    <n v="30"/>
    <n v="145"/>
    <n v="2"/>
    <n v="290"/>
    <n v="60"/>
    <n v="2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100"/>
  </r>
  <r>
    <s v="HBB 3P"/>
    <s v="Half barrier basket"/>
    <s v="Black"/>
    <n v="10"/>
    <n v="2.8"/>
    <n v="28"/>
    <n v="130"/>
    <n v="15"/>
    <n v="1950"/>
    <n v="420"/>
    <n v="1530"/>
    <n v="15"/>
    <n v="1950"/>
    <n v="420"/>
    <n v="15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4"/>
  </r>
  <r>
    <s v="HBB 3PL"/>
    <s v="Half barrier basket liner"/>
    <s v="Black"/>
    <n v="5.5"/>
    <n v="2.8"/>
    <n v="15.399999999999999"/>
    <n v="75"/>
    <n v="15"/>
    <n v="1125"/>
    <n v="230.99999999999997"/>
    <n v="894"/>
    <n v="15"/>
    <n v="1125"/>
    <n v="230.99999999999997"/>
    <n v="894"/>
    <n v="7"/>
    <n v="525"/>
    <n v="107.79999999999998"/>
    <n v="417.20000000000005"/>
    <n v="8"/>
    <n v="600"/>
    <n v="123.19999999999999"/>
    <n v="476.8"/>
    <n v="27"/>
    <n v="2025"/>
    <n v="415.79999999999995"/>
    <n v="1609.2"/>
    <n v="12"/>
    <n v="900"/>
    <n v="184.79999999999998"/>
    <n v="715.2"/>
    <n v="177"/>
    <n v="13275"/>
    <n v="2725.7999999999997"/>
    <n v="10549.2"/>
    <x v="0"/>
    <n v="97"/>
  </r>
  <r>
    <s v="HBB 3PL"/>
    <s v="Half barrier basket liner"/>
    <s v="Standard Green"/>
    <n v="5.5"/>
    <n v="3"/>
    <n v="16.5"/>
    <n v="85"/>
    <n v="10"/>
    <n v="850"/>
    <n v="165"/>
    <n v="68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100"/>
  </r>
  <r>
    <s v="HBB 3PL"/>
    <s v="Half barrier basket liner"/>
    <s v="Pink Granite"/>
    <n v="5.5"/>
    <n v="3.2"/>
    <n v="17.600000000000001"/>
    <n v="99"/>
    <n v="13"/>
    <n v="1287"/>
    <n v="228.8"/>
    <n v="1058.2"/>
    <n v="10"/>
    <n v="990"/>
    <n v="176"/>
    <n v="81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3"/>
  </r>
  <r>
    <s v="HBB 3PL"/>
    <s v="Half barrier basket liner"/>
    <s v="Cherry"/>
    <n v="5.5"/>
    <n v="3"/>
    <n v="16.5"/>
    <n v="99"/>
    <n v="2"/>
    <n v="198"/>
    <n v="33"/>
    <n v="16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0"/>
  </r>
  <r>
    <s v="TES 0P"/>
    <s v="Terresterial Basket"/>
    <s v="Standard Green"/>
    <n v="6"/>
    <n v="3"/>
    <n v="18"/>
    <n v="60"/>
    <n v="444"/>
    <n v="26640"/>
    <n v="7992"/>
    <n v="18648"/>
    <n v="294"/>
    <n v="17640"/>
    <n v="5292"/>
    <n v="12348"/>
    <n v="180"/>
    <n v="10800"/>
    <n v="3240"/>
    <n v="7560"/>
    <n v="222"/>
    <n v="13320"/>
    <n v="3996"/>
    <n v="9324"/>
    <n v="493"/>
    <n v="29580"/>
    <n v="8874"/>
    <n v="20706"/>
    <n v="450"/>
    <n v="27000"/>
    <n v="8100"/>
    <n v="18900"/>
    <n v="0"/>
    <n v="0"/>
    <n v="0"/>
    <n v="0"/>
    <x v="0"/>
    <n v="96"/>
  </r>
  <r>
    <s v="MSP 1P"/>
    <s v="Meter sq planter (1)"/>
    <s v="Black"/>
    <n v="40"/>
    <n v="2.8"/>
    <n v="112"/>
    <n v="220"/>
    <n v="0"/>
    <n v="0"/>
    <n v="0"/>
    <n v="0"/>
    <n v="1"/>
    <n v="220"/>
    <n v="112"/>
    <n v="108"/>
    <n v="0"/>
    <n v="0"/>
    <n v="0"/>
    <n v="0"/>
    <n v="1"/>
    <n v="220"/>
    <n v="112"/>
    <n v="108"/>
    <n v="38"/>
    <n v="8360"/>
    <n v="4256"/>
    <n v="4104"/>
    <m/>
    <n v="0"/>
    <n v="0"/>
    <n v="0"/>
    <m/>
    <n v="0"/>
    <n v="0"/>
    <n v="0"/>
    <x v="0"/>
    <n v="98"/>
  </r>
  <r>
    <s v="MSP 1P"/>
    <s v="Meter sq planter (1)"/>
    <s v="Standard Green"/>
    <n v="40"/>
    <n v="3"/>
    <n v="120"/>
    <n v="250"/>
    <n v="1"/>
    <n v="250"/>
    <n v="120"/>
    <n v="1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100"/>
  </r>
  <r>
    <s v="MSP 1P"/>
    <s v="Meter sq planter (1)"/>
    <s v="Pink Granite"/>
    <n v="40"/>
    <n v="3.2"/>
    <n v="128"/>
    <n v="300"/>
    <m/>
    <n v="0"/>
    <n v="0"/>
    <n v="0"/>
    <n v="5"/>
    <n v="1500"/>
    <n v="640"/>
    <n v="86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4"/>
  </r>
  <r>
    <s v="MSP 1P"/>
    <s v="Meter sq planter (1)"/>
    <s v="Light Sandstone"/>
    <n v="40"/>
    <n v="3.2"/>
    <n v="128"/>
    <n v="300"/>
    <m/>
    <n v="0"/>
    <n v="0"/>
    <n v="0"/>
    <n v="5"/>
    <n v="1500"/>
    <n v="640"/>
    <n v="86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9"/>
  </r>
  <r>
    <s v="MSP 1P"/>
    <s v="Meter sq planter (1)"/>
    <s v="Sky Blue"/>
    <n v="40"/>
    <n v="3"/>
    <n v="120"/>
    <n v="250"/>
    <m/>
    <n v="0"/>
    <n v="0"/>
    <n v="0"/>
    <n v="5"/>
    <n v="1250"/>
    <n v="600"/>
    <n v="6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0"/>
  </r>
  <r>
    <s v="MSP 1P"/>
    <s v="Meter sq planter (1)"/>
    <s v="Cherry"/>
    <n v="40"/>
    <n v="3"/>
    <n v="120"/>
    <n v="250"/>
    <m/>
    <n v="0"/>
    <n v="0"/>
    <n v="0"/>
    <n v="5"/>
    <n v="1250"/>
    <n v="600"/>
    <n v="6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8"/>
  </r>
  <r>
    <s v="MSP 2P"/>
    <s v="Meter sq planter (2)"/>
    <s v="Black"/>
    <n v="47"/>
    <n v="2.8"/>
    <n v="131.6"/>
    <n v="340"/>
    <n v="2"/>
    <n v="680"/>
    <n v="263.2"/>
    <n v="416.8"/>
    <n v="34"/>
    <n v="11560"/>
    <n v="4474.3999999999996"/>
    <n v="7085.6"/>
    <n v="36"/>
    <n v="12240"/>
    <n v="4737.5999999999995"/>
    <n v="7502.4000000000005"/>
    <n v="2"/>
    <n v="680"/>
    <n v="263.2"/>
    <n v="416.8"/>
    <n v="0"/>
    <n v="0"/>
    <n v="0"/>
    <n v="0"/>
    <m/>
    <n v="0"/>
    <n v="0"/>
    <n v="0"/>
    <m/>
    <n v="0"/>
    <n v="0"/>
    <n v="0"/>
    <x v="0"/>
    <n v="92"/>
  </r>
  <r>
    <s v="MSP 2P"/>
    <s v="Meter sq planter (2)"/>
    <s v="Standard Green"/>
    <n v="47"/>
    <n v="3"/>
    <n v="141"/>
    <n v="370"/>
    <n v="3"/>
    <n v="1110"/>
    <n v="423"/>
    <n v="687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7"/>
  </r>
  <r>
    <s v="MSP 2P"/>
    <s v="Meter sq planter (2)"/>
    <s v="Pink Granite"/>
    <n v="47"/>
    <n v="3.2"/>
    <n v="150.4"/>
    <n v="400"/>
    <n v="5"/>
    <n v="2000"/>
    <n v="752"/>
    <n v="124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0"/>
  </r>
  <r>
    <s v="MSP 2P"/>
    <s v="Meter sq planter (2)"/>
    <s v="Light Sandstone"/>
    <n v="47"/>
    <n v="3.2"/>
    <n v="150.4"/>
    <n v="400"/>
    <m/>
    <n v="0"/>
    <n v="0"/>
    <n v="0"/>
    <n v="1"/>
    <n v="400"/>
    <n v="150.4"/>
    <n v="249.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0"/>
  </r>
  <r>
    <s v="MSP 2P"/>
    <s v="Meter sq planter (2)"/>
    <s v="Cherry"/>
    <n v="47"/>
    <n v="3"/>
    <n v="141"/>
    <n v="370"/>
    <n v="2"/>
    <n v="740"/>
    <n v="282"/>
    <n v="45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9"/>
  </r>
  <r>
    <s v="MSP 4P"/>
    <s v="Meter sq planter (4)"/>
    <s v="Black"/>
    <n v="60"/>
    <n v="2.8"/>
    <n v="168"/>
    <n v="579"/>
    <n v="0"/>
    <n v="0"/>
    <n v="0"/>
    <n v="0"/>
    <n v="0"/>
    <n v="0"/>
    <n v="0"/>
    <n v="0"/>
    <n v="0"/>
    <n v="0"/>
    <n v="0"/>
    <n v="0"/>
    <n v="0"/>
    <n v="0"/>
    <n v="0"/>
    <n v="0"/>
    <n v="12"/>
    <n v="6948"/>
    <n v="2016"/>
    <n v="4932"/>
    <m/>
    <n v="0"/>
    <n v="0"/>
    <n v="0"/>
    <m/>
    <n v="0"/>
    <n v="0"/>
    <n v="0"/>
    <x v="0"/>
    <n v="96"/>
  </r>
  <r>
    <s v="MSP 4P"/>
    <s v="Meter sq planter (4)"/>
    <s v="Standard Green"/>
    <n v="60"/>
    <n v="3"/>
    <n v="180"/>
    <n v="589"/>
    <n v="10"/>
    <n v="5890"/>
    <n v="1800"/>
    <n v="409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0"/>
  </r>
  <r>
    <s v="MSP 4P"/>
    <s v="Meter sq planter (4)"/>
    <s v="Pink Granite"/>
    <n v="60"/>
    <n v="3.2"/>
    <n v="192"/>
    <n v="650"/>
    <n v="3"/>
    <n v="1950"/>
    <n v="576"/>
    <n v="137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2"/>
  </r>
  <r>
    <s v="MSP 4P"/>
    <s v="Meter sq planter (4)"/>
    <s v="Light Sandstone"/>
    <n v="60"/>
    <n v="3.2"/>
    <n v="192"/>
    <n v="650"/>
    <n v="5"/>
    <n v="3250"/>
    <n v="960"/>
    <n v="229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9"/>
  </r>
  <r>
    <s v="OCT 1P"/>
    <s v="Octagonal fountain (1)"/>
    <s v="Black"/>
    <n v="40"/>
    <n v="2.8"/>
    <n v="112"/>
    <n v="250"/>
    <n v="5"/>
    <n v="1250"/>
    <n v="560"/>
    <n v="690"/>
    <n v="0"/>
    <n v="0"/>
    <n v="0"/>
    <n v="0"/>
    <n v="0"/>
    <n v="0"/>
    <n v="0"/>
    <n v="0"/>
    <n v="2"/>
    <n v="500"/>
    <n v="224"/>
    <n v="276"/>
    <n v="52"/>
    <n v="13000"/>
    <n v="5824"/>
    <n v="7176"/>
    <m/>
    <n v="0"/>
    <n v="0"/>
    <n v="0"/>
    <m/>
    <n v="0"/>
    <n v="0"/>
    <n v="0"/>
    <x v="0"/>
    <n v="95"/>
  </r>
  <r>
    <s v="OCT 1P"/>
    <s v="Octagonal fountain (1)"/>
    <s v="Pink Granite"/>
    <n v="40"/>
    <n v="3.2"/>
    <n v="128"/>
    <n v="290"/>
    <n v="5"/>
    <n v="1450"/>
    <n v="640"/>
    <n v="8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3"/>
  </r>
  <r>
    <s v="OCT 1P"/>
    <s v="Octagonal fountain (1)"/>
    <s v="Sky Blue"/>
    <n v="40"/>
    <n v="3"/>
    <n v="120"/>
    <n v="260"/>
    <n v="1"/>
    <n v="260"/>
    <n v="120"/>
    <n v="1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2"/>
  </r>
  <r>
    <s v="OCT 1P"/>
    <s v="Octagonal fountain (1)"/>
    <s v="Light Sandstone"/>
    <n v="40"/>
    <n v="3.2"/>
    <n v="128"/>
    <n v="290"/>
    <n v="5"/>
    <n v="1450"/>
    <n v="640"/>
    <n v="8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5"/>
  </r>
  <r>
    <s v="OCT 1P"/>
    <s v="Octagonal fountain (1)"/>
    <s v="Guerney Granite"/>
    <n v="40"/>
    <n v="3.2"/>
    <n v="128"/>
    <n v="290"/>
    <m/>
    <n v="0"/>
    <n v="0"/>
    <n v="0"/>
    <n v="1"/>
    <n v="290"/>
    <n v="128"/>
    <n v="162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0"/>
  </r>
  <r>
    <s v="OCT 2P"/>
    <s v="Octagonal fountain (2)"/>
    <s v="Black"/>
    <n v="47"/>
    <n v="2.8"/>
    <n v="131.6"/>
    <n v="315"/>
    <n v="0"/>
    <n v="0"/>
    <n v="0"/>
    <n v="0"/>
    <n v="0"/>
    <n v="0"/>
    <n v="0"/>
    <n v="0"/>
    <n v="0"/>
    <n v="0"/>
    <n v="0"/>
    <n v="0"/>
    <n v="1"/>
    <n v="315"/>
    <n v="131.6"/>
    <n v="183.4"/>
    <n v="0"/>
    <n v="0"/>
    <n v="0"/>
    <n v="0"/>
    <m/>
    <n v="0"/>
    <n v="0"/>
    <n v="0"/>
    <m/>
    <n v="0"/>
    <n v="0"/>
    <n v="0"/>
    <x v="0"/>
    <n v="93"/>
  </r>
  <r>
    <s v="OCT 2P"/>
    <s v="Octagonal fountain (2)"/>
    <s v="Standard Green"/>
    <n v="47"/>
    <n v="3"/>
    <n v="141"/>
    <n v="340"/>
    <n v="1"/>
    <n v="340"/>
    <n v="141"/>
    <n v="199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1"/>
  </r>
  <r>
    <s v="OCT 2P"/>
    <s v="Octagonal fountain (2)"/>
    <s v="Light Sandstone"/>
    <n v="47"/>
    <n v="3.2"/>
    <n v="150.4"/>
    <n v="370"/>
    <m/>
    <n v="0"/>
    <n v="0"/>
    <n v="0"/>
    <n v="1"/>
    <n v="370"/>
    <n v="150.4"/>
    <n v="219.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3"/>
  </r>
  <r>
    <s v="OCT 2P"/>
    <s v="Octagonal fountain (2)"/>
    <s v="Pink Granite"/>
    <n v="47"/>
    <n v="3.2"/>
    <n v="150.4"/>
    <n v="370"/>
    <n v="1"/>
    <n v="370"/>
    <n v="150.4"/>
    <n v="219.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9"/>
  </r>
  <r>
    <s v="OCT 3P"/>
    <s v="Octagonal fountain (3)"/>
    <s v="Black"/>
    <n v="55"/>
    <n v="2.8"/>
    <n v="154"/>
    <n v="450"/>
    <n v="7"/>
    <n v="3150"/>
    <n v="1078"/>
    <n v="2072"/>
    <n v="2"/>
    <n v="900"/>
    <n v="308"/>
    <n v="592"/>
    <n v="3"/>
    <n v="1350"/>
    <n v="462"/>
    <n v="888"/>
    <n v="1"/>
    <n v="450"/>
    <n v="154"/>
    <n v="296"/>
    <n v="8"/>
    <n v="3600"/>
    <n v="1232"/>
    <n v="2368"/>
    <m/>
    <n v="0"/>
    <n v="0"/>
    <n v="0"/>
    <m/>
    <n v="0"/>
    <n v="0"/>
    <n v="0"/>
    <x v="0"/>
    <n v="95"/>
  </r>
  <r>
    <s v="OCT 3P"/>
    <s v="Octagonal fountain (3)"/>
    <s v="Standard Green"/>
    <n v="55"/>
    <n v="3"/>
    <n v="165"/>
    <n v="470"/>
    <n v="2"/>
    <n v="940"/>
    <n v="330"/>
    <n v="6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6"/>
  </r>
  <r>
    <s v="OCT 3P"/>
    <s v="Octagonal fountain (3)"/>
    <s v="Light Sandstone"/>
    <n v="55"/>
    <n v="3.2"/>
    <n v="176"/>
    <n v="500"/>
    <m/>
    <n v="0"/>
    <n v="0"/>
    <n v="0"/>
    <n v="1"/>
    <n v="500"/>
    <n v="176"/>
    <n v="32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93"/>
  </r>
  <r>
    <s v="OCT 3P"/>
    <s v="Octagonal fountain (3)"/>
    <s v="Pink Granite"/>
    <n v="55"/>
    <n v="3.2"/>
    <n v="176"/>
    <n v="500"/>
    <n v="1"/>
    <n v="500"/>
    <n v="176"/>
    <n v="32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0"/>
    <n v="100"/>
  </r>
  <r>
    <s v="J-C40"/>
    <s v="Cylinder"/>
    <s v="Terracotta"/>
    <n v="14"/>
    <n v="3"/>
    <n v="42"/>
    <n v="35"/>
    <n v="134"/>
    <n v="4690"/>
    <n v="5628"/>
    <n v="-938"/>
    <n v="1"/>
    <n v="35"/>
    <n v="42"/>
    <n v="-7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n v="96"/>
  </r>
  <r>
    <s v="J-C41"/>
    <s v="Cylinder"/>
    <s v="Black"/>
    <n v="14"/>
    <n v="2.8"/>
    <n v="39.199999999999996"/>
    <n v="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n v="93"/>
  </r>
  <r>
    <s v="J-C45-T2"/>
    <s v="Cylinder"/>
    <s v="Terracotta"/>
    <n v="17"/>
    <n v="3"/>
    <n v="51"/>
    <n v="40"/>
    <n v="60"/>
    <n v="2400"/>
    <n v="3060"/>
    <n v="-660"/>
    <n v="5"/>
    <n v="200"/>
    <n v="255"/>
    <n v="-55"/>
    <n v="1"/>
    <n v="40"/>
    <n v="51"/>
    <n v="-11"/>
    <m/>
    <n v="0"/>
    <n v="0"/>
    <n v="0"/>
    <m/>
    <n v="0"/>
    <n v="0"/>
    <n v="0"/>
    <m/>
    <n v="0"/>
    <n v="0"/>
    <n v="0"/>
    <m/>
    <n v="0"/>
    <n v="0"/>
    <n v="0"/>
    <x v="1"/>
    <n v="99"/>
  </r>
  <r>
    <s v="J-C45-T3"/>
    <s v="Cylinder"/>
    <s v="Black"/>
    <n v="17"/>
    <n v="2.8"/>
    <n v="47.599999999999994"/>
    <n v="3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n v="99"/>
  </r>
  <r>
    <s v="J-C45-T4"/>
    <s v="Cylinder"/>
    <s v="Light Sandstone"/>
    <n v="17"/>
    <n v="3.2"/>
    <n v="54.400000000000006"/>
    <n v="4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n v="97"/>
  </r>
  <r>
    <s v="J-C65"/>
    <s v="Cylinder"/>
    <s v="Terracotta"/>
    <n v="20"/>
    <n v="3"/>
    <n v="60"/>
    <n v="60"/>
    <n v="55"/>
    <n v="3300"/>
    <n v="3300"/>
    <n v="0"/>
    <n v="35"/>
    <n v="2100"/>
    <n v="2100"/>
    <n v="0"/>
    <n v="7"/>
    <n v="420"/>
    <n v="420"/>
    <n v="0"/>
    <m/>
    <n v="0"/>
    <n v="0"/>
    <n v="0"/>
    <m/>
    <n v="0"/>
    <n v="0"/>
    <n v="0"/>
    <m/>
    <n v="0"/>
    <n v="0"/>
    <n v="0"/>
    <m/>
    <n v="0"/>
    <n v="0"/>
    <n v="0"/>
    <x v="1"/>
    <n v="100"/>
  </r>
  <r>
    <s v="J-EPS40-DG"/>
    <s v="Egg pot square"/>
    <s v="Terracotta"/>
    <n v="11"/>
    <n v="3"/>
    <n v="33"/>
    <n v="75"/>
    <n v="130"/>
    <n v="9750"/>
    <n v="4290"/>
    <n v="5460"/>
    <n v="77"/>
    <n v="5775"/>
    <n v="2541"/>
    <n v="3234"/>
    <n v="12"/>
    <n v="900"/>
    <n v="396"/>
    <n v="504"/>
    <m/>
    <n v="0"/>
    <n v="0"/>
    <n v="0"/>
    <m/>
    <n v="0"/>
    <n v="0"/>
    <n v="0"/>
    <m/>
    <n v="0"/>
    <n v="0"/>
    <n v="0"/>
    <m/>
    <n v="0"/>
    <n v="0"/>
    <n v="0"/>
    <x v="1"/>
    <n v="90"/>
  </r>
  <r>
    <s v="J-EPS40-DG"/>
    <s v="Egg pot square"/>
    <s v="Light Sandstone"/>
    <n v="11"/>
    <n v="3.2"/>
    <n v="35.200000000000003"/>
    <n v="8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n v="98"/>
  </r>
  <r>
    <s v="J-EPS50"/>
    <s v="Egg pot square"/>
    <s v="Terracotta"/>
    <n v="15"/>
    <n v="3"/>
    <n v="45"/>
    <n v="60"/>
    <n v="135"/>
    <n v="8100"/>
    <n v="6075"/>
    <n v="2025"/>
    <n v="65"/>
    <n v="3900"/>
    <n v="2925"/>
    <n v="975"/>
    <n v="7"/>
    <n v="420"/>
    <n v="315"/>
    <n v="105"/>
    <m/>
    <n v="0"/>
    <n v="0"/>
    <n v="0"/>
    <m/>
    <n v="0"/>
    <n v="0"/>
    <n v="0"/>
    <m/>
    <n v="0"/>
    <n v="0"/>
    <n v="0"/>
    <m/>
    <n v="0"/>
    <n v="0"/>
    <n v="0"/>
    <x v="1"/>
    <n v="91"/>
  </r>
  <r>
    <s v="J-EPS60-AT"/>
    <s v="Egg pot square"/>
    <s v="Terracotta"/>
    <n v="20"/>
    <n v="3"/>
    <n v="60"/>
    <n v="85"/>
    <n v="208"/>
    <n v="17680"/>
    <n v="12480"/>
    <n v="5200"/>
    <n v="83"/>
    <n v="7055"/>
    <n v="4980"/>
    <n v="2075"/>
    <n v="20"/>
    <n v="1700"/>
    <n v="1200"/>
    <n v="500"/>
    <m/>
    <n v="0"/>
    <n v="0"/>
    <n v="0"/>
    <m/>
    <n v="0"/>
    <n v="0"/>
    <n v="0"/>
    <m/>
    <n v="0"/>
    <n v="0"/>
    <n v="0"/>
    <m/>
    <n v="0"/>
    <n v="0"/>
    <n v="0"/>
    <x v="1"/>
    <n v="94"/>
  </r>
  <r>
    <s v="J-EPV40-DG"/>
    <s v="Egg pot vase"/>
    <s v="Terracotta"/>
    <n v="5"/>
    <n v="3"/>
    <n v="15"/>
    <n v="45"/>
    <n v="122"/>
    <n v="5490"/>
    <n v="1830"/>
    <n v="3660"/>
    <n v="91"/>
    <n v="4095"/>
    <n v="1365"/>
    <n v="2730"/>
    <n v="3"/>
    <n v="135"/>
    <n v="45"/>
    <n v="90"/>
    <m/>
    <n v="0"/>
    <n v="0"/>
    <n v="0"/>
    <m/>
    <n v="0"/>
    <n v="0"/>
    <n v="0"/>
    <m/>
    <n v="0"/>
    <n v="0"/>
    <n v="0"/>
    <m/>
    <n v="0"/>
    <n v="0"/>
    <n v="0"/>
    <x v="1"/>
    <n v="97"/>
  </r>
  <r>
    <s v="J-EPV50-T2"/>
    <s v="Egg pot vase"/>
    <s v="Terracotta"/>
    <n v="10"/>
    <n v="3"/>
    <n v="30"/>
    <n v="59"/>
    <n v="194"/>
    <n v="11446"/>
    <n v="5820"/>
    <n v="5626"/>
    <n v="102"/>
    <n v="6018"/>
    <n v="3060"/>
    <n v="2958"/>
    <n v="2"/>
    <n v="118"/>
    <n v="60"/>
    <n v="58"/>
    <m/>
    <n v="0"/>
    <n v="0"/>
    <n v="0"/>
    <m/>
    <n v="0"/>
    <n v="0"/>
    <n v="0"/>
    <m/>
    <n v="0"/>
    <n v="0"/>
    <n v="0"/>
    <m/>
    <n v="0"/>
    <n v="0"/>
    <n v="0"/>
    <x v="1"/>
    <n v="96"/>
  </r>
  <r>
    <s v="J-EPV60"/>
    <s v="Egg pot vase"/>
    <s v="Terracotta"/>
    <n v="13"/>
    <n v="3"/>
    <n v="39"/>
    <n v="75"/>
    <n v="147"/>
    <n v="11025"/>
    <n v="5733"/>
    <n v="5292"/>
    <n v="110"/>
    <n v="8250"/>
    <n v="4290"/>
    <n v="3960"/>
    <n v="17"/>
    <n v="1275"/>
    <n v="663"/>
    <n v="612"/>
    <m/>
    <n v="0"/>
    <n v="0"/>
    <n v="0"/>
    <m/>
    <n v="0"/>
    <n v="0"/>
    <n v="0"/>
    <m/>
    <n v="0"/>
    <n v="0"/>
    <n v="0"/>
    <m/>
    <n v="0"/>
    <n v="0"/>
    <n v="0"/>
    <x v="1"/>
    <n v="91"/>
  </r>
  <r>
    <s v="J-EPV75"/>
    <s v="Egg pot vase"/>
    <s v="Terracotta"/>
    <n v="17"/>
    <n v="3"/>
    <n v="51"/>
    <n v="90"/>
    <n v="133"/>
    <n v="11970"/>
    <n v="6783"/>
    <n v="5187"/>
    <n v="93"/>
    <n v="8370"/>
    <n v="4743"/>
    <n v="3627"/>
    <n v="8"/>
    <n v="720"/>
    <n v="408"/>
    <n v="312"/>
    <m/>
    <n v="0"/>
    <n v="0"/>
    <n v="0"/>
    <m/>
    <n v="0"/>
    <n v="0"/>
    <n v="0"/>
    <m/>
    <n v="0"/>
    <n v="0"/>
    <n v="0"/>
    <m/>
    <n v="0"/>
    <n v="0"/>
    <n v="0"/>
    <x v="1"/>
    <n v="95"/>
  </r>
  <r>
    <s v="J-R100"/>
    <s v="Rectangular container"/>
    <s v="Terracotta"/>
    <n v="8"/>
    <n v="3"/>
    <n v="24"/>
    <n v="45"/>
    <n v="173"/>
    <n v="7785"/>
    <n v="4152"/>
    <n v="3633"/>
    <n v="91"/>
    <n v="4095"/>
    <n v="2184"/>
    <n v="1911"/>
    <n v="75"/>
    <n v="3375"/>
    <n v="1800"/>
    <n v="1575"/>
    <m/>
    <n v="0"/>
    <n v="0"/>
    <n v="0"/>
    <m/>
    <n v="0"/>
    <n v="0"/>
    <n v="0"/>
    <m/>
    <n v="0"/>
    <n v="0"/>
    <n v="0"/>
    <m/>
    <n v="0"/>
    <n v="0"/>
    <n v="0"/>
    <x v="1"/>
    <n v="91"/>
  </r>
  <r>
    <s v="J-R100/40"/>
    <s v="Rectangular container"/>
    <s v="Terracotta"/>
    <n v="10"/>
    <n v="3"/>
    <n v="30"/>
    <n v="60"/>
    <n v="430"/>
    <n v="25800"/>
    <n v="12900"/>
    <n v="12900"/>
    <n v="223"/>
    <n v="13380"/>
    <n v="6690"/>
    <n v="6690"/>
    <n v="157"/>
    <n v="9420"/>
    <n v="4710"/>
    <n v="4710"/>
    <m/>
    <n v="0"/>
    <n v="0"/>
    <n v="0"/>
    <m/>
    <n v="0"/>
    <n v="0"/>
    <n v="0"/>
    <m/>
    <n v="0"/>
    <n v="0"/>
    <n v="0"/>
    <m/>
    <n v="0"/>
    <n v="0"/>
    <n v="0"/>
    <x v="1"/>
    <n v="95"/>
  </r>
  <r>
    <s v="J-R120"/>
    <s v="Rectangular container"/>
    <s v="Terracotta"/>
    <n v="15"/>
    <n v="3"/>
    <n v="45"/>
    <n v="77"/>
    <n v="109"/>
    <n v="8393"/>
    <n v="4905"/>
    <n v="3488"/>
    <n v="102"/>
    <n v="7854"/>
    <n v="4590"/>
    <n v="3264"/>
    <n v="32"/>
    <n v="2464"/>
    <n v="1440"/>
    <n v="1024"/>
    <m/>
    <n v="0"/>
    <n v="0"/>
    <n v="0"/>
    <m/>
    <n v="0"/>
    <n v="0"/>
    <n v="0"/>
    <m/>
    <n v="0"/>
    <n v="0"/>
    <n v="0"/>
    <m/>
    <n v="0"/>
    <n v="0"/>
    <n v="0"/>
    <x v="1"/>
    <n v="98"/>
  </r>
  <r>
    <s v="J-R65"/>
    <s v="Rectangular container"/>
    <s v="Terracotta"/>
    <n v="5"/>
    <n v="3"/>
    <n v="15"/>
    <n v="45"/>
    <n v="79"/>
    <n v="3555"/>
    <n v="1185"/>
    <n v="2370"/>
    <n v="29"/>
    <n v="1305"/>
    <n v="435"/>
    <n v="87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n v="95"/>
  </r>
  <r>
    <s v="J-S40"/>
    <s v="Square"/>
    <s v="Terracotta"/>
    <n v="5"/>
    <n v="3"/>
    <n v="15"/>
    <n v="32"/>
    <n v="82"/>
    <n v="2624"/>
    <n v="1230"/>
    <n v="1394"/>
    <n v="33"/>
    <n v="1056"/>
    <n v="495"/>
    <n v="561"/>
    <n v="20"/>
    <n v="640"/>
    <n v="300"/>
    <n v="340"/>
    <m/>
    <n v="0"/>
    <n v="0"/>
    <n v="0"/>
    <m/>
    <n v="0"/>
    <n v="0"/>
    <n v="0"/>
    <m/>
    <n v="0"/>
    <n v="0"/>
    <n v="0"/>
    <m/>
    <n v="0"/>
    <n v="0"/>
    <n v="0"/>
    <x v="1"/>
    <n v="92"/>
  </r>
  <r>
    <s v="J-S50"/>
    <s v="Square"/>
    <s v="Terracotta"/>
    <n v="7"/>
    <n v="3"/>
    <n v="21"/>
    <n v="45"/>
    <n v="153"/>
    <n v="6885"/>
    <n v="3213"/>
    <n v="3672"/>
    <n v="93"/>
    <n v="4185"/>
    <n v="1953"/>
    <n v="2232"/>
    <n v="50"/>
    <n v="2250"/>
    <n v="1050"/>
    <n v="1200"/>
    <m/>
    <n v="0"/>
    <n v="0"/>
    <n v="0"/>
    <m/>
    <n v="0"/>
    <n v="0"/>
    <n v="0"/>
    <m/>
    <n v="0"/>
    <n v="0"/>
    <n v="0"/>
    <m/>
    <n v="0"/>
    <n v="0"/>
    <n v="0"/>
    <x v="1"/>
    <n v="93"/>
  </r>
  <r>
    <s v="J-S60"/>
    <s v="Square"/>
    <s v="Terracotta"/>
    <n v="8"/>
    <n v="3"/>
    <n v="24"/>
    <n v="51"/>
    <n v="90"/>
    <n v="4590"/>
    <n v="2160"/>
    <n v="2430"/>
    <n v="35"/>
    <n v="1785"/>
    <n v="840"/>
    <n v="945"/>
    <n v="15"/>
    <n v="765"/>
    <n v="360"/>
    <n v="405"/>
    <m/>
    <n v="0"/>
    <n v="0"/>
    <n v="0"/>
    <m/>
    <n v="0"/>
    <n v="0"/>
    <n v="0"/>
    <m/>
    <n v="0"/>
    <n v="0"/>
    <n v="0"/>
    <m/>
    <n v="0"/>
    <n v="0"/>
    <n v="0"/>
    <x v="1"/>
    <n v="100"/>
  </r>
  <r>
    <s v="J-S75-AG"/>
    <s v="Square"/>
    <s v="Terracotta"/>
    <n v="11"/>
    <n v="3"/>
    <n v="33"/>
    <n v="60"/>
    <n v="24"/>
    <n v="1440"/>
    <n v="792"/>
    <n v="648"/>
    <n v="21"/>
    <n v="1260"/>
    <n v="693"/>
    <n v="567"/>
    <n v="3"/>
    <n v="180"/>
    <n v="99"/>
    <n v="81"/>
    <m/>
    <n v="0"/>
    <n v="0"/>
    <n v="0"/>
    <m/>
    <n v="0"/>
    <n v="0"/>
    <n v="0"/>
    <m/>
    <n v="0"/>
    <n v="0"/>
    <n v="0"/>
    <m/>
    <n v="0"/>
    <n v="0"/>
    <n v="0"/>
    <x v="1"/>
    <n v="94"/>
  </r>
  <r>
    <s v="J-TS3550"/>
    <s v="Tall square"/>
    <s v="Terracotta"/>
    <n v="15"/>
    <n v="3"/>
    <n v="45"/>
    <n v="45"/>
    <n v="103"/>
    <n v="4635"/>
    <n v="4635"/>
    <n v="0"/>
    <n v="77"/>
    <n v="3465"/>
    <n v="3465"/>
    <n v="0"/>
    <n v="4"/>
    <n v="180"/>
    <n v="180"/>
    <n v="0"/>
    <m/>
    <n v="0"/>
    <n v="0"/>
    <n v="0"/>
    <m/>
    <n v="0"/>
    <n v="0"/>
    <n v="0"/>
    <m/>
    <n v="0"/>
    <n v="0"/>
    <n v="0"/>
    <m/>
    <n v="0"/>
    <n v="0"/>
    <n v="0"/>
    <x v="1"/>
    <n v="94"/>
  </r>
  <r>
    <s v="J-TS4056"/>
    <s v="Tall square"/>
    <s v="Terracotta"/>
    <n v="15"/>
    <n v="3"/>
    <n v="45"/>
    <n v="48"/>
    <n v="54"/>
    <n v="2592"/>
    <n v="2430"/>
    <n v="162"/>
    <n v="0"/>
    <n v="0"/>
    <n v="0"/>
    <n v="0"/>
    <n v="0"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n v="100"/>
  </r>
  <r>
    <s v="J-TS4070"/>
    <s v="Tall square"/>
    <s v="Terracotta"/>
    <n v="15"/>
    <n v="3"/>
    <n v="45"/>
    <n v="50"/>
    <n v="35"/>
    <n v="1750"/>
    <n v="1575"/>
    <n v="175"/>
    <n v="85"/>
    <n v="4250"/>
    <n v="3825"/>
    <n v="425"/>
    <n v="5"/>
    <n v="250"/>
    <n v="225"/>
    <n v="25"/>
    <m/>
    <n v="0"/>
    <n v="0"/>
    <n v="0"/>
    <m/>
    <n v="0"/>
    <n v="0"/>
    <n v="0"/>
    <m/>
    <n v="0"/>
    <n v="0"/>
    <n v="0"/>
    <m/>
    <n v="0"/>
    <n v="0"/>
    <n v="0"/>
    <x v="1"/>
    <n v="93"/>
  </r>
  <r>
    <s v="J-TS4590"/>
    <s v="Tall square"/>
    <s v="Terracotta"/>
    <n v="15"/>
    <n v="3"/>
    <n v="45"/>
    <n v="50"/>
    <n v="235"/>
    <n v="11750"/>
    <n v="10575"/>
    <n v="1175"/>
    <n v="55"/>
    <n v="2750"/>
    <n v="2475"/>
    <n v="275"/>
    <n v="39"/>
    <n v="1950"/>
    <n v="1755"/>
    <n v="195"/>
    <m/>
    <n v="0"/>
    <n v="0"/>
    <n v="0"/>
    <m/>
    <n v="0"/>
    <n v="0"/>
    <n v="0"/>
    <m/>
    <n v="0"/>
    <n v="0"/>
    <n v="0"/>
    <m/>
    <n v="0"/>
    <n v="0"/>
    <n v="0"/>
    <x v="1"/>
    <n v="90"/>
  </r>
  <r>
    <s v="J-TV5070"/>
    <s v="Tall vase"/>
    <s v="Terracotta"/>
    <n v="10"/>
    <n v="3"/>
    <n v="30"/>
    <n v="73"/>
    <n v="70"/>
    <n v="5110"/>
    <n v="2100"/>
    <n v="3010"/>
    <n v="7"/>
    <n v="511"/>
    <n v="210"/>
    <n v="301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1"/>
    <n v="90"/>
  </r>
  <r>
    <s v="J-TV6084-RBL"/>
    <s v="Tall vase"/>
    <s v="Terracotta"/>
    <n v="12"/>
    <n v="3"/>
    <n v="36"/>
    <n v="79"/>
    <n v="35"/>
    <n v="2765"/>
    <n v="1260"/>
    <n v="1505"/>
    <n v="35"/>
    <n v="2765"/>
    <n v="1260"/>
    <n v="1505"/>
    <n v="5"/>
    <n v="395"/>
    <n v="180"/>
    <n v="215"/>
    <m/>
    <n v="0"/>
    <n v="0"/>
    <n v="0"/>
    <m/>
    <n v="0"/>
    <n v="0"/>
    <n v="0"/>
    <m/>
    <n v="0"/>
    <n v="0"/>
    <n v="0"/>
    <m/>
    <n v="0"/>
    <n v="0"/>
    <n v="0"/>
    <x v="1"/>
    <n v="92"/>
  </r>
  <r>
    <s v="J-V110-T2"/>
    <s v="Plain vase"/>
    <s v="Terracotta"/>
    <n v="15"/>
    <n v="3"/>
    <n v="45"/>
    <n v="85"/>
    <n v="150"/>
    <n v="12750"/>
    <n v="6750"/>
    <n v="6000"/>
    <n v="50"/>
    <n v="4250"/>
    <n v="2250"/>
    <n v="2000"/>
    <n v="4"/>
    <n v="340"/>
    <n v="180"/>
    <n v="160"/>
    <m/>
    <n v="0"/>
    <n v="0"/>
    <n v="0"/>
    <m/>
    <n v="0"/>
    <n v="0"/>
    <n v="0"/>
    <m/>
    <n v="0"/>
    <n v="0"/>
    <n v="0"/>
    <m/>
    <n v="0"/>
    <n v="0"/>
    <n v="0"/>
    <x v="1"/>
    <n v="95"/>
  </r>
  <r>
    <s v="J-V40-PR"/>
    <s v="Plain vase"/>
    <s v="Terracotta"/>
    <n v="5"/>
    <n v="3"/>
    <n v="15"/>
    <n v="30"/>
    <n v="235"/>
    <n v="7050"/>
    <n v="3525"/>
    <n v="3525"/>
    <n v="160"/>
    <n v="4800"/>
    <n v="2400"/>
    <n v="2400"/>
    <n v="23"/>
    <n v="690"/>
    <n v="345"/>
    <n v="345"/>
    <m/>
    <n v="0"/>
    <n v="0"/>
    <n v="0"/>
    <m/>
    <n v="0"/>
    <n v="0"/>
    <n v="0"/>
    <m/>
    <n v="0"/>
    <n v="0"/>
    <n v="0"/>
    <m/>
    <n v="0"/>
    <n v="0"/>
    <n v="0"/>
    <x v="1"/>
    <n v="99"/>
  </r>
  <r>
    <s v="J-V50"/>
    <s v="Plain vase"/>
    <s v="Terracotta"/>
    <n v="7"/>
    <n v="3"/>
    <n v="21"/>
    <n v="35"/>
    <n v="210"/>
    <n v="7350"/>
    <n v="4410"/>
    <n v="2940"/>
    <n v="172"/>
    <n v="6020"/>
    <n v="3612"/>
    <n v="2408"/>
    <n v="25"/>
    <n v="875"/>
    <n v="525"/>
    <n v="350"/>
    <n v="0"/>
    <n v="0"/>
    <n v="0"/>
    <n v="0"/>
    <n v="0"/>
    <n v="0"/>
    <n v="0"/>
    <n v="0"/>
    <m/>
    <n v="0"/>
    <n v="0"/>
    <n v="0"/>
    <m/>
    <n v="0"/>
    <n v="0"/>
    <n v="0"/>
    <x v="1"/>
    <n v="94"/>
  </r>
  <r>
    <s v="J-V60"/>
    <s v="Plain vase"/>
    <s v="Terracotta"/>
    <n v="9"/>
    <n v="3"/>
    <n v="27"/>
    <n v="45"/>
    <n v="312"/>
    <n v="14040"/>
    <n v="8424"/>
    <n v="5616"/>
    <n v="108"/>
    <n v="4860"/>
    <n v="2916"/>
    <n v="1944"/>
    <n v="30"/>
    <n v="1350"/>
    <n v="810"/>
    <n v="540"/>
    <n v="0"/>
    <n v="0"/>
    <n v="0"/>
    <n v="0"/>
    <n v="0"/>
    <n v="0"/>
    <n v="0"/>
    <n v="0"/>
    <m/>
    <n v="0"/>
    <n v="0"/>
    <n v="0"/>
    <m/>
    <n v="0"/>
    <n v="0"/>
    <n v="0"/>
    <x v="1"/>
    <n v="99"/>
  </r>
  <r>
    <s v="J-V70-PR"/>
    <s v="Plain vase"/>
    <s v="Terracotta"/>
    <n v="10.5"/>
    <n v="3"/>
    <n v="31.5"/>
    <n v="55"/>
    <n v="289"/>
    <n v="15895"/>
    <n v="9103.5"/>
    <n v="6791.5"/>
    <n v="193"/>
    <n v="10615"/>
    <n v="6079.5"/>
    <n v="4535.5"/>
    <n v="205"/>
    <n v="11275"/>
    <n v="6457.5"/>
    <n v="4817.5"/>
    <n v="0"/>
    <n v="0"/>
    <n v="0"/>
    <n v="0"/>
    <n v="0"/>
    <n v="0"/>
    <n v="0"/>
    <n v="0"/>
    <m/>
    <n v="0"/>
    <n v="0"/>
    <n v="0"/>
    <m/>
    <n v="0"/>
    <n v="0"/>
    <n v="0"/>
    <x v="1"/>
    <n v="91"/>
  </r>
  <r>
    <s v="J-V85-PR"/>
    <s v="Plain vase"/>
    <s v="Terracotta"/>
    <n v="12"/>
    <n v="3"/>
    <n v="36"/>
    <n v="65"/>
    <n v="240"/>
    <n v="15600"/>
    <n v="8640"/>
    <n v="6960"/>
    <n v="170"/>
    <n v="11050"/>
    <n v="6120"/>
    <n v="4930"/>
    <n v="15"/>
    <n v="975"/>
    <n v="540"/>
    <n v="435"/>
    <n v="0"/>
    <n v="0"/>
    <n v="0"/>
    <n v="0"/>
    <n v="0"/>
    <n v="0"/>
    <n v="0"/>
    <n v="0"/>
    <m/>
    <n v="0"/>
    <n v="0"/>
    <n v="0"/>
    <m/>
    <n v="0"/>
    <n v="0"/>
    <n v="0"/>
    <x v="1"/>
    <n v="97"/>
  </r>
  <r>
    <s v="J-VG40"/>
    <s v="Garlanded vase"/>
    <s v="Terracotta"/>
    <n v="13"/>
    <n v="3"/>
    <n v="39"/>
    <n v="75"/>
    <n v="13"/>
    <n v="975"/>
    <n v="507"/>
    <n v="468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x v="1"/>
    <n v="99"/>
  </r>
  <r>
    <s v="J-VG50"/>
    <s v="Garlanded vase"/>
    <s v="Terracotta"/>
    <n v="15"/>
    <n v="3"/>
    <n v="45"/>
    <n v="88"/>
    <n v="18"/>
    <n v="1584"/>
    <n v="810"/>
    <n v="774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x v="1"/>
    <n v="90"/>
  </r>
  <r>
    <s v="J-WINBOX-LG"/>
    <s v="Window Box"/>
    <s v="Terracotta"/>
    <n v="9"/>
    <n v="3"/>
    <n v="27"/>
    <n v="64"/>
    <n v="7"/>
    <n v="448"/>
    <n v="189"/>
    <n v="259"/>
    <n v="25"/>
    <n v="1600"/>
    <n v="675"/>
    <n v="925"/>
    <n v="25"/>
    <n v="1600"/>
    <n v="675"/>
    <n v="925"/>
    <n v="0"/>
    <n v="0"/>
    <n v="0"/>
    <n v="0"/>
    <n v="0"/>
    <n v="0"/>
    <n v="0"/>
    <n v="0"/>
    <m/>
    <n v="0"/>
    <n v="0"/>
    <n v="0"/>
    <m/>
    <n v="0"/>
    <n v="0"/>
    <n v="0"/>
    <x v="1"/>
    <n v="99"/>
  </r>
  <r>
    <s v="OLY 1P"/>
    <s v="Olympic dual bin"/>
    <s v="Black"/>
    <n v="40"/>
    <n v="2.8"/>
    <n v="112"/>
    <n v="450"/>
    <n v="487"/>
    <n v="219150"/>
    <n v="54544"/>
    <n v="164606"/>
    <n v="450"/>
    <n v="202500"/>
    <n v="50400"/>
    <n v="152100"/>
    <n v="954"/>
    <n v="429300"/>
    <n v="106848"/>
    <n v="322452"/>
    <n v="25"/>
    <n v="11250"/>
    <n v="2800"/>
    <n v="8450"/>
    <n v="0"/>
    <n v="0"/>
    <n v="0"/>
    <n v="0"/>
    <n v="0"/>
    <n v="0"/>
    <n v="0"/>
    <n v="0"/>
    <n v="0"/>
    <n v="0"/>
    <n v="0"/>
    <n v="0"/>
    <x v="2"/>
    <n v="90"/>
  </r>
  <r>
    <s v="AMP 1P"/>
    <s v="Ample bin"/>
    <s v="Black"/>
    <n v="20"/>
    <n v="2.8"/>
    <n v="56"/>
    <n v="150"/>
    <n v="230"/>
    <n v="34500"/>
    <n v="12880"/>
    <n v="21620"/>
    <n v="215"/>
    <n v="32250"/>
    <n v="12040"/>
    <n v="20210"/>
    <n v="150"/>
    <n v="22500"/>
    <n v="8400"/>
    <n v="14100"/>
    <n v="20"/>
    <n v="3000"/>
    <n v="1120"/>
    <n v="1880"/>
    <n v="80"/>
    <n v="12000"/>
    <n v="4480"/>
    <n v="7520"/>
    <n v="40"/>
    <n v="6000"/>
    <n v="2240"/>
    <n v="3760"/>
    <n v="50"/>
    <n v="7500"/>
    <n v="2800"/>
    <n v="4700"/>
    <x v="2"/>
    <n v="97"/>
  </r>
  <r>
    <s v="ST 1P"/>
    <s v="Stipple bin"/>
    <s v="Black"/>
    <n v="10"/>
    <n v="2.8"/>
    <n v="28"/>
    <n v="55"/>
    <n v="200"/>
    <n v="11000"/>
    <n v="5600"/>
    <n v="5400"/>
    <n v="233"/>
    <n v="12815"/>
    <n v="6524"/>
    <n v="6291"/>
    <n v="150"/>
    <n v="8250"/>
    <n v="4200"/>
    <n v="4050"/>
    <n v="200"/>
    <n v="11000"/>
    <n v="5600"/>
    <n v="5400"/>
    <n v="148"/>
    <n v="8140"/>
    <n v="4144"/>
    <n v="3996"/>
    <n v="150"/>
    <n v="8250"/>
    <n v="4200"/>
    <n v="4050"/>
    <n v="170"/>
    <n v="9350"/>
    <n v="4760"/>
    <n v="4590"/>
    <x v="2"/>
    <n v="96"/>
  </r>
  <r>
    <s v="WLB 1P"/>
    <s v="West min bin"/>
    <s v="Black"/>
    <n v="12"/>
    <n v="2.8"/>
    <n v="33.599999999999994"/>
    <n v="75"/>
    <n v="315"/>
    <n v="23625"/>
    <n v="10583.999999999998"/>
    <n v="13041.000000000002"/>
    <n v="467"/>
    <n v="35025"/>
    <n v="15691.199999999997"/>
    <n v="19333.800000000003"/>
    <n v="580"/>
    <n v="43500"/>
    <n v="19487.999999999996"/>
    <n v="24012.000000000004"/>
    <n v="443"/>
    <n v="33225"/>
    <n v="14884.799999999997"/>
    <n v="18340.200000000004"/>
    <n v="521"/>
    <n v="39075"/>
    <n v="17505.599999999999"/>
    <n v="21569.4"/>
    <n v="342"/>
    <n v="25650"/>
    <n v="11491.199999999999"/>
    <n v="14158.800000000001"/>
    <n v="155"/>
    <n v="11625"/>
    <n v="5207.9999999999991"/>
    <n v="6417.0000000000009"/>
    <x v="2"/>
    <n v="96"/>
  </r>
  <r>
    <s v="PEN 1P"/>
    <s v="Penguin bin"/>
    <s v="Black"/>
    <n v="30"/>
    <n v="2.8"/>
    <n v="84"/>
    <n v="250"/>
    <n v="70"/>
    <n v="17500"/>
    <n v="5880"/>
    <n v="11620"/>
    <n v="55"/>
    <n v="13750"/>
    <n v="4620"/>
    <n v="9130"/>
    <n v="30"/>
    <n v="7500"/>
    <n v="2520"/>
    <n v="4980"/>
    <n v="55"/>
    <n v="13750"/>
    <n v="4620"/>
    <n v="9130"/>
    <n v="168"/>
    <n v="42000"/>
    <n v="14112"/>
    <n v="27888"/>
    <n v="213"/>
    <n v="53250"/>
    <n v="17892"/>
    <n v="35358"/>
    <n v="230"/>
    <n v="57500"/>
    <n v="19320"/>
    <n v="38180"/>
    <x v="2"/>
    <n v="90"/>
  </r>
  <r>
    <s v="SQD 0P"/>
    <s v="Square hood bin"/>
    <s v="Black"/>
    <n v="25"/>
    <n v="2.8"/>
    <n v="70"/>
    <n v="180"/>
    <n v="40"/>
    <n v="7200"/>
    <n v="2800"/>
    <n v="4400"/>
    <n v="30"/>
    <n v="5400"/>
    <n v="2100"/>
    <n v="330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2"/>
    <n v="91"/>
  </r>
  <r>
    <s v="WLB 1PL"/>
    <s v="West min liner"/>
    <s v="Black"/>
    <n v="4"/>
    <n v="2.8"/>
    <n v="11.2"/>
    <n v="50"/>
    <n v="332"/>
    <n v="16600"/>
    <n v="3718.3999999999996"/>
    <n v="12881.6"/>
    <n v="280"/>
    <n v="14000"/>
    <n v="3136"/>
    <n v="10864"/>
    <n v="309"/>
    <n v="15450"/>
    <n v="3460.7999999999997"/>
    <n v="11989.2"/>
    <n v="280"/>
    <n v="14000"/>
    <n v="3136"/>
    <n v="10864"/>
    <n v="255"/>
    <n v="12750"/>
    <n v="2856"/>
    <n v="9894"/>
    <n v="244"/>
    <n v="12200"/>
    <n v="2732.7999999999997"/>
    <n v="9467.2000000000007"/>
    <n v="158"/>
    <n v="7900"/>
    <n v="1769.6"/>
    <n v="6130.4"/>
    <x v="2"/>
    <n v="94"/>
  </r>
  <r>
    <s v="TAR 1P"/>
    <s v="Tapered hood bin"/>
    <s v="Black"/>
    <n v="35"/>
    <n v="2.8"/>
    <n v="98"/>
    <n v="300"/>
    <n v="19"/>
    <n v="5700"/>
    <n v="1862"/>
    <n v="3838"/>
    <n v="41"/>
    <n v="12300"/>
    <n v="4018"/>
    <n v="8282"/>
    <n v="40"/>
    <n v="12000"/>
    <n v="3920"/>
    <n v="8080"/>
    <n v="23"/>
    <n v="6900"/>
    <n v="2254"/>
    <n v="4646"/>
    <n v="70"/>
    <n v="21000"/>
    <n v="6860"/>
    <n v="14140"/>
    <n v="22"/>
    <n v="6600"/>
    <n v="2156"/>
    <n v="4444"/>
    <n v="25"/>
    <n v="7500"/>
    <n v="2450"/>
    <n v="5050"/>
    <x v="2"/>
    <n v="97"/>
  </r>
  <r>
    <s v="ROB 1P"/>
    <s v="Robin bin"/>
    <s v="Black"/>
    <n v="30"/>
    <n v="2.8"/>
    <n v="84"/>
    <n v="250"/>
    <n v="15"/>
    <n v="3750"/>
    <n v="1260"/>
    <n v="2490"/>
    <n v="10"/>
    <n v="2500"/>
    <n v="840"/>
    <n v="1660"/>
    <n v="8"/>
    <n v="2000"/>
    <n v="672"/>
    <n v="1328"/>
    <n v="10"/>
    <n v="2500"/>
    <n v="840"/>
    <n v="1660"/>
    <n v="25"/>
    <n v="6250"/>
    <n v="2100"/>
    <n v="4150"/>
    <n v="10"/>
    <n v="2500"/>
    <n v="840"/>
    <n v="1660"/>
    <n v="3"/>
    <n v="750"/>
    <n v="252"/>
    <n v="498"/>
    <x v="2"/>
    <n v="96"/>
  </r>
  <r>
    <s v="ACT 1P"/>
    <s v="Enviro can recycle - post"/>
    <s v="Black"/>
    <n v="8"/>
    <n v="2.8"/>
    <n v="22.4"/>
    <n v="125"/>
    <n v="45"/>
    <n v="5625"/>
    <n v="1007.9999999999999"/>
    <n v="4617"/>
    <n v="50"/>
    <n v="6250"/>
    <n v="1120"/>
    <n v="5130"/>
    <n v="80"/>
    <n v="10000"/>
    <n v="1792"/>
    <n v="8208"/>
    <n v="50"/>
    <n v="6250"/>
    <n v="1120"/>
    <n v="5130"/>
    <n v="120"/>
    <n v="15000"/>
    <n v="2688"/>
    <n v="12312"/>
    <n v="103"/>
    <n v="12875"/>
    <n v="2307.1999999999998"/>
    <n v="10567.8"/>
    <n v="69"/>
    <n v="8625"/>
    <n v="1545.6"/>
    <n v="7079.4"/>
    <x v="2"/>
    <n v="100"/>
  </r>
  <r>
    <s v="ECO 1P"/>
    <s v="Eco bin"/>
    <s v="Black"/>
    <n v="30"/>
    <n v="2.8"/>
    <n v="84"/>
    <n v="200"/>
    <n v="20"/>
    <n v="4000"/>
    <n v="1680"/>
    <n v="2320"/>
    <n v="25"/>
    <n v="5000"/>
    <n v="2100"/>
    <n v="2900"/>
    <n v="60"/>
    <n v="12000"/>
    <n v="5040"/>
    <n v="6960"/>
    <n v="45"/>
    <n v="9000"/>
    <n v="3780"/>
    <n v="5220"/>
    <n v="55"/>
    <n v="11000"/>
    <n v="4620"/>
    <n v="6380"/>
    <n v="130"/>
    <n v="26000"/>
    <n v="10920"/>
    <n v="15080"/>
    <n v="0"/>
    <n v="0"/>
    <n v="0"/>
    <n v="0"/>
    <x v="2"/>
    <n v="91"/>
  </r>
  <r>
    <s v="PAR 1P"/>
    <s v="Parot bin "/>
    <s v="Black"/>
    <n v="30"/>
    <n v="2.8"/>
    <n v="84"/>
    <n v="280"/>
    <n v="12"/>
    <n v="3360"/>
    <n v="1008"/>
    <n v="2352"/>
    <n v="12"/>
    <n v="3360"/>
    <n v="1008"/>
    <n v="2352"/>
    <n v="9"/>
    <n v="2520"/>
    <n v="756"/>
    <n v="1764"/>
    <n v="10"/>
    <n v="2800"/>
    <n v="840"/>
    <n v="1960"/>
    <n v="13"/>
    <n v="3640"/>
    <n v="1092"/>
    <n v="2548"/>
    <n v="13"/>
    <n v="3640"/>
    <n v="1092"/>
    <n v="2548"/>
    <n v="15"/>
    <n v="4200"/>
    <n v="1260"/>
    <n v="2940"/>
    <x v="2"/>
    <n v="93"/>
  </r>
  <r>
    <s v="AMB 1P"/>
    <s v="Bear bin"/>
    <s v="Black"/>
    <n v="45"/>
    <n v="2.8"/>
    <n v="125.99999999999999"/>
    <n v="300"/>
    <n v="23"/>
    <n v="6900"/>
    <n v="2897.9999999999995"/>
    <n v="4002.0000000000005"/>
    <n v="20"/>
    <n v="6000"/>
    <n v="2519.9999999999995"/>
    <n v="3480.0000000000005"/>
    <n v="15"/>
    <n v="4500"/>
    <n v="1889.9999999999998"/>
    <n v="2610"/>
    <n v="10"/>
    <n v="3000"/>
    <n v="1259.9999999999998"/>
    <n v="1740.0000000000002"/>
    <n v="13"/>
    <n v="3900"/>
    <n v="1637.9999999999998"/>
    <n v="2262"/>
    <n v="20"/>
    <n v="6000"/>
    <n v="2519.9999999999995"/>
    <n v="3480.0000000000005"/>
    <n v="15"/>
    <n v="4500"/>
    <n v="1889.9999999999998"/>
    <n v="2610"/>
    <x v="2"/>
    <n v="98"/>
  </r>
  <r>
    <s v="SCW TP"/>
    <s v="Screwball post bin"/>
    <s v="Black"/>
    <n v="6"/>
    <n v="2.8"/>
    <n v="16.799999999999997"/>
    <n v="130"/>
    <n v="85"/>
    <n v="11050"/>
    <n v="1427.9999999999998"/>
    <n v="9622"/>
    <n v="34"/>
    <n v="4420"/>
    <n v="571.19999999999993"/>
    <n v="3848.8"/>
    <n v="33"/>
    <n v="4290"/>
    <n v="554.39999999999986"/>
    <n v="3735.6000000000004"/>
    <n v="10"/>
    <n v="1300"/>
    <n v="167.99999999999997"/>
    <n v="1132"/>
    <n v="0"/>
    <n v="0"/>
    <n v="0"/>
    <n v="0"/>
    <n v="0"/>
    <n v="0"/>
    <n v="0"/>
    <n v="0"/>
    <n v="0"/>
    <n v="0"/>
    <n v="0"/>
    <n v="0"/>
    <x v="2"/>
    <n v="92"/>
  </r>
  <r>
    <s v="SLM 0P"/>
    <s v="Slim bin"/>
    <s v="Black"/>
    <n v="25"/>
    <n v="2.8"/>
    <n v="70"/>
    <n v="99"/>
    <n v="65"/>
    <n v="6435"/>
    <n v="4550"/>
    <n v="1885"/>
    <n v="50"/>
    <n v="4950"/>
    <n v="3500"/>
    <n v="1450"/>
    <n v="95"/>
    <n v="9405"/>
    <n v="6650"/>
    <n v="2755"/>
    <n v="89"/>
    <n v="8811"/>
    <n v="6230"/>
    <n v="2581"/>
    <n v="66"/>
    <n v="6534"/>
    <n v="4620"/>
    <n v="1914"/>
    <n v="30"/>
    <n v="2970"/>
    <n v="2100"/>
    <n v="870"/>
    <n v="0"/>
    <n v="0"/>
    <n v="0"/>
    <n v="0"/>
    <x v="2"/>
    <n v="93"/>
  </r>
  <r>
    <s v="CHK 1P"/>
    <s v="Chick bin"/>
    <s v="Black"/>
    <n v="30"/>
    <n v="2.8"/>
    <n v="84"/>
    <n v="250"/>
    <n v="15"/>
    <n v="3750"/>
    <n v="1260"/>
    <n v="2490"/>
    <n v="17"/>
    <n v="4250"/>
    <n v="1428"/>
    <n v="2822"/>
    <n v="15"/>
    <n v="3750"/>
    <n v="1260"/>
    <n v="2490"/>
    <n v="20"/>
    <n v="5000"/>
    <n v="1680"/>
    <n v="3320"/>
    <n v="35"/>
    <n v="8750"/>
    <n v="2940"/>
    <n v="5810"/>
    <n v="24"/>
    <n v="6000"/>
    <n v="2016"/>
    <n v="3984"/>
    <n v="15"/>
    <n v="3750"/>
    <n v="1260"/>
    <n v="2490"/>
    <x v="2"/>
    <n v="90"/>
  </r>
  <r>
    <s v="RCY 1P"/>
    <s v="Westmin recycle"/>
    <s v="Black"/>
    <n v="30"/>
    <n v="2.8"/>
    <n v="84"/>
    <n v="300"/>
    <n v="25"/>
    <n v="7500"/>
    <n v="2100"/>
    <n v="5400"/>
    <n v="30"/>
    <n v="9000"/>
    <n v="2520"/>
    <n v="6480"/>
    <n v="10"/>
    <n v="3000"/>
    <n v="840"/>
    <n v="2160"/>
    <n v="20"/>
    <n v="6000"/>
    <n v="1680"/>
    <n v="4320"/>
    <n v="43"/>
    <n v="12900"/>
    <n v="3612"/>
    <n v="9288"/>
    <n v="55"/>
    <n v="16500"/>
    <n v="4620"/>
    <n v="11880"/>
    <n v="10"/>
    <n v="3000"/>
    <n v="840"/>
    <n v="2160"/>
    <x v="2"/>
    <n v="98"/>
  </r>
  <r>
    <s v="ENV 0P"/>
    <s v="Eviro bin - floor"/>
    <s v="Black"/>
    <n v="30"/>
    <n v="2.8"/>
    <n v="84"/>
    <n v="280"/>
    <n v="35"/>
    <n v="9800"/>
    <n v="2940"/>
    <n v="6860"/>
    <n v="55"/>
    <n v="15400"/>
    <n v="4620"/>
    <n v="10780"/>
    <n v="2"/>
    <n v="560"/>
    <n v="168"/>
    <n v="392"/>
    <n v="10"/>
    <n v="2800"/>
    <n v="840"/>
    <n v="1960"/>
    <n v="62"/>
    <n v="17360"/>
    <n v="5208"/>
    <n v="12152"/>
    <n v="57"/>
    <n v="15960"/>
    <n v="4788"/>
    <n v="11172"/>
    <n v="315"/>
    <n v="88200"/>
    <n v="26460"/>
    <n v="61740"/>
    <x v="2"/>
    <n v="92"/>
  </r>
  <r>
    <s v="POOP 0P"/>
    <s v="Poo bin"/>
    <s v="Black"/>
    <n v="7"/>
    <n v="2.8"/>
    <n v="19.599999999999998"/>
    <n v="120"/>
    <n v="10"/>
    <n v="1200"/>
    <n v="195.99999999999997"/>
    <n v="100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x v="2"/>
    <n v="98"/>
  </r>
  <r>
    <s v="SCW 0P"/>
    <s v="Screwball post bin"/>
    <s v="Black"/>
    <n v="5"/>
    <n v="2.8"/>
    <n v="14"/>
    <n v="100"/>
    <n v="5"/>
    <n v="500"/>
    <n v="70"/>
    <n v="430"/>
    <n v="7"/>
    <n v="700"/>
    <n v="98"/>
    <n v="602"/>
    <n v="3"/>
    <n v="300"/>
    <n v="42"/>
    <n v="258"/>
    <n v="8"/>
    <n v="800"/>
    <n v="112"/>
    <n v="688"/>
    <n v="0"/>
    <n v="0"/>
    <n v="0"/>
    <n v="0"/>
    <n v="0"/>
    <n v="0"/>
    <n v="0"/>
    <n v="0"/>
    <n v="0"/>
    <n v="0"/>
    <n v="0"/>
    <n v="0"/>
    <x v="2"/>
    <n v="9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OLY 1P"/>
    <s v="Olympic dual bin"/>
    <s v="Black"/>
    <n v="40"/>
    <n v="2.8"/>
    <n v="112"/>
    <n v="450"/>
    <n v="487"/>
    <n v="219150"/>
    <n v="54544"/>
    <n v="164606"/>
    <n v="450"/>
    <n v="202500"/>
    <n v="50400"/>
    <n v="152100"/>
    <n v="954"/>
    <n v="429300"/>
    <n v="106848"/>
    <n v="322452"/>
    <n v="25"/>
    <n v="11250"/>
    <n v="2800"/>
    <n v="8450"/>
    <n v="0"/>
    <n v="0"/>
    <n v="0"/>
    <n v="0"/>
    <n v="0"/>
    <n v="0"/>
    <n v="0"/>
    <n v="0"/>
    <n v="0"/>
    <n v="0"/>
    <n v="0"/>
    <n v="0"/>
    <s v="Bins"/>
    <n v="90"/>
  </r>
  <r>
    <s v="AMP 1P"/>
    <s v="Ample bin"/>
    <s v="Black"/>
    <n v="20"/>
    <n v="2.8"/>
    <n v="56"/>
    <n v="150"/>
    <n v="230"/>
    <n v="34500"/>
    <n v="12880"/>
    <n v="21620"/>
    <n v="215"/>
    <n v="32250"/>
    <n v="12040"/>
    <n v="20210"/>
    <n v="150"/>
    <n v="22500"/>
    <n v="8400"/>
    <n v="14100"/>
    <n v="20"/>
    <n v="3000"/>
    <n v="1120"/>
    <n v="1880"/>
    <n v="80"/>
    <n v="12000"/>
    <n v="4480"/>
    <n v="7520"/>
    <n v="40"/>
    <n v="6000"/>
    <n v="2240"/>
    <n v="3760"/>
    <n v="50"/>
    <n v="7500"/>
    <n v="2800"/>
    <n v="4700"/>
    <s v="Bins"/>
    <n v="97"/>
  </r>
  <r>
    <s v="ST 1P"/>
    <s v="Stipple bin"/>
    <s v="Black"/>
    <n v="10"/>
    <n v="2.8"/>
    <n v="28"/>
    <n v="55"/>
    <n v="200"/>
    <n v="11000"/>
    <n v="5600"/>
    <n v="5400"/>
    <n v="233"/>
    <n v="12815"/>
    <n v="6524"/>
    <n v="6291"/>
    <n v="150"/>
    <n v="8250"/>
    <n v="4200"/>
    <n v="4050"/>
    <n v="200"/>
    <n v="11000"/>
    <n v="5600"/>
    <n v="5400"/>
    <n v="148"/>
    <n v="8140"/>
    <n v="4144"/>
    <n v="3996"/>
    <n v="150"/>
    <n v="8250"/>
    <n v="4200"/>
    <n v="4050"/>
    <n v="170"/>
    <n v="9350"/>
    <n v="4760"/>
    <n v="4590"/>
    <s v="Bins"/>
    <n v="96"/>
  </r>
  <r>
    <s v="WLB 1P"/>
    <s v="West min bin"/>
    <s v="Black"/>
    <n v="12"/>
    <n v="2.8"/>
    <n v="33.599999999999994"/>
    <n v="75"/>
    <n v="315"/>
    <n v="23625"/>
    <n v="10583.999999999998"/>
    <n v="13041.000000000002"/>
    <n v="467"/>
    <n v="35025"/>
    <n v="15691.199999999997"/>
    <n v="19333.800000000003"/>
    <n v="580"/>
    <n v="43500"/>
    <n v="19487.999999999996"/>
    <n v="24012.000000000004"/>
    <n v="443"/>
    <n v="33225"/>
    <n v="14884.799999999997"/>
    <n v="18340.200000000004"/>
    <n v="521"/>
    <n v="39075"/>
    <n v="17505.599999999999"/>
    <n v="21569.4"/>
    <n v="342"/>
    <n v="25650"/>
    <n v="11491.199999999999"/>
    <n v="14158.800000000001"/>
    <n v="155"/>
    <n v="11625"/>
    <n v="5207.9999999999991"/>
    <n v="6417.0000000000009"/>
    <s v="Bins"/>
    <n v="96"/>
  </r>
  <r>
    <s v="PEN 1P"/>
    <s v="Penguin bin"/>
    <s v="Black"/>
    <n v="30"/>
    <n v="2.8"/>
    <n v="84"/>
    <n v="250"/>
    <n v="70"/>
    <n v="17500"/>
    <n v="5880"/>
    <n v="11620"/>
    <n v="55"/>
    <n v="13750"/>
    <n v="4620"/>
    <n v="9130"/>
    <n v="30"/>
    <n v="7500"/>
    <n v="2520"/>
    <n v="4980"/>
    <n v="55"/>
    <n v="13750"/>
    <n v="4620"/>
    <n v="9130"/>
    <n v="168"/>
    <n v="42000"/>
    <n v="14112"/>
    <n v="27888"/>
    <n v="213"/>
    <n v="53250"/>
    <n v="17892"/>
    <n v="35358"/>
    <n v="230"/>
    <n v="57500"/>
    <n v="19320"/>
    <n v="38180"/>
    <s v="Bins"/>
    <n v="90"/>
  </r>
  <r>
    <s v="SQD 0P"/>
    <s v="Square hood bin"/>
    <s v="Black"/>
    <n v="25"/>
    <n v="2.8"/>
    <n v="70"/>
    <n v="180"/>
    <n v="40"/>
    <n v="7200"/>
    <n v="2800"/>
    <n v="4400"/>
    <n v="30"/>
    <n v="5400"/>
    <n v="2100"/>
    <n v="330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Bins"/>
    <n v="91"/>
  </r>
  <r>
    <s v="WLB 1PL"/>
    <s v="West min liner"/>
    <s v="Black"/>
    <n v="4"/>
    <n v="2.8"/>
    <n v="11.2"/>
    <n v="50"/>
    <n v="332"/>
    <n v="16600"/>
    <n v="3718.3999999999996"/>
    <n v="12881.6"/>
    <n v="280"/>
    <n v="14000"/>
    <n v="3136"/>
    <n v="10864"/>
    <n v="309"/>
    <n v="15450"/>
    <n v="3460.7999999999997"/>
    <n v="11989.2"/>
    <n v="280"/>
    <n v="14000"/>
    <n v="3136"/>
    <n v="10864"/>
    <n v="255"/>
    <n v="12750"/>
    <n v="2856"/>
    <n v="9894"/>
    <n v="244"/>
    <n v="12200"/>
    <n v="2732.7999999999997"/>
    <n v="9467.2000000000007"/>
    <n v="158"/>
    <n v="7900"/>
    <n v="1769.6"/>
    <n v="6130.4"/>
    <s v="Bins"/>
    <n v="94"/>
  </r>
  <r>
    <s v="TAR 1P"/>
    <s v="Tapered hood bin"/>
    <s v="Black"/>
    <n v="35"/>
    <n v="2.8"/>
    <n v="98"/>
    <n v="300"/>
    <n v="19"/>
    <n v="5700"/>
    <n v="1862"/>
    <n v="3838"/>
    <n v="41"/>
    <n v="12300"/>
    <n v="4018"/>
    <n v="8282"/>
    <n v="40"/>
    <n v="12000"/>
    <n v="3920"/>
    <n v="8080"/>
    <n v="23"/>
    <n v="6900"/>
    <n v="2254"/>
    <n v="4646"/>
    <n v="70"/>
    <n v="21000"/>
    <n v="6860"/>
    <n v="14140"/>
    <n v="22"/>
    <n v="6600"/>
    <n v="2156"/>
    <n v="4444"/>
    <n v="25"/>
    <n v="7500"/>
    <n v="2450"/>
    <n v="5050"/>
    <s v="Bins"/>
    <n v="97"/>
  </r>
  <r>
    <s v="ROB 1P"/>
    <s v="Robin bin"/>
    <s v="Black"/>
    <n v="30"/>
    <n v="2.8"/>
    <n v="84"/>
    <n v="250"/>
    <n v="15"/>
    <n v="3750"/>
    <n v="1260"/>
    <n v="2490"/>
    <n v="10"/>
    <n v="2500"/>
    <n v="840"/>
    <n v="1660"/>
    <n v="8"/>
    <n v="2000"/>
    <n v="672"/>
    <n v="1328"/>
    <n v="10"/>
    <n v="2500"/>
    <n v="840"/>
    <n v="1660"/>
    <n v="25"/>
    <n v="6250"/>
    <n v="2100"/>
    <n v="4150"/>
    <n v="10"/>
    <n v="2500"/>
    <n v="840"/>
    <n v="1660"/>
    <n v="3"/>
    <n v="750"/>
    <n v="252"/>
    <n v="498"/>
    <s v="Bins"/>
    <n v="96"/>
  </r>
  <r>
    <s v="ACT 1P"/>
    <s v="Enviro can recycle - post"/>
    <s v="Black"/>
    <n v="8"/>
    <n v="2.8"/>
    <n v="22.4"/>
    <n v="125"/>
    <n v="45"/>
    <n v="5625"/>
    <n v="1007.9999999999999"/>
    <n v="4617"/>
    <n v="50"/>
    <n v="6250"/>
    <n v="1120"/>
    <n v="5130"/>
    <n v="80"/>
    <n v="10000"/>
    <n v="1792"/>
    <n v="8208"/>
    <n v="50"/>
    <n v="6250"/>
    <n v="1120"/>
    <n v="5130"/>
    <n v="120"/>
    <n v="15000"/>
    <n v="2688"/>
    <n v="12312"/>
    <n v="103"/>
    <n v="12875"/>
    <n v="2307.1999999999998"/>
    <n v="10567.8"/>
    <n v="69"/>
    <n v="8625"/>
    <n v="1545.6"/>
    <n v="7079.4"/>
    <s v="Bins"/>
    <n v="100"/>
  </r>
  <r>
    <s v="ECO 1P"/>
    <s v="Eco bin"/>
    <s v="Black"/>
    <n v="30"/>
    <n v="2.8"/>
    <n v="84"/>
    <n v="200"/>
    <n v="20"/>
    <n v="4000"/>
    <n v="1680"/>
    <n v="2320"/>
    <n v="25"/>
    <n v="5000"/>
    <n v="2100"/>
    <n v="2900"/>
    <n v="60"/>
    <n v="12000"/>
    <n v="5040"/>
    <n v="6960"/>
    <n v="45"/>
    <n v="9000"/>
    <n v="3780"/>
    <n v="5220"/>
    <n v="55"/>
    <n v="11000"/>
    <n v="4620"/>
    <n v="6380"/>
    <n v="130"/>
    <n v="26000"/>
    <n v="10920"/>
    <n v="15080"/>
    <n v="0"/>
    <n v="0"/>
    <n v="0"/>
    <n v="0"/>
    <s v="Bins"/>
    <n v="91"/>
  </r>
  <r>
    <s v="PAR 1P"/>
    <s v="Parot bin "/>
    <s v="Black"/>
    <n v="30"/>
    <n v="2.8"/>
    <n v="84"/>
    <n v="280"/>
    <n v="12"/>
    <n v="3360"/>
    <n v="1008"/>
    <n v="2352"/>
    <n v="12"/>
    <n v="3360"/>
    <n v="1008"/>
    <n v="2352"/>
    <n v="9"/>
    <n v="2520"/>
    <n v="756"/>
    <n v="1764"/>
    <n v="10"/>
    <n v="2800"/>
    <n v="840"/>
    <n v="1960"/>
    <n v="13"/>
    <n v="3640"/>
    <n v="1092"/>
    <n v="2548"/>
    <n v="13"/>
    <n v="3640"/>
    <n v="1092"/>
    <n v="2548"/>
    <n v="15"/>
    <n v="4200"/>
    <n v="1260"/>
    <n v="2940"/>
    <s v="Bins"/>
    <n v="93"/>
  </r>
  <r>
    <s v="AMB 1P"/>
    <s v="Bear bin"/>
    <s v="Black"/>
    <n v="45"/>
    <n v="2.8"/>
    <n v="125.99999999999999"/>
    <n v="300"/>
    <n v="23"/>
    <n v="6900"/>
    <n v="2897.9999999999995"/>
    <n v="4002.0000000000005"/>
    <n v="20"/>
    <n v="6000"/>
    <n v="2519.9999999999995"/>
    <n v="3480.0000000000005"/>
    <n v="15"/>
    <n v="4500"/>
    <n v="1889.9999999999998"/>
    <n v="2610"/>
    <n v="10"/>
    <n v="3000"/>
    <n v="1259.9999999999998"/>
    <n v="1740.0000000000002"/>
    <n v="13"/>
    <n v="3900"/>
    <n v="1637.9999999999998"/>
    <n v="2262"/>
    <n v="20"/>
    <n v="6000"/>
    <n v="2519.9999999999995"/>
    <n v="3480.0000000000005"/>
    <n v="15"/>
    <n v="4500"/>
    <n v="1889.9999999999998"/>
    <n v="2610"/>
    <s v="Bins"/>
    <n v="98"/>
  </r>
  <r>
    <s v="SCW TP"/>
    <s v="Screwball post bin"/>
    <s v="Black"/>
    <n v="6"/>
    <n v="2.8"/>
    <n v="16.799999999999997"/>
    <n v="130"/>
    <n v="85"/>
    <n v="11050"/>
    <n v="1427.9999999999998"/>
    <n v="9622"/>
    <n v="34"/>
    <n v="4420"/>
    <n v="571.19999999999993"/>
    <n v="3848.8"/>
    <n v="33"/>
    <n v="4290"/>
    <n v="554.39999999999986"/>
    <n v="3735.6000000000004"/>
    <n v="10"/>
    <n v="1300"/>
    <n v="167.99999999999997"/>
    <n v="1132"/>
    <n v="0"/>
    <n v="0"/>
    <n v="0"/>
    <n v="0"/>
    <n v="0"/>
    <n v="0"/>
    <n v="0"/>
    <n v="0"/>
    <n v="0"/>
    <n v="0"/>
    <n v="0"/>
    <n v="0"/>
    <s v="Bins"/>
    <n v="92"/>
  </r>
  <r>
    <s v="SLM 0P"/>
    <s v="Slim bin"/>
    <s v="Black"/>
    <n v="25"/>
    <n v="2.8"/>
    <n v="70"/>
    <n v="99"/>
    <n v="65"/>
    <n v="6435"/>
    <n v="4550"/>
    <n v="1885"/>
    <n v="50"/>
    <n v="4950"/>
    <n v="3500"/>
    <n v="1450"/>
    <n v="95"/>
    <n v="9405"/>
    <n v="6650"/>
    <n v="2755"/>
    <n v="89"/>
    <n v="8811"/>
    <n v="6230"/>
    <n v="2581"/>
    <n v="66"/>
    <n v="6534"/>
    <n v="4620"/>
    <n v="1914"/>
    <n v="30"/>
    <n v="2970"/>
    <n v="2100"/>
    <n v="870"/>
    <n v="0"/>
    <n v="0"/>
    <n v="0"/>
    <n v="0"/>
    <s v="Bins"/>
    <n v="93"/>
  </r>
  <r>
    <s v="CHK 1P"/>
    <s v="Chick bin"/>
    <s v="Black"/>
    <n v="30"/>
    <n v="2.8"/>
    <n v="84"/>
    <n v="250"/>
    <n v="15"/>
    <n v="3750"/>
    <n v="1260"/>
    <n v="2490"/>
    <n v="17"/>
    <n v="4250"/>
    <n v="1428"/>
    <n v="2822"/>
    <n v="15"/>
    <n v="3750"/>
    <n v="1260"/>
    <n v="2490"/>
    <n v="20"/>
    <n v="5000"/>
    <n v="1680"/>
    <n v="3320"/>
    <n v="35"/>
    <n v="8750"/>
    <n v="2940"/>
    <n v="5810"/>
    <n v="24"/>
    <n v="6000"/>
    <n v="2016"/>
    <n v="3984"/>
    <n v="15"/>
    <n v="3750"/>
    <n v="1260"/>
    <n v="2490"/>
    <s v="Bins"/>
    <n v="90"/>
  </r>
  <r>
    <s v="RCY 1P"/>
    <s v="Westmin recycle"/>
    <s v="Black"/>
    <n v="30"/>
    <n v="2.8"/>
    <n v="84"/>
    <n v="300"/>
    <n v="25"/>
    <n v="7500"/>
    <n v="2100"/>
    <n v="5400"/>
    <n v="30"/>
    <n v="9000"/>
    <n v="2520"/>
    <n v="6480"/>
    <n v="10"/>
    <n v="3000"/>
    <n v="840"/>
    <n v="2160"/>
    <n v="20"/>
    <n v="6000"/>
    <n v="1680"/>
    <n v="4320"/>
    <n v="43"/>
    <n v="12900"/>
    <n v="3612"/>
    <n v="9288"/>
    <n v="55"/>
    <n v="16500"/>
    <n v="4620"/>
    <n v="11880"/>
    <n v="10"/>
    <n v="3000"/>
    <n v="840"/>
    <n v="2160"/>
    <s v="Bins"/>
    <n v="98"/>
  </r>
  <r>
    <s v="ENV 0P"/>
    <s v="Eviro bin - floor"/>
    <s v="Black"/>
    <n v="30"/>
    <n v="2.8"/>
    <n v="84"/>
    <n v="280"/>
    <n v="35"/>
    <n v="9800"/>
    <n v="2940"/>
    <n v="6860"/>
    <n v="55"/>
    <n v="15400"/>
    <n v="4620"/>
    <n v="10780"/>
    <n v="2"/>
    <n v="560"/>
    <n v="168"/>
    <n v="392"/>
    <n v="10"/>
    <n v="2800"/>
    <n v="840"/>
    <n v="1960"/>
    <n v="62"/>
    <n v="17360"/>
    <n v="5208"/>
    <n v="12152"/>
    <n v="57"/>
    <n v="15960"/>
    <n v="4788"/>
    <n v="11172"/>
    <n v="315"/>
    <n v="88200"/>
    <n v="26460"/>
    <n v="61740"/>
    <s v="Bins"/>
    <n v="92"/>
  </r>
  <r>
    <s v="POOP 0P"/>
    <s v="Poo bin"/>
    <s v="Black"/>
    <n v="7"/>
    <n v="2.8"/>
    <n v="19.599999999999998"/>
    <n v="120"/>
    <n v="10"/>
    <n v="1200"/>
    <n v="195.99999999999997"/>
    <n v="100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Bins"/>
    <n v="98"/>
  </r>
  <r>
    <s v="SCW 0P"/>
    <s v="Screwball post bin"/>
    <s v="Black"/>
    <n v="5"/>
    <n v="2.8"/>
    <n v="14"/>
    <n v="100"/>
    <n v="5"/>
    <n v="500"/>
    <n v="70"/>
    <n v="430"/>
    <n v="7"/>
    <n v="700"/>
    <n v="98"/>
    <n v="602"/>
    <n v="3"/>
    <n v="300"/>
    <n v="42"/>
    <n v="258"/>
    <n v="8"/>
    <n v="800"/>
    <n v="112"/>
    <n v="688"/>
    <n v="0"/>
    <n v="0"/>
    <n v="0"/>
    <n v="0"/>
    <n v="0"/>
    <n v="0"/>
    <n v="0"/>
    <n v="0"/>
    <n v="0"/>
    <n v="0"/>
    <n v="0"/>
    <n v="0"/>
    <s v="Bins"/>
    <n v="9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s v="CAS 0P"/>
    <s v="Cup and Saucer"/>
    <s v="Black"/>
    <n v="7"/>
    <n v="2.8"/>
    <n v="19.599999999999998"/>
    <n v="30"/>
    <n v="2132"/>
    <n v="63960"/>
    <n v="41787.199999999997"/>
    <n v="22172.800000000003"/>
    <n v="2648"/>
    <n v="79440"/>
    <n v="51900.799999999996"/>
    <n v="27539.200000000004"/>
    <n v="2712"/>
    <n v="81360"/>
    <n v="53155.199999999997"/>
    <n v="28204.800000000003"/>
    <n v="1775"/>
    <n v="53250"/>
    <n v="34789.999999999993"/>
    <n v="18460.000000000007"/>
    <n v="2302"/>
    <n v="69060"/>
    <n v="45119.199999999997"/>
    <n v="23940.800000000003"/>
    <n v="2250"/>
    <n v="67500"/>
    <n v="44099.999999999993"/>
    <n v="23400.000000000007"/>
    <n v="2532"/>
    <n v="75960"/>
    <n v="49627.199999999997"/>
    <n v="26332.800000000003"/>
    <s v="Self-Watering"/>
    <n v="91"/>
  </r>
  <r>
    <s v="CAS 0P"/>
    <s v="Cup and Saucer "/>
    <s v="Standard Green"/>
    <n v="7"/>
    <n v="3"/>
    <n v="21"/>
    <n v="40"/>
    <n v="1300"/>
    <n v="52000"/>
    <n v="27300"/>
    <n v="24700"/>
    <n v="1250"/>
    <n v="50000"/>
    <n v="26250"/>
    <n v="23750"/>
    <n v="800"/>
    <n v="32000"/>
    <n v="16800"/>
    <n v="15200"/>
    <n v="750"/>
    <n v="30000"/>
    <n v="15750"/>
    <n v="14250"/>
    <n v="1200"/>
    <n v="48000"/>
    <n v="25200"/>
    <n v="22800"/>
    <n v="2050"/>
    <n v="82000"/>
    <n v="43050"/>
    <n v="38950"/>
    <n v="1980"/>
    <n v="79200"/>
    <n v="41580"/>
    <n v="37620"/>
    <s v="Self-Watering"/>
    <n v="97"/>
  </r>
  <r>
    <s v="BBU 1P"/>
    <s v="Barrier Basket"/>
    <s v="Black"/>
    <n v="6"/>
    <n v="2.8"/>
    <n v="16.799999999999997"/>
    <n v="40"/>
    <n v="405"/>
    <n v="16200"/>
    <n v="6803.9999999999991"/>
    <n v="9396"/>
    <n v="534"/>
    <n v="21360"/>
    <n v="8971.1999999999989"/>
    <n v="12388.800000000001"/>
    <n v="987"/>
    <n v="39480"/>
    <n v="16581.599999999999"/>
    <n v="22898.400000000001"/>
    <n v="1917"/>
    <n v="76680"/>
    <n v="32205.599999999995"/>
    <n v="44474.400000000009"/>
    <n v="1047"/>
    <n v="41880"/>
    <n v="17589.599999999999"/>
    <n v="24290.400000000001"/>
    <n v="326"/>
    <n v="13040"/>
    <n v="5476.7999999999993"/>
    <n v="7563.2000000000007"/>
    <n v="857"/>
    <n v="34280"/>
    <n v="14397.599999999997"/>
    <n v="19882.400000000001"/>
    <s v="Self-Watering"/>
    <n v="92"/>
  </r>
  <r>
    <s v="BBU 1P"/>
    <s v="Barrier Basket"/>
    <s v="Standard Green"/>
    <n v="6"/>
    <n v="3"/>
    <n v="18"/>
    <n v="50"/>
    <n v="450"/>
    <n v="22500"/>
    <n v="8100"/>
    <n v="14400"/>
    <n v="300"/>
    <n v="15000"/>
    <n v="5400"/>
    <n v="9600"/>
    <n v="230"/>
    <n v="11500"/>
    <n v="4140"/>
    <n v="7360"/>
    <n v="200"/>
    <n v="10000"/>
    <n v="3600"/>
    <n v="6400"/>
    <n v="225"/>
    <n v="11250"/>
    <n v="4050"/>
    <n v="7200"/>
    <n v="705"/>
    <n v="35250"/>
    <n v="12690"/>
    <n v="22560"/>
    <n v="680"/>
    <n v="34000"/>
    <n v="12240"/>
    <n v="21760"/>
    <s v="Self-Watering"/>
    <n v="92"/>
  </r>
  <r>
    <s v="BBU 1P"/>
    <s v="Barrier Basket"/>
    <s v="Pink Granite"/>
    <n v="6"/>
    <n v="3.2"/>
    <n v="19.200000000000003"/>
    <n v="55"/>
    <n v="530"/>
    <n v="29150"/>
    <n v="10176.000000000002"/>
    <n v="18974"/>
    <n v="135"/>
    <n v="7425"/>
    <n v="2592.0000000000005"/>
    <n v="4833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0"/>
  </r>
  <r>
    <s v="OCT 0P"/>
    <s v="Octagonal fountain"/>
    <s v="Black"/>
    <n v="35"/>
    <n v="2.8"/>
    <n v="98"/>
    <n v="185"/>
    <n v="112"/>
    <n v="20720"/>
    <n v="10976"/>
    <n v="9744"/>
    <n v="98"/>
    <n v="18130"/>
    <n v="9604"/>
    <n v="8526"/>
    <n v="92"/>
    <n v="17020"/>
    <n v="9016"/>
    <n v="8004"/>
    <n v="235"/>
    <n v="43475"/>
    <n v="23030"/>
    <n v="20445"/>
    <n v="176"/>
    <n v="32560"/>
    <n v="17248"/>
    <n v="15312"/>
    <n v="88"/>
    <n v="16280"/>
    <n v="8624"/>
    <n v="7656"/>
    <n v="28"/>
    <n v="5180"/>
    <n v="2744"/>
    <n v="2436"/>
    <s v="Self-Watering"/>
    <n v="97"/>
  </r>
  <r>
    <s v="OCT 0P"/>
    <s v="Octagonal fountain"/>
    <s v="Standard Green"/>
    <n v="35"/>
    <n v="3"/>
    <n v="105"/>
    <n v="250"/>
    <n v="230"/>
    <n v="57500"/>
    <n v="24150"/>
    <n v="33350"/>
    <n v="187"/>
    <n v="46750"/>
    <n v="19635"/>
    <n v="27115"/>
    <n v="135"/>
    <n v="33750"/>
    <n v="14175"/>
    <n v="19575"/>
    <n v="87"/>
    <n v="21750"/>
    <n v="9135"/>
    <n v="12615"/>
    <n v="53"/>
    <n v="13250"/>
    <n v="5565"/>
    <n v="7685"/>
    <n v="235"/>
    <n v="58750"/>
    <n v="24675"/>
    <n v="34075"/>
    <n v="200"/>
    <n v="50000"/>
    <n v="21000"/>
    <n v="29000"/>
    <s v="Self-Watering"/>
    <n v="96"/>
  </r>
  <r>
    <s v="OCT 0P"/>
    <s v="Octagonal fountain"/>
    <s v="Pink Granite"/>
    <n v="35"/>
    <n v="3.2"/>
    <n v="112"/>
    <n v="250"/>
    <n v="76"/>
    <n v="19000"/>
    <n v="8512"/>
    <n v="10488"/>
    <n v="55"/>
    <n v="13750"/>
    <n v="6160"/>
    <n v="759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5"/>
  </r>
  <r>
    <s v="CNS 1P"/>
    <s v="Cup and Saucer on pole"/>
    <s v="Black"/>
    <n v="7"/>
    <n v="2.8"/>
    <n v="19.599999999999998"/>
    <n v="45"/>
    <n v="1064"/>
    <n v="47880"/>
    <n v="20854.399999999998"/>
    <n v="27025.600000000002"/>
    <n v="1153"/>
    <n v="51885"/>
    <n v="22598.799999999999"/>
    <n v="29286.2"/>
    <n v="1979"/>
    <n v="89055"/>
    <n v="38788.399999999994"/>
    <n v="50266.600000000006"/>
    <n v="2901"/>
    <n v="130545"/>
    <n v="56859.599999999991"/>
    <n v="73685.400000000009"/>
    <n v="2434"/>
    <n v="109530"/>
    <n v="47706.399999999994"/>
    <n v="61823.600000000006"/>
    <n v="1693"/>
    <n v="76185"/>
    <n v="33182.799999999996"/>
    <n v="43002.200000000004"/>
    <n v="1311"/>
    <n v="58995"/>
    <n v="25695.599999999999"/>
    <n v="33299.4"/>
    <s v="Self-Watering"/>
    <n v="94"/>
  </r>
  <r>
    <s v="CNS 1P"/>
    <s v="Cup and Saucer on pole"/>
    <s v="Standard Green"/>
    <n v="7"/>
    <n v="3"/>
    <n v="21"/>
    <n v="55"/>
    <n v="1578"/>
    <n v="86790"/>
    <n v="33138"/>
    <n v="53652"/>
    <n v="1450"/>
    <n v="79750"/>
    <n v="30450"/>
    <n v="49300"/>
    <n v="1135"/>
    <n v="62425"/>
    <n v="23835"/>
    <n v="38590"/>
    <n v="957"/>
    <n v="52635"/>
    <n v="20097"/>
    <n v="32538"/>
    <n v="2300"/>
    <n v="126500"/>
    <n v="48300"/>
    <n v="78200"/>
    <n v="2780"/>
    <n v="152900"/>
    <n v="58380"/>
    <n v="94520"/>
    <n v="2800"/>
    <n v="154000"/>
    <n v="58800"/>
    <n v="95200"/>
    <s v="Self-Watering"/>
    <n v="95"/>
  </r>
  <r>
    <s v="BHV 5P"/>
    <s v="Bee hive fountain (5)"/>
    <s v="Black"/>
    <n v="55"/>
    <n v="2.8"/>
    <n v="154"/>
    <n v="530"/>
    <n v="58"/>
    <n v="30740"/>
    <n v="8932"/>
    <n v="21808"/>
    <n v="75"/>
    <n v="39750"/>
    <n v="11550"/>
    <n v="28200"/>
    <n v="39"/>
    <n v="20670"/>
    <n v="6006"/>
    <n v="14664"/>
    <n v="16"/>
    <n v="8480"/>
    <n v="2464"/>
    <n v="6016"/>
    <n v="21"/>
    <n v="11130"/>
    <n v="3234"/>
    <n v="7896"/>
    <n v="60"/>
    <n v="31800"/>
    <n v="9240"/>
    <n v="22560"/>
    <n v="64"/>
    <n v="33920"/>
    <n v="9856"/>
    <n v="24064"/>
    <s v="Self-Watering"/>
    <n v="100"/>
  </r>
  <r>
    <s v="BHV 5P"/>
    <s v="Bee hive fountain (5)"/>
    <s v="Standard Green"/>
    <n v="55"/>
    <n v="3"/>
    <n v="165"/>
    <n v="600"/>
    <n v="66"/>
    <n v="39600"/>
    <n v="10890"/>
    <n v="28710"/>
    <n v="35"/>
    <n v="21000"/>
    <n v="5775"/>
    <n v="15225"/>
    <n v="12"/>
    <n v="7200"/>
    <n v="1980"/>
    <n v="5220"/>
    <n v="15"/>
    <n v="9000"/>
    <n v="2475"/>
    <n v="6525"/>
    <n v="33"/>
    <n v="19800"/>
    <n v="5445"/>
    <n v="14355"/>
    <n v="50"/>
    <n v="30000"/>
    <n v="8250"/>
    <n v="21750"/>
    <n v="45"/>
    <n v="27000"/>
    <n v="7425"/>
    <n v="19575"/>
    <s v="Self-Watering"/>
    <n v="94"/>
  </r>
  <r>
    <s v="BHV 5P"/>
    <s v="Bee hive fountain (5)"/>
    <s v="Pink Granite"/>
    <n v="55"/>
    <n v="3.2"/>
    <n v="176"/>
    <n v="600"/>
    <n v="35"/>
    <n v="21000"/>
    <n v="6160"/>
    <n v="14840"/>
    <n v="14"/>
    <n v="8400"/>
    <n v="2464"/>
    <n v="593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0"/>
  </r>
  <r>
    <s v="BHV 6P"/>
    <s v="Bee hive fountain (6)"/>
    <s v="Black"/>
    <n v="65"/>
    <n v="2.8"/>
    <n v="182"/>
    <n v="584"/>
    <n v="51"/>
    <n v="29784"/>
    <n v="9282"/>
    <n v="20502"/>
    <n v="78"/>
    <n v="45552"/>
    <n v="14196"/>
    <n v="31356"/>
    <n v="193"/>
    <n v="112712"/>
    <n v="35126"/>
    <n v="77586"/>
    <n v="0"/>
    <n v="0"/>
    <n v="0"/>
    <n v="0"/>
    <n v="0"/>
    <n v="0"/>
    <n v="0"/>
    <n v="0"/>
    <n v="0"/>
    <n v="0"/>
    <n v="0"/>
    <n v="0"/>
    <n v="0"/>
    <n v="0"/>
    <n v="0"/>
    <n v="0"/>
    <s v="Self-Watering"/>
    <n v="94"/>
  </r>
  <r>
    <s v="BHV 6P"/>
    <s v="Bee hive fountain (6)"/>
    <s v="Standard Green"/>
    <n v="65"/>
    <n v="3"/>
    <n v="195"/>
    <n v="650"/>
    <n v="158"/>
    <n v="102700"/>
    <n v="30810"/>
    <n v="71890"/>
    <n v="113"/>
    <n v="73450"/>
    <n v="22035"/>
    <n v="51415"/>
    <n v="250"/>
    <n v="162500"/>
    <n v="48750"/>
    <n v="113750"/>
    <m/>
    <n v="0"/>
    <n v="0"/>
    <n v="0"/>
    <m/>
    <n v="0"/>
    <n v="0"/>
    <n v="0"/>
    <m/>
    <n v="0"/>
    <n v="0"/>
    <n v="0"/>
    <m/>
    <n v="0"/>
    <n v="0"/>
    <n v="0"/>
    <s v="Self-Watering"/>
    <n v="97"/>
  </r>
  <r>
    <s v="BHV 6P"/>
    <s v="Bee hive fountain (6)"/>
    <s v="Pink Granite"/>
    <n v="65"/>
    <n v="3.2"/>
    <n v="208"/>
    <n v="700"/>
    <n v="53"/>
    <n v="37100"/>
    <n v="11024"/>
    <n v="26076"/>
    <n v="28"/>
    <n v="19600"/>
    <n v="5824"/>
    <n v="1377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3"/>
  </r>
  <r>
    <s v="UTP 2P"/>
    <s v="Half basket up the pole"/>
    <s v="Black"/>
    <n v="5"/>
    <n v="2.8"/>
    <n v="14"/>
    <n v="65"/>
    <n v="728"/>
    <n v="47320"/>
    <n v="10192"/>
    <n v="37128"/>
    <n v="871"/>
    <n v="56615"/>
    <n v="12194"/>
    <n v="44421"/>
    <n v="913"/>
    <n v="59345"/>
    <n v="12782"/>
    <n v="46563"/>
    <n v="1800"/>
    <n v="117000"/>
    <n v="25200"/>
    <n v="91800"/>
    <n v="1315"/>
    <n v="85475"/>
    <n v="18410"/>
    <n v="67065"/>
    <n v="577"/>
    <n v="37505"/>
    <n v="8078"/>
    <n v="29427"/>
    <n v="573"/>
    <n v="37245"/>
    <n v="8022"/>
    <n v="29223"/>
    <s v="Self-Watering"/>
    <n v="93"/>
  </r>
  <r>
    <s v="UTP 2P"/>
    <s v="Half basket up the pole"/>
    <s v="Standard Green"/>
    <n v="5"/>
    <n v="3"/>
    <n v="15"/>
    <n v="70"/>
    <n v="890"/>
    <n v="62300"/>
    <n v="13350"/>
    <n v="48950"/>
    <n v="765"/>
    <n v="53550"/>
    <n v="11475"/>
    <n v="42075"/>
    <n v="521"/>
    <n v="36470"/>
    <n v="7815"/>
    <n v="28655"/>
    <n v="220"/>
    <n v="15400"/>
    <n v="3300"/>
    <n v="12100"/>
    <n v="349"/>
    <n v="24430"/>
    <n v="5235"/>
    <n v="19195"/>
    <n v="1385"/>
    <n v="96950"/>
    <n v="20775"/>
    <n v="76175"/>
    <n v="1290"/>
    <n v="90300"/>
    <n v="19350"/>
    <n v="70950"/>
    <s v="Self-Watering"/>
    <n v="93"/>
  </r>
  <r>
    <s v="CAS 1P"/>
    <s v="Cup and Saucer (HB)"/>
    <s v="Black"/>
    <n v="5"/>
    <n v="2.8"/>
    <n v="14"/>
    <n v="45"/>
    <n v="787"/>
    <n v="35415"/>
    <n v="11018"/>
    <n v="24397"/>
    <n v="478"/>
    <n v="21510"/>
    <n v="6692"/>
    <n v="14818"/>
    <n v="1235"/>
    <n v="55575"/>
    <n v="17290"/>
    <n v="38285"/>
    <n v="1450"/>
    <n v="65250"/>
    <n v="20300"/>
    <n v="44950"/>
    <n v="1728"/>
    <n v="77760"/>
    <n v="24192"/>
    <n v="53568"/>
    <n v="1182"/>
    <n v="53190"/>
    <n v="16548"/>
    <n v="36642"/>
    <n v="999"/>
    <n v="44955"/>
    <n v="13986"/>
    <n v="30969"/>
    <s v="Self-Watering"/>
    <n v="97"/>
  </r>
  <r>
    <s v="CAS 1P"/>
    <s v="Cup and Saucer (HB)"/>
    <s v="Standard Green"/>
    <n v="5"/>
    <n v="3"/>
    <n v="15"/>
    <n v="50"/>
    <n v="860"/>
    <n v="43000"/>
    <n v="12900"/>
    <n v="30100"/>
    <n v="744"/>
    <n v="37200"/>
    <n v="11160"/>
    <n v="26040"/>
    <n v="343"/>
    <n v="17150"/>
    <n v="5145"/>
    <n v="12005"/>
    <n v="320"/>
    <n v="16000"/>
    <n v="4800"/>
    <n v="11200"/>
    <n v="287"/>
    <n v="14350"/>
    <n v="4305"/>
    <n v="10045"/>
    <n v="680"/>
    <n v="34000"/>
    <n v="10200"/>
    <n v="23800"/>
    <n v="623"/>
    <n v="31150"/>
    <n v="9345"/>
    <n v="21805"/>
    <s v="Self-Watering"/>
    <n v="96"/>
  </r>
  <r>
    <s v="MSP 0P"/>
    <s v="Meter sq planter"/>
    <s v="Black"/>
    <n v="35"/>
    <n v="2.8"/>
    <n v="98"/>
    <n v="135"/>
    <n v="116"/>
    <n v="15660"/>
    <n v="11368"/>
    <n v="4292"/>
    <n v="164"/>
    <n v="22140"/>
    <n v="16072"/>
    <n v="6068"/>
    <n v="319"/>
    <n v="43065"/>
    <n v="31262"/>
    <n v="11803"/>
    <n v="251"/>
    <n v="33885"/>
    <n v="24598"/>
    <n v="9287"/>
    <n v="207"/>
    <n v="27945"/>
    <n v="20286"/>
    <n v="7659"/>
    <n v="182"/>
    <n v="24570"/>
    <n v="17836"/>
    <n v="6734"/>
    <n v="54"/>
    <n v="7290"/>
    <n v="5292"/>
    <n v="1998"/>
    <s v="Self-Watering"/>
    <n v="96"/>
  </r>
  <r>
    <s v="MSP 0P"/>
    <s v="Meter sq planter"/>
    <s v="Pink Granite"/>
    <n v="35"/>
    <n v="3.2"/>
    <n v="112"/>
    <n v="180"/>
    <m/>
    <n v="0"/>
    <n v="0"/>
    <n v="0"/>
    <n v="89"/>
    <n v="16020"/>
    <n v="9968"/>
    <n v="6052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2"/>
  </r>
  <r>
    <s v="UTP 1P"/>
    <s v="Half basket up the pole"/>
    <s v="Black"/>
    <n v="4"/>
    <n v="2.8"/>
    <n v="11.2"/>
    <n v="45"/>
    <n v="962"/>
    <n v="43290"/>
    <n v="10774.4"/>
    <n v="32515.599999999999"/>
    <n v="1465"/>
    <n v="65925"/>
    <n v="16408"/>
    <n v="49517"/>
    <n v="1334"/>
    <n v="60030"/>
    <n v="14940.8"/>
    <n v="45089.2"/>
    <n v="2383"/>
    <n v="107235"/>
    <n v="26689.599999999999"/>
    <n v="80545.399999999994"/>
    <n v="1525"/>
    <n v="68625"/>
    <n v="17080"/>
    <n v="51545"/>
    <n v="1582"/>
    <n v="71190"/>
    <n v="17718.399999999998"/>
    <n v="53471.600000000006"/>
    <n v="1539"/>
    <n v="69255"/>
    <n v="17236.8"/>
    <n v="52018.2"/>
    <s v="Self-Watering"/>
    <n v="100"/>
  </r>
  <r>
    <s v="UTP 1P"/>
    <s v="Half basket up the pole"/>
    <s v="Standard Green"/>
    <n v="4"/>
    <n v="3"/>
    <n v="12"/>
    <n v="55"/>
    <n v="1450"/>
    <n v="79750"/>
    <n v="17400"/>
    <n v="62350"/>
    <n v="834"/>
    <n v="45870"/>
    <n v="10008"/>
    <n v="35862"/>
    <n v="620"/>
    <n v="34100"/>
    <n v="7440"/>
    <n v="26660"/>
    <n v="348"/>
    <n v="19140"/>
    <n v="4176"/>
    <n v="14964"/>
    <n v="930"/>
    <n v="51150"/>
    <n v="11160"/>
    <n v="39990"/>
    <n v="870"/>
    <n v="47850"/>
    <n v="10440"/>
    <n v="37410"/>
    <n v="850"/>
    <n v="46750"/>
    <n v="10200"/>
    <n v="36550"/>
    <s v="Self-Watering"/>
    <n v="96"/>
  </r>
  <r>
    <s v="BBU 1PL"/>
    <s v="Barrier Basket Liner"/>
    <s v="Black"/>
    <n v="3.5"/>
    <n v="2.8"/>
    <n v="9.7999999999999989"/>
    <n v="25"/>
    <n v="604"/>
    <n v="15100"/>
    <n v="5919.1999999999989"/>
    <n v="9180.8000000000011"/>
    <n v="339"/>
    <n v="8475"/>
    <n v="3322.2"/>
    <n v="5152.8"/>
    <n v="853"/>
    <n v="21325"/>
    <n v="8359.4"/>
    <n v="12965.6"/>
    <n v="2331"/>
    <n v="58275"/>
    <n v="22843.8"/>
    <n v="35431.199999999997"/>
    <n v="1049"/>
    <n v="26225"/>
    <n v="10280.199999999999"/>
    <n v="15944.800000000001"/>
    <n v="326"/>
    <n v="8150"/>
    <n v="3194.7999999999997"/>
    <n v="4955.2000000000007"/>
    <n v="708"/>
    <n v="17700"/>
    <n v="6938.4"/>
    <n v="10761.6"/>
    <s v="Self-Watering"/>
    <n v="99"/>
  </r>
  <r>
    <s v="BBU 1PL"/>
    <s v="Barrier Basket Liner"/>
    <s v="Standard Green"/>
    <n v="3.5"/>
    <n v="3"/>
    <n v="10.5"/>
    <n v="35"/>
    <n v="1350"/>
    <n v="47250"/>
    <n v="14175"/>
    <n v="33075"/>
    <n v="1200"/>
    <n v="42000"/>
    <n v="12600"/>
    <n v="29400"/>
    <n v="567"/>
    <n v="19845"/>
    <n v="5953.5"/>
    <n v="13891.5"/>
    <n v="200"/>
    <n v="7000"/>
    <n v="2100"/>
    <n v="4900"/>
    <n v="540"/>
    <n v="18900"/>
    <n v="5670"/>
    <n v="13230"/>
    <n v="1250"/>
    <n v="43750"/>
    <n v="13125"/>
    <n v="30625"/>
    <n v="890"/>
    <n v="31150"/>
    <n v="9345"/>
    <n v="21805"/>
    <s v="Self-Watering"/>
    <n v="91"/>
  </r>
  <r>
    <s v="CHB 1P"/>
    <s v="Conventional Hanging Basket"/>
    <s v="Black"/>
    <n v="5"/>
    <n v="2.8"/>
    <n v="14"/>
    <n v="35"/>
    <n v="527"/>
    <n v="18445"/>
    <n v="7378"/>
    <n v="11067"/>
    <n v="203"/>
    <n v="7105"/>
    <n v="2842"/>
    <n v="4263"/>
    <n v="395"/>
    <n v="13825"/>
    <n v="5530"/>
    <n v="8295"/>
    <n v="499"/>
    <n v="17465"/>
    <n v="6986"/>
    <n v="10479"/>
    <n v="915"/>
    <n v="32025"/>
    <n v="12810"/>
    <n v="19215"/>
    <n v="230"/>
    <n v="8050"/>
    <n v="3220"/>
    <n v="4830"/>
    <n v="532"/>
    <n v="18620"/>
    <n v="7448"/>
    <n v="11172"/>
    <s v="Self-Watering"/>
    <n v="91"/>
  </r>
  <r>
    <s v="CHB 1P"/>
    <s v="Conventional Hanging Basket"/>
    <s v="Standard Green"/>
    <n v="5"/>
    <n v="3"/>
    <n v="15"/>
    <n v="45"/>
    <n v="342"/>
    <n v="15390"/>
    <n v="5130"/>
    <n v="10260"/>
    <n v="280"/>
    <n v="12600"/>
    <n v="4200"/>
    <n v="8400"/>
    <n v="133"/>
    <n v="5985"/>
    <n v="1995"/>
    <n v="3990"/>
    <n v="200"/>
    <n v="9000"/>
    <n v="3000"/>
    <n v="6000"/>
    <n v="187"/>
    <n v="8415"/>
    <n v="2805"/>
    <n v="5610"/>
    <n v="850"/>
    <n v="38250"/>
    <n v="12750"/>
    <n v="25500"/>
    <n v="345"/>
    <n v="15525"/>
    <n v="5175"/>
    <n v="10350"/>
    <s v="Self-Watering"/>
    <n v="94"/>
  </r>
  <r>
    <s v="MSP 3P"/>
    <s v="Meter sq planter (3)"/>
    <s v="Black"/>
    <n v="55"/>
    <n v="2.8"/>
    <n v="154"/>
    <n v="375"/>
    <n v="36"/>
    <n v="13500"/>
    <n v="5544"/>
    <n v="7956"/>
    <n v="40"/>
    <n v="15000"/>
    <n v="6160"/>
    <n v="8840"/>
    <n v="45"/>
    <n v="16875"/>
    <n v="6930"/>
    <n v="9945"/>
    <n v="141"/>
    <n v="52875"/>
    <n v="21714"/>
    <n v="31161"/>
    <n v="156"/>
    <n v="58500"/>
    <n v="24024"/>
    <n v="34476"/>
    <n v="73"/>
    <n v="27375"/>
    <n v="11242"/>
    <n v="16133"/>
    <n v="39"/>
    <n v="14625"/>
    <n v="6006"/>
    <n v="8619"/>
    <s v="Self-Watering"/>
    <n v="92"/>
  </r>
  <r>
    <s v="MSP 3P"/>
    <s v="Meter sq planter (3)"/>
    <s v="Standard Green"/>
    <n v="55"/>
    <n v="3"/>
    <n v="165"/>
    <n v="400"/>
    <n v="25"/>
    <n v="10000"/>
    <n v="4125"/>
    <n v="5875"/>
    <n v="30"/>
    <n v="12000"/>
    <n v="4950"/>
    <n v="7050"/>
    <n v="23"/>
    <n v="9200"/>
    <n v="3795"/>
    <n v="5405"/>
    <n v="22"/>
    <n v="8800"/>
    <n v="3630"/>
    <n v="5170"/>
    <n v="35"/>
    <n v="14000"/>
    <n v="5775"/>
    <n v="8225"/>
    <n v="135"/>
    <n v="54000"/>
    <n v="22275"/>
    <n v="31725"/>
    <n v="142"/>
    <n v="56800"/>
    <n v="23430"/>
    <n v="33370"/>
    <s v="Self-Watering"/>
    <n v="95"/>
  </r>
  <r>
    <s v="MSP 3P"/>
    <s v="Meter sq planter (3)"/>
    <s v="Pink Granite"/>
    <n v="55"/>
    <n v="3.2"/>
    <n v="176"/>
    <n v="510"/>
    <n v="33"/>
    <n v="16830"/>
    <n v="5808"/>
    <n v="11022"/>
    <n v="15"/>
    <n v="7650"/>
    <n v="2640"/>
    <n v="50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8"/>
  </r>
  <r>
    <s v="FF 2P"/>
    <s v="Floural fountain "/>
    <s v="Black"/>
    <n v="40"/>
    <n v="2.8"/>
    <n v="112"/>
    <n v="359"/>
    <n v="41"/>
    <n v="14719"/>
    <n v="4592"/>
    <n v="10127"/>
    <n v="106"/>
    <n v="38054"/>
    <n v="11872"/>
    <n v="26182"/>
    <n v="81"/>
    <n v="29079"/>
    <n v="9072"/>
    <n v="20007"/>
    <n v="215"/>
    <n v="77185"/>
    <n v="24080"/>
    <n v="53105"/>
    <n v="255"/>
    <n v="91545"/>
    <n v="28560"/>
    <n v="62985"/>
    <n v="72"/>
    <n v="25848"/>
    <n v="8064"/>
    <n v="17784"/>
    <n v="21"/>
    <n v="7539"/>
    <n v="2352"/>
    <n v="5187"/>
    <s v="Self-Watering"/>
    <n v="93"/>
  </r>
  <r>
    <s v="FF 2P"/>
    <s v="Floural fountain "/>
    <s v="Pink Granite"/>
    <n v="40"/>
    <n v="3.2"/>
    <n v="128"/>
    <n v="399"/>
    <n v="55"/>
    <n v="21945"/>
    <n v="7040"/>
    <n v="14905"/>
    <n v="45"/>
    <n v="17955"/>
    <n v="5760"/>
    <n v="1219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8"/>
  </r>
  <r>
    <s v="OVL 0P"/>
    <s v="Floor standing oval planter"/>
    <s v="Pink Granite"/>
    <n v="30"/>
    <n v="3.2"/>
    <n v="96"/>
    <n v="120"/>
    <n v="42"/>
    <n v="5040"/>
    <n v="4032"/>
    <n v="1008"/>
    <n v="47"/>
    <n v="5640"/>
    <n v="4512"/>
    <n v="1128"/>
    <n v="12"/>
    <n v="1440"/>
    <n v="1152"/>
    <n v="288"/>
    <n v="7"/>
    <n v="840"/>
    <n v="672"/>
    <n v="168"/>
    <n v="71"/>
    <n v="8520"/>
    <n v="6816"/>
    <n v="1704"/>
    <n v="29"/>
    <n v="3480"/>
    <n v="2784"/>
    <n v="696"/>
    <n v="31"/>
    <n v="3720"/>
    <n v="2976"/>
    <n v="744"/>
    <s v="Self-Watering"/>
    <n v="96"/>
  </r>
  <r>
    <s v="HBB 2P"/>
    <s v="Half barrier basket"/>
    <s v="Black"/>
    <n v="9"/>
    <n v="2.8"/>
    <n v="25.2"/>
    <n v="45"/>
    <n v="80"/>
    <n v="3600"/>
    <n v="2016"/>
    <n v="1584"/>
    <n v="71"/>
    <n v="3195"/>
    <n v="1789.2"/>
    <n v="1405.8"/>
    <n v="200"/>
    <n v="9000"/>
    <n v="5040"/>
    <n v="3960"/>
    <n v="114"/>
    <n v="5130"/>
    <n v="2872.7999999999997"/>
    <n v="2257.2000000000003"/>
    <n v="210"/>
    <n v="9450"/>
    <n v="5292"/>
    <n v="4158"/>
    <n v="116"/>
    <n v="5220"/>
    <n v="2923.2"/>
    <n v="2296.8000000000002"/>
    <n v="408"/>
    <n v="18360"/>
    <n v="10281.6"/>
    <n v="8078.4"/>
    <s v="Self-Watering"/>
    <n v="97"/>
  </r>
  <r>
    <s v="HBB 2P"/>
    <s v="Half barrier basket"/>
    <s v="Standard Green"/>
    <n v="9"/>
    <n v="3"/>
    <n v="27"/>
    <n v="55"/>
    <n v="230"/>
    <n v="12650"/>
    <n v="6210"/>
    <n v="6440"/>
    <n v="185"/>
    <n v="10175"/>
    <n v="4995"/>
    <n v="5180"/>
    <n v="74"/>
    <n v="4070"/>
    <n v="1998"/>
    <n v="2072"/>
    <n v="67"/>
    <n v="3685"/>
    <n v="1809"/>
    <n v="1876"/>
    <n v="55"/>
    <n v="3025"/>
    <n v="1485"/>
    <n v="1540"/>
    <n v="80"/>
    <n v="4400"/>
    <n v="2160"/>
    <n v="2240"/>
    <n v="250"/>
    <n v="13750"/>
    <n v="6750"/>
    <n v="7000"/>
    <s v="Self-Watering"/>
    <n v="90"/>
  </r>
  <r>
    <s v="BBU 0P"/>
    <s v="Full barrier basket"/>
    <s v="Black"/>
    <n v="7.5"/>
    <n v="2.8"/>
    <n v="21"/>
    <n v="58"/>
    <n v="94"/>
    <n v="5452"/>
    <n v="1974"/>
    <n v="3478"/>
    <n v="138"/>
    <n v="8004"/>
    <n v="2898"/>
    <n v="5106"/>
    <n v="124"/>
    <n v="7192"/>
    <n v="2604"/>
    <n v="4588"/>
    <n v="72"/>
    <n v="4176"/>
    <n v="1512"/>
    <n v="2664"/>
    <n v="10"/>
    <n v="580"/>
    <n v="210"/>
    <n v="370"/>
    <n v="0"/>
    <n v="0"/>
    <n v="0"/>
    <n v="0"/>
    <n v="0"/>
    <n v="0"/>
    <n v="0"/>
    <n v="0"/>
    <s v="Self-Watering"/>
    <n v="99"/>
  </r>
  <r>
    <s v="BBU 0P"/>
    <s v="Full barrier basket"/>
    <s v="Standard Green"/>
    <n v="7.5"/>
    <n v="3"/>
    <n v="22.5"/>
    <n v="70"/>
    <n v="360"/>
    <n v="25200"/>
    <n v="8100"/>
    <n v="17100"/>
    <n v="245"/>
    <n v="17150"/>
    <n v="5512.5"/>
    <n v="11637.5"/>
    <n v="133"/>
    <n v="9310"/>
    <n v="2992.5"/>
    <n v="6317.5"/>
    <n v="88"/>
    <n v="6160"/>
    <n v="1980"/>
    <n v="4180"/>
    <n v="10"/>
    <n v="700"/>
    <n v="225"/>
    <n v="475"/>
    <m/>
    <n v="0"/>
    <n v="0"/>
    <n v="0"/>
    <m/>
    <n v="0"/>
    <n v="0"/>
    <n v="0"/>
    <s v="Self-Watering"/>
    <n v="99"/>
  </r>
  <r>
    <s v="WBX 1PL"/>
    <s v="Wall and window box"/>
    <s v="Black"/>
    <n v="3.5"/>
    <n v="2.8"/>
    <n v="9.7999999999999989"/>
    <n v="35"/>
    <n v="62"/>
    <n v="2170"/>
    <n v="607.59999999999991"/>
    <n v="1562.4"/>
    <n v="36"/>
    <n v="1260"/>
    <n v="352.79999999999995"/>
    <n v="907.2"/>
    <n v="46"/>
    <n v="1610"/>
    <n v="450.79999999999995"/>
    <n v="1159.2"/>
    <n v="34"/>
    <n v="1190"/>
    <n v="333.2"/>
    <n v="856.8"/>
    <n v="1"/>
    <n v="35"/>
    <n v="9.7999999999999989"/>
    <n v="25.200000000000003"/>
    <n v="1"/>
    <n v="35"/>
    <n v="9.7999999999999989"/>
    <n v="25.200000000000003"/>
    <n v="4"/>
    <n v="140"/>
    <n v="39.199999999999996"/>
    <n v="100.80000000000001"/>
    <s v="Self-Watering"/>
    <n v="100"/>
  </r>
  <r>
    <s v="WBX 1PL"/>
    <s v="Wall and window box"/>
    <s v="Standard Green"/>
    <n v="3.5"/>
    <n v="3"/>
    <n v="10.5"/>
    <n v="50"/>
    <n v="5"/>
    <n v="250"/>
    <n v="52.5"/>
    <n v="197.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2"/>
  </r>
  <r>
    <s v="WBX 1PL"/>
    <s v="Wall and window box"/>
    <s v="Pink Granite"/>
    <n v="3.5"/>
    <n v="3.2"/>
    <n v="11.200000000000001"/>
    <n v="65"/>
    <n v="35"/>
    <n v="2275"/>
    <n v="392.00000000000006"/>
    <n v="1883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6"/>
  </r>
  <r>
    <s v="WBX 3PL"/>
    <s v="Wall and window box"/>
    <s v="Black"/>
    <n v="5.5"/>
    <n v="2.8"/>
    <n v="15.399999999999999"/>
    <n v="75"/>
    <n v="45"/>
    <n v="3375"/>
    <n v="692.99999999999989"/>
    <n v="2682"/>
    <n v="3"/>
    <n v="225"/>
    <n v="46.199999999999996"/>
    <n v="178.8"/>
    <n v="10"/>
    <n v="750"/>
    <n v="154"/>
    <n v="596"/>
    <n v="21"/>
    <n v="1575"/>
    <n v="323.39999999999998"/>
    <n v="1251.5999999999999"/>
    <n v="1"/>
    <n v="75"/>
    <n v="15.399999999999999"/>
    <n v="59.6"/>
    <n v="40"/>
    <n v="3000"/>
    <n v="616"/>
    <n v="2384"/>
    <n v="41"/>
    <n v="3075"/>
    <n v="631.4"/>
    <n v="2443.6"/>
    <s v="Self-Watering"/>
    <n v="91"/>
  </r>
  <r>
    <s v="WBX 3PL"/>
    <s v="Wall and window box"/>
    <s v="Standard Green"/>
    <n v="5.5"/>
    <n v="3"/>
    <n v="16.5"/>
    <n v="80"/>
    <n v="200"/>
    <n v="16000"/>
    <n v="3300"/>
    <n v="12700"/>
    <n v="45"/>
    <n v="3600"/>
    <n v="742.5"/>
    <n v="2857.5"/>
    <n v="5"/>
    <n v="400"/>
    <n v="82.5"/>
    <n v="317.5"/>
    <m/>
    <n v="0"/>
    <n v="0"/>
    <n v="0"/>
    <m/>
    <n v="0"/>
    <n v="0"/>
    <n v="0"/>
    <m/>
    <n v="0"/>
    <n v="0"/>
    <n v="0"/>
    <m/>
    <n v="0"/>
    <n v="0"/>
    <n v="0"/>
    <s v="Self-Watering"/>
    <n v="92"/>
  </r>
  <r>
    <s v="WBX 3PL"/>
    <s v="Wall and window box"/>
    <s v="Pink Granite"/>
    <n v="5.5"/>
    <n v="3.2"/>
    <n v="17.600000000000001"/>
    <n v="95"/>
    <n v="35"/>
    <n v="3325"/>
    <n v="616"/>
    <n v="2709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6"/>
  </r>
  <r>
    <s v="UTP 2PL"/>
    <s v="Half pole basket"/>
    <s v="Black"/>
    <n v="3.5"/>
    <n v="2.8"/>
    <n v="9.7999999999999989"/>
    <n v="28"/>
    <n v="299"/>
    <n v="8372"/>
    <n v="2930.2"/>
    <n v="5441.8"/>
    <n v="83"/>
    <n v="2324"/>
    <n v="813.39999999999986"/>
    <n v="1510.6000000000001"/>
    <n v="176"/>
    <n v="4928"/>
    <n v="1724.7999999999997"/>
    <n v="3203.2000000000003"/>
    <n v="400"/>
    <n v="11200"/>
    <n v="3919.9999999999995"/>
    <n v="7280"/>
    <n v="427"/>
    <n v="11956"/>
    <n v="4184.5999999999995"/>
    <n v="7771.4000000000005"/>
    <n v="459"/>
    <n v="12852"/>
    <n v="4498.2"/>
    <n v="8353.7999999999993"/>
    <n v="369"/>
    <n v="10332"/>
    <n v="3616.2"/>
    <n v="6715.8"/>
    <s v="Self-Watering"/>
    <n v="99"/>
  </r>
  <r>
    <s v="UTP 2PL"/>
    <s v="Half pole basket"/>
    <s v="Standard Green"/>
    <n v="3.5"/>
    <n v="3"/>
    <n v="10.5"/>
    <n v="35"/>
    <n v="433"/>
    <n v="15155"/>
    <n v="4546.5"/>
    <n v="10608.5"/>
    <n v="350"/>
    <n v="12250"/>
    <n v="3675"/>
    <n v="8575"/>
    <n v="235"/>
    <n v="8225"/>
    <n v="2467.5"/>
    <n v="5757.5"/>
    <n v="170"/>
    <n v="5950"/>
    <n v="1785"/>
    <n v="4165"/>
    <n v="55"/>
    <n v="1925"/>
    <n v="577.5"/>
    <n v="1347.5"/>
    <n v="135"/>
    <n v="4725"/>
    <n v="1417.5"/>
    <n v="3307.5"/>
    <n v="120"/>
    <n v="4200"/>
    <n v="1260"/>
    <n v="2940"/>
    <s v="Self-Watering"/>
    <n v="99"/>
  </r>
  <r>
    <s v="WBX 1P"/>
    <s v="Wall and window box"/>
    <s v="Black"/>
    <n v="8"/>
    <n v="2.8"/>
    <n v="22.4"/>
    <n v="65"/>
    <n v="163"/>
    <n v="10595"/>
    <n v="3651.2"/>
    <n v="6943.8"/>
    <n v="33"/>
    <n v="2145"/>
    <n v="739.19999999999993"/>
    <n v="1405.8000000000002"/>
    <n v="68"/>
    <n v="4420"/>
    <n v="1523.1999999999998"/>
    <n v="2896.8"/>
    <n v="32"/>
    <n v="2080"/>
    <n v="716.8"/>
    <n v="1363.2"/>
    <n v="138"/>
    <n v="8970"/>
    <n v="3091.2"/>
    <n v="5878.8"/>
    <n v="386"/>
    <n v="25090"/>
    <n v="8646.4"/>
    <n v="16443.599999999999"/>
    <n v="233"/>
    <n v="15145"/>
    <n v="5219.2"/>
    <n v="9925.7999999999993"/>
    <s v="Self-Watering"/>
    <n v="91"/>
  </r>
  <r>
    <s v="WBX 1P"/>
    <s v="Wall and window box"/>
    <s v="Standard Green"/>
    <n v="8"/>
    <n v="3"/>
    <n v="24"/>
    <n v="80"/>
    <n v="189"/>
    <n v="15120"/>
    <n v="4536"/>
    <n v="10584"/>
    <n v="144"/>
    <n v="11520"/>
    <n v="3456"/>
    <n v="8064"/>
    <n v="64"/>
    <n v="5120"/>
    <n v="1536"/>
    <n v="3584"/>
    <m/>
    <n v="0"/>
    <n v="0"/>
    <n v="0"/>
    <n v="87"/>
    <n v="6960"/>
    <n v="2088"/>
    <n v="4872"/>
    <n v="153"/>
    <n v="12240"/>
    <n v="3672"/>
    <n v="8568"/>
    <n v="145"/>
    <n v="11600"/>
    <n v="3480"/>
    <n v="8120"/>
    <s v="Self-Watering"/>
    <n v="98"/>
  </r>
  <r>
    <s v="WBX 1P"/>
    <s v="Wall and window box"/>
    <s v="Pink Granite"/>
    <n v="8"/>
    <n v="3.2"/>
    <n v="25.6"/>
    <n v="80"/>
    <n v="35"/>
    <n v="2800"/>
    <n v="896"/>
    <n v="1904"/>
    <n v="23"/>
    <n v="1840"/>
    <n v="588.80000000000007"/>
    <n v="1251.199999999999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3"/>
  </r>
  <r>
    <s v="UTP 1PL"/>
    <s v="Half pole basket"/>
    <s v="Black"/>
    <n v="3.5"/>
    <n v="2.8"/>
    <n v="9.7999999999999989"/>
    <n v="25"/>
    <n v="382"/>
    <n v="9550"/>
    <n v="3743.5999999999995"/>
    <n v="5806.4000000000005"/>
    <n v="425"/>
    <n v="10625"/>
    <n v="4165"/>
    <n v="6460"/>
    <n v="323"/>
    <n v="8075"/>
    <n v="3165.3999999999996"/>
    <n v="4909.6000000000004"/>
    <n v="238"/>
    <n v="5950"/>
    <n v="2332.3999999999996"/>
    <n v="3617.6000000000004"/>
    <n v="484"/>
    <n v="12100"/>
    <n v="4743.2"/>
    <n v="7356.8"/>
    <n v="394"/>
    <n v="9850"/>
    <n v="3861.1999999999994"/>
    <n v="5988.8000000000011"/>
    <n v="213"/>
    <n v="5325"/>
    <n v="2087.3999999999996"/>
    <n v="3237.6000000000004"/>
    <s v="Self-Watering"/>
    <n v="97"/>
  </r>
  <r>
    <s v="UTP 1PL"/>
    <s v="Half pole basket"/>
    <s v="Standard Green"/>
    <n v="3.5"/>
    <n v="3"/>
    <n v="10.5"/>
    <n v="35"/>
    <n v="530"/>
    <n v="18550"/>
    <n v="5565"/>
    <n v="12985"/>
    <n v="480"/>
    <n v="16800"/>
    <n v="5040"/>
    <n v="11760"/>
    <n v="257"/>
    <n v="8995"/>
    <n v="2698.5"/>
    <n v="6296.5"/>
    <n v="200"/>
    <n v="7000"/>
    <n v="2100"/>
    <n v="4900"/>
    <n v="230"/>
    <n v="8050"/>
    <n v="2415"/>
    <n v="5635"/>
    <n v="580"/>
    <n v="20300"/>
    <n v="6090"/>
    <n v="14210"/>
    <n v="578"/>
    <n v="20230"/>
    <n v="6069"/>
    <n v="14161"/>
    <s v="Self-Watering"/>
    <n v="95"/>
  </r>
  <r>
    <s v="WBX 3P"/>
    <s v="Wall and window box"/>
    <s v="Black"/>
    <n v="10"/>
    <n v="2.8"/>
    <n v="28"/>
    <n v="130"/>
    <n v="38"/>
    <n v="4940"/>
    <n v="1064"/>
    <n v="3876"/>
    <n v="16"/>
    <n v="2080"/>
    <n v="448"/>
    <n v="1632"/>
    <n v="36"/>
    <n v="4680"/>
    <n v="1008"/>
    <n v="3672"/>
    <n v="79"/>
    <n v="10270"/>
    <n v="2212"/>
    <n v="8058"/>
    <n v="23"/>
    <n v="2990"/>
    <n v="644"/>
    <n v="2346"/>
    <n v="78"/>
    <n v="10140"/>
    <n v="2184"/>
    <n v="7956"/>
    <n v="124"/>
    <n v="16120"/>
    <n v="3472"/>
    <n v="12648"/>
    <s v="Self-Watering"/>
    <n v="97"/>
  </r>
  <r>
    <s v="WBX 3P"/>
    <s v="Wall and window box"/>
    <s v="Standard Green"/>
    <n v="10"/>
    <n v="3"/>
    <n v="30"/>
    <n v="145"/>
    <n v="45"/>
    <n v="6525"/>
    <n v="1350"/>
    <n v="5175"/>
    <n v="35"/>
    <n v="5075"/>
    <n v="1050"/>
    <n v="4025"/>
    <n v="30"/>
    <n v="4350"/>
    <n v="900"/>
    <n v="3450"/>
    <n v="20"/>
    <n v="2900"/>
    <n v="600"/>
    <n v="2300"/>
    <n v="15"/>
    <n v="2175"/>
    <n v="450"/>
    <n v="1725"/>
    <n v="50"/>
    <n v="7250"/>
    <n v="1500"/>
    <n v="5750"/>
    <n v="45"/>
    <n v="6525"/>
    <n v="1350"/>
    <n v="5175"/>
    <s v="Self-Watering"/>
    <n v="100"/>
  </r>
  <r>
    <s v="WBX 3P"/>
    <s v="Wall and window box"/>
    <s v="Pink Granite"/>
    <n v="10"/>
    <n v="3.2"/>
    <n v="32"/>
    <n v="160"/>
    <n v="55"/>
    <n v="8800"/>
    <n v="1760"/>
    <n v="704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9"/>
  </r>
  <r>
    <s v="HBB 2PL"/>
    <s v="Half barrier basket"/>
    <s v="Black"/>
    <n v="4.5"/>
    <n v="2.8"/>
    <n v="12.6"/>
    <n v="40"/>
    <n v="41"/>
    <n v="1640"/>
    <n v="516.6"/>
    <n v="1123.4000000000001"/>
    <n v="68"/>
    <n v="2720"/>
    <n v="856.8"/>
    <n v="1863.2"/>
    <n v="183"/>
    <n v="7320"/>
    <n v="2305.7999999999997"/>
    <n v="5014.2000000000007"/>
    <n v="73"/>
    <n v="2920"/>
    <n v="919.8"/>
    <n v="2000.2"/>
    <n v="79"/>
    <n v="3160"/>
    <n v="995.4"/>
    <n v="2164.6"/>
    <n v="314"/>
    <n v="12560"/>
    <n v="3956.4"/>
    <n v="8603.6"/>
    <n v="156"/>
    <n v="6240"/>
    <n v="1965.6"/>
    <n v="4274.3999999999996"/>
    <s v="Self-Watering"/>
    <n v="97"/>
  </r>
  <r>
    <s v="HBB 2PL"/>
    <s v="Half barrier basket"/>
    <s v="Standard Green"/>
    <n v="4.5"/>
    <n v="3"/>
    <n v="13.5"/>
    <n v="50"/>
    <n v="40"/>
    <n v="2000"/>
    <n v="540"/>
    <n v="1460"/>
    <n v="33"/>
    <n v="1650"/>
    <n v="445.5"/>
    <n v="1204.5"/>
    <n v="45"/>
    <n v="2250"/>
    <n v="607.5"/>
    <n v="1642.5"/>
    <n v="20"/>
    <n v="1000"/>
    <n v="270"/>
    <n v="730"/>
    <n v="15"/>
    <n v="750"/>
    <n v="202.5"/>
    <n v="547.5"/>
    <n v="55"/>
    <n v="2750"/>
    <n v="742.5"/>
    <n v="2007.5"/>
    <n v="46"/>
    <n v="2300"/>
    <n v="621"/>
    <n v="1679"/>
    <s v="Self-Watering"/>
    <n v="100"/>
  </r>
  <r>
    <s v="HBB 2PL"/>
    <s v="Half barrier basket"/>
    <s v="Pink Granite"/>
    <n v="4.5"/>
    <n v="3.2"/>
    <n v="14.4"/>
    <n v="65"/>
    <n v="5"/>
    <n v="325"/>
    <n v="72"/>
    <n v="253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4"/>
  </r>
  <r>
    <s v="CNS 1PL"/>
    <s v="half cup and saucer up the pole"/>
    <s v="Black"/>
    <n v="5"/>
    <n v="2.8"/>
    <n v="14"/>
    <n v="85"/>
    <n v="268"/>
    <n v="22780"/>
    <n v="3752"/>
    <n v="19028"/>
    <n v="253"/>
    <n v="21505"/>
    <n v="3542"/>
    <n v="17963"/>
    <n v="178"/>
    <n v="15130"/>
    <n v="2492"/>
    <n v="12638"/>
    <n v="360"/>
    <n v="30600"/>
    <n v="5040"/>
    <n v="25560"/>
    <n v="816"/>
    <n v="69360"/>
    <n v="11424"/>
    <n v="57936"/>
    <n v="410"/>
    <n v="34850"/>
    <n v="5740"/>
    <n v="29110"/>
    <n v="301"/>
    <n v="25585"/>
    <n v="4214"/>
    <n v="21371"/>
    <s v="Self-Watering"/>
    <n v="93"/>
  </r>
  <r>
    <s v="CNS 1PL"/>
    <s v="half cup and saucer up the pole"/>
    <s v="Standard Green"/>
    <n v="5"/>
    <n v="3"/>
    <n v="15"/>
    <n v="85"/>
    <n v="180"/>
    <n v="15300"/>
    <n v="2700"/>
    <n v="1260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8"/>
  </r>
  <r>
    <s v="HBB 1PL"/>
    <s v="Half barrier basket"/>
    <s v="Black"/>
    <n v="3.5"/>
    <n v="2.8"/>
    <n v="9.7999999999999989"/>
    <n v="35"/>
    <n v="124"/>
    <n v="4340"/>
    <n v="1215.1999999999998"/>
    <n v="3124.8"/>
    <n v="4"/>
    <n v="140"/>
    <n v="39.199999999999996"/>
    <n v="100.80000000000001"/>
    <n v="127"/>
    <n v="4445"/>
    <n v="1244.5999999999999"/>
    <n v="3200.4"/>
    <n v="35"/>
    <n v="1225"/>
    <n v="342.99999999999994"/>
    <n v="882"/>
    <n v="38"/>
    <n v="1330"/>
    <n v="372.4"/>
    <n v="957.6"/>
    <n v="12"/>
    <n v="420"/>
    <n v="117.6"/>
    <n v="302.39999999999998"/>
    <n v="0"/>
    <n v="0"/>
    <n v="0"/>
    <n v="0"/>
    <s v="Self-Watering"/>
    <n v="97"/>
  </r>
  <r>
    <s v="HBB 1PL"/>
    <s v="Half barrier basket"/>
    <s v="Standard Green"/>
    <n v="3.5"/>
    <n v="3"/>
    <n v="10.5"/>
    <n v="45"/>
    <n v="24"/>
    <n v="1080"/>
    <n v="252"/>
    <n v="82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1"/>
  </r>
  <r>
    <s v="HBB 1PL"/>
    <s v="Half barrier basket"/>
    <s v="Pink Granite"/>
    <n v="3.5"/>
    <n v="3.2"/>
    <n v="11.200000000000001"/>
    <n v="60"/>
    <n v="3"/>
    <n v="180"/>
    <n v="33.6"/>
    <n v="146.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4"/>
  </r>
  <r>
    <s v="CHB 2P"/>
    <s v="Conventional Hanging Basket"/>
    <s v="Black"/>
    <n v="5"/>
    <n v="2.8"/>
    <n v="14"/>
    <n v="56"/>
    <n v="61"/>
    <n v="3416"/>
    <n v="854"/>
    <n v="2562"/>
    <n v="97"/>
    <n v="5432"/>
    <n v="1358"/>
    <n v="4074"/>
    <n v="29"/>
    <n v="1624"/>
    <n v="406"/>
    <n v="1218"/>
    <n v="91"/>
    <n v="5096"/>
    <n v="1274"/>
    <n v="3822"/>
    <n v="62"/>
    <n v="3472"/>
    <n v="868"/>
    <n v="2604"/>
    <n v="419"/>
    <n v="23464"/>
    <n v="5866"/>
    <n v="17598"/>
    <n v="37"/>
    <n v="2072"/>
    <n v="518"/>
    <n v="1554"/>
    <s v="Self-Watering"/>
    <n v="96"/>
  </r>
  <r>
    <s v="CHB 2P"/>
    <s v="Conventional Hanging Basket"/>
    <s v="Standard Green"/>
    <n v="5"/>
    <n v="3"/>
    <n v="15"/>
    <n v="66"/>
    <n v="87"/>
    <n v="5742"/>
    <n v="1305"/>
    <n v="4437"/>
    <n v="65"/>
    <n v="4290"/>
    <n v="975"/>
    <n v="3315"/>
    <n v="50"/>
    <n v="3300"/>
    <n v="750"/>
    <n v="2550"/>
    <n v="67"/>
    <n v="4422"/>
    <n v="1005"/>
    <n v="3417"/>
    <n v="50"/>
    <n v="3300"/>
    <n v="750"/>
    <n v="2550"/>
    <n v="35"/>
    <n v="2310"/>
    <n v="525"/>
    <n v="1785"/>
    <n v="55"/>
    <n v="3630"/>
    <n v="825"/>
    <n v="2805"/>
    <s v="Self-Watering"/>
    <n v="91"/>
  </r>
  <r>
    <s v="HBB 1P"/>
    <s v="Half barrier basket"/>
    <s v="Black"/>
    <n v="8"/>
    <n v="2.8"/>
    <n v="22.4"/>
    <n v="65"/>
    <n v="60"/>
    <n v="3900"/>
    <n v="1344"/>
    <n v="2556"/>
    <n v="68"/>
    <n v="4420"/>
    <n v="1523.1999999999998"/>
    <n v="2896.8"/>
    <n v="315"/>
    <n v="20475"/>
    <n v="7056"/>
    <n v="13419"/>
    <n v="56"/>
    <n v="3640"/>
    <n v="1254.3999999999999"/>
    <n v="2385.6000000000004"/>
    <n v="132"/>
    <n v="8580"/>
    <n v="2956.7999999999997"/>
    <n v="5623.2000000000007"/>
    <n v="160"/>
    <n v="10400"/>
    <n v="3584"/>
    <n v="6816"/>
    <n v="168"/>
    <n v="10920"/>
    <n v="3763.2"/>
    <n v="7156.8"/>
    <s v="Self-Watering"/>
    <n v="99"/>
  </r>
  <r>
    <s v="HBB 1P"/>
    <s v="Half barrier basket"/>
    <s v="Standard Green"/>
    <n v="8"/>
    <n v="3"/>
    <n v="24"/>
    <n v="75"/>
    <n v="135"/>
    <n v="10125"/>
    <n v="3240"/>
    <n v="6885"/>
    <n v="100"/>
    <n v="7500"/>
    <n v="2400"/>
    <n v="5100"/>
    <n v="87"/>
    <n v="6525"/>
    <n v="2088"/>
    <n v="4437"/>
    <n v="15"/>
    <n v="1125"/>
    <n v="360"/>
    <n v="765"/>
    <n v="57"/>
    <n v="4275"/>
    <n v="1368"/>
    <n v="2907"/>
    <n v="180"/>
    <n v="13500"/>
    <n v="4320"/>
    <n v="9180"/>
    <n v="167"/>
    <n v="12525"/>
    <n v="4008"/>
    <n v="8517"/>
    <s v="Self-Watering"/>
    <n v="100"/>
  </r>
  <r>
    <s v="HBB 1P"/>
    <s v="Half barrier basket"/>
    <s v="Pink Granite"/>
    <n v="8"/>
    <n v="3.2"/>
    <n v="25.6"/>
    <n v="85"/>
    <n v="5"/>
    <n v="425"/>
    <n v="128"/>
    <n v="297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7"/>
  </r>
  <r>
    <s v="CUH 2P"/>
    <s v="Up the pole basket"/>
    <s v="Black"/>
    <n v="7"/>
    <n v="2.8"/>
    <n v="19.599999999999998"/>
    <n v="69"/>
    <n v="32"/>
    <n v="2208"/>
    <n v="627.19999999999993"/>
    <n v="1580.8000000000002"/>
    <n v="20"/>
    <n v="1380"/>
    <n v="391.99999999999994"/>
    <n v="988"/>
    <n v="24"/>
    <n v="1656"/>
    <n v="470.4"/>
    <n v="1185.5999999999999"/>
    <n v="49"/>
    <n v="3381"/>
    <n v="960.39999999999986"/>
    <n v="2420.6000000000004"/>
    <n v="40"/>
    <n v="2760"/>
    <n v="783.99999999999989"/>
    <n v="1976"/>
    <n v="69"/>
    <n v="4761"/>
    <n v="1352.3999999999999"/>
    <n v="3408.6000000000004"/>
    <n v="59"/>
    <n v="4071"/>
    <n v="1156.3999999999999"/>
    <n v="2914.6000000000004"/>
    <s v="Self-Watering"/>
    <n v="94"/>
  </r>
  <r>
    <s v="CUH 2P"/>
    <s v="Up the pole basket"/>
    <s v="Standard Green"/>
    <n v="7"/>
    <n v="3"/>
    <n v="21"/>
    <n v="79"/>
    <n v="40"/>
    <n v="3160"/>
    <n v="840"/>
    <n v="2320"/>
    <n v="32"/>
    <n v="2528"/>
    <n v="672"/>
    <n v="1856"/>
    <n v="45"/>
    <n v="3555"/>
    <n v="945"/>
    <n v="2610"/>
    <n v="13"/>
    <n v="1027"/>
    <n v="273"/>
    <n v="754"/>
    <n v="25"/>
    <n v="1975"/>
    <n v="525"/>
    <n v="1450"/>
    <n v="66"/>
    <n v="5214"/>
    <n v="1386"/>
    <n v="3828"/>
    <n v="45"/>
    <n v="3555"/>
    <n v="945"/>
    <n v="2610"/>
    <s v="Self-Watering"/>
    <n v="92"/>
  </r>
  <r>
    <s v="CUH 2P"/>
    <s v="Up the pole basket"/>
    <s v="Pink Granite"/>
    <n v="7"/>
    <n v="3.2"/>
    <n v="22.400000000000002"/>
    <n v="90"/>
    <n v="25"/>
    <n v="2250"/>
    <n v="560"/>
    <n v="169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2"/>
  </r>
  <r>
    <s v="CUH 1P"/>
    <s v="Up the pole basket"/>
    <s v="Black"/>
    <n v="5"/>
    <n v="2.8"/>
    <n v="14"/>
    <n v="39"/>
    <n v="36"/>
    <n v="1404"/>
    <n v="504"/>
    <n v="900"/>
    <n v="49"/>
    <n v="1911"/>
    <n v="686"/>
    <n v="1225"/>
    <n v="38"/>
    <n v="1482"/>
    <n v="532"/>
    <n v="950"/>
    <n v="69"/>
    <n v="2691"/>
    <n v="966"/>
    <n v="1725"/>
    <n v="39"/>
    <n v="1521"/>
    <n v="546"/>
    <n v="975"/>
    <n v="46"/>
    <n v="1794"/>
    <n v="644"/>
    <n v="1150"/>
    <n v="8"/>
    <n v="312"/>
    <n v="112"/>
    <n v="200"/>
    <s v="Self-Watering"/>
    <n v="94"/>
  </r>
  <r>
    <s v="CUH 1P"/>
    <s v="Up the pole basket"/>
    <s v="Standard Green"/>
    <n v="5"/>
    <n v="3"/>
    <n v="15"/>
    <n v="49"/>
    <n v="68"/>
    <n v="3332"/>
    <n v="1020"/>
    <n v="2312"/>
    <n v="55"/>
    <n v="2695"/>
    <n v="825"/>
    <n v="1870"/>
    <n v="20"/>
    <n v="980"/>
    <n v="300"/>
    <n v="680"/>
    <n v="25"/>
    <n v="1225"/>
    <n v="375"/>
    <n v="850"/>
    <n v="30"/>
    <n v="1470"/>
    <n v="450"/>
    <n v="1020"/>
    <n v="44"/>
    <n v="2156"/>
    <n v="660"/>
    <n v="1496"/>
    <n v="10"/>
    <n v="490"/>
    <n v="150"/>
    <n v="340"/>
    <s v="Self-Watering"/>
    <n v="93"/>
  </r>
  <r>
    <s v="WBX 0P"/>
    <s v="Wall and window box"/>
    <s v="Black"/>
    <n v="6"/>
    <n v="2.8"/>
    <n v="16.799999999999997"/>
    <n v="60"/>
    <n v="10"/>
    <n v="600"/>
    <n v="167.99999999999997"/>
    <n v="432"/>
    <n v="10"/>
    <n v="600"/>
    <n v="167.99999999999997"/>
    <n v="432"/>
    <n v="12"/>
    <n v="720"/>
    <n v="201.59999999999997"/>
    <n v="518.40000000000009"/>
    <n v="13"/>
    <n v="780"/>
    <n v="218.39999999999998"/>
    <n v="561.6"/>
    <n v="36"/>
    <n v="2160"/>
    <n v="604.79999999999995"/>
    <n v="1555.2"/>
    <n v="34"/>
    <n v="2040"/>
    <n v="571.19999999999993"/>
    <n v="1468.8000000000002"/>
    <n v="0"/>
    <n v="0"/>
    <n v="0"/>
    <n v="0"/>
    <s v="Self-Watering"/>
    <n v="98"/>
  </r>
  <r>
    <s v="WBX 0P"/>
    <s v="Wall and window box"/>
    <s v="Standard Green"/>
    <n v="6"/>
    <n v="3"/>
    <n v="18"/>
    <n v="70"/>
    <n v="3"/>
    <n v="210"/>
    <n v="54"/>
    <n v="15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4"/>
  </r>
  <r>
    <s v="HBB 3P"/>
    <s v="Half barrier basket"/>
    <s v="Standard Green"/>
    <n v="10"/>
    <n v="3"/>
    <n v="30"/>
    <n v="145"/>
    <n v="10"/>
    <n v="1450"/>
    <n v="300"/>
    <n v="115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4"/>
  </r>
  <r>
    <s v="HBB 3P"/>
    <s v="Half barrier basket"/>
    <s v="Pink Granite"/>
    <n v="10"/>
    <n v="3.2"/>
    <n v="32"/>
    <n v="145"/>
    <n v="13"/>
    <n v="1885"/>
    <n v="416"/>
    <n v="1469"/>
    <n v="10"/>
    <n v="1450"/>
    <n v="320"/>
    <n v="11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6"/>
  </r>
  <r>
    <s v="HBB 3P"/>
    <s v="Half barrier basket"/>
    <s v="Black"/>
    <n v="10"/>
    <n v="2.8"/>
    <n v="28"/>
    <n v="130"/>
    <n v="15"/>
    <n v="1950"/>
    <n v="420"/>
    <n v="1530"/>
    <n v="15"/>
    <n v="1950"/>
    <n v="420"/>
    <n v="15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4"/>
  </r>
  <r>
    <s v="HBB 3PL"/>
    <s v="Half barrier basket liner"/>
    <s v="Black"/>
    <n v="5.5"/>
    <n v="2.8"/>
    <n v="15.399999999999999"/>
    <n v="75"/>
    <n v="15"/>
    <n v="1125"/>
    <n v="230.99999999999997"/>
    <n v="894"/>
    <n v="15"/>
    <n v="1125"/>
    <n v="230.99999999999997"/>
    <n v="894"/>
    <n v="7"/>
    <n v="525"/>
    <n v="107.79999999999998"/>
    <n v="417.20000000000005"/>
    <n v="8"/>
    <n v="600"/>
    <n v="123.19999999999999"/>
    <n v="476.8"/>
    <n v="27"/>
    <n v="2025"/>
    <n v="415.79999999999995"/>
    <n v="1609.2"/>
    <n v="12"/>
    <n v="900"/>
    <n v="184.79999999999998"/>
    <n v="715.2"/>
    <n v="177"/>
    <n v="13275"/>
    <n v="2725.7999999999997"/>
    <n v="10549.2"/>
    <s v="Self-Watering"/>
    <n v="97"/>
  </r>
  <r>
    <s v="HBB 3PL"/>
    <s v="Half barrier basket liner"/>
    <s v="Standard Green"/>
    <n v="5.5"/>
    <n v="3"/>
    <n v="16.5"/>
    <n v="85"/>
    <n v="10"/>
    <n v="850"/>
    <n v="165"/>
    <n v="685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100"/>
  </r>
  <r>
    <s v="HBB 3PL"/>
    <s v="Half barrier basket liner"/>
    <s v="Pink Granite"/>
    <n v="5.5"/>
    <n v="3.2"/>
    <n v="17.600000000000001"/>
    <n v="99"/>
    <n v="13"/>
    <n v="1287"/>
    <n v="228.8"/>
    <n v="1058.2"/>
    <n v="10"/>
    <n v="990"/>
    <n v="176"/>
    <n v="81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3"/>
  </r>
  <r>
    <s v="TES 0P"/>
    <s v="Terresterial Basket"/>
    <s v="Standard Green"/>
    <n v="6"/>
    <n v="3"/>
    <n v="18"/>
    <n v="60"/>
    <n v="444"/>
    <n v="26640"/>
    <n v="7992"/>
    <n v="18648"/>
    <n v="294"/>
    <n v="17640"/>
    <n v="5292"/>
    <n v="12348"/>
    <n v="180"/>
    <n v="10800"/>
    <n v="3240"/>
    <n v="7560"/>
    <n v="222"/>
    <n v="13320"/>
    <n v="3996"/>
    <n v="9324"/>
    <n v="493"/>
    <n v="29580"/>
    <n v="8874"/>
    <n v="20706"/>
    <n v="450"/>
    <n v="27000"/>
    <n v="8100"/>
    <n v="18900"/>
    <n v="0"/>
    <n v="0"/>
    <n v="0"/>
    <n v="0"/>
    <s v="Self-Watering"/>
    <n v="96"/>
  </r>
  <r>
    <s v="MSP 1P"/>
    <s v="Meter sq planter (1)"/>
    <s v="Black"/>
    <n v="40"/>
    <n v="2.8"/>
    <n v="112"/>
    <n v="220"/>
    <n v="0"/>
    <n v="0"/>
    <n v="0"/>
    <n v="0"/>
    <n v="1"/>
    <n v="220"/>
    <n v="112"/>
    <n v="108"/>
    <n v="0"/>
    <n v="0"/>
    <n v="0"/>
    <n v="0"/>
    <n v="1"/>
    <n v="220"/>
    <n v="112"/>
    <n v="108"/>
    <n v="38"/>
    <n v="8360"/>
    <n v="4256"/>
    <n v="4104"/>
    <m/>
    <n v="0"/>
    <n v="0"/>
    <n v="0"/>
    <m/>
    <n v="0"/>
    <n v="0"/>
    <n v="0"/>
    <s v="Self-Watering"/>
    <n v="98"/>
  </r>
  <r>
    <s v="MSP 1P"/>
    <s v="Meter sq planter (1)"/>
    <s v="Standard Green"/>
    <n v="40"/>
    <n v="3"/>
    <n v="120"/>
    <n v="250"/>
    <n v="1"/>
    <n v="250"/>
    <n v="120"/>
    <n v="13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100"/>
  </r>
  <r>
    <s v="MSP 1P"/>
    <s v="Meter sq planter (1)"/>
    <s v="Pink Granite"/>
    <n v="40"/>
    <n v="3.2"/>
    <n v="128"/>
    <n v="300"/>
    <m/>
    <n v="0"/>
    <n v="0"/>
    <n v="0"/>
    <n v="5"/>
    <n v="1500"/>
    <n v="640"/>
    <n v="86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4"/>
  </r>
  <r>
    <s v="MSP 2P"/>
    <s v="Meter sq planter (2)"/>
    <s v="Black"/>
    <n v="47"/>
    <n v="2.8"/>
    <n v="131.6"/>
    <n v="340"/>
    <n v="2"/>
    <n v="680"/>
    <n v="263.2"/>
    <n v="416.8"/>
    <n v="34"/>
    <n v="11560"/>
    <n v="4474.3999999999996"/>
    <n v="7085.6"/>
    <n v="36"/>
    <n v="12240"/>
    <n v="4737.5999999999995"/>
    <n v="7502.4000000000005"/>
    <n v="2"/>
    <n v="680"/>
    <n v="263.2"/>
    <n v="416.8"/>
    <n v="0"/>
    <n v="0"/>
    <n v="0"/>
    <n v="0"/>
    <m/>
    <n v="0"/>
    <n v="0"/>
    <n v="0"/>
    <m/>
    <n v="0"/>
    <n v="0"/>
    <n v="0"/>
    <s v="Self-Watering"/>
    <n v="92"/>
  </r>
  <r>
    <s v="MSP 2P"/>
    <s v="Meter sq planter (2)"/>
    <s v="Standard Green"/>
    <n v="47"/>
    <n v="3"/>
    <n v="141"/>
    <n v="370"/>
    <n v="3"/>
    <n v="1110"/>
    <n v="423"/>
    <n v="687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7"/>
  </r>
  <r>
    <s v="MSP 2P"/>
    <s v="Meter sq planter (2)"/>
    <s v="Pink Granite"/>
    <n v="47"/>
    <n v="3.2"/>
    <n v="150.4"/>
    <n v="400"/>
    <n v="5"/>
    <n v="2000"/>
    <n v="752"/>
    <n v="1248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0"/>
  </r>
  <r>
    <s v="MSP 4P"/>
    <s v="Meter sq planter (4)"/>
    <s v="Black"/>
    <n v="60"/>
    <n v="2.8"/>
    <n v="168"/>
    <n v="579"/>
    <n v="0"/>
    <n v="0"/>
    <n v="0"/>
    <n v="0"/>
    <n v="0"/>
    <n v="0"/>
    <n v="0"/>
    <n v="0"/>
    <n v="0"/>
    <n v="0"/>
    <n v="0"/>
    <n v="0"/>
    <n v="0"/>
    <n v="0"/>
    <n v="0"/>
    <n v="0"/>
    <n v="12"/>
    <n v="6948"/>
    <n v="2016"/>
    <n v="4932"/>
    <m/>
    <n v="0"/>
    <n v="0"/>
    <n v="0"/>
    <m/>
    <n v="0"/>
    <n v="0"/>
    <n v="0"/>
    <s v="Self-Watering"/>
    <n v="96"/>
  </r>
  <r>
    <s v="MSP 4P"/>
    <s v="Meter sq planter (4)"/>
    <s v="Standard Green"/>
    <n v="60"/>
    <n v="3"/>
    <n v="180"/>
    <n v="589"/>
    <n v="10"/>
    <n v="5890"/>
    <n v="1800"/>
    <n v="409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0"/>
  </r>
  <r>
    <s v="MSP 4P"/>
    <s v="Meter sq planter (4)"/>
    <s v="Pink Granite"/>
    <n v="60"/>
    <n v="3.2"/>
    <n v="192"/>
    <n v="650"/>
    <n v="3"/>
    <n v="1950"/>
    <n v="576"/>
    <n v="137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2"/>
  </r>
  <r>
    <s v="OCT 1P"/>
    <s v="Octagonal fountain (1)"/>
    <s v="Black"/>
    <n v="40"/>
    <n v="2.8"/>
    <n v="112"/>
    <n v="250"/>
    <n v="5"/>
    <n v="1250"/>
    <n v="560"/>
    <n v="690"/>
    <n v="0"/>
    <n v="0"/>
    <n v="0"/>
    <n v="0"/>
    <n v="0"/>
    <n v="0"/>
    <n v="0"/>
    <n v="0"/>
    <n v="2"/>
    <n v="500"/>
    <n v="224"/>
    <n v="276"/>
    <n v="52"/>
    <n v="13000"/>
    <n v="5824"/>
    <n v="7176"/>
    <m/>
    <n v="0"/>
    <n v="0"/>
    <n v="0"/>
    <m/>
    <n v="0"/>
    <n v="0"/>
    <n v="0"/>
    <s v="Self-Watering"/>
    <n v="95"/>
  </r>
  <r>
    <s v="OCT 1P"/>
    <s v="Octagonal fountain (1)"/>
    <s v="Pink Granite"/>
    <n v="40"/>
    <n v="3.2"/>
    <n v="128"/>
    <n v="290"/>
    <n v="5"/>
    <n v="1450"/>
    <n v="640"/>
    <n v="8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3"/>
  </r>
  <r>
    <s v="OCT 2P"/>
    <s v="Octagonal fountain (2)"/>
    <s v="Black"/>
    <n v="47"/>
    <n v="2.8"/>
    <n v="131.6"/>
    <n v="315"/>
    <n v="0"/>
    <n v="0"/>
    <n v="0"/>
    <n v="0"/>
    <n v="0"/>
    <n v="0"/>
    <n v="0"/>
    <n v="0"/>
    <n v="0"/>
    <n v="0"/>
    <n v="0"/>
    <n v="0"/>
    <n v="1"/>
    <n v="315"/>
    <n v="131.6"/>
    <n v="183.4"/>
    <n v="0"/>
    <n v="0"/>
    <n v="0"/>
    <n v="0"/>
    <m/>
    <n v="0"/>
    <n v="0"/>
    <n v="0"/>
    <m/>
    <n v="0"/>
    <n v="0"/>
    <n v="0"/>
    <s v="Self-Watering"/>
    <n v="93"/>
  </r>
  <r>
    <s v="OCT 2P"/>
    <s v="Octagonal fountain (2)"/>
    <s v="Standard Green"/>
    <n v="47"/>
    <n v="3"/>
    <n v="141"/>
    <n v="340"/>
    <n v="1"/>
    <n v="340"/>
    <n v="141"/>
    <n v="199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1"/>
  </r>
  <r>
    <s v="OCT 2P"/>
    <s v="Octagonal fountain (2)"/>
    <s v="Pink Granite"/>
    <n v="47"/>
    <n v="3.2"/>
    <n v="150.4"/>
    <n v="370"/>
    <n v="1"/>
    <n v="370"/>
    <n v="150.4"/>
    <n v="219.6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9"/>
  </r>
  <r>
    <s v="OCT 3P"/>
    <s v="Octagonal fountain (3)"/>
    <s v="Black"/>
    <n v="55"/>
    <n v="2.8"/>
    <n v="154"/>
    <n v="450"/>
    <n v="7"/>
    <n v="3150"/>
    <n v="1078"/>
    <n v="2072"/>
    <n v="2"/>
    <n v="900"/>
    <n v="308"/>
    <n v="592"/>
    <n v="3"/>
    <n v="1350"/>
    <n v="462"/>
    <n v="888"/>
    <n v="1"/>
    <n v="450"/>
    <n v="154"/>
    <n v="296"/>
    <n v="8"/>
    <n v="3600"/>
    <n v="1232"/>
    <n v="2368"/>
    <m/>
    <n v="0"/>
    <n v="0"/>
    <n v="0"/>
    <m/>
    <n v="0"/>
    <n v="0"/>
    <n v="0"/>
    <s v="Self-Watering"/>
    <n v="95"/>
  </r>
  <r>
    <s v="OCT 3P"/>
    <s v="Octagonal fountain (3)"/>
    <s v="Standard Green"/>
    <n v="55"/>
    <n v="3"/>
    <n v="165"/>
    <n v="470"/>
    <n v="2"/>
    <n v="940"/>
    <n v="330"/>
    <n v="61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96"/>
  </r>
  <r>
    <s v="OCT 3P"/>
    <s v="Octagonal fountain (3)"/>
    <s v="Pink Granite"/>
    <n v="55"/>
    <n v="3.2"/>
    <n v="176"/>
    <n v="500"/>
    <n v="1"/>
    <n v="500"/>
    <n v="176"/>
    <n v="324"/>
    <m/>
    <n v="0"/>
    <n v="0"/>
    <n v="0"/>
    <m/>
    <n v="0"/>
    <n v="0"/>
    <n v="0"/>
    <m/>
    <n v="0"/>
    <n v="0"/>
    <n v="0"/>
    <m/>
    <n v="0"/>
    <n v="0"/>
    <n v="0"/>
    <m/>
    <n v="0"/>
    <n v="0"/>
    <n v="0"/>
    <m/>
    <n v="0"/>
    <n v="0"/>
    <n v="0"/>
    <s v="Self-Watering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1ECDA7-A708-2646-8152-4F0939839EC5}" name="PivotTable6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M5:AN9" firstHeaderRow="1" firstDataRow="1" firstDataCol="1"/>
  <pivotFields count="37">
    <pivotField showAll="0">
      <items count="98">
        <item x="86"/>
        <item x="89"/>
        <item x="78"/>
        <item x="17"/>
        <item x="1"/>
        <item x="11"/>
        <item x="5"/>
        <item x="6"/>
        <item x="4"/>
        <item x="0"/>
        <item x="8"/>
        <item x="12"/>
        <item x="27"/>
        <item x="92"/>
        <item x="3"/>
        <item x="25"/>
        <item x="30"/>
        <item x="29"/>
        <item x="87"/>
        <item x="94"/>
        <item x="14"/>
        <item x="28"/>
        <item x="26"/>
        <item x="16"/>
        <item x="24"/>
        <item x="32"/>
        <item x="33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9"/>
        <item x="35"/>
        <item x="36"/>
        <item x="13"/>
        <item x="37"/>
        <item x="2"/>
        <item x="38"/>
        <item x="39"/>
        <item x="40"/>
        <item x="77"/>
        <item x="15"/>
        <item x="88"/>
        <item x="81"/>
        <item x="95"/>
        <item x="93"/>
        <item x="85"/>
        <item x="96"/>
        <item x="90"/>
        <item x="91"/>
        <item x="82"/>
        <item x="79"/>
        <item x="84"/>
        <item x="34"/>
        <item x="10"/>
        <item x="22"/>
        <item x="7"/>
        <item x="20"/>
        <item x="31"/>
        <item x="21"/>
        <item x="18"/>
        <item x="23"/>
        <item x="19"/>
        <item x="80"/>
        <item x="8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dataField="1" showAll="0">
      <items count="12">
        <item x="5"/>
        <item x="0"/>
        <item x="4"/>
        <item x="8"/>
        <item x="2"/>
        <item x="3"/>
        <item x="6"/>
        <item x="1"/>
        <item x="9"/>
        <item x="10"/>
        <item x="7"/>
        <item t="default"/>
      </items>
    </pivotField>
  </pivotFields>
  <rowFields count="1">
    <field x="3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Due Date Performance/%" fld="3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D4D34A-C1A2-B742-8091-DFD2F7B45674}" name="PivotTable7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M35:AN39" firstHeaderRow="1" firstDataRow="1" firstDataCol="1"/>
  <pivotFields count="3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</pivotFields>
  <rowFields count="1">
    <field x="3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roduc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4ACFF0-2681-514E-A281-821BB8386938}" name="PivotTable10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M3:AT7" firstHeaderRow="0" firstDataRow="1" firstDataCol="1"/>
  <pivotFields count="3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axis="axisRow" showAll="0">
      <items count="4">
        <item x="2"/>
        <item x="1"/>
        <item x="0"/>
        <item t="default"/>
      </items>
    </pivotField>
    <pivotField showAll="0"/>
  </pivotFields>
  <rowFields count="1">
    <field x="35"/>
  </rowFields>
  <rowItems count="4">
    <i>
      <x/>
    </i>
    <i>
      <x v="1"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Profit-2011" fld="14" baseField="0" baseItem="0"/>
    <dataField name="Sum of Profit-2012" fld="10" baseField="0" baseItem="0"/>
    <dataField name="Sum of Profit-2010" fld="18" baseField="0" baseItem="0"/>
    <dataField name="Sum of Profit-2009" fld="22" baseField="0" baseItem="0"/>
    <dataField name="Sum of Profit-2008" fld="26" baseField="0" baseItem="0"/>
    <dataField name="Sum of Profit-2007" fld="30" baseField="0" baseItem="0"/>
    <dataField name="Sum of Profit-2006" fld="3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184D61-93A0-47E8-B9D0-284F957342EC}" name="PivotTable3" cacheId="3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A25:E33" firstHeaderRow="1" firstDataRow="2" firstDataCol="1"/>
  <pivotFields count="37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Fields count="1">
    <field x="35"/>
  </colFields>
  <colItems count="4">
    <i>
      <x/>
    </i>
    <i>
      <x v="1"/>
    </i>
    <i>
      <x v="2"/>
    </i>
    <i t="grand">
      <x/>
    </i>
  </colItems>
  <dataFields count="7">
    <dataField name=" 2006" fld="31" baseField="0" baseItem="0"/>
    <dataField name=" 2007" fld="27" baseField="0" baseItem="0"/>
    <dataField name=" 2008" fld="23" baseField="0" baseItem="0"/>
    <dataField name=" 2009" fld="19" baseField="0" baseItem="0"/>
    <dataField name=" 2010" fld="15" baseField="0" baseItem="0"/>
    <dataField name=" 2011" fld="11" baseField="0" baseItem="0"/>
    <dataField name=" 2012" fld="7" baseField="0" baseItem="0"/>
  </dataFields>
  <chartFormats count="3"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0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1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E02E80-1900-4226-AD63-7897B659B5C9}" name="PivotTable1" cacheId="3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7" firstHeaderRow="0" firstDataRow="1" firstDataCol="1"/>
  <pivotFields count="37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</pivotFields>
  <rowFields count="1">
    <field x="35"/>
  </rowFields>
  <rowItems count="4">
    <i>
      <x/>
    </i>
    <i>
      <x v="1"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ales-2006" fld="32" baseField="0" baseItem="0"/>
    <dataField name="Sum of Sales-2007" fld="28" baseField="0" baseItem="0"/>
    <dataField name="Sum of Sales-2008" fld="24" baseField="0" baseItem="0"/>
    <dataField name="Sum of Sales-2009" fld="20" baseField="0" baseItem="0"/>
    <dataField name="Sum of Sales-2010" fld="16" baseField="0" baseItem="0"/>
    <dataField name="Sum of Sales-2011" fld="12" baseField="0" baseItem="0"/>
    <dataField name="Sum of Sales -2012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3BE188-421A-4BDA-A07B-BF2E57948299}" name="PivotTable1" cacheId="3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17:M118" firstHeaderRow="0" firstDataRow="1" firstDataCol="0"/>
  <pivotFields count="37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ales -2012" fld="8" baseField="0" baseItem="0"/>
    <dataField name="Sum of Sales-2011" fld="12" baseField="0" baseItem="0"/>
    <dataField name="Sum of Sales-2010" fld="16" baseField="0" baseItem="0"/>
    <dataField name="Sum of Sales-2009" fld="20" baseField="0" baseItem="0"/>
    <dataField name="Sum of Sales-2008" fld="24" baseField="0" baseItem="0"/>
    <dataField name="Sum of Sales-2007" fld="28" baseField="0" baseItem="0"/>
    <dataField name="Sum of Sales-2006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C2A225-C360-4EA7-B851-53EC51BBA687}" name="PivotTable4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23:N43" firstHeaderRow="0" firstDataRow="1" firstDataCol="1"/>
  <pivotFields count="37">
    <pivotField showAll="0"/>
    <pivotField axis="axisRow" showAll="0">
      <items count="20">
        <item x="1"/>
        <item x="12"/>
        <item x="15"/>
        <item x="10"/>
        <item x="9"/>
        <item x="17"/>
        <item x="0"/>
        <item x="11"/>
        <item x="4"/>
        <item x="18"/>
        <item x="8"/>
        <item x="13"/>
        <item x="14"/>
        <item x="5"/>
        <item x="2"/>
        <item x="7"/>
        <item x="3"/>
        <item x="6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ales -2012" fld="8" baseField="0" baseItem="0"/>
    <dataField name="Sum of Sales-2011" fld="12" baseField="0" baseItem="0"/>
    <dataField name="Sum of Sales-2010" fld="16" baseField="0" baseItem="0"/>
    <dataField name="Sum of Sales-2009" fld="20" baseField="0" baseItem="0"/>
    <dataField name="Sum of Sales-2008" fld="24" baseField="0" baseItem="0"/>
    <dataField name="Sum of Sales-2007" fld="28" baseField="0" baseItem="0"/>
    <dataField name="Sum of Sales-2006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0AC13-746C-514D-9A1D-74FF9F60BFA8}" name="PivotTable2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M33:AT44" firstHeaderRow="0" firstDataRow="1" firstDataCol="1"/>
  <pivotFields count="37">
    <pivotField showAll="0"/>
    <pivotField axis="axisRow" showAll="0">
      <items count="11">
        <item x="0"/>
        <item x="1"/>
        <item x="2"/>
        <item x="8"/>
        <item x="7"/>
        <item x="3"/>
        <item x="4"/>
        <item x="5"/>
        <item x="6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35">
        <item x="1"/>
        <item x="33"/>
        <item x="31"/>
        <item x="18"/>
        <item x="32"/>
        <item x="21"/>
        <item x="2"/>
        <item x="20"/>
        <item x="15"/>
        <item x="24"/>
        <item x="3"/>
        <item x="14"/>
        <item x="17"/>
        <item x="19"/>
        <item x="0"/>
        <item x="23"/>
        <item x="7"/>
        <item x="16"/>
        <item x="26"/>
        <item x="27"/>
        <item x="11"/>
        <item x="5"/>
        <item x="13"/>
        <item x="4"/>
        <item x="9"/>
        <item x="8"/>
        <item x="22"/>
        <item x="10"/>
        <item x="25"/>
        <item x="28"/>
        <item x="30"/>
        <item x="29"/>
        <item x="6"/>
        <item x="1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ales -2012" fld="8" baseField="0" baseItem="0"/>
    <dataField name="Sum of Sales-2011" fld="12" baseField="0" baseItem="0"/>
    <dataField name="Sum of Sales-2010" fld="16" baseField="0" baseItem="0"/>
    <dataField name="Sum of Sales-2009" fld="20" baseField="0" baseItem="0"/>
    <dataField name="Sum of Sales-2008" fld="24" baseField="0" baseItem="0"/>
    <dataField name="Sum of Sales-2007" fld="28" baseField="0" baseItem="0"/>
    <dataField name="Sum of Sales-2006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F76E5-8A60-2645-AFAC-FCB50DB4090D}" name="PivotTable1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N4:AU15" firstHeaderRow="0" firstDataRow="1" firstDataCol="1"/>
  <pivotFields count="37">
    <pivotField showAll="0"/>
    <pivotField axis="axisRow" showAll="0">
      <items count="11">
        <item x="0"/>
        <item x="1"/>
        <item x="2"/>
        <item x="8"/>
        <item x="7"/>
        <item x="3"/>
        <item x="4"/>
        <item x="5"/>
        <item x="6"/>
        <item x="9"/>
        <item t="default"/>
      </items>
    </pivotField>
    <pivotField showAll="0"/>
    <pivotField showAll="0"/>
    <pivotField showAll="0"/>
    <pivotField showAll="0"/>
    <pivotField showAll="0"/>
    <pivotField dataField="1" showAll="0">
      <items count="33">
        <item x="31"/>
        <item x="29"/>
        <item x="30"/>
        <item x="18"/>
        <item x="21"/>
        <item x="20"/>
        <item x="3"/>
        <item x="2"/>
        <item x="23"/>
        <item x="14"/>
        <item x="15"/>
        <item x="17"/>
        <item x="19"/>
        <item x="13"/>
        <item x="7"/>
        <item x="4"/>
        <item x="10"/>
        <item x="0"/>
        <item x="5"/>
        <item x="9"/>
        <item x="24"/>
        <item x="16"/>
        <item x="11"/>
        <item x="8"/>
        <item x="6"/>
        <item x="25"/>
        <item x="22"/>
        <item x="28"/>
        <item x="27"/>
        <item x="26"/>
        <item x="12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>
      <items count="23">
        <item x="15"/>
        <item x="1"/>
        <item x="6"/>
        <item x="5"/>
        <item x="14"/>
        <item x="16"/>
        <item x="2"/>
        <item x="8"/>
        <item x="3"/>
        <item x="13"/>
        <item x="7"/>
        <item x="4"/>
        <item x="18"/>
        <item x="19"/>
        <item x="20"/>
        <item x="11"/>
        <item x="17"/>
        <item x="12"/>
        <item x="9"/>
        <item x="10"/>
        <item x="21"/>
        <item x="0"/>
        <item t="default"/>
      </items>
    </pivotField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dataField="1" showAll="0">
      <items count="2">
        <item x="0"/>
        <item t="default"/>
      </items>
    </pivotField>
    <pivotField showAll="0"/>
    <pivotField showAll="0"/>
    <pivotField showAll="0"/>
    <pivotField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2012" fld="7" baseField="0" baseItem="0"/>
    <dataField name="Sum of 2011" fld="11" baseField="0" baseItem="0"/>
    <dataField name="Sum of 2010" fld="15" baseField="0" baseItem="0"/>
    <dataField name="Sum of 2009" fld="19" baseField="0" baseItem="0"/>
    <dataField name="Sum of 2008" fld="23" baseField="0" baseItem="0"/>
    <dataField name="Count of 2007" fld="27" subtotal="count" baseField="0" baseItem="0"/>
    <dataField name="Count of 2006" fld="3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AF0624-2B26-8D4E-B52F-F86EF2859E00}" name="PivotTable3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M71:AS72" firstHeaderRow="0" firstDataRow="1" firstDataCol="0"/>
  <pivotFields count="37">
    <pivotField showAll="0"/>
    <pivotField showAll="0"/>
    <pivotField showAll="0"/>
    <pivotField showAll="0">
      <items count="14">
        <item x="5"/>
        <item x="9"/>
        <item x="8"/>
        <item x="11"/>
        <item x="6"/>
        <item x="12"/>
        <item x="3"/>
        <item x="10"/>
        <item x="7"/>
        <item x="0"/>
        <item x="4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ales -2012" fld="8" baseField="0" baseItem="0"/>
    <dataField name="Sum of Sales-2011" fld="12" baseField="0" baseItem="0"/>
    <dataField name="Sum of Sales-2010" fld="16" baseField="0" baseItem="0"/>
    <dataField name="Sum of Sales-2009" fld="20" baseField="0" baseItem="0"/>
    <dataField name="Sum of Sales-2008" fld="24" baseField="0" baseItem="0"/>
    <dataField name="Sum of Sales-2007" fld="28" baseField="0" baseItem="0"/>
    <dataField name="Sum of Sales-2006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F6849E-0DAB-452A-8864-D0A1173CD706}" name="PivotTable28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N98:AU129" firstHeaderRow="0" firstDataRow="1" firstDataCol="1"/>
  <pivotFields count="37">
    <pivotField showAll="0"/>
    <pivotField axis="axisRow" showAll="0">
      <items count="31">
        <item x="5"/>
        <item x="2"/>
        <item x="11"/>
        <item x="6"/>
        <item x="7"/>
        <item x="12"/>
        <item x="0"/>
        <item x="1"/>
        <item x="9"/>
        <item x="4"/>
        <item x="15"/>
        <item x="14"/>
        <item x="17"/>
        <item x="16"/>
        <item x="22"/>
        <item x="8"/>
        <item x="20"/>
        <item x="19"/>
        <item x="10"/>
        <item x="24"/>
        <item x="25"/>
        <item x="13"/>
        <item x="26"/>
        <item x="3"/>
        <item x="27"/>
        <item x="28"/>
        <item x="29"/>
        <item x="23"/>
        <item x="21"/>
        <item x="18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2012" fld="7" baseField="0" baseItem="0"/>
    <dataField name="Sum of 2011" fld="11" baseField="0" baseItem="0"/>
    <dataField name="Sum of 2010" fld="15" baseField="0" baseItem="0"/>
    <dataField name="Sum of 2009" fld="19" baseField="0" baseItem="0"/>
    <dataField name="Sum of 2008" fld="23" baseField="0" baseItem="0"/>
    <dataField name="Sum of 2007" fld="27" baseField="0" baseItem="0"/>
    <dataField name="Sum of 2006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4CC5BC-70A6-104C-B29C-17A4F7A0BD06}" name="PivotTable8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199:AV214" firstHeaderRow="0" firstDataRow="1" firstDataCol="1"/>
  <pivotFields count="37">
    <pivotField showAll="0"/>
    <pivotField showAll="0"/>
    <pivotField axis="axisRow" showAll="0">
      <items count="15">
        <item x="0"/>
        <item x="9"/>
        <item x="13"/>
        <item x="5"/>
        <item x="6"/>
        <item x="8"/>
        <item x="11"/>
        <item x="7"/>
        <item x="10"/>
        <item x="2"/>
        <item x="4"/>
        <item x="3"/>
        <item x="1"/>
        <item x="12"/>
        <item t="default"/>
      </items>
    </pivotField>
    <pivotField showAll="0"/>
    <pivotField showAll="0"/>
    <pivotField showAll="0"/>
    <pivotField showAll="0"/>
    <pivotField dataField="1" showAll="0">
      <items count="76">
        <item x="73"/>
        <item x="65"/>
        <item x="71"/>
        <item x="22"/>
        <item x="24"/>
        <item x="2"/>
        <item x="74"/>
        <item x="45"/>
        <item x="69"/>
        <item x="70"/>
        <item x="10"/>
        <item x="14"/>
        <item x="62"/>
        <item x="39"/>
        <item x="9"/>
        <item x="37"/>
        <item x="43"/>
        <item x="67"/>
        <item x="40"/>
        <item x="18"/>
        <item x="38"/>
        <item x="57"/>
        <item x="58"/>
        <item x="41"/>
        <item x="44"/>
        <item x="50"/>
        <item x="20"/>
        <item x="25"/>
        <item x="42"/>
        <item x="19"/>
        <item x="16"/>
        <item x="66"/>
        <item x="63"/>
        <item x="49"/>
        <item x="17"/>
        <item x="68"/>
        <item x="11"/>
        <item x="46"/>
        <item x="64"/>
        <item x="47"/>
        <item x="7"/>
        <item x="30"/>
        <item x="61"/>
        <item x="3"/>
        <item x="21"/>
        <item x="54"/>
        <item x="60"/>
        <item x="55"/>
        <item x="51"/>
        <item x="8"/>
        <item x="59"/>
        <item x="52"/>
        <item x="36"/>
        <item x="48"/>
        <item x="56"/>
        <item x="4"/>
        <item x="53"/>
        <item x="72"/>
        <item x="5"/>
        <item x="15"/>
        <item x="35"/>
        <item x="6"/>
        <item x="33"/>
        <item x="26"/>
        <item x="28"/>
        <item x="29"/>
        <item x="27"/>
        <item x="31"/>
        <item x="12"/>
        <item x="1"/>
        <item x="34"/>
        <item x="32"/>
        <item x="13"/>
        <item x="0"/>
        <item x="23"/>
        <item t="default"/>
      </items>
    </pivotField>
    <pivotField showAll="0"/>
    <pivotField showAll="0"/>
    <pivotField showAll="0"/>
    <pivotField dataField="1" showAll="0">
      <items count="72">
        <item x="69"/>
        <item x="67"/>
        <item x="70"/>
        <item x="47"/>
        <item x="58"/>
        <item x="21"/>
        <item x="11"/>
        <item x="65"/>
        <item x="9"/>
        <item x="18"/>
        <item x="2"/>
        <item x="55"/>
        <item x="62"/>
        <item x="37"/>
        <item x="52"/>
        <item x="41"/>
        <item x="22"/>
        <item x="36"/>
        <item x="63"/>
        <item x="50"/>
        <item x="68"/>
        <item x="17"/>
        <item x="46"/>
        <item x="35"/>
        <item x="39"/>
        <item x="3"/>
        <item x="40"/>
        <item x="64"/>
        <item x="12"/>
        <item x="60"/>
        <item x="56"/>
        <item x="42"/>
        <item x="16"/>
        <item x="10"/>
        <item x="48"/>
        <item x="28"/>
        <item x="59"/>
        <item x="7"/>
        <item x="61"/>
        <item x="38"/>
        <item x="19"/>
        <item x="6"/>
        <item x="44"/>
        <item x="51"/>
        <item x="27"/>
        <item x="43"/>
        <item x="8"/>
        <item x="33"/>
        <item x="45"/>
        <item x="57"/>
        <item x="34"/>
        <item x="66"/>
        <item x="5"/>
        <item x="31"/>
        <item x="49"/>
        <item x="53"/>
        <item x="25"/>
        <item x="54"/>
        <item x="4"/>
        <item x="15"/>
        <item x="26"/>
        <item x="24"/>
        <item x="30"/>
        <item x="23"/>
        <item x="13"/>
        <item x="32"/>
        <item x="1"/>
        <item x="14"/>
        <item x="29"/>
        <item x="0"/>
        <item x="20"/>
        <item t="default"/>
      </items>
    </pivotField>
    <pivotField showAll="0"/>
    <pivotField showAll="0"/>
    <pivotField showAll="0"/>
    <pivotField dataField="1" showAll="0">
      <items count="56">
        <item x="53"/>
        <item x="54"/>
        <item x="32"/>
        <item x="51"/>
        <item x="31"/>
        <item x="10"/>
        <item x="50"/>
        <item x="25"/>
        <item x="48"/>
        <item x="44"/>
        <item x="40"/>
        <item x="39"/>
        <item x="49"/>
        <item x="9"/>
        <item x="24"/>
        <item x="30"/>
        <item x="45"/>
        <item x="36"/>
        <item x="35"/>
        <item x="28"/>
        <item x="26"/>
        <item x="47"/>
        <item x="5"/>
        <item x="29"/>
        <item x="43"/>
        <item x="23"/>
        <item x="6"/>
        <item x="33"/>
        <item x="42"/>
        <item x="52"/>
        <item x="41"/>
        <item x="11"/>
        <item x="27"/>
        <item x="4"/>
        <item x="34"/>
        <item x="12"/>
        <item x="38"/>
        <item x="46"/>
        <item x="17"/>
        <item x="37"/>
        <item x="16"/>
        <item x="22"/>
        <item x="14"/>
        <item x="21"/>
        <item x="19"/>
        <item x="1"/>
        <item x="20"/>
        <item x="13"/>
        <item x="3"/>
        <item x="8"/>
        <item x="15"/>
        <item x="18"/>
        <item x="7"/>
        <item x="0"/>
        <item x="2"/>
        <item t="default"/>
      </items>
    </pivotField>
    <pivotField showAll="0"/>
    <pivotField showAll="0"/>
    <pivotField showAll="0"/>
    <pivotField dataField="1" showAll="0">
      <items count="51">
        <item x="11"/>
        <item x="48"/>
        <item x="49"/>
        <item x="24"/>
        <item x="46"/>
        <item x="43"/>
        <item x="10"/>
        <item x="9"/>
        <item x="36"/>
        <item x="30"/>
        <item x="22"/>
        <item x="45"/>
        <item x="33"/>
        <item x="29"/>
        <item x="39"/>
        <item x="42"/>
        <item x="41"/>
        <item x="26"/>
        <item x="44"/>
        <item x="27"/>
        <item x="37"/>
        <item x="35"/>
        <item x="6"/>
        <item x="28"/>
        <item x="40"/>
        <item x="25"/>
        <item x="21"/>
        <item x="32"/>
        <item x="4"/>
        <item x="23"/>
        <item x="13"/>
        <item x="47"/>
        <item x="5"/>
        <item x="34"/>
        <item x="16"/>
        <item x="15"/>
        <item x="18"/>
        <item x="38"/>
        <item x="31"/>
        <item x="20"/>
        <item x="1"/>
        <item x="8"/>
        <item x="14"/>
        <item x="0"/>
        <item x="12"/>
        <item x="3"/>
        <item x="19"/>
        <item x="17"/>
        <item x="7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>
      <items count="51">
        <item x="11"/>
        <item x="28"/>
        <item x="39"/>
        <item x="25"/>
        <item x="48"/>
        <item x="41"/>
        <item x="29"/>
        <item x="47"/>
        <item x="46"/>
        <item x="10"/>
        <item x="37"/>
        <item x="9"/>
        <item x="45"/>
        <item x="44"/>
        <item x="24"/>
        <item x="22"/>
        <item x="35"/>
        <item x="27"/>
        <item x="5"/>
        <item x="26"/>
        <item x="23"/>
        <item x="32"/>
        <item x="42"/>
        <item x="43"/>
        <item x="16"/>
        <item x="20"/>
        <item x="6"/>
        <item x="36"/>
        <item x="3"/>
        <item x="31"/>
        <item x="33"/>
        <item x="38"/>
        <item x="40"/>
        <item x="49"/>
        <item x="30"/>
        <item x="12"/>
        <item x="34"/>
        <item x="15"/>
        <item x="4"/>
        <item x="21"/>
        <item x="18"/>
        <item x="14"/>
        <item x="19"/>
        <item x="13"/>
        <item x="17"/>
        <item x="7"/>
        <item x="1"/>
        <item x="0"/>
        <item x="8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2012" fld="7" baseField="0" baseItem="0"/>
    <dataField name="Sum of 2011" fld="11" baseField="0" baseItem="0"/>
    <dataField name="Sum of 2010" fld="15" baseField="0" baseItem="0"/>
    <dataField name="Sum of 2009" fld="19" baseField="0" baseItem="0"/>
    <dataField name="Sum of 2008" fld="23" baseField="0" baseItem="0"/>
    <dataField name="Sum of 2007" fld="27" baseField="0" baseItem="0"/>
    <dataField name="Sum of 2006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6EDFB0-634B-4F00-9F19-F038189347FD}" name="PivotTable25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 ">
  <location ref="AN69:AU84" firstHeaderRow="0" firstDataRow="1" firstDataCol="1"/>
  <pivotFields count="37">
    <pivotField showAll="0"/>
    <pivotField showAll="0"/>
    <pivotField axis="axisRow" showAll="0">
      <items count="15">
        <item x="0"/>
        <item x="9"/>
        <item x="13"/>
        <item x="5"/>
        <item x="6"/>
        <item x="8"/>
        <item x="11"/>
        <item x="7"/>
        <item x="10"/>
        <item x="2"/>
        <item x="4"/>
        <item x="3"/>
        <item x="1"/>
        <item x="12"/>
        <item t="default"/>
      </items>
    </pivotField>
    <pivotField showAll="0">
      <items count="20">
        <item x="8"/>
        <item x="7"/>
        <item x="16"/>
        <item x="6"/>
        <item x="13"/>
        <item x="1"/>
        <item x="0"/>
        <item x="12"/>
        <item x="14"/>
        <item x="11"/>
        <item x="15"/>
        <item x="3"/>
        <item x="10"/>
        <item x="2"/>
        <item x="9"/>
        <item x="17"/>
        <item x="4"/>
        <item x="18"/>
        <item x="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ales-2006" fld="32" baseField="0" baseItem="0"/>
    <dataField name="Sum of Sales-2007" fld="28" baseField="0" baseItem="0"/>
    <dataField name="Sum of Sales-2008" fld="24" baseField="0" baseItem="0"/>
    <dataField name="Sum of Sales-2009" fld="20" baseField="0" baseItem="0"/>
    <dataField name="Sum of Sales-2010" fld="16" baseField="0" baseItem="0"/>
    <dataField name="Sum of Sales-2011" fld="12" baseField="0" baseItem="0"/>
    <dataField name="Sum of Sales -2012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FA3F6F-43C8-42C4-93B9-50AA3335207B}" name="PivotTable18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AN12:AU27" firstHeaderRow="0" firstDataRow="1" firstDataCol="1"/>
  <pivotFields count="37">
    <pivotField showAll="0"/>
    <pivotField showAll="0"/>
    <pivotField axis="axisRow" showAll="0">
      <items count="15">
        <item x="0"/>
        <item x="9"/>
        <item x="13"/>
        <item x="5"/>
        <item x="6"/>
        <item x="8"/>
        <item x="11"/>
        <item x="7"/>
        <item x="10"/>
        <item x="2"/>
        <item x="4"/>
        <item x="3"/>
        <item x="1"/>
        <item x="1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ales -2012" fld="8" baseField="0" baseItem="0"/>
    <dataField name="Sum of Sales-2011" fld="12" baseField="0" baseItem="0"/>
    <dataField name="Sum of Sales-2010" fld="16" baseField="0" baseItem="0"/>
    <dataField name="Sum of Sales-2009" fld="20" baseField="0" baseItem="0"/>
    <dataField name="Sum of Sales-2008" fld="24" baseField="0" baseItem="0"/>
    <dataField name="Sum of Sales-2007" fld="28" baseField="0" baseItem="0"/>
    <dataField name="Sum of Sales-2006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55BD-0D2C-49BF-B6EE-6EFB7D764FD2}" name="PivotTable35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N133:AU164" firstHeaderRow="0" firstDataRow="1" firstDataCol="1"/>
  <pivotFields count="37">
    <pivotField showAll="0"/>
    <pivotField axis="axisRow" showAll="0">
      <items count="31">
        <item x="5"/>
        <item x="2"/>
        <item x="11"/>
        <item x="6"/>
        <item x="7"/>
        <item x="12"/>
        <item x="0"/>
        <item x="1"/>
        <item x="9"/>
        <item x="4"/>
        <item x="15"/>
        <item x="14"/>
        <item x="17"/>
        <item x="16"/>
        <item x="22"/>
        <item x="8"/>
        <item x="20"/>
        <item x="19"/>
        <item x="10"/>
        <item x="24"/>
        <item x="25"/>
        <item x="13"/>
        <item x="26"/>
        <item x="3"/>
        <item x="27"/>
        <item x="28"/>
        <item x="29"/>
        <item x="23"/>
        <item x="21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ales -2012" fld="8" baseField="0" baseItem="0"/>
    <dataField name="Sum of Sales-2011" fld="12" baseField="0" baseItem="0"/>
    <dataField name="Sum of Sales-2010" fld="16" baseField="0" baseItem="0"/>
    <dataField name="Sum of Sales-2009" fld="20" baseField="0" baseItem="0"/>
    <dataField name="Sum of Sales-2008" fld="24" baseField="0" baseItem="0"/>
    <dataField name="Sum of Sales-2007" fld="28" baseField="0" baseItem="0"/>
    <dataField name="Sum of Sales-2006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035AF-F20D-4221-A7BD-EBFD5E297BEF}" name="PivotTable2" cacheId="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102:K103" firstHeaderRow="0" firstDataRow="1" firstDataCol="0"/>
  <pivotFields count="37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ales -2012" fld="8" baseField="0" baseItem="0"/>
    <dataField name="Sum of Sales-2011" fld="12" baseField="0" baseItem="0"/>
    <dataField name="Sum of Sales-2010" fld="16" baseField="0" baseItem="0"/>
    <dataField name="Sum of Sales-2009" fld="20" baseField="0" baseItem="0"/>
    <dataField name="Sum of Sales-2008" fld="24" baseField="0" baseItem="0"/>
    <dataField name="Sum of Sales-2007" fld="28" baseField="0" baseItem="0"/>
    <dataField name="Sum of Sales-2006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93EE86-65ED-41DC-AC52-08D6DAAF93B7}" name="PivotTable1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51:Q52" firstHeaderRow="0" firstDataRow="1" firstDataCol="0"/>
  <pivotFields count="37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ales-2006" fld="32" baseField="0" baseItem="0"/>
    <dataField name="Sum of Sales-2007" fld="28" baseField="0" baseItem="0"/>
    <dataField name="Sum of Sales-2008" fld="24" baseField="0" baseItem="0"/>
    <dataField name="Sum of Sales-2009" fld="20" baseField="0" baseItem="0"/>
    <dataField name="Sum of Sales-2010" fld="16" baseField="0" baseItem="0"/>
    <dataField name="Sum of Sales-2011" fld="12" baseField="0" baseItem="0"/>
    <dataField name="Sum of Sales -2012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B2D632-1544-1642-9B22-3B84DB1E02E0}" name="Table6" displayName="Table6" ref="AQ35:AR38" totalsRowShown="0">
  <autoFilter ref="AQ35:AR38" xr:uid="{31B2D632-1544-1642-9B22-3B84DB1E02E0}"/>
  <tableColumns count="2">
    <tableColumn id="1" xr3:uid="{79DAA881-A0D0-2349-B661-6F96B59B8701}" name="Row Labels"/>
    <tableColumn id="2" xr3:uid="{76FD8ECD-F55C-EE41-8059-31E84F6494A3}" name="Count of Produc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79B221-9E64-5A4D-88E3-EC7D4DAB49C4}" name="Table10" displayName="Table10" ref="AN12:AO15" totalsRowShown="0">
  <autoFilter ref="AN12:AO15" xr:uid="{0C79B221-9E64-5A4D-88E3-EC7D4DAB49C4}"/>
  <tableColumns count="2">
    <tableColumn id="1" xr3:uid="{E3DCC386-CB8A-4C4E-B157-76F7499C2F5F}" name="PRRODUCT"/>
    <tableColumn id="2" xr3:uid="{A484AF44-8620-EF48-BA04-BA1640022837}" name="TOTAL PROFIT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0891F0-EECF-6944-BAA5-18591D694363}" name="Table7" displayName="Table7" ref="A15:E22" totalsRowShown="0">
  <autoFilter ref="A15:E22" xr:uid="{C40891F0-EECF-6944-BAA5-18591D694363}"/>
  <tableColumns count="5">
    <tableColumn id="1" xr3:uid="{B6ADB3F4-61CE-AB42-9383-F13F13EBBA74}" name="YEAR"/>
    <tableColumn id="2" xr3:uid="{E759B703-1D65-2940-A87C-57923E65D79D}" name="BINS"/>
    <tableColumn id="3" xr3:uid="{9D610858-2973-1047-9AC0-12EC07644EA2}" name="PLANTERWARE"/>
    <tableColumn id="4" xr3:uid="{CC77D0C1-3F31-5D4C-A418-BEF761F89254}" name="SELF-WATERING"/>
    <tableColumn id="5" xr3:uid="{7EEBAABE-9E4E-404D-BE0B-1B8AF24835AD}" name="GRANDTOTAL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8B2DE12-AB52-5E40-8831-D540D2F14B11}" name="Table9" displayName="Table9" ref="L35:P42" totalsRowShown="0">
  <autoFilter ref="L35:P42" xr:uid="{28B2DE12-AB52-5E40-8831-D540D2F14B11}"/>
  <tableColumns count="5">
    <tableColumn id="1" xr3:uid="{0D04A882-CCA5-CF48-A95A-B67A66A0534B}" name="Values"/>
    <tableColumn id="2" xr3:uid="{593483FB-4DFC-A84C-99DC-B035E936147D}" name="Bins"/>
    <tableColumn id="3" xr3:uid="{4428776F-9FC5-4048-830C-716789FC6B4B}" name="Planterware"/>
    <tableColumn id="4" xr3:uid="{794B6A33-DB9C-BD4A-9C95-D7BBB4ABC42A}" name="Self-Watering"/>
    <tableColumn id="5" xr3:uid="{7ABBCA1A-B95D-4B43-890E-CF29C1AFB41C}" name="Grand Total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B519A85-8E1C-0049-BC4B-A9DB04C4E2E0}" name="Table16" displayName="Table16" ref="C41:D48" totalsRowShown="0">
  <autoFilter ref="C41:D48" xr:uid="{7B519A85-8E1C-0049-BC4B-A9DB04C4E2E0}"/>
  <tableColumns count="2">
    <tableColumn id="1" xr3:uid="{116438DA-F2BA-0D4D-9789-4D3190D5C543}" name="Years" dataDxfId="29"/>
    <tableColumn id="2" xr3:uid="{5768E046-A99E-E440-A26B-BFD0B51DB096}" name="total sales (units)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B6C5CD4-637F-D349-B0F4-AD9EFA01F8AB}" name="Table12" displayName="Table12" ref="P23:Q43" totalsRowShown="0">
  <autoFilter ref="P23:Q43" xr:uid="{EB6C5CD4-637F-D349-B0F4-AD9EFA01F8AB}"/>
  <tableColumns count="2">
    <tableColumn id="1" xr3:uid="{490D2821-4988-BE47-A4AB-AD3B41994BBD}" name="Description"/>
    <tableColumn id="2" xr3:uid="{1DCC321B-C33E-E14B-8850-B1C776570658}" name="sales (units)">
      <calculatedColumnFormula>SUM(H2,L2,P2,T2,X2,AB2,AF2)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3B136A1-A2DA-554C-B945-AA1271F09E5E}" name="Table13" displayName="Table13" ref="G94:H113" totalsRowShown="0">
  <autoFilter ref="G94:H113" xr:uid="{B3B136A1-A2DA-554C-B945-AA1271F09E5E}"/>
  <tableColumns count="2">
    <tableColumn id="1" xr3:uid="{1F9734B7-65A3-3144-9218-03AC8AEB092D}" name="Column1"/>
    <tableColumn id="2" xr3:uid="{1017FA0C-EE8B-9A4E-B5E2-08A8D7745B50}" name="Column2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B54FFA-7E3C-409D-B9BA-F7C40F800013}" name="Table18" displayName="Table18" ref="A1:E12" totalsRowShown="0">
  <autoFilter ref="A1:E12" xr:uid="{7EB54FFA-7E3C-409D-B9BA-F7C40F800013}"/>
  <tableColumns count="5">
    <tableColumn id="1" xr3:uid="{89F30A17-131A-4E95-9D51-DEFF646060E8}" name="Year"/>
    <tableColumn id="2" xr3:uid="{D01FEC5B-35A3-4819-8067-31B5284173B3}" name="sales"/>
    <tableColumn id="3" xr3:uid="{2BE15FE7-C352-411D-BFE2-DBDE486AED69}" name="Forecast(sales)">
      <calculatedColumnFormula>_xlfn.FORECAST.ETS(A2,$B$2:$B$8,$A$2:$A$8,1,1)</calculatedColumnFormula>
    </tableColumn>
    <tableColumn id="4" xr3:uid="{54ABFD41-20C1-4A20-B249-46E2E2F9ADDA}" name="Lower Confidence Bound(sales)" dataDxfId="28">
      <calculatedColumnFormula>C2-_xlfn.FORECAST.ETS.CONFINT(A2,$B$2:$B$8,$A$2:$A$8,0.95,1,1)</calculatedColumnFormula>
    </tableColumn>
    <tableColumn id="5" xr3:uid="{E2C0E28F-58C2-494D-9FAF-1CDCA3EA4253}" name="Upper Confidence Bound(sales)" dataDxfId="27">
      <calculatedColumnFormula>C2+_xlfn.FORECAST.ETS.CONFINT(A2,$B$2:$B$8,$A$2:$A$8,0.95,1,1)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95035D-9E37-764D-A275-F88C07282D6E}" name="Table14" displayName="Table14" ref="AP47:AQ57" totalsRowShown="0">
  <autoFilter ref="AP47:AQ57" xr:uid="{6895035D-9E37-764D-A275-F88C07282D6E}"/>
  <tableColumns count="2">
    <tableColumn id="1" xr3:uid="{DCEBB272-7A61-8044-9BBD-16A37334B312}" name="Description"/>
    <tableColumn id="2" xr3:uid="{EE8A39A8-AF67-1449-84C5-1DCDF1FCC542}" name="Sales (pounds)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B2A121D-6D1D-404C-B6E6-CEE750B60B95}" name="Table15" displayName="Table15" ref="AN17:AO28" totalsRowShown="0">
  <autoFilter ref="AN17:AO28" xr:uid="{2B2A121D-6D1D-404C-B6E6-CEE750B60B95}"/>
  <tableColumns count="2">
    <tableColumn id="1" xr3:uid="{23340AE5-CB3F-E941-B2B2-D1380DAAF039}" name="Description"/>
    <tableColumn id="2" xr3:uid="{4FA00FF8-0844-2F4D-A22F-916682C4426B}" name="total sales(unit)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7748E3-E02A-42BE-B104-29BBFD55DFF2}" name="Table8" displayName="Table8" ref="A1:E8" totalsRowShown="0">
  <autoFilter ref="A1:E8" xr:uid="{6E7748E3-E02A-42BE-B104-29BBFD55DFF2}"/>
  <tableColumns count="5">
    <tableColumn id="1" xr3:uid="{753FF459-435A-4F17-B147-CA49A2355E92}" name="Timeline"/>
    <tableColumn id="2" xr3:uid="{15D23B71-A1AA-48D1-9BD5-91DE9A323436}" name="Values"/>
    <tableColumn id="3" xr3:uid="{C21EEFA6-CCF5-4BD6-8666-DB714A61D16A}" name="Forecast">
      <calculatedColumnFormula>_xlfn.FORECAST.ETS(A2,$B$2:$B$4,$A$2:$A$4,1,1)</calculatedColumnFormula>
    </tableColumn>
    <tableColumn id="4" xr3:uid="{02E6A7B2-BCDF-4A75-88E7-09AE4D45FB5F}" name="Lower Confidence Bound" dataDxfId="26">
      <calculatedColumnFormula>C2-_xlfn.FORECAST.ETS.CONFINT(A2,$B$2:$B$4,$A$2:$A$4,0.95,1,1)</calculatedColumnFormula>
    </tableColumn>
    <tableColumn id="5" xr3:uid="{E083CB38-734D-408F-89D7-95140C2BD8FA}" name="Upper Confidence Bound" dataDxfId="25">
      <calculatedColumnFormula>C2+_xlfn.FORECAST.ETS.CONFINT(A2,$B$2:$B$4,$A$2:$A$4,0.95,1,1)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8E773-4F4A-4702-A847-14C1FA2AAFE5}" name="Table2" displayName="Table2" ref="AN166:AO196" totalsRowShown="0">
  <autoFilter ref="AN166:AO196" xr:uid="{2658E773-4F4A-4702-A847-14C1FA2AAFE5}"/>
  <tableColumns count="2">
    <tableColumn id="1" xr3:uid="{FF519DB8-5936-43FC-AAA2-FA4D31E5C609}" name="Product description"/>
    <tableColumn id="2" xr3:uid="{F84EC4A3-E09F-4C67-82A8-D13D9A417D72}" name="Total sales(£)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D38D00-C3CE-463F-831D-48BB1769647C}" name="Table4" displayName="Table4" ref="AN87:BB94" totalsRowShown="0" headerRowDxfId="24">
  <autoFilter ref="AN87:BB94" xr:uid="{26D38D00-C3CE-463F-831D-48BB1769647C}"/>
  <tableColumns count="15">
    <tableColumn id="1" xr3:uid="{F8D2DDA1-A70E-473B-82AA-9E10FBFCC0BC}" name="Year "/>
    <tableColumn id="2" xr3:uid="{DC56CFFF-5836-4053-903D-81171481B28C}" name="Black" dataDxfId="23"/>
    <tableColumn id="3" xr3:uid="{F919DE89-529C-40A3-9A78-179EC9394B9C}" name="Brown" dataDxfId="22"/>
    <tableColumn id="4" xr3:uid="{BBA46510-5E6F-4195-AC67-685CF63002BE}" name="Cherry" dataDxfId="21"/>
    <tableColumn id="5" xr3:uid="{89127B9C-D903-4072-9F40-DC4727C2D69C}" name="Dark Sandstone" dataDxfId="20"/>
    <tableColumn id="6" xr3:uid="{B5C461F0-CAF0-4057-8F80-03FC462EA2E8}" name="Guerney Granite" dataDxfId="19"/>
    <tableColumn id="7" xr3:uid="{F7A0174C-F1FB-4FD1-8BFC-2DC211DBA972}" name="Light Green" dataDxfId="18"/>
    <tableColumn id="8" xr3:uid="{0ACB0D87-25BA-4FA7-8029-4308E64EB0A4}" name="Light Sandstone" dataDxfId="17"/>
    <tableColumn id="9" xr3:uid="{4EC0B85A-2C06-4DDF-BD45-253A60A79F6F}" name="Millstone Gritt" dataDxfId="16"/>
    <tableColumn id="10" xr3:uid="{6189A1B7-1D15-4853-BAEB-DD5E0BC62120}" name="Moss Stone" dataDxfId="15"/>
    <tableColumn id="11" xr3:uid="{2BC55739-A17F-47AF-9996-F35C2A04B7D4}" name="Orange" dataDxfId="14"/>
    <tableColumn id="12" xr3:uid="{065CE25F-2549-48A5-8CDB-00C9AD6CA664}" name="Pink Granite" dataDxfId="13"/>
    <tableColumn id="13" xr3:uid="{0901D214-0D49-40DE-BCA7-C2B53022C3E9}" name="Sky Blue" dataDxfId="12"/>
    <tableColumn id="14" xr3:uid="{93565620-AF1C-4FFE-8D5C-20AB3528F612}" name="Standard Green" dataDxfId="11"/>
    <tableColumn id="15" xr3:uid="{029E53C8-3505-4987-BAAC-A00C957AD2E6}" name="White Marble" dataDxfId="10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EDE6AF-77B8-463F-8230-884595C0F8C0}" name="Table5" displayName="Table5" ref="AX98:AY128" totalsRowShown="0">
  <autoFilter ref="AX98:AY128" xr:uid="{E1EDE6AF-77B8-463F-8230-884595C0F8C0}"/>
  <sortState xmlns:xlrd2="http://schemas.microsoft.com/office/spreadsheetml/2017/richdata2" ref="AX99:AY128">
    <sortCondition descending="1" ref="AX98:AX128"/>
  </sortState>
  <tableColumns count="2">
    <tableColumn id="1" xr3:uid="{B2BB551A-99F4-45B3-B051-7907191A6580}" name="Description"/>
    <tableColumn id="2" xr3:uid="{3521DCFC-8D9A-4945-A0C6-DA91A4481F12}" name="Total sales unit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0261D2B-5C25-234D-89C2-C1AE97E29288}" name="Table11" displayName="Table11" ref="AN46:AQ53" totalsRowShown="0">
  <autoFilter ref="AN46:AQ53" xr:uid="{90261D2B-5C25-234D-89C2-C1AE97E29288}"/>
  <tableColumns count="4">
    <tableColumn id="1" xr3:uid="{3052D369-9601-FF4B-9E39-D9DEBF8C42D1}" name="year"/>
    <tableColumn id="2" xr3:uid="{CF689525-9E2F-9548-A0B3-69F12CCE4BA8}" name="standard colour"/>
    <tableColumn id="3" xr3:uid="{82E32AF8-FDAE-A844-84A4-A00A049F8295}" name="special colour"/>
    <tableColumn id="4" xr3:uid="{D352B74E-56DB-7D48-813E-C6BBEDA35582}" name="total sales">
      <calculatedColumnFormula>AO47+AP47</calculatedColumnFormula>
    </tableColumn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1ACF3BA-46F7-4486-84E2-122E70E8EA72}" name="Table19" displayName="Table19" ref="A1:E12" totalsRowShown="0">
  <autoFilter ref="A1:E12" xr:uid="{21ACF3BA-46F7-4486-84E2-122E70E8EA72}"/>
  <tableColumns count="5">
    <tableColumn id="1" xr3:uid="{BE2EDDD0-835F-4986-AC4B-E6A2575F1A6E}" name="Timeline"/>
    <tableColumn id="2" xr3:uid="{9E74F5AB-E40B-4FAB-A656-8C361C01A1BD}" name="Values"/>
    <tableColumn id="3" xr3:uid="{AC4E3E92-A379-45A6-9182-361145C3E838}" name="Forecast">
      <calculatedColumnFormula>_xlfn.FORECAST.ETS(A2,$B$2:$B$8,$A$2:$A$8,1,1)</calculatedColumnFormula>
    </tableColumn>
    <tableColumn id="4" xr3:uid="{AA06B049-C184-4455-9091-72B2DF44807A}" name="Lower Confidence Bound" dataDxfId="9">
      <calculatedColumnFormula>C2-_xlfn.FORECAST.ETS.CONFINT(A2,$B$2:$B$8,$A$2:$A$8,0.95,1,1)</calculatedColumnFormula>
    </tableColumn>
    <tableColumn id="5" xr3:uid="{0BC4DA70-BF59-4BCA-A92F-204836DA6557}" name="Upper Confidence Bound" dataDxfId="8">
      <calculatedColumnFormula>C2+_xlfn.FORECAST.ETS.CONFINT(A2,$B$2:$B$8,$A$2:$A$8,0.95,1,1)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87E54-11CA-4756-8047-7A51655DE522}" name="Table3" displayName="Table3" ref="A1:E8" totalsRowShown="0">
  <autoFilter ref="A1:E8" xr:uid="{55087E54-11CA-4756-8047-7A51655DE522}"/>
  <tableColumns count="5">
    <tableColumn id="1" xr3:uid="{BF2518F1-57D6-46D1-93E2-222CE0299C8F}" name="Timeline"/>
    <tableColumn id="2" xr3:uid="{607AFD0B-1D4E-4055-8B2A-90988DDC522B}" name="Values"/>
    <tableColumn id="3" xr3:uid="{AD8AB469-3E04-4D02-8508-E9BBCE642642}" name="Forecast">
      <calculatedColumnFormula>_xlfn.FORECAST.ETS(A2,$B$2:$B$4,$A$2:$A$4,1,1)</calculatedColumnFormula>
    </tableColumn>
    <tableColumn id="4" xr3:uid="{7FC350F2-2C49-4E4D-B193-83833BBB3C02}" name="Lower Confidence Bound" dataDxfId="7">
      <calculatedColumnFormula>C2-_xlfn.FORECAST.ETS.CONFINT(A2,$B$2:$B$4,$A$2:$A$4,0.95,1,1)</calculatedColumnFormula>
    </tableColumn>
    <tableColumn id="5" xr3:uid="{56775A76-73D9-4A8D-8580-51F9DDFF02F0}" name="Upper Confidence Bound" dataDxfId="6">
      <calculatedColumnFormula>C2+_xlfn.FORECAST.ETS.CONFINT(A2,$B$2:$B$4,$A$2:$A$4,0.95,1,1)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772878B-07CB-2E49-BDED-57EC2BF0A378}" name="Table17" displayName="Table17" ref="F23:H35" totalsRowShown="0" headerRowBorderDxfId="5" tableBorderDxfId="4" totalsRowBorderDxfId="3">
  <autoFilter ref="F23:H35" xr:uid="{2772878B-07CB-2E49-BDED-57EC2BF0A378}"/>
  <tableColumns count="3">
    <tableColumn id="1" xr3:uid="{A2BDA980-EA4A-3D40-A05C-0F43003241F6}" name="MONTHS" dataDxfId="2"/>
    <tableColumn id="2" xr3:uid="{F38242E9-352C-4A46-8985-B5AE5A03E6F9}" name="Planters" dataDxfId="1"/>
    <tableColumn id="3" xr3:uid="{5F270330-2490-E842-A48C-20DD0548A9A7}" name="Bin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pivotTable" Target="../pivotTables/pivotTable13.xml"/><Relationship Id="rId7" Type="http://schemas.openxmlformats.org/officeDocument/2006/relationships/table" Target="../tables/table12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drawing" Target="../drawings/drawing9.xml"/><Relationship Id="rId5" Type="http://schemas.openxmlformats.org/officeDocument/2006/relationships/pivotTable" Target="../pivotTables/pivotTable15.xml"/><Relationship Id="rId10" Type="http://schemas.openxmlformats.org/officeDocument/2006/relationships/table" Target="../tables/table15.xml"/><Relationship Id="rId4" Type="http://schemas.openxmlformats.org/officeDocument/2006/relationships/pivotTable" Target="../pivotTables/pivotTable14.xml"/><Relationship Id="rId9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0"/>
  <sheetViews>
    <sheetView tabSelected="1" topLeftCell="AK1" zoomScaleNormal="50" workbookViewId="0">
      <selection activeCell="AQ35" sqref="AQ35:AR38"/>
    </sheetView>
  </sheetViews>
  <sheetFormatPr defaultColWidth="8.81640625" defaultRowHeight="14.5" x14ac:dyDescent="0.35"/>
  <cols>
    <col min="1" max="1" width="15.453125" bestFit="1" customWidth="1"/>
    <col min="2" max="2" width="31.81640625" bestFit="1" customWidth="1"/>
    <col min="3" max="3" width="17" bestFit="1" customWidth="1"/>
    <col min="4" max="4" width="21.1796875" style="8" bestFit="1" customWidth="1"/>
    <col min="5" max="5" width="26.81640625" style="12" bestFit="1" customWidth="1"/>
    <col min="6" max="6" width="12.6328125" style="12" bestFit="1" customWidth="1"/>
    <col min="7" max="7" width="16.36328125" style="8" bestFit="1" customWidth="1"/>
    <col min="8" max="8" width="36.453125" style="10" bestFit="1" customWidth="1"/>
    <col min="9" max="9" width="13.81640625" style="13" bestFit="1" customWidth="1"/>
    <col min="10" max="10" width="12.1796875" style="13" bestFit="1" customWidth="1"/>
    <col min="11" max="11" width="13.1796875" style="13" bestFit="1" customWidth="1"/>
    <col min="12" max="12" width="36.453125" style="10" bestFit="1" customWidth="1"/>
    <col min="13" max="13" width="12.81640625" style="13" bestFit="1" customWidth="1"/>
    <col min="14" max="14" width="11.81640625" style="13" bestFit="1" customWidth="1"/>
    <col min="15" max="15" width="12.6328125" style="13" bestFit="1" customWidth="1"/>
    <col min="16" max="16" width="36.453125" style="10" bestFit="1" customWidth="1"/>
    <col min="17" max="17" width="13.36328125" style="13" bestFit="1" customWidth="1"/>
    <col min="18" max="18" width="12.1796875" style="13" bestFit="1" customWidth="1"/>
    <col min="19" max="19" width="13.1796875" style="13" bestFit="1" customWidth="1"/>
    <col min="20" max="20" width="36.453125" style="10" bestFit="1" customWidth="1"/>
    <col min="21" max="21" width="13.6328125" style="13" bestFit="1" customWidth="1"/>
    <col min="22" max="22" width="12.453125" style="13" bestFit="1" customWidth="1"/>
    <col min="23" max="23" width="13.453125" style="13" bestFit="1" customWidth="1"/>
    <col min="24" max="24" width="36.453125" style="10" bestFit="1" customWidth="1"/>
    <col min="25" max="25" width="13.453125" style="13" bestFit="1" customWidth="1"/>
    <col min="26" max="26" width="12.453125" style="13" bestFit="1" customWidth="1"/>
    <col min="27" max="27" width="13.36328125" style="13" bestFit="1" customWidth="1"/>
    <col min="28" max="28" width="36.453125" style="10" bestFit="1" customWidth="1"/>
    <col min="29" max="29" width="13.453125" style="13" bestFit="1" customWidth="1"/>
    <col min="30" max="30" width="12.36328125" style="13" bestFit="1" customWidth="1"/>
    <col min="31" max="31" width="13.36328125" style="13" bestFit="1" customWidth="1"/>
    <col min="32" max="32" width="36.453125" style="10" bestFit="1" customWidth="1"/>
    <col min="33" max="33" width="13.453125" style="13" bestFit="1" customWidth="1"/>
    <col min="34" max="34" width="12.36328125" style="13" bestFit="1" customWidth="1"/>
    <col min="35" max="35" width="13.36328125" style="13" bestFit="1" customWidth="1"/>
    <col min="36" max="36" width="15.6328125" style="4" bestFit="1" customWidth="1"/>
    <col min="37" max="37" width="25.36328125" bestFit="1" customWidth="1"/>
    <col min="39" max="39" width="12.1796875" bestFit="1" customWidth="1"/>
    <col min="40" max="40" width="14.1796875" bestFit="1" customWidth="1"/>
    <col min="41" max="41" width="3.1796875" bestFit="1" customWidth="1"/>
    <col min="42" max="42" width="13.36328125" customWidth="1"/>
    <col min="43" max="43" width="14.81640625" customWidth="1"/>
    <col min="44" max="44" width="16.453125" customWidth="1"/>
    <col min="45" max="45" width="14.453125" customWidth="1"/>
    <col min="46" max="49" width="3.1796875" bestFit="1" customWidth="1"/>
    <col min="50" max="50" width="4.1796875" bestFit="1" customWidth="1"/>
    <col min="51" max="51" width="10" bestFit="1" customWidth="1"/>
    <col min="52" max="53" width="11.6328125" bestFit="1" customWidth="1"/>
    <col min="54" max="54" width="7.36328125" bestFit="1" customWidth="1"/>
    <col min="55" max="57" width="11.6328125" bestFit="1" customWidth="1"/>
    <col min="58" max="58" width="7.36328125" bestFit="1" customWidth="1"/>
    <col min="59" max="60" width="11.6328125" bestFit="1" customWidth="1"/>
    <col min="61" max="61" width="7.36328125" bestFit="1" customWidth="1"/>
    <col min="62" max="64" width="11.6328125" bestFit="1" customWidth="1"/>
    <col min="65" max="65" width="7.36328125" bestFit="1" customWidth="1"/>
    <col min="66" max="68" width="11.6328125" bestFit="1" customWidth="1"/>
    <col min="69" max="69" width="7.36328125" bestFit="1" customWidth="1"/>
    <col min="70" max="72" width="11.6328125" bestFit="1" customWidth="1"/>
    <col min="73" max="73" width="7.36328125" bestFit="1" customWidth="1"/>
    <col min="74" max="75" width="11.6328125" bestFit="1" customWidth="1"/>
    <col min="76" max="76" width="7.36328125" bestFit="1" customWidth="1"/>
    <col min="77" max="79" width="11.6328125" bestFit="1" customWidth="1"/>
    <col min="80" max="80" width="8.36328125" bestFit="1" customWidth="1"/>
    <col min="81" max="81" width="10" bestFit="1" customWidth="1"/>
  </cols>
  <sheetData>
    <row r="1" spans="1:40" x14ac:dyDescent="0.35">
      <c r="A1" s="1" t="s">
        <v>0</v>
      </c>
      <c r="B1" s="1" t="s">
        <v>94</v>
      </c>
      <c r="C1" s="1" t="s">
        <v>156</v>
      </c>
      <c r="D1" s="6" t="s">
        <v>95</v>
      </c>
      <c r="E1" s="6" t="s">
        <v>219</v>
      </c>
      <c r="F1" s="6" t="s">
        <v>220</v>
      </c>
      <c r="G1" s="6" t="s">
        <v>207</v>
      </c>
      <c r="H1" s="9">
        <v>2012</v>
      </c>
      <c r="I1" s="9" t="s">
        <v>221</v>
      </c>
      <c r="J1" s="9" t="s">
        <v>222</v>
      </c>
      <c r="K1" s="9" t="s">
        <v>223</v>
      </c>
      <c r="L1" s="9">
        <v>2011</v>
      </c>
      <c r="M1" s="9" t="s">
        <v>224</v>
      </c>
      <c r="N1" s="9" t="s">
        <v>225</v>
      </c>
      <c r="O1" s="9" t="s">
        <v>226</v>
      </c>
      <c r="P1" s="9">
        <v>2010</v>
      </c>
      <c r="Q1" s="9" t="s">
        <v>227</v>
      </c>
      <c r="R1" s="9" t="s">
        <v>228</v>
      </c>
      <c r="S1" s="9" t="s">
        <v>229</v>
      </c>
      <c r="T1" s="9">
        <v>2009</v>
      </c>
      <c r="U1" s="9" t="s">
        <v>230</v>
      </c>
      <c r="V1" s="9" t="s">
        <v>231</v>
      </c>
      <c r="W1" s="9" t="s">
        <v>232</v>
      </c>
      <c r="X1" s="9">
        <v>2008</v>
      </c>
      <c r="Y1" s="9" t="s">
        <v>233</v>
      </c>
      <c r="Z1" s="9" t="s">
        <v>234</v>
      </c>
      <c r="AA1" s="9" t="s">
        <v>235</v>
      </c>
      <c r="AB1" s="9">
        <v>2007</v>
      </c>
      <c r="AC1" s="9" t="s">
        <v>236</v>
      </c>
      <c r="AD1" s="9" t="s">
        <v>237</v>
      </c>
      <c r="AE1" s="9" t="s">
        <v>238</v>
      </c>
      <c r="AF1" s="9">
        <v>2006</v>
      </c>
      <c r="AG1" s="9" t="s">
        <v>239</v>
      </c>
      <c r="AH1" s="9" t="s">
        <v>240</v>
      </c>
      <c r="AI1" s="9" t="s">
        <v>241</v>
      </c>
      <c r="AJ1" s="12" t="s">
        <v>153</v>
      </c>
      <c r="AK1" t="s">
        <v>208</v>
      </c>
    </row>
    <row r="2" spans="1:40" x14ac:dyDescent="0.35">
      <c r="A2" t="s">
        <v>10</v>
      </c>
      <c r="B2" t="s">
        <v>160</v>
      </c>
      <c r="C2" t="s">
        <v>157</v>
      </c>
      <c r="D2" s="8">
        <v>7</v>
      </c>
      <c r="E2" s="12">
        <f>VLOOKUP(C2,Information!$B$24:$C$42,2)</f>
        <v>2.8</v>
      </c>
      <c r="F2" s="12">
        <f>E2*D2</f>
        <v>19.599999999999998</v>
      </c>
      <c r="G2" s="8">
        <v>30</v>
      </c>
      <c r="H2" s="10">
        <v>2132</v>
      </c>
      <c r="I2" s="13">
        <f>H2*G2</f>
        <v>63960</v>
      </c>
      <c r="J2" s="13">
        <f>H2*F2</f>
        <v>41787.199999999997</v>
      </c>
      <c r="K2" s="13">
        <f>I2-J2</f>
        <v>22172.800000000003</v>
      </c>
      <c r="L2" s="10">
        <v>2648</v>
      </c>
      <c r="M2" s="13">
        <f>L2*G2</f>
        <v>79440</v>
      </c>
      <c r="N2" s="13">
        <f>L2*F2</f>
        <v>51900.799999999996</v>
      </c>
      <c r="O2" s="13">
        <f>M2-N2</f>
        <v>27539.200000000004</v>
      </c>
      <c r="P2" s="10">
        <v>2712</v>
      </c>
      <c r="Q2" s="13">
        <f>P2*G2</f>
        <v>81360</v>
      </c>
      <c r="R2" s="13">
        <f>P2*F2</f>
        <v>53155.199999999997</v>
      </c>
      <c r="S2" s="13">
        <f>Q2-R2</f>
        <v>28204.800000000003</v>
      </c>
      <c r="T2" s="10">
        <v>1775</v>
      </c>
      <c r="U2" s="13">
        <f>T2*G2</f>
        <v>53250</v>
      </c>
      <c r="V2" s="13">
        <f>F2*T2</f>
        <v>34789.999999999993</v>
      </c>
      <c r="W2" s="13">
        <f>U2-V2</f>
        <v>18460.000000000007</v>
      </c>
      <c r="X2" s="10">
        <v>2302</v>
      </c>
      <c r="Y2" s="13">
        <f>X2*G2</f>
        <v>69060</v>
      </c>
      <c r="Z2" s="13">
        <f>X2*F2</f>
        <v>45119.199999999997</v>
      </c>
      <c r="AA2" s="13">
        <f>Y2-Z2</f>
        <v>23940.800000000003</v>
      </c>
      <c r="AB2" s="10">
        <v>2250</v>
      </c>
      <c r="AC2" s="13">
        <f>AB2*G2</f>
        <v>67500</v>
      </c>
      <c r="AD2" s="13">
        <f>AB2*F2</f>
        <v>44099.999999999993</v>
      </c>
      <c r="AE2" s="13">
        <f>AC2-AD2</f>
        <v>23400.000000000007</v>
      </c>
      <c r="AF2" s="10">
        <v>2532</v>
      </c>
      <c r="AG2" s="13">
        <f>AF2*G2</f>
        <v>75960</v>
      </c>
      <c r="AH2" s="13">
        <f>AF2*F2</f>
        <v>49627.199999999997</v>
      </c>
      <c r="AI2" s="13">
        <f>AG2-AH2</f>
        <v>26332.800000000003</v>
      </c>
      <c r="AJ2" s="4" t="s">
        <v>199</v>
      </c>
      <c r="AK2">
        <v>91</v>
      </c>
    </row>
    <row r="3" spans="1:40" x14ac:dyDescent="0.35">
      <c r="A3" t="s">
        <v>10</v>
      </c>
      <c r="B3" t="s">
        <v>161</v>
      </c>
      <c r="C3" t="s">
        <v>158</v>
      </c>
      <c r="D3" s="8">
        <v>7</v>
      </c>
      <c r="E3" s="12">
        <f>VLOOKUP(C3,Information!$B$24:$C$42,2)</f>
        <v>3</v>
      </c>
      <c r="F3" s="12">
        <f t="shared" ref="F3:F66" si="0">E3*D3</f>
        <v>21</v>
      </c>
      <c r="G3" s="8">
        <v>40</v>
      </c>
      <c r="H3" s="10">
        <v>1300</v>
      </c>
      <c r="I3" s="13">
        <f t="shared" ref="I3:I66" si="1">H3*G3</f>
        <v>52000</v>
      </c>
      <c r="J3" s="13">
        <f t="shared" ref="J3:J66" si="2">H3*F3</f>
        <v>27300</v>
      </c>
      <c r="K3" s="13">
        <f t="shared" ref="K3:K66" si="3">I3-J3</f>
        <v>24700</v>
      </c>
      <c r="L3" s="10">
        <v>1250</v>
      </c>
      <c r="M3" s="13">
        <f t="shared" ref="M3:M66" si="4">L3*G3</f>
        <v>50000</v>
      </c>
      <c r="N3" s="13">
        <f t="shared" ref="N3:N66" si="5">L3*F3</f>
        <v>26250</v>
      </c>
      <c r="O3" s="13">
        <f t="shared" ref="O3:O66" si="6">M3-N3</f>
        <v>23750</v>
      </c>
      <c r="P3" s="10">
        <v>800</v>
      </c>
      <c r="Q3" s="13">
        <f t="shared" ref="Q3:Q66" si="7">P3*G3</f>
        <v>32000</v>
      </c>
      <c r="R3" s="13">
        <f t="shared" ref="R3:R66" si="8">P3*F3</f>
        <v>16800</v>
      </c>
      <c r="S3" s="13">
        <f t="shared" ref="S3:S66" si="9">Q3-R3</f>
        <v>15200</v>
      </c>
      <c r="T3" s="10">
        <v>750</v>
      </c>
      <c r="U3" s="13">
        <f t="shared" ref="U3:U66" si="10">T3*G3</f>
        <v>30000</v>
      </c>
      <c r="V3" s="13">
        <f t="shared" ref="V3:V66" si="11">F3*T3</f>
        <v>15750</v>
      </c>
      <c r="W3" s="13">
        <f t="shared" ref="W3:W66" si="12">U3-V3</f>
        <v>14250</v>
      </c>
      <c r="X3" s="10">
        <v>1200</v>
      </c>
      <c r="Y3" s="13">
        <f t="shared" ref="Y3:Y66" si="13">X3*G3</f>
        <v>48000</v>
      </c>
      <c r="Z3" s="13">
        <f t="shared" ref="Z3:Z66" si="14">X3*F3</f>
        <v>25200</v>
      </c>
      <c r="AA3" s="13">
        <f t="shared" ref="AA3:AA66" si="15">Y3-Z3</f>
        <v>22800</v>
      </c>
      <c r="AB3" s="10">
        <v>2050</v>
      </c>
      <c r="AC3" s="13">
        <f t="shared" ref="AC3:AC66" si="16">AB3*G3</f>
        <v>82000</v>
      </c>
      <c r="AD3" s="13">
        <f t="shared" ref="AD3:AD66" si="17">AB3*F3</f>
        <v>43050</v>
      </c>
      <c r="AE3" s="13">
        <f t="shared" ref="AE3:AE66" si="18">AC3-AD3</f>
        <v>38950</v>
      </c>
      <c r="AF3" s="10">
        <v>1980</v>
      </c>
      <c r="AG3" s="13">
        <f t="shared" ref="AG3:AG66" si="19">AF3*G3</f>
        <v>79200</v>
      </c>
      <c r="AH3" s="13">
        <f t="shared" ref="AH3:AH66" si="20">AF3*F3</f>
        <v>41580</v>
      </c>
      <c r="AI3" s="13">
        <f t="shared" ref="AI3:AI66" si="21">AG3-AH3</f>
        <v>37620</v>
      </c>
      <c r="AJ3" s="12" t="s">
        <v>199</v>
      </c>
      <c r="AK3">
        <v>97</v>
      </c>
    </row>
    <row r="4" spans="1:40" x14ac:dyDescent="0.35">
      <c r="A4" t="s">
        <v>10</v>
      </c>
      <c r="B4" t="s">
        <v>160</v>
      </c>
      <c r="C4" t="s">
        <v>159</v>
      </c>
      <c r="D4" s="8">
        <v>7</v>
      </c>
      <c r="E4" s="12">
        <f>VLOOKUP(C4,Information!$B$24:$C$42,2)</f>
        <v>3</v>
      </c>
      <c r="F4" s="12">
        <f t="shared" si="0"/>
        <v>21</v>
      </c>
      <c r="G4" s="8">
        <v>40</v>
      </c>
      <c r="H4" s="10">
        <v>6</v>
      </c>
      <c r="I4" s="13">
        <f t="shared" si="1"/>
        <v>240</v>
      </c>
      <c r="J4" s="13">
        <f t="shared" si="2"/>
        <v>126</v>
      </c>
      <c r="K4" s="13">
        <f t="shared" si="3"/>
        <v>114</v>
      </c>
      <c r="L4" s="10">
        <v>15</v>
      </c>
      <c r="M4" s="13">
        <f t="shared" si="4"/>
        <v>600</v>
      </c>
      <c r="N4" s="13">
        <f t="shared" si="5"/>
        <v>315</v>
      </c>
      <c r="O4" s="13">
        <f t="shared" si="6"/>
        <v>285</v>
      </c>
      <c r="Q4" s="13">
        <f t="shared" si="7"/>
        <v>0</v>
      </c>
      <c r="R4" s="13">
        <f t="shared" si="8"/>
        <v>0</v>
      </c>
      <c r="S4" s="13">
        <f t="shared" si="9"/>
        <v>0</v>
      </c>
      <c r="U4" s="13">
        <f t="shared" si="10"/>
        <v>0</v>
      </c>
      <c r="V4" s="13">
        <f t="shared" si="11"/>
        <v>0</v>
      </c>
      <c r="W4" s="13">
        <f t="shared" si="12"/>
        <v>0</v>
      </c>
      <c r="Y4" s="13">
        <f t="shared" si="13"/>
        <v>0</v>
      </c>
      <c r="Z4" s="13">
        <f t="shared" si="14"/>
        <v>0</v>
      </c>
      <c r="AA4" s="13">
        <f t="shared" si="15"/>
        <v>0</v>
      </c>
      <c r="AC4" s="13">
        <f t="shared" si="16"/>
        <v>0</v>
      </c>
      <c r="AD4" s="13">
        <f t="shared" si="17"/>
        <v>0</v>
      </c>
      <c r="AE4" s="13">
        <f t="shared" si="18"/>
        <v>0</v>
      </c>
      <c r="AG4" s="13">
        <f t="shared" si="19"/>
        <v>0</v>
      </c>
      <c r="AH4" s="13">
        <f t="shared" si="20"/>
        <v>0</v>
      </c>
      <c r="AI4" s="13">
        <f t="shared" si="21"/>
        <v>0</v>
      </c>
      <c r="AJ4" s="12" t="s">
        <v>199</v>
      </c>
      <c r="AK4">
        <v>94</v>
      </c>
    </row>
    <row r="5" spans="1:40" x14ac:dyDescent="0.35">
      <c r="A5" t="s">
        <v>10</v>
      </c>
      <c r="B5" t="s">
        <v>160</v>
      </c>
      <c r="C5" t="s">
        <v>162</v>
      </c>
      <c r="D5" s="8">
        <v>7</v>
      </c>
      <c r="E5" s="12">
        <f>VLOOKUP(C5,Information!$B$24:$C$42,2)</f>
        <v>3</v>
      </c>
      <c r="F5" s="12">
        <f t="shared" si="0"/>
        <v>21</v>
      </c>
      <c r="G5" s="8">
        <v>40</v>
      </c>
      <c r="H5" s="10">
        <v>135</v>
      </c>
      <c r="I5" s="13">
        <f t="shared" si="1"/>
        <v>5400</v>
      </c>
      <c r="J5" s="13">
        <f t="shared" si="2"/>
        <v>2835</v>
      </c>
      <c r="K5" s="13">
        <f t="shared" si="3"/>
        <v>2565</v>
      </c>
      <c r="L5" s="10">
        <v>46</v>
      </c>
      <c r="M5" s="13">
        <f t="shared" si="4"/>
        <v>1840</v>
      </c>
      <c r="N5" s="13">
        <f t="shared" si="5"/>
        <v>966</v>
      </c>
      <c r="O5" s="13">
        <f t="shared" si="6"/>
        <v>874</v>
      </c>
      <c r="Q5" s="13">
        <f t="shared" si="7"/>
        <v>0</v>
      </c>
      <c r="R5" s="13">
        <f t="shared" si="8"/>
        <v>0</v>
      </c>
      <c r="S5" s="13">
        <f t="shared" si="9"/>
        <v>0</v>
      </c>
      <c r="U5" s="13">
        <f t="shared" si="10"/>
        <v>0</v>
      </c>
      <c r="V5" s="13">
        <f t="shared" si="11"/>
        <v>0</v>
      </c>
      <c r="W5" s="13">
        <f t="shared" si="12"/>
        <v>0</v>
      </c>
      <c r="Y5" s="13">
        <f t="shared" si="13"/>
        <v>0</v>
      </c>
      <c r="Z5" s="13">
        <f t="shared" si="14"/>
        <v>0</v>
      </c>
      <c r="AA5" s="13">
        <f t="shared" si="15"/>
        <v>0</v>
      </c>
      <c r="AC5" s="13">
        <f t="shared" si="16"/>
        <v>0</v>
      </c>
      <c r="AD5" s="13">
        <f t="shared" si="17"/>
        <v>0</v>
      </c>
      <c r="AE5" s="13">
        <f t="shared" si="18"/>
        <v>0</v>
      </c>
      <c r="AG5" s="13">
        <f t="shared" si="19"/>
        <v>0</v>
      </c>
      <c r="AH5" s="13">
        <f t="shared" si="20"/>
        <v>0</v>
      </c>
      <c r="AI5" s="13">
        <f t="shared" si="21"/>
        <v>0</v>
      </c>
      <c r="AJ5" s="12" t="s">
        <v>199</v>
      </c>
      <c r="AK5">
        <v>95</v>
      </c>
      <c r="AM5" s="22" t="s">
        <v>242</v>
      </c>
      <c r="AN5" t="s">
        <v>294</v>
      </c>
    </row>
    <row r="6" spans="1:40" x14ac:dyDescent="0.35">
      <c r="A6" t="s">
        <v>5</v>
      </c>
      <c r="B6" t="s">
        <v>104</v>
      </c>
      <c r="C6" t="s">
        <v>157</v>
      </c>
      <c r="D6" s="8">
        <v>6</v>
      </c>
      <c r="E6" s="12">
        <f>VLOOKUP(C6,Information!$B$24:$C$42,2)</f>
        <v>2.8</v>
      </c>
      <c r="F6" s="12">
        <f t="shared" si="0"/>
        <v>16.799999999999997</v>
      </c>
      <c r="G6" s="8">
        <v>40</v>
      </c>
      <c r="H6" s="10">
        <v>405</v>
      </c>
      <c r="I6" s="13">
        <f t="shared" si="1"/>
        <v>16200</v>
      </c>
      <c r="J6" s="13">
        <f t="shared" si="2"/>
        <v>6803.9999999999991</v>
      </c>
      <c r="K6" s="13">
        <f t="shared" si="3"/>
        <v>9396</v>
      </c>
      <c r="L6" s="10">
        <v>534</v>
      </c>
      <c r="M6" s="13">
        <f t="shared" si="4"/>
        <v>21360</v>
      </c>
      <c r="N6" s="13">
        <f t="shared" si="5"/>
        <v>8971.1999999999989</v>
      </c>
      <c r="O6" s="13">
        <f t="shared" si="6"/>
        <v>12388.800000000001</v>
      </c>
      <c r="P6" s="10">
        <v>987</v>
      </c>
      <c r="Q6" s="13">
        <f t="shared" si="7"/>
        <v>39480</v>
      </c>
      <c r="R6" s="13">
        <f t="shared" si="8"/>
        <v>16581.599999999999</v>
      </c>
      <c r="S6" s="13">
        <f t="shared" si="9"/>
        <v>22898.400000000001</v>
      </c>
      <c r="T6" s="10">
        <v>1917</v>
      </c>
      <c r="U6" s="13">
        <f t="shared" si="10"/>
        <v>76680</v>
      </c>
      <c r="V6" s="13">
        <f t="shared" si="11"/>
        <v>32205.599999999995</v>
      </c>
      <c r="W6" s="13">
        <f t="shared" si="12"/>
        <v>44474.400000000009</v>
      </c>
      <c r="X6" s="10">
        <v>1047</v>
      </c>
      <c r="Y6" s="13">
        <f t="shared" si="13"/>
        <v>41880</v>
      </c>
      <c r="Z6" s="13">
        <f t="shared" si="14"/>
        <v>17589.599999999999</v>
      </c>
      <c r="AA6" s="13">
        <f t="shared" si="15"/>
        <v>24290.400000000001</v>
      </c>
      <c r="AB6" s="10">
        <v>326</v>
      </c>
      <c r="AC6" s="13">
        <f t="shared" si="16"/>
        <v>13040</v>
      </c>
      <c r="AD6" s="13">
        <f t="shared" si="17"/>
        <v>5476.7999999999993</v>
      </c>
      <c r="AE6" s="13">
        <f t="shared" si="18"/>
        <v>7563.2000000000007</v>
      </c>
      <c r="AF6" s="10">
        <v>857</v>
      </c>
      <c r="AG6" s="13">
        <f t="shared" si="19"/>
        <v>34280</v>
      </c>
      <c r="AH6" s="13">
        <f t="shared" si="20"/>
        <v>14397.599999999997</v>
      </c>
      <c r="AI6" s="13">
        <f t="shared" si="21"/>
        <v>19882.400000000001</v>
      </c>
      <c r="AJ6" s="12" t="s">
        <v>199</v>
      </c>
      <c r="AK6">
        <v>92</v>
      </c>
      <c r="AM6" s="20" t="s">
        <v>155</v>
      </c>
      <c r="AN6" s="23">
        <v>94.15</v>
      </c>
    </row>
    <row r="7" spans="1:40" x14ac:dyDescent="0.35">
      <c r="A7" t="s">
        <v>5</v>
      </c>
      <c r="B7" t="s">
        <v>104</v>
      </c>
      <c r="C7" t="s">
        <v>158</v>
      </c>
      <c r="D7" s="8">
        <v>6</v>
      </c>
      <c r="E7" s="12">
        <f>VLOOKUP(C7,Information!$B$24:$C$42,2)</f>
        <v>3</v>
      </c>
      <c r="F7" s="12">
        <f t="shared" si="0"/>
        <v>18</v>
      </c>
      <c r="G7" s="8">
        <v>50</v>
      </c>
      <c r="H7" s="10">
        <v>450</v>
      </c>
      <c r="I7" s="13">
        <f t="shared" si="1"/>
        <v>22500</v>
      </c>
      <c r="J7" s="13">
        <f t="shared" si="2"/>
        <v>8100</v>
      </c>
      <c r="K7" s="13">
        <f t="shared" si="3"/>
        <v>14400</v>
      </c>
      <c r="L7" s="10">
        <v>300</v>
      </c>
      <c r="M7" s="13">
        <f t="shared" si="4"/>
        <v>15000</v>
      </c>
      <c r="N7" s="13">
        <f t="shared" si="5"/>
        <v>5400</v>
      </c>
      <c r="O7" s="13">
        <f t="shared" si="6"/>
        <v>9600</v>
      </c>
      <c r="P7" s="10">
        <v>230</v>
      </c>
      <c r="Q7" s="13">
        <f t="shared" si="7"/>
        <v>11500</v>
      </c>
      <c r="R7" s="13">
        <f t="shared" si="8"/>
        <v>4140</v>
      </c>
      <c r="S7" s="13">
        <f t="shared" si="9"/>
        <v>7360</v>
      </c>
      <c r="T7" s="10">
        <v>200</v>
      </c>
      <c r="U7" s="13">
        <f t="shared" si="10"/>
        <v>10000</v>
      </c>
      <c r="V7" s="13">
        <f t="shared" si="11"/>
        <v>3600</v>
      </c>
      <c r="W7" s="13">
        <f t="shared" si="12"/>
        <v>6400</v>
      </c>
      <c r="X7" s="10">
        <v>225</v>
      </c>
      <c r="Y7" s="13">
        <f t="shared" si="13"/>
        <v>11250</v>
      </c>
      <c r="Z7" s="13">
        <f t="shared" si="14"/>
        <v>4050</v>
      </c>
      <c r="AA7" s="13">
        <f t="shared" si="15"/>
        <v>7200</v>
      </c>
      <c r="AB7" s="10">
        <v>705</v>
      </c>
      <c r="AC7" s="13">
        <f t="shared" si="16"/>
        <v>35250</v>
      </c>
      <c r="AD7" s="13">
        <f t="shared" si="17"/>
        <v>12690</v>
      </c>
      <c r="AE7" s="13">
        <f t="shared" si="18"/>
        <v>22560</v>
      </c>
      <c r="AF7" s="10">
        <v>680</v>
      </c>
      <c r="AG7" s="13">
        <f t="shared" si="19"/>
        <v>34000</v>
      </c>
      <c r="AH7" s="13">
        <f t="shared" si="20"/>
        <v>12240</v>
      </c>
      <c r="AI7" s="13">
        <f t="shared" si="21"/>
        <v>21760</v>
      </c>
      <c r="AJ7" s="12" t="s">
        <v>199</v>
      </c>
      <c r="AK7">
        <v>92</v>
      </c>
      <c r="AM7" s="20" t="s">
        <v>61</v>
      </c>
      <c r="AN7" s="23">
        <v>95.027027027027032</v>
      </c>
    </row>
    <row r="8" spans="1:40" x14ac:dyDescent="0.35">
      <c r="A8" t="s">
        <v>5</v>
      </c>
      <c r="B8" t="s">
        <v>104</v>
      </c>
      <c r="C8" t="s">
        <v>171</v>
      </c>
      <c r="D8" s="8">
        <v>6</v>
      </c>
      <c r="E8" s="12">
        <f>VLOOKUP(C8,Information!$B$24:$C$42,2)</f>
        <v>3.2</v>
      </c>
      <c r="F8" s="12">
        <f t="shared" si="0"/>
        <v>19.200000000000003</v>
      </c>
      <c r="G8" s="8">
        <v>55</v>
      </c>
      <c r="H8" s="10">
        <v>530</v>
      </c>
      <c r="I8" s="13">
        <f t="shared" si="1"/>
        <v>29150</v>
      </c>
      <c r="J8" s="13">
        <f t="shared" si="2"/>
        <v>10176.000000000002</v>
      </c>
      <c r="K8" s="13">
        <f t="shared" si="3"/>
        <v>18974</v>
      </c>
      <c r="L8" s="10">
        <v>135</v>
      </c>
      <c r="M8" s="13">
        <f t="shared" si="4"/>
        <v>7425</v>
      </c>
      <c r="N8" s="13">
        <f t="shared" si="5"/>
        <v>2592.0000000000005</v>
      </c>
      <c r="O8" s="13">
        <f t="shared" si="6"/>
        <v>4833</v>
      </c>
      <c r="Q8" s="13">
        <f t="shared" si="7"/>
        <v>0</v>
      </c>
      <c r="R8" s="13">
        <f t="shared" si="8"/>
        <v>0</v>
      </c>
      <c r="S8" s="13">
        <f t="shared" si="9"/>
        <v>0</v>
      </c>
      <c r="U8" s="13">
        <f t="shared" si="10"/>
        <v>0</v>
      </c>
      <c r="V8" s="13">
        <f t="shared" si="11"/>
        <v>0</v>
      </c>
      <c r="W8" s="13">
        <f t="shared" si="12"/>
        <v>0</v>
      </c>
      <c r="Y8" s="13">
        <f t="shared" si="13"/>
        <v>0</v>
      </c>
      <c r="Z8" s="13">
        <f t="shared" si="14"/>
        <v>0</v>
      </c>
      <c r="AA8" s="13">
        <f t="shared" si="15"/>
        <v>0</v>
      </c>
      <c r="AC8" s="13">
        <f t="shared" si="16"/>
        <v>0</v>
      </c>
      <c r="AD8" s="13">
        <f t="shared" si="17"/>
        <v>0</v>
      </c>
      <c r="AE8" s="13">
        <f t="shared" si="18"/>
        <v>0</v>
      </c>
      <c r="AG8" s="13">
        <f t="shared" si="19"/>
        <v>0</v>
      </c>
      <c r="AH8" s="13">
        <f t="shared" si="20"/>
        <v>0</v>
      </c>
      <c r="AI8" s="13">
        <f t="shared" si="21"/>
        <v>0</v>
      </c>
      <c r="AJ8" s="12" t="s">
        <v>199</v>
      </c>
      <c r="AK8">
        <v>90</v>
      </c>
      <c r="AM8" s="20" t="s">
        <v>199</v>
      </c>
      <c r="AN8" s="23">
        <v>95.234482758620686</v>
      </c>
    </row>
    <row r="9" spans="1:40" x14ac:dyDescent="0.35">
      <c r="A9" t="s">
        <v>32</v>
      </c>
      <c r="B9" t="s">
        <v>97</v>
      </c>
      <c r="C9" t="s">
        <v>157</v>
      </c>
      <c r="D9" s="8">
        <v>35</v>
      </c>
      <c r="E9" s="12">
        <f>VLOOKUP(C9,Information!$B$24:$C$42,2)</f>
        <v>2.8</v>
      </c>
      <c r="F9" s="12">
        <f t="shared" si="0"/>
        <v>98</v>
      </c>
      <c r="G9" s="8">
        <v>185</v>
      </c>
      <c r="H9" s="10">
        <v>112</v>
      </c>
      <c r="I9" s="13">
        <f t="shared" si="1"/>
        <v>20720</v>
      </c>
      <c r="J9" s="13">
        <f t="shared" si="2"/>
        <v>10976</v>
      </c>
      <c r="K9" s="13">
        <f t="shared" si="3"/>
        <v>9744</v>
      </c>
      <c r="L9" s="10">
        <v>98</v>
      </c>
      <c r="M9" s="13">
        <f t="shared" si="4"/>
        <v>18130</v>
      </c>
      <c r="N9" s="13">
        <f t="shared" si="5"/>
        <v>9604</v>
      </c>
      <c r="O9" s="13">
        <f t="shared" si="6"/>
        <v>8526</v>
      </c>
      <c r="P9" s="10">
        <v>92</v>
      </c>
      <c r="Q9" s="13">
        <f t="shared" si="7"/>
        <v>17020</v>
      </c>
      <c r="R9" s="13">
        <f t="shared" si="8"/>
        <v>9016</v>
      </c>
      <c r="S9" s="13">
        <f t="shared" si="9"/>
        <v>8004</v>
      </c>
      <c r="T9" s="10">
        <v>235</v>
      </c>
      <c r="U9" s="13">
        <f t="shared" si="10"/>
        <v>43475</v>
      </c>
      <c r="V9" s="13">
        <f t="shared" si="11"/>
        <v>23030</v>
      </c>
      <c r="W9" s="13">
        <f t="shared" si="12"/>
        <v>20445</v>
      </c>
      <c r="X9" s="10">
        <v>176</v>
      </c>
      <c r="Y9" s="13">
        <f t="shared" si="13"/>
        <v>32560</v>
      </c>
      <c r="Z9" s="13">
        <f t="shared" si="14"/>
        <v>17248</v>
      </c>
      <c r="AA9" s="13">
        <f t="shared" si="15"/>
        <v>15312</v>
      </c>
      <c r="AB9" s="10">
        <v>88</v>
      </c>
      <c r="AC9" s="13">
        <f t="shared" si="16"/>
        <v>16280</v>
      </c>
      <c r="AD9" s="13">
        <f t="shared" si="17"/>
        <v>8624</v>
      </c>
      <c r="AE9" s="13">
        <f t="shared" si="18"/>
        <v>7656</v>
      </c>
      <c r="AF9" s="10">
        <v>28</v>
      </c>
      <c r="AG9" s="13">
        <f t="shared" si="19"/>
        <v>5180</v>
      </c>
      <c r="AH9" s="13">
        <f t="shared" si="20"/>
        <v>2744</v>
      </c>
      <c r="AI9" s="13">
        <f t="shared" si="21"/>
        <v>2436</v>
      </c>
      <c r="AJ9" s="12" t="s">
        <v>199</v>
      </c>
      <c r="AK9">
        <v>97</v>
      </c>
      <c r="AM9" s="20" t="s">
        <v>243</v>
      </c>
      <c r="AN9" s="23">
        <v>95.089108910891085</v>
      </c>
    </row>
    <row r="10" spans="1:40" x14ac:dyDescent="0.35">
      <c r="A10" t="s">
        <v>32</v>
      </c>
      <c r="B10" t="s">
        <v>97</v>
      </c>
      <c r="C10" t="s">
        <v>158</v>
      </c>
      <c r="D10" s="8">
        <v>35</v>
      </c>
      <c r="E10" s="12">
        <f>VLOOKUP(C10,Information!$B$24:$C$42,2)</f>
        <v>3</v>
      </c>
      <c r="F10" s="12">
        <f t="shared" si="0"/>
        <v>105</v>
      </c>
      <c r="G10" s="8">
        <v>250</v>
      </c>
      <c r="H10" s="10">
        <v>230</v>
      </c>
      <c r="I10" s="13">
        <f t="shared" si="1"/>
        <v>57500</v>
      </c>
      <c r="J10" s="13">
        <f t="shared" si="2"/>
        <v>24150</v>
      </c>
      <c r="K10" s="13">
        <f t="shared" si="3"/>
        <v>33350</v>
      </c>
      <c r="L10" s="10">
        <v>187</v>
      </c>
      <c r="M10" s="13">
        <f t="shared" si="4"/>
        <v>46750</v>
      </c>
      <c r="N10" s="13">
        <f t="shared" si="5"/>
        <v>19635</v>
      </c>
      <c r="O10" s="13">
        <f t="shared" si="6"/>
        <v>27115</v>
      </c>
      <c r="P10" s="10">
        <v>135</v>
      </c>
      <c r="Q10" s="13">
        <f t="shared" si="7"/>
        <v>33750</v>
      </c>
      <c r="R10" s="13">
        <f t="shared" si="8"/>
        <v>14175</v>
      </c>
      <c r="S10" s="13">
        <f t="shared" si="9"/>
        <v>19575</v>
      </c>
      <c r="T10" s="10">
        <v>87</v>
      </c>
      <c r="U10" s="13">
        <f t="shared" si="10"/>
        <v>21750</v>
      </c>
      <c r="V10" s="13">
        <f t="shared" si="11"/>
        <v>9135</v>
      </c>
      <c r="W10" s="13">
        <f t="shared" si="12"/>
        <v>12615</v>
      </c>
      <c r="X10" s="10">
        <v>53</v>
      </c>
      <c r="Y10" s="13">
        <f t="shared" si="13"/>
        <v>13250</v>
      </c>
      <c r="Z10" s="13">
        <f t="shared" si="14"/>
        <v>5565</v>
      </c>
      <c r="AA10" s="13">
        <f t="shared" si="15"/>
        <v>7685</v>
      </c>
      <c r="AB10" s="10">
        <v>235</v>
      </c>
      <c r="AC10" s="13">
        <f t="shared" si="16"/>
        <v>58750</v>
      </c>
      <c r="AD10" s="13">
        <f t="shared" si="17"/>
        <v>24675</v>
      </c>
      <c r="AE10" s="13">
        <f t="shared" si="18"/>
        <v>34075</v>
      </c>
      <c r="AF10" s="10">
        <v>200</v>
      </c>
      <c r="AG10" s="13">
        <f t="shared" si="19"/>
        <v>50000</v>
      </c>
      <c r="AH10" s="13">
        <f t="shared" si="20"/>
        <v>21000</v>
      </c>
      <c r="AI10" s="13">
        <f t="shared" si="21"/>
        <v>29000</v>
      </c>
      <c r="AJ10" s="12" t="s">
        <v>199</v>
      </c>
      <c r="AK10">
        <v>96</v>
      </c>
    </row>
    <row r="11" spans="1:40" x14ac:dyDescent="0.35">
      <c r="A11" t="s">
        <v>32</v>
      </c>
      <c r="B11" t="s">
        <v>97</v>
      </c>
      <c r="C11" t="s">
        <v>190</v>
      </c>
      <c r="D11" s="8">
        <v>35</v>
      </c>
      <c r="E11" s="12">
        <f>VLOOKUP(C11,Information!$B$24:$C$42,2)</f>
        <v>3.2</v>
      </c>
      <c r="F11" s="12">
        <f t="shared" si="0"/>
        <v>112</v>
      </c>
      <c r="G11" s="8">
        <v>250</v>
      </c>
      <c r="H11" s="10">
        <v>26</v>
      </c>
      <c r="I11" s="13">
        <f t="shared" si="1"/>
        <v>6500</v>
      </c>
      <c r="J11" s="13">
        <f t="shared" si="2"/>
        <v>2912</v>
      </c>
      <c r="K11" s="13">
        <f t="shared" si="3"/>
        <v>3588</v>
      </c>
      <c r="L11" s="10">
        <v>13</v>
      </c>
      <c r="M11" s="13">
        <f t="shared" si="4"/>
        <v>3250</v>
      </c>
      <c r="N11" s="13">
        <f t="shared" si="5"/>
        <v>1456</v>
      </c>
      <c r="O11" s="13">
        <f t="shared" si="6"/>
        <v>1794</v>
      </c>
      <c r="Q11" s="13">
        <f t="shared" si="7"/>
        <v>0</v>
      </c>
      <c r="R11" s="13">
        <f t="shared" si="8"/>
        <v>0</v>
      </c>
      <c r="S11" s="13">
        <f t="shared" si="9"/>
        <v>0</v>
      </c>
      <c r="U11" s="13">
        <f t="shared" si="10"/>
        <v>0</v>
      </c>
      <c r="V11" s="13">
        <f t="shared" si="11"/>
        <v>0</v>
      </c>
      <c r="W11" s="13">
        <f t="shared" si="12"/>
        <v>0</v>
      </c>
      <c r="Y11" s="13">
        <f t="shared" si="13"/>
        <v>0</v>
      </c>
      <c r="Z11" s="13">
        <f t="shared" si="14"/>
        <v>0</v>
      </c>
      <c r="AA11" s="13">
        <f t="shared" si="15"/>
        <v>0</v>
      </c>
      <c r="AC11" s="13">
        <f t="shared" si="16"/>
        <v>0</v>
      </c>
      <c r="AD11" s="13">
        <f t="shared" si="17"/>
        <v>0</v>
      </c>
      <c r="AE11" s="13">
        <f t="shared" si="18"/>
        <v>0</v>
      </c>
      <c r="AG11" s="13">
        <f t="shared" si="19"/>
        <v>0</v>
      </c>
      <c r="AH11" s="13">
        <f t="shared" si="20"/>
        <v>0</v>
      </c>
      <c r="AI11" s="13">
        <f t="shared" si="21"/>
        <v>0</v>
      </c>
      <c r="AJ11" s="12" t="s">
        <v>199</v>
      </c>
      <c r="AK11">
        <v>95</v>
      </c>
      <c r="AM11" t="s">
        <v>242</v>
      </c>
      <c r="AN11" t="s">
        <v>294</v>
      </c>
    </row>
    <row r="12" spans="1:40" x14ac:dyDescent="0.35">
      <c r="A12" t="s">
        <v>32</v>
      </c>
      <c r="B12" t="s">
        <v>97</v>
      </c>
      <c r="C12" t="s">
        <v>191</v>
      </c>
      <c r="D12" s="8">
        <v>35</v>
      </c>
      <c r="E12" s="12">
        <f>VLOOKUP(C12,Information!$B$24:$C$42,2)</f>
        <v>3.2</v>
      </c>
      <c r="F12" s="12">
        <f t="shared" si="0"/>
        <v>112</v>
      </c>
      <c r="G12" s="8">
        <v>250</v>
      </c>
      <c r="H12" s="10">
        <v>135</v>
      </c>
      <c r="I12" s="13">
        <f t="shared" si="1"/>
        <v>33750</v>
      </c>
      <c r="J12" s="13">
        <f t="shared" si="2"/>
        <v>15120</v>
      </c>
      <c r="K12" s="13">
        <f t="shared" si="3"/>
        <v>18630</v>
      </c>
      <c r="L12" s="10">
        <v>78</v>
      </c>
      <c r="M12" s="13">
        <f t="shared" si="4"/>
        <v>19500</v>
      </c>
      <c r="N12" s="13">
        <f t="shared" si="5"/>
        <v>8736</v>
      </c>
      <c r="O12" s="13">
        <f t="shared" si="6"/>
        <v>10764</v>
      </c>
      <c r="Q12" s="13">
        <f t="shared" si="7"/>
        <v>0</v>
      </c>
      <c r="R12" s="13">
        <f t="shared" si="8"/>
        <v>0</v>
      </c>
      <c r="S12" s="13">
        <f t="shared" si="9"/>
        <v>0</v>
      </c>
      <c r="U12" s="13">
        <f t="shared" si="10"/>
        <v>0</v>
      </c>
      <c r="V12" s="13">
        <f t="shared" si="11"/>
        <v>0</v>
      </c>
      <c r="W12" s="13">
        <f t="shared" si="12"/>
        <v>0</v>
      </c>
      <c r="Y12" s="13">
        <f t="shared" si="13"/>
        <v>0</v>
      </c>
      <c r="Z12" s="13">
        <f t="shared" si="14"/>
        <v>0</v>
      </c>
      <c r="AA12" s="13">
        <f t="shared" si="15"/>
        <v>0</v>
      </c>
      <c r="AC12" s="13">
        <f t="shared" si="16"/>
        <v>0</v>
      </c>
      <c r="AD12" s="13">
        <f t="shared" si="17"/>
        <v>0</v>
      </c>
      <c r="AE12" s="13">
        <f t="shared" si="18"/>
        <v>0</v>
      </c>
      <c r="AG12" s="13">
        <f t="shared" si="19"/>
        <v>0</v>
      </c>
      <c r="AH12" s="13">
        <f t="shared" si="20"/>
        <v>0</v>
      </c>
      <c r="AI12" s="13">
        <f t="shared" si="21"/>
        <v>0</v>
      </c>
      <c r="AJ12" s="12" t="s">
        <v>199</v>
      </c>
      <c r="AK12">
        <v>95</v>
      </c>
      <c r="AM12" t="s">
        <v>155</v>
      </c>
      <c r="AN12">
        <v>94.15</v>
      </c>
    </row>
    <row r="13" spans="1:40" x14ac:dyDescent="0.35">
      <c r="A13" t="s">
        <v>32</v>
      </c>
      <c r="B13" t="s">
        <v>97</v>
      </c>
      <c r="C13" t="s">
        <v>175</v>
      </c>
      <c r="D13" s="8">
        <v>35</v>
      </c>
      <c r="E13" s="12">
        <f>VLOOKUP(C13,Information!$B$24:$C$42,2)</f>
        <v>3.2</v>
      </c>
      <c r="F13" s="12">
        <f t="shared" si="0"/>
        <v>112</v>
      </c>
      <c r="G13" s="8">
        <v>250</v>
      </c>
      <c r="H13" s="10">
        <v>15</v>
      </c>
      <c r="I13" s="13">
        <f t="shared" si="1"/>
        <v>3750</v>
      </c>
      <c r="J13" s="13">
        <f t="shared" si="2"/>
        <v>1680</v>
      </c>
      <c r="K13" s="13">
        <f t="shared" si="3"/>
        <v>2070</v>
      </c>
      <c r="L13" s="10">
        <v>8</v>
      </c>
      <c r="M13" s="13">
        <f t="shared" si="4"/>
        <v>2000</v>
      </c>
      <c r="N13" s="13">
        <f t="shared" si="5"/>
        <v>896</v>
      </c>
      <c r="O13" s="13">
        <f t="shared" si="6"/>
        <v>1104</v>
      </c>
      <c r="Q13" s="13">
        <f t="shared" si="7"/>
        <v>0</v>
      </c>
      <c r="R13" s="13">
        <f t="shared" si="8"/>
        <v>0</v>
      </c>
      <c r="S13" s="13">
        <f t="shared" si="9"/>
        <v>0</v>
      </c>
      <c r="U13" s="13">
        <f t="shared" si="10"/>
        <v>0</v>
      </c>
      <c r="V13" s="13">
        <f t="shared" si="11"/>
        <v>0</v>
      </c>
      <c r="W13" s="13">
        <f t="shared" si="12"/>
        <v>0</v>
      </c>
      <c r="Y13" s="13">
        <f t="shared" si="13"/>
        <v>0</v>
      </c>
      <c r="Z13" s="13">
        <f t="shared" si="14"/>
        <v>0</v>
      </c>
      <c r="AA13" s="13">
        <f t="shared" si="15"/>
        <v>0</v>
      </c>
      <c r="AC13" s="13">
        <f t="shared" si="16"/>
        <v>0</v>
      </c>
      <c r="AD13" s="13">
        <f t="shared" si="17"/>
        <v>0</v>
      </c>
      <c r="AE13" s="13">
        <f t="shared" si="18"/>
        <v>0</v>
      </c>
      <c r="AG13" s="13">
        <f t="shared" si="19"/>
        <v>0</v>
      </c>
      <c r="AH13" s="13">
        <f t="shared" si="20"/>
        <v>0</v>
      </c>
      <c r="AI13" s="13">
        <f t="shared" si="21"/>
        <v>0</v>
      </c>
      <c r="AJ13" s="12" t="s">
        <v>199</v>
      </c>
      <c r="AK13">
        <v>97</v>
      </c>
      <c r="AM13" t="s">
        <v>61</v>
      </c>
      <c r="AN13">
        <v>95.027027027027032</v>
      </c>
    </row>
    <row r="14" spans="1:40" x14ac:dyDescent="0.35">
      <c r="A14" t="s">
        <v>32</v>
      </c>
      <c r="B14" t="s">
        <v>97</v>
      </c>
      <c r="C14" t="s">
        <v>171</v>
      </c>
      <c r="D14" s="8">
        <v>35</v>
      </c>
      <c r="E14" s="12">
        <f>VLOOKUP(C14,Information!$B$24:$C$42,2)</f>
        <v>3.2</v>
      </c>
      <c r="F14" s="12">
        <f t="shared" si="0"/>
        <v>112</v>
      </c>
      <c r="G14" s="8">
        <v>250</v>
      </c>
      <c r="H14" s="10">
        <v>76</v>
      </c>
      <c r="I14" s="13">
        <f t="shared" si="1"/>
        <v>19000</v>
      </c>
      <c r="J14" s="13">
        <f t="shared" si="2"/>
        <v>8512</v>
      </c>
      <c r="K14" s="13">
        <f t="shared" si="3"/>
        <v>10488</v>
      </c>
      <c r="L14" s="10">
        <v>55</v>
      </c>
      <c r="M14" s="13">
        <f t="shared" si="4"/>
        <v>13750</v>
      </c>
      <c r="N14" s="13">
        <f t="shared" si="5"/>
        <v>6160</v>
      </c>
      <c r="O14" s="13">
        <f t="shared" si="6"/>
        <v>7590</v>
      </c>
      <c r="Q14" s="13">
        <f t="shared" si="7"/>
        <v>0</v>
      </c>
      <c r="R14" s="13">
        <f t="shared" si="8"/>
        <v>0</v>
      </c>
      <c r="S14" s="13">
        <f t="shared" si="9"/>
        <v>0</v>
      </c>
      <c r="U14" s="13">
        <f t="shared" si="10"/>
        <v>0</v>
      </c>
      <c r="V14" s="13">
        <f t="shared" si="11"/>
        <v>0</v>
      </c>
      <c r="W14" s="13">
        <f t="shared" si="12"/>
        <v>0</v>
      </c>
      <c r="Y14" s="13">
        <f t="shared" si="13"/>
        <v>0</v>
      </c>
      <c r="Z14" s="13">
        <f t="shared" si="14"/>
        <v>0</v>
      </c>
      <c r="AA14" s="13">
        <f t="shared" si="15"/>
        <v>0</v>
      </c>
      <c r="AC14" s="13">
        <f t="shared" si="16"/>
        <v>0</v>
      </c>
      <c r="AD14" s="13">
        <f t="shared" si="17"/>
        <v>0</v>
      </c>
      <c r="AE14" s="13">
        <f t="shared" si="18"/>
        <v>0</v>
      </c>
      <c r="AG14" s="13">
        <f t="shared" si="19"/>
        <v>0</v>
      </c>
      <c r="AH14" s="13">
        <f t="shared" si="20"/>
        <v>0</v>
      </c>
      <c r="AI14" s="13">
        <f t="shared" si="21"/>
        <v>0</v>
      </c>
      <c r="AJ14" s="12" t="s">
        <v>199</v>
      </c>
      <c r="AK14">
        <v>95</v>
      </c>
      <c r="AM14" t="s">
        <v>199</v>
      </c>
      <c r="AN14">
        <v>95.234482758620686</v>
      </c>
    </row>
    <row r="15" spans="1:40" x14ac:dyDescent="0.35">
      <c r="A15" t="s">
        <v>15</v>
      </c>
      <c r="B15" t="s">
        <v>98</v>
      </c>
      <c r="C15" t="s">
        <v>157</v>
      </c>
      <c r="D15" s="8">
        <v>7</v>
      </c>
      <c r="E15" s="12">
        <f>VLOOKUP(C15,Information!$B$24:$C$42,2)</f>
        <v>2.8</v>
      </c>
      <c r="F15" s="12">
        <f t="shared" si="0"/>
        <v>19.599999999999998</v>
      </c>
      <c r="G15" s="8">
        <v>45</v>
      </c>
      <c r="H15" s="10">
        <v>1064</v>
      </c>
      <c r="I15" s="13">
        <f t="shared" si="1"/>
        <v>47880</v>
      </c>
      <c r="J15" s="13">
        <f t="shared" si="2"/>
        <v>20854.399999999998</v>
      </c>
      <c r="K15" s="13">
        <f t="shared" si="3"/>
        <v>27025.600000000002</v>
      </c>
      <c r="L15" s="10">
        <v>1153</v>
      </c>
      <c r="M15" s="13">
        <f t="shared" si="4"/>
        <v>51885</v>
      </c>
      <c r="N15" s="13">
        <f t="shared" si="5"/>
        <v>22598.799999999999</v>
      </c>
      <c r="O15" s="13">
        <f t="shared" si="6"/>
        <v>29286.2</v>
      </c>
      <c r="P15" s="10">
        <v>1979</v>
      </c>
      <c r="Q15" s="13">
        <f t="shared" si="7"/>
        <v>89055</v>
      </c>
      <c r="R15" s="13">
        <f t="shared" si="8"/>
        <v>38788.399999999994</v>
      </c>
      <c r="S15" s="13">
        <f t="shared" si="9"/>
        <v>50266.600000000006</v>
      </c>
      <c r="T15" s="10">
        <v>2901</v>
      </c>
      <c r="U15" s="13">
        <f t="shared" si="10"/>
        <v>130545</v>
      </c>
      <c r="V15" s="13">
        <f t="shared" si="11"/>
        <v>56859.599999999991</v>
      </c>
      <c r="W15" s="13">
        <f t="shared" si="12"/>
        <v>73685.400000000009</v>
      </c>
      <c r="X15" s="10">
        <v>2434</v>
      </c>
      <c r="Y15" s="13">
        <f t="shared" si="13"/>
        <v>109530</v>
      </c>
      <c r="Z15" s="13">
        <f t="shared" si="14"/>
        <v>47706.399999999994</v>
      </c>
      <c r="AA15" s="13">
        <f t="shared" si="15"/>
        <v>61823.600000000006</v>
      </c>
      <c r="AB15" s="10">
        <v>1693</v>
      </c>
      <c r="AC15" s="13">
        <f t="shared" si="16"/>
        <v>76185</v>
      </c>
      <c r="AD15" s="13">
        <f t="shared" si="17"/>
        <v>33182.799999999996</v>
      </c>
      <c r="AE15" s="13">
        <f t="shared" si="18"/>
        <v>43002.200000000004</v>
      </c>
      <c r="AF15" s="10">
        <v>1311</v>
      </c>
      <c r="AG15" s="13">
        <f t="shared" si="19"/>
        <v>58995</v>
      </c>
      <c r="AH15" s="13">
        <f t="shared" si="20"/>
        <v>25695.599999999999</v>
      </c>
      <c r="AI15" s="13">
        <f t="shared" si="21"/>
        <v>33299.4</v>
      </c>
      <c r="AJ15" s="12" t="s">
        <v>199</v>
      </c>
      <c r="AK15">
        <v>94</v>
      </c>
    </row>
    <row r="16" spans="1:40" x14ac:dyDescent="0.35">
      <c r="A16" t="s">
        <v>15</v>
      </c>
      <c r="B16" t="s">
        <v>98</v>
      </c>
      <c r="C16" t="s">
        <v>158</v>
      </c>
      <c r="D16" s="8">
        <v>7</v>
      </c>
      <c r="E16" s="12">
        <f>VLOOKUP(C16,Information!$B$24:$C$42,2)</f>
        <v>3</v>
      </c>
      <c r="F16" s="12">
        <f t="shared" si="0"/>
        <v>21</v>
      </c>
      <c r="G16" s="8">
        <v>55</v>
      </c>
      <c r="H16" s="10">
        <v>1578</v>
      </c>
      <c r="I16" s="13">
        <f t="shared" si="1"/>
        <v>86790</v>
      </c>
      <c r="J16" s="13">
        <f t="shared" si="2"/>
        <v>33138</v>
      </c>
      <c r="K16" s="13">
        <f t="shared" si="3"/>
        <v>53652</v>
      </c>
      <c r="L16" s="10">
        <v>1450</v>
      </c>
      <c r="M16" s="13">
        <f t="shared" si="4"/>
        <v>79750</v>
      </c>
      <c r="N16" s="13">
        <f t="shared" si="5"/>
        <v>30450</v>
      </c>
      <c r="O16" s="13">
        <f t="shared" si="6"/>
        <v>49300</v>
      </c>
      <c r="P16" s="10">
        <v>1135</v>
      </c>
      <c r="Q16" s="13">
        <f t="shared" si="7"/>
        <v>62425</v>
      </c>
      <c r="R16" s="13">
        <f t="shared" si="8"/>
        <v>23835</v>
      </c>
      <c r="S16" s="13">
        <f t="shared" si="9"/>
        <v>38590</v>
      </c>
      <c r="T16" s="10">
        <v>957</v>
      </c>
      <c r="U16" s="13">
        <f t="shared" si="10"/>
        <v>52635</v>
      </c>
      <c r="V16" s="13">
        <f t="shared" si="11"/>
        <v>20097</v>
      </c>
      <c r="W16" s="13">
        <f t="shared" si="12"/>
        <v>32538</v>
      </c>
      <c r="X16" s="10">
        <v>2300</v>
      </c>
      <c r="Y16" s="13">
        <f t="shared" si="13"/>
        <v>126500</v>
      </c>
      <c r="Z16" s="13">
        <f t="shared" si="14"/>
        <v>48300</v>
      </c>
      <c r="AA16" s="13">
        <f t="shared" si="15"/>
        <v>78200</v>
      </c>
      <c r="AB16" s="10">
        <v>2780</v>
      </c>
      <c r="AC16" s="13">
        <f t="shared" si="16"/>
        <v>152900</v>
      </c>
      <c r="AD16" s="13">
        <f t="shared" si="17"/>
        <v>58380</v>
      </c>
      <c r="AE16" s="13">
        <f t="shared" si="18"/>
        <v>94520</v>
      </c>
      <c r="AF16" s="10">
        <v>2800</v>
      </c>
      <c r="AG16" s="13">
        <f t="shared" si="19"/>
        <v>154000</v>
      </c>
      <c r="AH16" s="13">
        <f t="shared" si="20"/>
        <v>58800</v>
      </c>
      <c r="AI16" s="13">
        <f t="shared" si="21"/>
        <v>95200</v>
      </c>
      <c r="AJ16" s="12" t="s">
        <v>199</v>
      </c>
      <c r="AK16">
        <v>95</v>
      </c>
    </row>
    <row r="17" spans="1:37" x14ac:dyDescent="0.35">
      <c r="A17" t="s">
        <v>15</v>
      </c>
      <c r="B17" t="s">
        <v>98</v>
      </c>
      <c r="C17" t="s">
        <v>169</v>
      </c>
      <c r="D17" s="8">
        <v>7</v>
      </c>
      <c r="E17" s="12">
        <f>VLOOKUP(C17,Information!$B$24:$C$42,2)</f>
        <v>3</v>
      </c>
      <c r="F17" s="12">
        <f t="shared" si="0"/>
        <v>21</v>
      </c>
      <c r="G17" s="8">
        <v>55</v>
      </c>
      <c r="H17" s="10">
        <v>23</v>
      </c>
      <c r="I17" s="13">
        <f t="shared" si="1"/>
        <v>1265</v>
      </c>
      <c r="J17" s="13">
        <f t="shared" si="2"/>
        <v>483</v>
      </c>
      <c r="K17" s="13">
        <f t="shared" si="3"/>
        <v>782</v>
      </c>
      <c r="L17" s="10">
        <v>15</v>
      </c>
      <c r="M17" s="13">
        <f t="shared" si="4"/>
        <v>825</v>
      </c>
      <c r="N17" s="13">
        <f t="shared" si="5"/>
        <v>315</v>
      </c>
      <c r="O17" s="13">
        <f t="shared" si="6"/>
        <v>510</v>
      </c>
      <c r="Q17" s="13">
        <f t="shared" si="7"/>
        <v>0</v>
      </c>
      <c r="R17" s="13">
        <f t="shared" si="8"/>
        <v>0</v>
      </c>
      <c r="S17" s="13">
        <f t="shared" si="9"/>
        <v>0</v>
      </c>
      <c r="U17" s="13">
        <f t="shared" si="10"/>
        <v>0</v>
      </c>
      <c r="V17" s="13">
        <f t="shared" si="11"/>
        <v>0</v>
      </c>
      <c r="W17" s="13">
        <f t="shared" si="12"/>
        <v>0</v>
      </c>
      <c r="Y17" s="13">
        <f t="shared" si="13"/>
        <v>0</v>
      </c>
      <c r="Z17" s="13">
        <f t="shared" si="14"/>
        <v>0</v>
      </c>
      <c r="AA17" s="13">
        <f t="shared" si="15"/>
        <v>0</v>
      </c>
      <c r="AC17" s="13">
        <f t="shared" si="16"/>
        <v>0</v>
      </c>
      <c r="AD17" s="13">
        <f t="shared" si="17"/>
        <v>0</v>
      </c>
      <c r="AE17" s="13">
        <f t="shared" si="18"/>
        <v>0</v>
      </c>
      <c r="AG17" s="13">
        <f t="shared" si="19"/>
        <v>0</v>
      </c>
      <c r="AH17" s="13">
        <f t="shared" si="20"/>
        <v>0</v>
      </c>
      <c r="AI17" s="13">
        <f t="shared" si="21"/>
        <v>0</v>
      </c>
      <c r="AJ17" s="12" t="s">
        <v>199</v>
      </c>
      <c r="AK17">
        <v>90</v>
      </c>
    </row>
    <row r="18" spans="1:37" x14ac:dyDescent="0.35">
      <c r="A18" t="s">
        <v>9</v>
      </c>
      <c r="B18" t="s">
        <v>99</v>
      </c>
      <c r="C18" t="s">
        <v>192</v>
      </c>
      <c r="D18" s="8">
        <v>15</v>
      </c>
      <c r="E18" s="12">
        <f>VLOOKUP(C18,Information!$B$24:$C$42,2)</f>
        <v>3</v>
      </c>
      <c r="F18" s="12">
        <f t="shared" si="0"/>
        <v>45</v>
      </c>
      <c r="G18" s="8">
        <v>75</v>
      </c>
      <c r="H18" s="10">
        <v>496</v>
      </c>
      <c r="I18" s="13">
        <f t="shared" si="1"/>
        <v>37200</v>
      </c>
      <c r="J18" s="13">
        <f t="shared" si="2"/>
        <v>22320</v>
      </c>
      <c r="K18" s="13">
        <f t="shared" si="3"/>
        <v>14880</v>
      </c>
      <c r="L18" s="10">
        <v>557</v>
      </c>
      <c r="M18" s="13">
        <f t="shared" si="4"/>
        <v>41775</v>
      </c>
      <c r="N18" s="13">
        <f t="shared" si="5"/>
        <v>25065</v>
      </c>
      <c r="O18" s="13">
        <f t="shared" si="6"/>
        <v>16710</v>
      </c>
      <c r="Q18" s="13">
        <f t="shared" si="7"/>
        <v>0</v>
      </c>
      <c r="R18" s="13">
        <f t="shared" si="8"/>
        <v>0</v>
      </c>
      <c r="S18" s="13">
        <f t="shared" si="9"/>
        <v>0</v>
      </c>
      <c r="U18" s="13">
        <f t="shared" si="10"/>
        <v>0</v>
      </c>
      <c r="V18" s="13">
        <f t="shared" si="11"/>
        <v>0</v>
      </c>
      <c r="W18" s="13">
        <f t="shared" si="12"/>
        <v>0</v>
      </c>
      <c r="Y18" s="13">
        <f t="shared" si="13"/>
        <v>0</v>
      </c>
      <c r="Z18" s="13">
        <f t="shared" si="14"/>
        <v>0</v>
      </c>
      <c r="AA18" s="13">
        <f t="shared" si="15"/>
        <v>0</v>
      </c>
      <c r="AC18" s="13">
        <f t="shared" si="16"/>
        <v>0</v>
      </c>
      <c r="AD18" s="13">
        <f t="shared" si="17"/>
        <v>0</v>
      </c>
      <c r="AE18" s="13">
        <f t="shared" si="18"/>
        <v>0</v>
      </c>
      <c r="AG18" s="13">
        <f t="shared" si="19"/>
        <v>0</v>
      </c>
      <c r="AH18" s="13">
        <f t="shared" si="20"/>
        <v>0</v>
      </c>
      <c r="AI18" s="13">
        <f t="shared" si="21"/>
        <v>0</v>
      </c>
      <c r="AJ18" s="12" t="s">
        <v>199</v>
      </c>
      <c r="AK18">
        <v>91</v>
      </c>
    </row>
    <row r="19" spans="1:37" x14ac:dyDescent="0.35">
      <c r="A19" t="s">
        <v>7</v>
      </c>
      <c r="B19" t="s">
        <v>100</v>
      </c>
      <c r="C19" t="s">
        <v>157</v>
      </c>
      <c r="D19" s="8">
        <v>55</v>
      </c>
      <c r="E19" s="12">
        <f>VLOOKUP(C19,Information!$B$24:$C$42,2)</f>
        <v>2.8</v>
      </c>
      <c r="F19" s="12">
        <f t="shared" si="0"/>
        <v>154</v>
      </c>
      <c r="G19" s="8">
        <v>530</v>
      </c>
      <c r="H19" s="10">
        <v>58</v>
      </c>
      <c r="I19" s="13">
        <f t="shared" si="1"/>
        <v>30740</v>
      </c>
      <c r="J19" s="13">
        <f t="shared" si="2"/>
        <v>8932</v>
      </c>
      <c r="K19" s="13">
        <f t="shared" si="3"/>
        <v>21808</v>
      </c>
      <c r="L19" s="10">
        <v>75</v>
      </c>
      <c r="M19" s="13">
        <f t="shared" si="4"/>
        <v>39750</v>
      </c>
      <c r="N19" s="13">
        <f t="shared" si="5"/>
        <v>11550</v>
      </c>
      <c r="O19" s="13">
        <f t="shared" si="6"/>
        <v>28200</v>
      </c>
      <c r="P19" s="10">
        <v>39</v>
      </c>
      <c r="Q19" s="13">
        <f t="shared" si="7"/>
        <v>20670</v>
      </c>
      <c r="R19" s="13">
        <f t="shared" si="8"/>
        <v>6006</v>
      </c>
      <c r="S19" s="13">
        <f t="shared" si="9"/>
        <v>14664</v>
      </c>
      <c r="T19" s="10">
        <v>16</v>
      </c>
      <c r="U19" s="13">
        <f t="shared" si="10"/>
        <v>8480</v>
      </c>
      <c r="V19" s="13">
        <f t="shared" si="11"/>
        <v>2464</v>
      </c>
      <c r="W19" s="13">
        <f t="shared" si="12"/>
        <v>6016</v>
      </c>
      <c r="X19" s="10">
        <v>21</v>
      </c>
      <c r="Y19" s="13">
        <f t="shared" si="13"/>
        <v>11130</v>
      </c>
      <c r="Z19" s="13">
        <f t="shared" si="14"/>
        <v>3234</v>
      </c>
      <c r="AA19" s="13">
        <f t="shared" si="15"/>
        <v>7896</v>
      </c>
      <c r="AB19" s="10">
        <v>60</v>
      </c>
      <c r="AC19" s="13">
        <f t="shared" si="16"/>
        <v>31800</v>
      </c>
      <c r="AD19" s="13">
        <f t="shared" si="17"/>
        <v>9240</v>
      </c>
      <c r="AE19" s="13">
        <f t="shared" si="18"/>
        <v>22560</v>
      </c>
      <c r="AF19" s="10">
        <v>64</v>
      </c>
      <c r="AG19" s="13">
        <f t="shared" si="19"/>
        <v>33920</v>
      </c>
      <c r="AH19" s="13">
        <f t="shared" si="20"/>
        <v>9856</v>
      </c>
      <c r="AI19" s="13">
        <f t="shared" si="21"/>
        <v>24064</v>
      </c>
      <c r="AJ19" s="12" t="s">
        <v>199</v>
      </c>
      <c r="AK19">
        <v>100</v>
      </c>
    </row>
    <row r="20" spans="1:37" x14ac:dyDescent="0.35">
      <c r="A20" t="s">
        <v>7</v>
      </c>
      <c r="B20" t="s">
        <v>100</v>
      </c>
      <c r="C20" t="s">
        <v>158</v>
      </c>
      <c r="D20" s="8">
        <v>55</v>
      </c>
      <c r="E20" s="12">
        <f>VLOOKUP(C20,Information!$B$24:$C$42,2)</f>
        <v>3</v>
      </c>
      <c r="F20" s="12">
        <f t="shared" si="0"/>
        <v>165</v>
      </c>
      <c r="G20" s="8">
        <v>600</v>
      </c>
      <c r="H20" s="10">
        <v>66</v>
      </c>
      <c r="I20" s="13">
        <f t="shared" si="1"/>
        <v>39600</v>
      </c>
      <c r="J20" s="13">
        <f t="shared" si="2"/>
        <v>10890</v>
      </c>
      <c r="K20" s="13">
        <f t="shared" si="3"/>
        <v>28710</v>
      </c>
      <c r="L20" s="10">
        <v>35</v>
      </c>
      <c r="M20" s="13">
        <f t="shared" si="4"/>
        <v>21000</v>
      </c>
      <c r="N20" s="13">
        <f t="shared" si="5"/>
        <v>5775</v>
      </c>
      <c r="O20" s="13">
        <f t="shared" si="6"/>
        <v>15225</v>
      </c>
      <c r="P20" s="10">
        <v>12</v>
      </c>
      <c r="Q20" s="13">
        <f t="shared" si="7"/>
        <v>7200</v>
      </c>
      <c r="R20" s="13">
        <f t="shared" si="8"/>
        <v>1980</v>
      </c>
      <c r="S20" s="13">
        <f t="shared" si="9"/>
        <v>5220</v>
      </c>
      <c r="T20" s="10">
        <v>15</v>
      </c>
      <c r="U20" s="13">
        <f t="shared" si="10"/>
        <v>9000</v>
      </c>
      <c r="V20" s="13">
        <f t="shared" si="11"/>
        <v>2475</v>
      </c>
      <c r="W20" s="13">
        <f t="shared" si="12"/>
        <v>6525</v>
      </c>
      <c r="X20" s="10">
        <v>33</v>
      </c>
      <c r="Y20" s="13">
        <f t="shared" si="13"/>
        <v>19800</v>
      </c>
      <c r="Z20" s="13">
        <f t="shared" si="14"/>
        <v>5445</v>
      </c>
      <c r="AA20" s="13">
        <f t="shared" si="15"/>
        <v>14355</v>
      </c>
      <c r="AB20" s="10">
        <v>50</v>
      </c>
      <c r="AC20" s="13">
        <f t="shared" si="16"/>
        <v>30000</v>
      </c>
      <c r="AD20" s="13">
        <f t="shared" si="17"/>
        <v>8250</v>
      </c>
      <c r="AE20" s="13">
        <f t="shared" si="18"/>
        <v>21750</v>
      </c>
      <c r="AF20" s="10">
        <v>45</v>
      </c>
      <c r="AG20" s="13">
        <f t="shared" si="19"/>
        <v>27000</v>
      </c>
      <c r="AH20" s="13">
        <f t="shared" si="20"/>
        <v>7425</v>
      </c>
      <c r="AI20" s="13">
        <f t="shared" si="21"/>
        <v>19575</v>
      </c>
      <c r="AJ20" s="12" t="s">
        <v>199</v>
      </c>
      <c r="AK20">
        <v>94</v>
      </c>
    </row>
    <row r="21" spans="1:37" x14ac:dyDescent="0.35">
      <c r="A21" t="s">
        <v>7</v>
      </c>
      <c r="B21" t="s">
        <v>100</v>
      </c>
      <c r="C21" t="s">
        <v>171</v>
      </c>
      <c r="D21" s="8">
        <v>55</v>
      </c>
      <c r="E21" s="12">
        <f>VLOOKUP(C21,Information!$B$24:$C$42,2)</f>
        <v>3.2</v>
      </c>
      <c r="F21" s="12">
        <f t="shared" si="0"/>
        <v>176</v>
      </c>
      <c r="G21" s="8">
        <v>600</v>
      </c>
      <c r="H21" s="10">
        <v>35</v>
      </c>
      <c r="I21" s="13">
        <f t="shared" si="1"/>
        <v>21000</v>
      </c>
      <c r="J21" s="13">
        <f t="shared" si="2"/>
        <v>6160</v>
      </c>
      <c r="K21" s="13">
        <f t="shared" si="3"/>
        <v>14840</v>
      </c>
      <c r="L21" s="10">
        <v>14</v>
      </c>
      <c r="M21" s="13">
        <f t="shared" si="4"/>
        <v>8400</v>
      </c>
      <c r="N21" s="13">
        <f t="shared" si="5"/>
        <v>2464</v>
      </c>
      <c r="O21" s="13">
        <f t="shared" si="6"/>
        <v>5936</v>
      </c>
      <c r="Q21" s="13">
        <f t="shared" si="7"/>
        <v>0</v>
      </c>
      <c r="R21" s="13">
        <f t="shared" si="8"/>
        <v>0</v>
      </c>
      <c r="S21" s="13">
        <f t="shared" si="9"/>
        <v>0</v>
      </c>
      <c r="U21" s="13">
        <f t="shared" si="10"/>
        <v>0</v>
      </c>
      <c r="V21" s="13">
        <f t="shared" si="11"/>
        <v>0</v>
      </c>
      <c r="W21" s="13">
        <f t="shared" si="12"/>
        <v>0</v>
      </c>
      <c r="Y21" s="13">
        <f t="shared" si="13"/>
        <v>0</v>
      </c>
      <c r="Z21" s="13">
        <f t="shared" si="14"/>
        <v>0</v>
      </c>
      <c r="AA21" s="13">
        <f t="shared" si="15"/>
        <v>0</v>
      </c>
      <c r="AC21" s="13">
        <f t="shared" si="16"/>
        <v>0</v>
      </c>
      <c r="AD21" s="13">
        <f t="shared" si="17"/>
        <v>0</v>
      </c>
      <c r="AE21" s="13">
        <f t="shared" si="18"/>
        <v>0</v>
      </c>
      <c r="AG21" s="13">
        <f t="shared" si="19"/>
        <v>0</v>
      </c>
      <c r="AH21" s="13">
        <f t="shared" si="20"/>
        <v>0</v>
      </c>
      <c r="AI21" s="13">
        <f t="shared" si="21"/>
        <v>0</v>
      </c>
      <c r="AJ21" s="12" t="s">
        <v>199</v>
      </c>
      <c r="AK21">
        <v>90</v>
      </c>
    </row>
    <row r="22" spans="1:37" x14ac:dyDescent="0.35">
      <c r="A22" t="s">
        <v>7</v>
      </c>
      <c r="B22" t="s">
        <v>100</v>
      </c>
      <c r="C22" t="s">
        <v>191</v>
      </c>
      <c r="D22" s="8">
        <v>55</v>
      </c>
      <c r="E22" s="12">
        <f>VLOOKUP(C22,Information!$B$24:$C$42,2)</f>
        <v>3.2</v>
      </c>
      <c r="F22" s="12">
        <f t="shared" si="0"/>
        <v>176</v>
      </c>
      <c r="G22" s="8">
        <v>615</v>
      </c>
      <c r="H22" s="10">
        <v>57</v>
      </c>
      <c r="I22" s="13">
        <f t="shared" si="1"/>
        <v>35055</v>
      </c>
      <c r="J22" s="13">
        <f t="shared" si="2"/>
        <v>10032</v>
      </c>
      <c r="K22" s="13">
        <f t="shared" si="3"/>
        <v>25023</v>
      </c>
      <c r="L22" s="10">
        <v>35</v>
      </c>
      <c r="M22" s="13">
        <f t="shared" si="4"/>
        <v>21525</v>
      </c>
      <c r="N22" s="13">
        <f t="shared" si="5"/>
        <v>6160</v>
      </c>
      <c r="O22" s="13">
        <f t="shared" si="6"/>
        <v>15365</v>
      </c>
      <c r="Q22" s="13">
        <f t="shared" si="7"/>
        <v>0</v>
      </c>
      <c r="R22" s="13">
        <f t="shared" si="8"/>
        <v>0</v>
      </c>
      <c r="S22" s="13">
        <f t="shared" si="9"/>
        <v>0</v>
      </c>
      <c r="U22" s="13">
        <f t="shared" si="10"/>
        <v>0</v>
      </c>
      <c r="V22" s="13">
        <f t="shared" si="11"/>
        <v>0</v>
      </c>
      <c r="W22" s="13">
        <f t="shared" si="12"/>
        <v>0</v>
      </c>
      <c r="Y22" s="13">
        <f t="shared" si="13"/>
        <v>0</v>
      </c>
      <c r="Z22" s="13">
        <f t="shared" si="14"/>
        <v>0</v>
      </c>
      <c r="AA22" s="13">
        <f t="shared" si="15"/>
        <v>0</v>
      </c>
      <c r="AC22" s="13">
        <f t="shared" si="16"/>
        <v>0</v>
      </c>
      <c r="AD22" s="13">
        <f t="shared" si="17"/>
        <v>0</v>
      </c>
      <c r="AE22" s="13">
        <f t="shared" si="18"/>
        <v>0</v>
      </c>
      <c r="AG22" s="13">
        <f t="shared" si="19"/>
        <v>0</v>
      </c>
      <c r="AH22" s="13">
        <f t="shared" si="20"/>
        <v>0</v>
      </c>
      <c r="AI22" s="13">
        <f t="shared" si="21"/>
        <v>0</v>
      </c>
      <c r="AJ22" s="12" t="s">
        <v>199</v>
      </c>
      <c r="AK22">
        <v>93</v>
      </c>
    </row>
    <row r="23" spans="1:37" x14ac:dyDescent="0.35">
      <c r="A23" t="s">
        <v>8</v>
      </c>
      <c r="B23" t="s">
        <v>101</v>
      </c>
      <c r="C23" t="s">
        <v>157</v>
      </c>
      <c r="D23" s="8">
        <v>65</v>
      </c>
      <c r="E23" s="12">
        <f>VLOOKUP(C23,Information!$B$24:$C$42,2)</f>
        <v>2.8</v>
      </c>
      <c r="F23" s="12">
        <f t="shared" si="0"/>
        <v>182</v>
      </c>
      <c r="G23" s="8">
        <v>584</v>
      </c>
      <c r="H23" s="10">
        <v>51</v>
      </c>
      <c r="I23" s="13">
        <f t="shared" si="1"/>
        <v>29784</v>
      </c>
      <c r="J23" s="13">
        <f t="shared" si="2"/>
        <v>9282</v>
      </c>
      <c r="K23" s="13">
        <f t="shared" si="3"/>
        <v>20502</v>
      </c>
      <c r="L23" s="10">
        <v>78</v>
      </c>
      <c r="M23" s="13">
        <f t="shared" si="4"/>
        <v>45552</v>
      </c>
      <c r="N23" s="13">
        <f t="shared" si="5"/>
        <v>14196</v>
      </c>
      <c r="O23" s="13">
        <f t="shared" si="6"/>
        <v>31356</v>
      </c>
      <c r="P23" s="10">
        <v>193</v>
      </c>
      <c r="Q23" s="13">
        <f t="shared" si="7"/>
        <v>112712</v>
      </c>
      <c r="R23" s="13">
        <f t="shared" si="8"/>
        <v>35126</v>
      </c>
      <c r="S23" s="13">
        <f t="shared" si="9"/>
        <v>77586</v>
      </c>
      <c r="T23" s="10">
        <v>0</v>
      </c>
      <c r="U23" s="13">
        <f t="shared" si="10"/>
        <v>0</v>
      </c>
      <c r="V23" s="13">
        <f t="shared" si="11"/>
        <v>0</v>
      </c>
      <c r="W23" s="13">
        <f t="shared" si="12"/>
        <v>0</v>
      </c>
      <c r="X23" s="10">
        <v>0</v>
      </c>
      <c r="Y23" s="13">
        <f t="shared" si="13"/>
        <v>0</v>
      </c>
      <c r="Z23" s="13">
        <f t="shared" si="14"/>
        <v>0</v>
      </c>
      <c r="AA23" s="13">
        <f t="shared" si="15"/>
        <v>0</v>
      </c>
      <c r="AB23" s="10">
        <v>0</v>
      </c>
      <c r="AC23" s="13">
        <f t="shared" si="16"/>
        <v>0</v>
      </c>
      <c r="AD23" s="13">
        <f t="shared" si="17"/>
        <v>0</v>
      </c>
      <c r="AE23" s="13">
        <f t="shared" si="18"/>
        <v>0</v>
      </c>
      <c r="AF23" s="10">
        <v>0</v>
      </c>
      <c r="AG23" s="13">
        <f t="shared" si="19"/>
        <v>0</v>
      </c>
      <c r="AH23" s="13">
        <f t="shared" si="20"/>
        <v>0</v>
      </c>
      <c r="AI23" s="13">
        <f t="shared" si="21"/>
        <v>0</v>
      </c>
      <c r="AJ23" s="12" t="s">
        <v>199</v>
      </c>
      <c r="AK23">
        <v>94</v>
      </c>
    </row>
    <row r="24" spans="1:37" x14ac:dyDescent="0.35">
      <c r="A24" t="s">
        <v>8</v>
      </c>
      <c r="B24" t="s">
        <v>101</v>
      </c>
      <c r="C24" t="s">
        <v>158</v>
      </c>
      <c r="D24" s="8">
        <v>65</v>
      </c>
      <c r="E24" s="12">
        <f>VLOOKUP(C24,Information!$B$24:$C$42,2)</f>
        <v>3</v>
      </c>
      <c r="F24" s="12">
        <f t="shared" si="0"/>
        <v>195</v>
      </c>
      <c r="G24" s="8">
        <v>650</v>
      </c>
      <c r="H24" s="10">
        <v>158</v>
      </c>
      <c r="I24" s="13">
        <f t="shared" si="1"/>
        <v>102700</v>
      </c>
      <c r="J24" s="13">
        <f t="shared" si="2"/>
        <v>30810</v>
      </c>
      <c r="K24" s="13">
        <f t="shared" si="3"/>
        <v>71890</v>
      </c>
      <c r="L24" s="10">
        <v>113</v>
      </c>
      <c r="M24" s="13">
        <f t="shared" si="4"/>
        <v>73450</v>
      </c>
      <c r="N24" s="13">
        <f t="shared" si="5"/>
        <v>22035</v>
      </c>
      <c r="O24" s="13">
        <f t="shared" si="6"/>
        <v>51415</v>
      </c>
      <c r="P24" s="10">
        <v>250</v>
      </c>
      <c r="Q24" s="13">
        <f t="shared" si="7"/>
        <v>162500</v>
      </c>
      <c r="R24" s="13">
        <f t="shared" si="8"/>
        <v>48750</v>
      </c>
      <c r="S24" s="13">
        <f t="shared" si="9"/>
        <v>113750</v>
      </c>
      <c r="U24" s="13">
        <f t="shared" si="10"/>
        <v>0</v>
      </c>
      <c r="V24" s="13">
        <f t="shared" si="11"/>
        <v>0</v>
      </c>
      <c r="W24" s="13">
        <f t="shared" si="12"/>
        <v>0</v>
      </c>
      <c r="Y24" s="13">
        <f t="shared" si="13"/>
        <v>0</v>
      </c>
      <c r="Z24" s="13">
        <f t="shared" si="14"/>
        <v>0</v>
      </c>
      <c r="AA24" s="13">
        <f t="shared" si="15"/>
        <v>0</v>
      </c>
      <c r="AC24" s="13">
        <f t="shared" si="16"/>
        <v>0</v>
      </c>
      <c r="AD24" s="13">
        <f t="shared" si="17"/>
        <v>0</v>
      </c>
      <c r="AE24" s="13">
        <f t="shared" si="18"/>
        <v>0</v>
      </c>
      <c r="AG24" s="13">
        <f t="shared" si="19"/>
        <v>0</v>
      </c>
      <c r="AH24" s="13">
        <f t="shared" si="20"/>
        <v>0</v>
      </c>
      <c r="AI24" s="13">
        <f t="shared" si="21"/>
        <v>0</v>
      </c>
      <c r="AJ24" s="12" t="s">
        <v>199</v>
      </c>
      <c r="AK24">
        <v>97</v>
      </c>
    </row>
    <row r="25" spans="1:37" x14ac:dyDescent="0.35">
      <c r="A25" t="s">
        <v>8</v>
      </c>
      <c r="B25" t="s">
        <v>101</v>
      </c>
      <c r="C25" t="s">
        <v>169</v>
      </c>
      <c r="D25" s="8">
        <v>65</v>
      </c>
      <c r="E25" s="12">
        <f>VLOOKUP(C25,Information!$B$24:$C$42,2)</f>
        <v>3</v>
      </c>
      <c r="F25" s="12">
        <f t="shared" si="0"/>
        <v>195</v>
      </c>
      <c r="G25" s="8">
        <v>650</v>
      </c>
      <c r="H25" s="10">
        <v>3</v>
      </c>
      <c r="I25" s="13">
        <f t="shared" si="1"/>
        <v>1950</v>
      </c>
      <c r="J25" s="13">
        <f t="shared" si="2"/>
        <v>585</v>
      </c>
      <c r="K25" s="13">
        <f t="shared" si="3"/>
        <v>1365</v>
      </c>
      <c r="M25" s="13">
        <f t="shared" si="4"/>
        <v>0</v>
      </c>
      <c r="N25" s="13">
        <f t="shared" si="5"/>
        <v>0</v>
      </c>
      <c r="O25" s="13">
        <f t="shared" si="6"/>
        <v>0</v>
      </c>
      <c r="Q25" s="13">
        <f t="shared" si="7"/>
        <v>0</v>
      </c>
      <c r="R25" s="13">
        <f t="shared" si="8"/>
        <v>0</v>
      </c>
      <c r="S25" s="13">
        <f t="shared" si="9"/>
        <v>0</v>
      </c>
      <c r="U25" s="13">
        <f t="shared" si="10"/>
        <v>0</v>
      </c>
      <c r="V25" s="13">
        <f t="shared" si="11"/>
        <v>0</v>
      </c>
      <c r="W25" s="13">
        <f t="shared" si="12"/>
        <v>0</v>
      </c>
      <c r="Y25" s="13">
        <f t="shared" si="13"/>
        <v>0</v>
      </c>
      <c r="Z25" s="13">
        <f t="shared" si="14"/>
        <v>0</v>
      </c>
      <c r="AA25" s="13">
        <f t="shared" si="15"/>
        <v>0</v>
      </c>
      <c r="AC25" s="13">
        <f t="shared" si="16"/>
        <v>0</v>
      </c>
      <c r="AD25" s="13">
        <f t="shared" si="17"/>
        <v>0</v>
      </c>
      <c r="AE25" s="13">
        <f t="shared" si="18"/>
        <v>0</v>
      </c>
      <c r="AG25" s="13">
        <f t="shared" si="19"/>
        <v>0</v>
      </c>
      <c r="AH25" s="13">
        <f t="shared" si="20"/>
        <v>0</v>
      </c>
      <c r="AI25" s="13">
        <f t="shared" si="21"/>
        <v>0</v>
      </c>
      <c r="AJ25" s="12" t="s">
        <v>199</v>
      </c>
      <c r="AK25">
        <v>98</v>
      </c>
    </row>
    <row r="26" spans="1:37" x14ac:dyDescent="0.35">
      <c r="A26" t="s">
        <v>8</v>
      </c>
      <c r="B26" t="s">
        <v>101</v>
      </c>
      <c r="C26" t="s">
        <v>173</v>
      </c>
      <c r="D26" s="8">
        <v>65</v>
      </c>
      <c r="E26" s="12">
        <f>VLOOKUP(C26,Information!$B$24:$C$42,2)</f>
        <v>3.2</v>
      </c>
      <c r="F26" s="12">
        <f t="shared" si="0"/>
        <v>208</v>
      </c>
      <c r="G26" s="8">
        <v>700</v>
      </c>
      <c r="I26" s="13">
        <f t="shared" si="1"/>
        <v>0</v>
      </c>
      <c r="J26" s="13">
        <f t="shared" si="2"/>
        <v>0</v>
      </c>
      <c r="K26" s="13">
        <f t="shared" si="3"/>
        <v>0</v>
      </c>
      <c r="L26" s="10">
        <v>5</v>
      </c>
      <c r="M26" s="13">
        <f t="shared" si="4"/>
        <v>3500</v>
      </c>
      <c r="N26" s="13">
        <f t="shared" si="5"/>
        <v>1040</v>
      </c>
      <c r="O26" s="13">
        <f t="shared" si="6"/>
        <v>2460</v>
      </c>
      <c r="Q26" s="13">
        <f t="shared" si="7"/>
        <v>0</v>
      </c>
      <c r="R26" s="13">
        <f t="shared" si="8"/>
        <v>0</v>
      </c>
      <c r="S26" s="13">
        <f t="shared" si="9"/>
        <v>0</v>
      </c>
      <c r="U26" s="13">
        <f t="shared" si="10"/>
        <v>0</v>
      </c>
      <c r="V26" s="13">
        <f t="shared" si="11"/>
        <v>0</v>
      </c>
      <c r="W26" s="13">
        <f t="shared" si="12"/>
        <v>0</v>
      </c>
      <c r="Y26" s="13">
        <f t="shared" si="13"/>
        <v>0</v>
      </c>
      <c r="Z26" s="13">
        <f t="shared" si="14"/>
        <v>0</v>
      </c>
      <c r="AA26" s="13">
        <f t="shared" si="15"/>
        <v>0</v>
      </c>
      <c r="AC26" s="13">
        <f t="shared" si="16"/>
        <v>0</v>
      </c>
      <c r="AD26" s="13">
        <f t="shared" si="17"/>
        <v>0</v>
      </c>
      <c r="AE26" s="13">
        <f t="shared" si="18"/>
        <v>0</v>
      </c>
      <c r="AG26" s="13">
        <f t="shared" si="19"/>
        <v>0</v>
      </c>
      <c r="AH26" s="13">
        <f t="shared" si="20"/>
        <v>0</v>
      </c>
      <c r="AI26" s="13">
        <f t="shared" si="21"/>
        <v>0</v>
      </c>
      <c r="AJ26" s="12" t="s">
        <v>199</v>
      </c>
      <c r="AK26">
        <v>98</v>
      </c>
    </row>
    <row r="27" spans="1:37" x14ac:dyDescent="0.35">
      <c r="A27" t="s">
        <v>8</v>
      </c>
      <c r="B27" t="s">
        <v>101</v>
      </c>
      <c r="C27" t="s">
        <v>191</v>
      </c>
      <c r="D27" s="8">
        <v>65</v>
      </c>
      <c r="E27" s="12">
        <f>VLOOKUP(C27,Information!$B$24:$C$42,2)</f>
        <v>3.2</v>
      </c>
      <c r="F27" s="12">
        <f t="shared" si="0"/>
        <v>208</v>
      </c>
      <c r="G27" s="8">
        <v>700</v>
      </c>
      <c r="H27" s="10">
        <v>5</v>
      </c>
      <c r="I27" s="13">
        <f t="shared" si="1"/>
        <v>3500</v>
      </c>
      <c r="J27" s="13">
        <f t="shared" si="2"/>
        <v>1040</v>
      </c>
      <c r="K27" s="13">
        <f t="shared" si="3"/>
        <v>2460</v>
      </c>
      <c r="M27" s="13">
        <f t="shared" si="4"/>
        <v>0</v>
      </c>
      <c r="N27" s="13">
        <f t="shared" si="5"/>
        <v>0</v>
      </c>
      <c r="O27" s="13">
        <f t="shared" si="6"/>
        <v>0</v>
      </c>
      <c r="Q27" s="13">
        <f t="shared" si="7"/>
        <v>0</v>
      </c>
      <c r="R27" s="13">
        <f t="shared" si="8"/>
        <v>0</v>
      </c>
      <c r="S27" s="13">
        <f t="shared" si="9"/>
        <v>0</v>
      </c>
      <c r="U27" s="13">
        <f t="shared" si="10"/>
        <v>0</v>
      </c>
      <c r="V27" s="13">
        <f t="shared" si="11"/>
        <v>0</v>
      </c>
      <c r="W27" s="13">
        <f t="shared" si="12"/>
        <v>0</v>
      </c>
      <c r="Y27" s="13">
        <f t="shared" si="13"/>
        <v>0</v>
      </c>
      <c r="Z27" s="13">
        <f t="shared" si="14"/>
        <v>0</v>
      </c>
      <c r="AA27" s="13">
        <f t="shared" si="15"/>
        <v>0</v>
      </c>
      <c r="AC27" s="13">
        <f t="shared" si="16"/>
        <v>0</v>
      </c>
      <c r="AD27" s="13">
        <f t="shared" si="17"/>
        <v>0</v>
      </c>
      <c r="AE27" s="13">
        <f t="shared" si="18"/>
        <v>0</v>
      </c>
      <c r="AG27" s="13">
        <f t="shared" si="19"/>
        <v>0</v>
      </c>
      <c r="AH27" s="13">
        <f t="shared" si="20"/>
        <v>0</v>
      </c>
      <c r="AI27" s="13">
        <f t="shared" si="21"/>
        <v>0</v>
      </c>
      <c r="AJ27" s="12" t="s">
        <v>199</v>
      </c>
      <c r="AK27">
        <v>99</v>
      </c>
    </row>
    <row r="28" spans="1:37" x14ac:dyDescent="0.35">
      <c r="A28" t="s">
        <v>8</v>
      </c>
      <c r="B28" t="s">
        <v>101</v>
      </c>
      <c r="C28" t="s">
        <v>171</v>
      </c>
      <c r="D28" s="8">
        <v>65</v>
      </c>
      <c r="E28" s="12">
        <f>VLOOKUP(C28,Information!$B$24:$C$42,2)</f>
        <v>3.2</v>
      </c>
      <c r="F28" s="12">
        <f t="shared" si="0"/>
        <v>208</v>
      </c>
      <c r="G28" s="8">
        <v>700</v>
      </c>
      <c r="H28" s="10">
        <v>53</v>
      </c>
      <c r="I28" s="13">
        <f t="shared" si="1"/>
        <v>37100</v>
      </c>
      <c r="J28" s="13">
        <f t="shared" si="2"/>
        <v>11024</v>
      </c>
      <c r="K28" s="13">
        <f t="shared" si="3"/>
        <v>26076</v>
      </c>
      <c r="L28" s="10">
        <v>28</v>
      </c>
      <c r="M28" s="13">
        <f t="shared" si="4"/>
        <v>19600</v>
      </c>
      <c r="N28" s="13">
        <f t="shared" si="5"/>
        <v>5824</v>
      </c>
      <c r="O28" s="13">
        <f t="shared" si="6"/>
        <v>13776</v>
      </c>
      <c r="Q28" s="13">
        <f t="shared" si="7"/>
        <v>0</v>
      </c>
      <c r="R28" s="13">
        <f t="shared" si="8"/>
        <v>0</v>
      </c>
      <c r="S28" s="13">
        <f t="shared" si="9"/>
        <v>0</v>
      </c>
      <c r="U28" s="13">
        <f t="shared" si="10"/>
        <v>0</v>
      </c>
      <c r="V28" s="13">
        <f t="shared" si="11"/>
        <v>0</v>
      </c>
      <c r="W28" s="13">
        <f t="shared" si="12"/>
        <v>0</v>
      </c>
      <c r="Y28" s="13">
        <f t="shared" si="13"/>
        <v>0</v>
      </c>
      <c r="Z28" s="13">
        <f t="shared" si="14"/>
        <v>0</v>
      </c>
      <c r="AA28" s="13">
        <f t="shared" si="15"/>
        <v>0</v>
      </c>
      <c r="AC28" s="13">
        <f t="shared" si="16"/>
        <v>0</v>
      </c>
      <c r="AD28" s="13">
        <f t="shared" si="17"/>
        <v>0</v>
      </c>
      <c r="AE28" s="13">
        <f t="shared" si="18"/>
        <v>0</v>
      </c>
      <c r="AG28" s="13">
        <f t="shared" si="19"/>
        <v>0</v>
      </c>
      <c r="AH28" s="13">
        <f t="shared" si="20"/>
        <v>0</v>
      </c>
      <c r="AI28" s="13">
        <f t="shared" si="21"/>
        <v>0</v>
      </c>
      <c r="AJ28" s="12" t="s">
        <v>199</v>
      </c>
      <c r="AK28">
        <v>93</v>
      </c>
    </row>
    <row r="29" spans="1:37" x14ac:dyDescent="0.35">
      <c r="A29" t="s">
        <v>52</v>
      </c>
      <c r="B29" s="2" t="s">
        <v>102</v>
      </c>
      <c r="C29" s="2" t="s">
        <v>157</v>
      </c>
      <c r="D29" s="8">
        <v>5</v>
      </c>
      <c r="E29" s="12">
        <f>VLOOKUP(C29,Information!$B$24:$C$42,2)</f>
        <v>2.8</v>
      </c>
      <c r="F29" s="12">
        <f t="shared" si="0"/>
        <v>14</v>
      </c>
      <c r="G29" s="8">
        <v>65</v>
      </c>
      <c r="H29" s="10">
        <v>728</v>
      </c>
      <c r="I29" s="13">
        <f t="shared" si="1"/>
        <v>47320</v>
      </c>
      <c r="J29" s="13">
        <f t="shared" si="2"/>
        <v>10192</v>
      </c>
      <c r="K29" s="13">
        <f t="shared" si="3"/>
        <v>37128</v>
      </c>
      <c r="L29" s="10">
        <v>871</v>
      </c>
      <c r="M29" s="13">
        <f t="shared" si="4"/>
        <v>56615</v>
      </c>
      <c r="N29" s="13">
        <f t="shared" si="5"/>
        <v>12194</v>
      </c>
      <c r="O29" s="13">
        <f t="shared" si="6"/>
        <v>44421</v>
      </c>
      <c r="P29" s="10">
        <v>913</v>
      </c>
      <c r="Q29" s="13">
        <f t="shared" si="7"/>
        <v>59345</v>
      </c>
      <c r="R29" s="13">
        <f t="shared" si="8"/>
        <v>12782</v>
      </c>
      <c r="S29" s="13">
        <f t="shared" si="9"/>
        <v>46563</v>
      </c>
      <c r="T29" s="10">
        <v>1800</v>
      </c>
      <c r="U29" s="13">
        <f t="shared" si="10"/>
        <v>117000</v>
      </c>
      <c r="V29" s="13">
        <f t="shared" si="11"/>
        <v>25200</v>
      </c>
      <c r="W29" s="13">
        <f t="shared" si="12"/>
        <v>91800</v>
      </c>
      <c r="X29" s="10">
        <v>1315</v>
      </c>
      <c r="Y29" s="13">
        <f t="shared" si="13"/>
        <v>85475</v>
      </c>
      <c r="Z29" s="13">
        <f t="shared" si="14"/>
        <v>18410</v>
      </c>
      <c r="AA29" s="13">
        <f t="shared" si="15"/>
        <v>67065</v>
      </c>
      <c r="AB29" s="10">
        <v>577</v>
      </c>
      <c r="AC29" s="13">
        <f t="shared" si="16"/>
        <v>37505</v>
      </c>
      <c r="AD29" s="13">
        <f t="shared" si="17"/>
        <v>8078</v>
      </c>
      <c r="AE29" s="13">
        <f t="shared" si="18"/>
        <v>29427</v>
      </c>
      <c r="AF29" s="10">
        <v>573</v>
      </c>
      <c r="AG29" s="13">
        <f t="shared" si="19"/>
        <v>37245</v>
      </c>
      <c r="AH29" s="13">
        <f t="shared" si="20"/>
        <v>8022</v>
      </c>
      <c r="AI29" s="13">
        <f t="shared" si="21"/>
        <v>29223</v>
      </c>
      <c r="AJ29" s="12" t="s">
        <v>199</v>
      </c>
      <c r="AK29">
        <v>93</v>
      </c>
    </row>
    <row r="30" spans="1:37" x14ac:dyDescent="0.35">
      <c r="A30" t="s">
        <v>52</v>
      </c>
      <c r="B30" s="2" t="s">
        <v>102</v>
      </c>
      <c r="C30" s="2" t="s">
        <v>158</v>
      </c>
      <c r="D30" s="8">
        <v>5</v>
      </c>
      <c r="E30" s="12">
        <f>VLOOKUP(C30,Information!$B$24:$C$42,2)</f>
        <v>3</v>
      </c>
      <c r="F30" s="12">
        <f t="shared" si="0"/>
        <v>15</v>
      </c>
      <c r="G30" s="8">
        <v>70</v>
      </c>
      <c r="H30" s="10">
        <v>890</v>
      </c>
      <c r="I30" s="13">
        <f t="shared" si="1"/>
        <v>62300</v>
      </c>
      <c r="J30" s="13">
        <f t="shared" si="2"/>
        <v>13350</v>
      </c>
      <c r="K30" s="13">
        <f t="shared" si="3"/>
        <v>48950</v>
      </c>
      <c r="L30" s="10">
        <v>765</v>
      </c>
      <c r="M30" s="13">
        <f t="shared" si="4"/>
        <v>53550</v>
      </c>
      <c r="N30" s="13">
        <f t="shared" si="5"/>
        <v>11475</v>
      </c>
      <c r="O30" s="13">
        <f t="shared" si="6"/>
        <v>42075</v>
      </c>
      <c r="P30" s="10">
        <v>521</v>
      </c>
      <c r="Q30" s="13">
        <f t="shared" si="7"/>
        <v>36470</v>
      </c>
      <c r="R30" s="13">
        <f t="shared" si="8"/>
        <v>7815</v>
      </c>
      <c r="S30" s="13">
        <f t="shared" si="9"/>
        <v>28655</v>
      </c>
      <c r="T30" s="10">
        <v>220</v>
      </c>
      <c r="U30" s="13">
        <f t="shared" si="10"/>
        <v>15400</v>
      </c>
      <c r="V30" s="13">
        <f t="shared" si="11"/>
        <v>3300</v>
      </c>
      <c r="W30" s="13">
        <f t="shared" si="12"/>
        <v>12100</v>
      </c>
      <c r="X30" s="10">
        <v>349</v>
      </c>
      <c r="Y30" s="13">
        <f t="shared" si="13"/>
        <v>24430</v>
      </c>
      <c r="Z30" s="13">
        <f t="shared" si="14"/>
        <v>5235</v>
      </c>
      <c r="AA30" s="13">
        <f t="shared" si="15"/>
        <v>19195</v>
      </c>
      <c r="AB30" s="10">
        <v>1385</v>
      </c>
      <c r="AC30" s="13">
        <f t="shared" si="16"/>
        <v>96950</v>
      </c>
      <c r="AD30" s="13">
        <f t="shared" si="17"/>
        <v>20775</v>
      </c>
      <c r="AE30" s="13">
        <f t="shared" si="18"/>
        <v>76175</v>
      </c>
      <c r="AF30" s="10">
        <v>1290</v>
      </c>
      <c r="AG30" s="13">
        <f t="shared" si="19"/>
        <v>90300</v>
      </c>
      <c r="AH30" s="13">
        <f t="shared" si="20"/>
        <v>19350</v>
      </c>
      <c r="AI30" s="13">
        <f t="shared" si="21"/>
        <v>70950</v>
      </c>
      <c r="AJ30" s="12" t="s">
        <v>199</v>
      </c>
      <c r="AK30">
        <v>93</v>
      </c>
    </row>
    <row r="31" spans="1:37" x14ac:dyDescent="0.35">
      <c r="A31" t="s">
        <v>52</v>
      </c>
      <c r="B31" s="2" t="s">
        <v>102</v>
      </c>
      <c r="C31" s="2" t="s">
        <v>162</v>
      </c>
      <c r="D31" s="8">
        <v>5</v>
      </c>
      <c r="E31" s="12">
        <f>VLOOKUP(C31,Information!$B$24:$C$42,2)</f>
        <v>3</v>
      </c>
      <c r="F31" s="12">
        <f t="shared" si="0"/>
        <v>15</v>
      </c>
      <c r="G31" s="8">
        <v>70</v>
      </c>
      <c r="H31" s="10">
        <v>23</v>
      </c>
      <c r="I31" s="13">
        <f t="shared" si="1"/>
        <v>1610</v>
      </c>
      <c r="J31" s="13">
        <f t="shared" si="2"/>
        <v>345</v>
      </c>
      <c r="K31" s="13">
        <f t="shared" si="3"/>
        <v>1265</v>
      </c>
      <c r="L31" s="10">
        <v>5</v>
      </c>
      <c r="M31" s="13">
        <f t="shared" si="4"/>
        <v>350</v>
      </c>
      <c r="N31" s="13">
        <f t="shared" si="5"/>
        <v>75</v>
      </c>
      <c r="O31" s="13">
        <f t="shared" si="6"/>
        <v>275</v>
      </c>
      <c r="Q31" s="13">
        <f t="shared" si="7"/>
        <v>0</v>
      </c>
      <c r="R31" s="13">
        <f t="shared" si="8"/>
        <v>0</v>
      </c>
      <c r="S31" s="13">
        <f t="shared" si="9"/>
        <v>0</v>
      </c>
      <c r="U31" s="13">
        <f t="shared" si="10"/>
        <v>0</v>
      </c>
      <c r="V31" s="13">
        <f t="shared" si="11"/>
        <v>0</v>
      </c>
      <c r="W31" s="13">
        <f t="shared" si="12"/>
        <v>0</v>
      </c>
      <c r="Y31" s="13">
        <f t="shared" si="13"/>
        <v>0</v>
      </c>
      <c r="Z31" s="13">
        <f t="shared" si="14"/>
        <v>0</v>
      </c>
      <c r="AA31" s="13">
        <f t="shared" si="15"/>
        <v>0</v>
      </c>
      <c r="AC31" s="13">
        <f t="shared" si="16"/>
        <v>0</v>
      </c>
      <c r="AD31" s="13">
        <f t="shared" si="17"/>
        <v>0</v>
      </c>
      <c r="AE31" s="13">
        <f t="shared" si="18"/>
        <v>0</v>
      </c>
      <c r="AG31" s="13">
        <f t="shared" si="19"/>
        <v>0</v>
      </c>
      <c r="AH31" s="13">
        <f t="shared" si="20"/>
        <v>0</v>
      </c>
      <c r="AI31" s="13">
        <f t="shared" si="21"/>
        <v>0</v>
      </c>
      <c r="AJ31" s="12" t="s">
        <v>199</v>
      </c>
      <c r="AK31">
        <v>93</v>
      </c>
    </row>
    <row r="32" spans="1:37" x14ac:dyDescent="0.35">
      <c r="A32" t="s">
        <v>52</v>
      </c>
      <c r="B32" s="2" t="s">
        <v>102</v>
      </c>
      <c r="C32" s="2" t="s">
        <v>169</v>
      </c>
      <c r="D32" s="8">
        <v>5</v>
      </c>
      <c r="E32" s="12">
        <f>VLOOKUP(C32,Information!$B$24:$C$42,2)</f>
        <v>3</v>
      </c>
      <c r="F32" s="12">
        <f t="shared" si="0"/>
        <v>15</v>
      </c>
      <c r="G32" s="8">
        <v>70</v>
      </c>
      <c r="H32" s="10">
        <v>15</v>
      </c>
      <c r="I32" s="13">
        <f t="shared" si="1"/>
        <v>1050</v>
      </c>
      <c r="J32" s="13">
        <f t="shared" si="2"/>
        <v>225</v>
      </c>
      <c r="K32" s="13">
        <f t="shared" si="3"/>
        <v>825</v>
      </c>
      <c r="M32" s="13">
        <f t="shared" si="4"/>
        <v>0</v>
      </c>
      <c r="N32" s="13">
        <f t="shared" si="5"/>
        <v>0</v>
      </c>
      <c r="O32" s="13">
        <f t="shared" si="6"/>
        <v>0</v>
      </c>
      <c r="Q32" s="13">
        <f t="shared" si="7"/>
        <v>0</v>
      </c>
      <c r="R32" s="13">
        <f t="shared" si="8"/>
        <v>0</v>
      </c>
      <c r="S32" s="13">
        <f t="shared" si="9"/>
        <v>0</v>
      </c>
      <c r="U32" s="13">
        <f t="shared" si="10"/>
        <v>0</v>
      </c>
      <c r="V32" s="13">
        <f t="shared" si="11"/>
        <v>0</v>
      </c>
      <c r="W32" s="13">
        <f t="shared" si="12"/>
        <v>0</v>
      </c>
      <c r="Y32" s="13">
        <f t="shared" si="13"/>
        <v>0</v>
      </c>
      <c r="Z32" s="13">
        <f t="shared" si="14"/>
        <v>0</v>
      </c>
      <c r="AA32" s="13">
        <f t="shared" si="15"/>
        <v>0</v>
      </c>
      <c r="AC32" s="13">
        <f t="shared" si="16"/>
        <v>0</v>
      </c>
      <c r="AD32" s="13">
        <f t="shared" si="17"/>
        <v>0</v>
      </c>
      <c r="AE32" s="13">
        <f t="shared" si="18"/>
        <v>0</v>
      </c>
      <c r="AG32" s="13">
        <f t="shared" si="19"/>
        <v>0</v>
      </c>
      <c r="AH32" s="13">
        <f t="shared" si="20"/>
        <v>0</v>
      </c>
      <c r="AI32" s="13">
        <f t="shared" si="21"/>
        <v>0</v>
      </c>
      <c r="AJ32" s="12" t="s">
        <v>199</v>
      </c>
      <c r="AK32">
        <v>99</v>
      </c>
    </row>
    <row r="33" spans="1:44" x14ac:dyDescent="0.35">
      <c r="A33" t="s">
        <v>11</v>
      </c>
      <c r="B33" t="s">
        <v>96</v>
      </c>
      <c r="C33" s="2" t="s">
        <v>157</v>
      </c>
      <c r="D33" s="8">
        <v>5</v>
      </c>
      <c r="E33" s="12">
        <f>VLOOKUP(C33,Information!$B$24:$C$42,2)</f>
        <v>2.8</v>
      </c>
      <c r="F33" s="12">
        <f t="shared" si="0"/>
        <v>14</v>
      </c>
      <c r="G33" s="8">
        <v>45</v>
      </c>
      <c r="H33" s="10">
        <v>787</v>
      </c>
      <c r="I33" s="13">
        <f t="shared" si="1"/>
        <v>35415</v>
      </c>
      <c r="J33" s="13">
        <f t="shared" si="2"/>
        <v>11018</v>
      </c>
      <c r="K33" s="13">
        <f t="shared" si="3"/>
        <v>24397</v>
      </c>
      <c r="L33" s="10">
        <v>478</v>
      </c>
      <c r="M33" s="13">
        <f t="shared" si="4"/>
        <v>21510</v>
      </c>
      <c r="N33" s="13">
        <f t="shared" si="5"/>
        <v>6692</v>
      </c>
      <c r="O33" s="13">
        <f t="shared" si="6"/>
        <v>14818</v>
      </c>
      <c r="P33" s="10">
        <v>1235</v>
      </c>
      <c r="Q33" s="13">
        <f t="shared" si="7"/>
        <v>55575</v>
      </c>
      <c r="R33" s="13">
        <f t="shared" si="8"/>
        <v>17290</v>
      </c>
      <c r="S33" s="13">
        <f t="shared" si="9"/>
        <v>38285</v>
      </c>
      <c r="T33" s="10">
        <v>1450</v>
      </c>
      <c r="U33" s="13">
        <f t="shared" si="10"/>
        <v>65250</v>
      </c>
      <c r="V33" s="13">
        <f t="shared" si="11"/>
        <v>20300</v>
      </c>
      <c r="W33" s="13">
        <f t="shared" si="12"/>
        <v>44950</v>
      </c>
      <c r="X33" s="10">
        <v>1728</v>
      </c>
      <c r="Y33" s="13">
        <f t="shared" si="13"/>
        <v>77760</v>
      </c>
      <c r="Z33" s="13">
        <f t="shared" si="14"/>
        <v>24192</v>
      </c>
      <c r="AA33" s="13">
        <f t="shared" si="15"/>
        <v>53568</v>
      </c>
      <c r="AB33" s="10">
        <v>1182</v>
      </c>
      <c r="AC33" s="13">
        <f t="shared" si="16"/>
        <v>53190</v>
      </c>
      <c r="AD33" s="13">
        <f t="shared" si="17"/>
        <v>16548</v>
      </c>
      <c r="AE33" s="13">
        <f t="shared" si="18"/>
        <v>36642</v>
      </c>
      <c r="AF33" s="10">
        <v>999</v>
      </c>
      <c r="AG33" s="13">
        <f t="shared" si="19"/>
        <v>44955</v>
      </c>
      <c r="AH33" s="13">
        <f t="shared" si="20"/>
        <v>13986</v>
      </c>
      <c r="AI33" s="13">
        <f t="shared" si="21"/>
        <v>30969</v>
      </c>
      <c r="AJ33" s="12" t="s">
        <v>199</v>
      </c>
      <c r="AK33">
        <v>97</v>
      </c>
    </row>
    <row r="34" spans="1:44" x14ac:dyDescent="0.35">
      <c r="A34" t="s">
        <v>11</v>
      </c>
      <c r="B34" t="s">
        <v>96</v>
      </c>
      <c r="C34" s="2" t="s">
        <v>158</v>
      </c>
      <c r="D34" s="8">
        <v>5</v>
      </c>
      <c r="E34" s="12">
        <f>VLOOKUP(C34,Information!$B$24:$C$42,2)</f>
        <v>3</v>
      </c>
      <c r="F34" s="12">
        <f t="shared" si="0"/>
        <v>15</v>
      </c>
      <c r="G34" s="8">
        <v>50</v>
      </c>
      <c r="H34" s="10">
        <v>860</v>
      </c>
      <c r="I34" s="13">
        <f t="shared" si="1"/>
        <v>43000</v>
      </c>
      <c r="J34" s="13">
        <f t="shared" si="2"/>
        <v>12900</v>
      </c>
      <c r="K34" s="13">
        <f t="shared" si="3"/>
        <v>30100</v>
      </c>
      <c r="L34" s="10">
        <v>744</v>
      </c>
      <c r="M34" s="13">
        <f t="shared" si="4"/>
        <v>37200</v>
      </c>
      <c r="N34" s="13">
        <f t="shared" si="5"/>
        <v>11160</v>
      </c>
      <c r="O34" s="13">
        <f t="shared" si="6"/>
        <v>26040</v>
      </c>
      <c r="P34" s="10">
        <v>343</v>
      </c>
      <c r="Q34" s="13">
        <f t="shared" si="7"/>
        <v>17150</v>
      </c>
      <c r="R34" s="13">
        <f t="shared" si="8"/>
        <v>5145</v>
      </c>
      <c r="S34" s="13">
        <f t="shared" si="9"/>
        <v>12005</v>
      </c>
      <c r="T34" s="10">
        <v>320</v>
      </c>
      <c r="U34" s="13">
        <f t="shared" si="10"/>
        <v>16000</v>
      </c>
      <c r="V34" s="13">
        <f t="shared" si="11"/>
        <v>4800</v>
      </c>
      <c r="W34" s="13">
        <f t="shared" si="12"/>
        <v>11200</v>
      </c>
      <c r="X34" s="10">
        <v>287</v>
      </c>
      <c r="Y34" s="13">
        <f t="shared" si="13"/>
        <v>14350</v>
      </c>
      <c r="Z34" s="13">
        <f t="shared" si="14"/>
        <v>4305</v>
      </c>
      <c r="AA34" s="13">
        <f t="shared" si="15"/>
        <v>10045</v>
      </c>
      <c r="AB34" s="10">
        <v>680</v>
      </c>
      <c r="AC34" s="13">
        <f t="shared" si="16"/>
        <v>34000</v>
      </c>
      <c r="AD34" s="13">
        <f t="shared" si="17"/>
        <v>10200</v>
      </c>
      <c r="AE34" s="13">
        <f t="shared" si="18"/>
        <v>23800</v>
      </c>
      <c r="AF34" s="10">
        <v>623</v>
      </c>
      <c r="AG34" s="13">
        <f t="shared" si="19"/>
        <v>31150</v>
      </c>
      <c r="AH34" s="13">
        <f t="shared" si="20"/>
        <v>9345</v>
      </c>
      <c r="AI34" s="13">
        <f t="shared" si="21"/>
        <v>21805</v>
      </c>
      <c r="AJ34" s="12" t="s">
        <v>199</v>
      </c>
      <c r="AK34">
        <v>96</v>
      </c>
    </row>
    <row r="35" spans="1:44" x14ac:dyDescent="0.35">
      <c r="A35" t="s">
        <v>11</v>
      </c>
      <c r="B35" t="s">
        <v>96</v>
      </c>
      <c r="C35" s="2" t="s">
        <v>174</v>
      </c>
      <c r="D35" s="8">
        <v>5</v>
      </c>
      <c r="E35" s="12">
        <f>VLOOKUP(C35,Information!$B$24:$C$42,2)</f>
        <v>3.2</v>
      </c>
      <c r="F35" s="12">
        <f t="shared" si="0"/>
        <v>16</v>
      </c>
      <c r="G35" s="8">
        <v>60</v>
      </c>
      <c r="H35" s="10">
        <v>23</v>
      </c>
      <c r="I35" s="13">
        <f t="shared" si="1"/>
        <v>1380</v>
      </c>
      <c r="J35" s="13">
        <f t="shared" si="2"/>
        <v>368</v>
      </c>
      <c r="K35" s="13">
        <f t="shared" si="3"/>
        <v>1012</v>
      </c>
      <c r="L35" s="10">
        <v>35</v>
      </c>
      <c r="M35" s="13">
        <f t="shared" si="4"/>
        <v>2100</v>
      </c>
      <c r="N35" s="13">
        <f t="shared" si="5"/>
        <v>560</v>
      </c>
      <c r="O35" s="13">
        <f t="shared" si="6"/>
        <v>1540</v>
      </c>
      <c r="Q35" s="13">
        <f t="shared" si="7"/>
        <v>0</v>
      </c>
      <c r="R35" s="13">
        <f t="shared" si="8"/>
        <v>0</v>
      </c>
      <c r="S35" s="13">
        <f t="shared" si="9"/>
        <v>0</v>
      </c>
      <c r="U35" s="13">
        <f t="shared" si="10"/>
        <v>0</v>
      </c>
      <c r="V35" s="13">
        <f t="shared" si="11"/>
        <v>0</v>
      </c>
      <c r="W35" s="13">
        <f t="shared" si="12"/>
        <v>0</v>
      </c>
      <c r="Y35" s="13">
        <f t="shared" si="13"/>
        <v>0</v>
      </c>
      <c r="Z35" s="13">
        <f t="shared" si="14"/>
        <v>0</v>
      </c>
      <c r="AA35" s="13">
        <f t="shared" si="15"/>
        <v>0</v>
      </c>
      <c r="AC35" s="13">
        <f t="shared" si="16"/>
        <v>0</v>
      </c>
      <c r="AD35" s="13">
        <f t="shared" si="17"/>
        <v>0</v>
      </c>
      <c r="AE35" s="13">
        <f t="shared" si="18"/>
        <v>0</v>
      </c>
      <c r="AG35" s="13">
        <f t="shared" si="19"/>
        <v>0</v>
      </c>
      <c r="AH35" s="13">
        <f t="shared" si="20"/>
        <v>0</v>
      </c>
      <c r="AI35" s="13">
        <f t="shared" si="21"/>
        <v>0</v>
      </c>
      <c r="AJ35" s="12" t="s">
        <v>199</v>
      </c>
      <c r="AK35">
        <v>95</v>
      </c>
      <c r="AM35" s="22" t="s">
        <v>242</v>
      </c>
      <c r="AN35" t="s">
        <v>295</v>
      </c>
      <c r="AQ35" t="s">
        <v>242</v>
      </c>
      <c r="AR35" t="s">
        <v>295</v>
      </c>
    </row>
    <row r="36" spans="1:44" x14ac:dyDescent="0.35">
      <c r="A36" t="s">
        <v>27</v>
      </c>
      <c r="B36" t="s">
        <v>103</v>
      </c>
      <c r="C36" s="2" t="s">
        <v>157</v>
      </c>
      <c r="D36" s="8">
        <v>35</v>
      </c>
      <c r="E36" s="12">
        <f>VLOOKUP(C36,Information!$B$24:$C$42,2)</f>
        <v>2.8</v>
      </c>
      <c r="F36" s="12">
        <f t="shared" si="0"/>
        <v>98</v>
      </c>
      <c r="G36" s="8">
        <v>135</v>
      </c>
      <c r="H36" s="10">
        <v>116</v>
      </c>
      <c r="I36" s="13">
        <f t="shared" si="1"/>
        <v>15660</v>
      </c>
      <c r="J36" s="13">
        <f t="shared" si="2"/>
        <v>11368</v>
      </c>
      <c r="K36" s="13">
        <f t="shared" si="3"/>
        <v>4292</v>
      </c>
      <c r="L36" s="10">
        <v>164</v>
      </c>
      <c r="M36" s="13">
        <f t="shared" si="4"/>
        <v>22140</v>
      </c>
      <c r="N36" s="13">
        <f t="shared" si="5"/>
        <v>16072</v>
      </c>
      <c r="O36" s="13">
        <f t="shared" si="6"/>
        <v>6068</v>
      </c>
      <c r="P36" s="10">
        <v>319</v>
      </c>
      <c r="Q36" s="13">
        <f t="shared" si="7"/>
        <v>43065</v>
      </c>
      <c r="R36" s="13">
        <f t="shared" si="8"/>
        <v>31262</v>
      </c>
      <c r="S36" s="13">
        <f t="shared" si="9"/>
        <v>11803</v>
      </c>
      <c r="T36" s="10">
        <v>251</v>
      </c>
      <c r="U36" s="13">
        <f t="shared" si="10"/>
        <v>33885</v>
      </c>
      <c r="V36" s="13">
        <f t="shared" si="11"/>
        <v>24598</v>
      </c>
      <c r="W36" s="13">
        <f t="shared" si="12"/>
        <v>9287</v>
      </c>
      <c r="X36" s="10">
        <v>207</v>
      </c>
      <c r="Y36" s="13">
        <f t="shared" si="13"/>
        <v>27945</v>
      </c>
      <c r="Z36" s="13">
        <f t="shared" si="14"/>
        <v>20286</v>
      </c>
      <c r="AA36" s="13">
        <f t="shared" si="15"/>
        <v>7659</v>
      </c>
      <c r="AB36" s="10">
        <v>182</v>
      </c>
      <c r="AC36" s="13">
        <f t="shared" si="16"/>
        <v>24570</v>
      </c>
      <c r="AD36" s="13">
        <f t="shared" si="17"/>
        <v>17836</v>
      </c>
      <c r="AE36" s="13">
        <f t="shared" si="18"/>
        <v>6734</v>
      </c>
      <c r="AF36" s="10">
        <v>54</v>
      </c>
      <c r="AG36" s="13">
        <f t="shared" si="19"/>
        <v>7290</v>
      </c>
      <c r="AH36" s="13">
        <f t="shared" si="20"/>
        <v>5292</v>
      </c>
      <c r="AI36" s="13">
        <f t="shared" si="21"/>
        <v>1998</v>
      </c>
      <c r="AJ36" s="12" t="s">
        <v>199</v>
      </c>
      <c r="AK36">
        <v>96</v>
      </c>
      <c r="AM36" s="20" t="s">
        <v>155</v>
      </c>
      <c r="AN36" s="23">
        <v>20</v>
      </c>
      <c r="AQ36" t="s">
        <v>155</v>
      </c>
      <c r="AR36">
        <v>20</v>
      </c>
    </row>
    <row r="37" spans="1:44" x14ac:dyDescent="0.35">
      <c r="A37" t="s">
        <v>27</v>
      </c>
      <c r="B37" t="s">
        <v>103</v>
      </c>
      <c r="C37" s="2" t="s">
        <v>171</v>
      </c>
      <c r="D37" s="8">
        <v>35</v>
      </c>
      <c r="E37" s="12">
        <f>VLOOKUP(C37,Information!$B$24:$C$42,2)</f>
        <v>3.2</v>
      </c>
      <c r="F37" s="12">
        <f t="shared" si="0"/>
        <v>112</v>
      </c>
      <c r="G37" s="8">
        <v>180</v>
      </c>
      <c r="I37" s="13">
        <f t="shared" si="1"/>
        <v>0</v>
      </c>
      <c r="J37" s="13">
        <f t="shared" si="2"/>
        <v>0</v>
      </c>
      <c r="K37" s="13">
        <f t="shared" si="3"/>
        <v>0</v>
      </c>
      <c r="L37" s="10">
        <v>89</v>
      </c>
      <c r="M37" s="13">
        <f t="shared" si="4"/>
        <v>16020</v>
      </c>
      <c r="N37" s="13">
        <f t="shared" si="5"/>
        <v>9968</v>
      </c>
      <c r="O37" s="13">
        <f t="shared" si="6"/>
        <v>6052</v>
      </c>
      <c r="Q37" s="13">
        <f t="shared" si="7"/>
        <v>0</v>
      </c>
      <c r="R37" s="13">
        <f t="shared" si="8"/>
        <v>0</v>
      </c>
      <c r="S37" s="13">
        <f t="shared" si="9"/>
        <v>0</v>
      </c>
      <c r="U37" s="13">
        <f t="shared" si="10"/>
        <v>0</v>
      </c>
      <c r="V37" s="13">
        <f t="shared" si="11"/>
        <v>0</v>
      </c>
      <c r="W37" s="13">
        <f t="shared" si="12"/>
        <v>0</v>
      </c>
      <c r="Y37" s="13">
        <f t="shared" si="13"/>
        <v>0</v>
      </c>
      <c r="Z37" s="13">
        <f t="shared" si="14"/>
        <v>0</v>
      </c>
      <c r="AA37" s="13">
        <f t="shared" si="15"/>
        <v>0</v>
      </c>
      <c r="AC37" s="13">
        <f t="shared" si="16"/>
        <v>0</v>
      </c>
      <c r="AD37" s="13">
        <f t="shared" si="17"/>
        <v>0</v>
      </c>
      <c r="AE37" s="13">
        <f t="shared" si="18"/>
        <v>0</v>
      </c>
      <c r="AG37" s="13">
        <f t="shared" si="19"/>
        <v>0</v>
      </c>
      <c r="AH37" s="13">
        <f t="shared" si="20"/>
        <v>0</v>
      </c>
      <c r="AI37" s="13">
        <f t="shared" si="21"/>
        <v>0</v>
      </c>
      <c r="AJ37" s="12" t="s">
        <v>199</v>
      </c>
      <c r="AK37">
        <v>92</v>
      </c>
      <c r="AM37" s="20" t="s">
        <v>61</v>
      </c>
      <c r="AN37" s="23">
        <v>37</v>
      </c>
      <c r="AQ37" t="s">
        <v>61</v>
      </c>
      <c r="AR37">
        <v>37</v>
      </c>
    </row>
    <row r="38" spans="1:44" x14ac:dyDescent="0.35">
      <c r="A38" t="s">
        <v>27</v>
      </c>
      <c r="B38" t="s">
        <v>103</v>
      </c>
      <c r="C38" s="2" t="s">
        <v>174</v>
      </c>
      <c r="D38" s="8">
        <v>35</v>
      </c>
      <c r="E38" s="12">
        <f>VLOOKUP(C38,Information!$B$24:$C$42,2)</f>
        <v>3.2</v>
      </c>
      <c r="F38" s="12">
        <f t="shared" si="0"/>
        <v>112</v>
      </c>
      <c r="G38" s="8">
        <v>180</v>
      </c>
      <c r="H38" s="10">
        <v>5</v>
      </c>
      <c r="I38" s="13">
        <f t="shared" si="1"/>
        <v>900</v>
      </c>
      <c r="J38" s="13">
        <f t="shared" si="2"/>
        <v>560</v>
      </c>
      <c r="K38" s="13">
        <f t="shared" si="3"/>
        <v>340</v>
      </c>
      <c r="M38" s="13">
        <f t="shared" si="4"/>
        <v>0</v>
      </c>
      <c r="N38" s="13">
        <f t="shared" si="5"/>
        <v>0</v>
      </c>
      <c r="O38" s="13">
        <f t="shared" si="6"/>
        <v>0</v>
      </c>
      <c r="Q38" s="13">
        <f t="shared" si="7"/>
        <v>0</v>
      </c>
      <c r="R38" s="13">
        <f t="shared" si="8"/>
        <v>0</v>
      </c>
      <c r="S38" s="13">
        <f t="shared" si="9"/>
        <v>0</v>
      </c>
      <c r="U38" s="13">
        <f t="shared" si="10"/>
        <v>0</v>
      </c>
      <c r="V38" s="13">
        <f t="shared" si="11"/>
        <v>0</v>
      </c>
      <c r="W38" s="13">
        <f t="shared" si="12"/>
        <v>0</v>
      </c>
      <c r="Y38" s="13">
        <f t="shared" si="13"/>
        <v>0</v>
      </c>
      <c r="Z38" s="13">
        <f t="shared" si="14"/>
        <v>0</v>
      </c>
      <c r="AA38" s="13">
        <f t="shared" si="15"/>
        <v>0</v>
      </c>
      <c r="AC38" s="13">
        <f t="shared" si="16"/>
        <v>0</v>
      </c>
      <c r="AD38" s="13">
        <f t="shared" si="17"/>
        <v>0</v>
      </c>
      <c r="AE38" s="13">
        <f t="shared" si="18"/>
        <v>0</v>
      </c>
      <c r="AG38" s="13">
        <f t="shared" si="19"/>
        <v>0</v>
      </c>
      <c r="AH38" s="13">
        <f t="shared" si="20"/>
        <v>0</v>
      </c>
      <c r="AI38" s="13">
        <f t="shared" si="21"/>
        <v>0</v>
      </c>
      <c r="AJ38" s="12" t="s">
        <v>199</v>
      </c>
      <c r="AK38">
        <v>98</v>
      </c>
      <c r="AM38" s="20" t="s">
        <v>199</v>
      </c>
      <c r="AN38" s="23">
        <v>145</v>
      </c>
      <c r="AQ38" t="s">
        <v>199</v>
      </c>
      <c r="AR38">
        <v>145</v>
      </c>
    </row>
    <row r="39" spans="1:44" x14ac:dyDescent="0.35">
      <c r="A39" t="s">
        <v>27</v>
      </c>
      <c r="B39" t="s">
        <v>103</v>
      </c>
      <c r="C39" s="2" t="s">
        <v>170</v>
      </c>
      <c r="D39" s="8">
        <v>35</v>
      </c>
      <c r="E39" s="12">
        <f>VLOOKUP(C39,Information!$B$24:$C$42,2)</f>
        <v>3.2</v>
      </c>
      <c r="F39" s="12">
        <f t="shared" si="0"/>
        <v>112</v>
      </c>
      <c r="G39" s="8">
        <v>180</v>
      </c>
      <c r="H39" s="10">
        <v>5</v>
      </c>
      <c r="I39" s="13">
        <f t="shared" si="1"/>
        <v>900</v>
      </c>
      <c r="J39" s="13">
        <f t="shared" si="2"/>
        <v>560</v>
      </c>
      <c r="K39" s="13">
        <f t="shared" si="3"/>
        <v>340</v>
      </c>
      <c r="M39" s="13">
        <f t="shared" si="4"/>
        <v>0</v>
      </c>
      <c r="N39" s="13">
        <f t="shared" si="5"/>
        <v>0</v>
      </c>
      <c r="O39" s="13">
        <f t="shared" si="6"/>
        <v>0</v>
      </c>
      <c r="Q39" s="13">
        <f t="shared" si="7"/>
        <v>0</v>
      </c>
      <c r="R39" s="13">
        <f t="shared" si="8"/>
        <v>0</v>
      </c>
      <c r="S39" s="13">
        <f t="shared" si="9"/>
        <v>0</v>
      </c>
      <c r="U39" s="13">
        <f t="shared" si="10"/>
        <v>0</v>
      </c>
      <c r="V39" s="13">
        <f t="shared" si="11"/>
        <v>0</v>
      </c>
      <c r="W39" s="13">
        <f t="shared" si="12"/>
        <v>0</v>
      </c>
      <c r="Y39" s="13">
        <f t="shared" si="13"/>
        <v>0</v>
      </c>
      <c r="Z39" s="13">
        <f t="shared" si="14"/>
        <v>0</v>
      </c>
      <c r="AA39" s="13">
        <f t="shared" si="15"/>
        <v>0</v>
      </c>
      <c r="AC39" s="13">
        <f t="shared" si="16"/>
        <v>0</v>
      </c>
      <c r="AD39" s="13">
        <f t="shared" si="17"/>
        <v>0</v>
      </c>
      <c r="AE39" s="13">
        <f t="shared" si="18"/>
        <v>0</v>
      </c>
      <c r="AG39" s="13">
        <f t="shared" si="19"/>
        <v>0</v>
      </c>
      <c r="AH39" s="13">
        <f t="shared" si="20"/>
        <v>0</v>
      </c>
      <c r="AI39" s="13">
        <f t="shared" si="21"/>
        <v>0</v>
      </c>
      <c r="AJ39" s="12" t="s">
        <v>199</v>
      </c>
      <c r="AK39">
        <v>97</v>
      </c>
      <c r="AM39" s="20" t="s">
        <v>243</v>
      </c>
      <c r="AN39" s="23">
        <v>202</v>
      </c>
      <c r="AQ39" t="s">
        <v>243</v>
      </c>
      <c r="AR39">
        <v>202</v>
      </c>
    </row>
    <row r="40" spans="1:44" x14ac:dyDescent="0.35">
      <c r="A40" t="s">
        <v>50</v>
      </c>
      <c r="B40" t="s">
        <v>102</v>
      </c>
      <c r="C40" s="2" t="s">
        <v>157</v>
      </c>
      <c r="D40" s="8">
        <v>4</v>
      </c>
      <c r="E40" s="12">
        <f>VLOOKUP(C40,Information!$B$24:$C$42,2)</f>
        <v>2.8</v>
      </c>
      <c r="F40" s="12">
        <f t="shared" si="0"/>
        <v>11.2</v>
      </c>
      <c r="G40" s="8">
        <v>45</v>
      </c>
      <c r="H40" s="10">
        <v>962</v>
      </c>
      <c r="I40" s="13">
        <f t="shared" si="1"/>
        <v>43290</v>
      </c>
      <c r="J40" s="13">
        <f t="shared" si="2"/>
        <v>10774.4</v>
      </c>
      <c r="K40" s="13">
        <f t="shared" si="3"/>
        <v>32515.599999999999</v>
      </c>
      <c r="L40" s="10">
        <v>1465</v>
      </c>
      <c r="M40" s="13">
        <f t="shared" si="4"/>
        <v>65925</v>
      </c>
      <c r="N40" s="13">
        <f t="shared" si="5"/>
        <v>16408</v>
      </c>
      <c r="O40" s="13">
        <f t="shared" si="6"/>
        <v>49517</v>
      </c>
      <c r="P40" s="10">
        <v>1334</v>
      </c>
      <c r="Q40" s="13">
        <f t="shared" si="7"/>
        <v>60030</v>
      </c>
      <c r="R40" s="13">
        <f t="shared" si="8"/>
        <v>14940.8</v>
      </c>
      <c r="S40" s="13">
        <f t="shared" si="9"/>
        <v>45089.2</v>
      </c>
      <c r="T40" s="10">
        <v>2383</v>
      </c>
      <c r="U40" s="13">
        <f t="shared" si="10"/>
        <v>107235</v>
      </c>
      <c r="V40" s="13">
        <f t="shared" si="11"/>
        <v>26689.599999999999</v>
      </c>
      <c r="W40" s="13">
        <f t="shared" si="12"/>
        <v>80545.399999999994</v>
      </c>
      <c r="X40" s="10">
        <v>1525</v>
      </c>
      <c r="Y40" s="13">
        <f t="shared" si="13"/>
        <v>68625</v>
      </c>
      <c r="Z40" s="13">
        <f t="shared" si="14"/>
        <v>17080</v>
      </c>
      <c r="AA40" s="13">
        <f t="shared" si="15"/>
        <v>51545</v>
      </c>
      <c r="AB40" s="10">
        <v>1582</v>
      </c>
      <c r="AC40" s="13">
        <f t="shared" si="16"/>
        <v>71190</v>
      </c>
      <c r="AD40" s="13">
        <f t="shared" si="17"/>
        <v>17718.399999999998</v>
      </c>
      <c r="AE40" s="13">
        <f t="shared" si="18"/>
        <v>53471.600000000006</v>
      </c>
      <c r="AF40" s="10">
        <v>1539</v>
      </c>
      <c r="AG40" s="13">
        <f t="shared" si="19"/>
        <v>69255</v>
      </c>
      <c r="AH40" s="13">
        <f t="shared" si="20"/>
        <v>17236.8</v>
      </c>
      <c r="AI40" s="13">
        <f t="shared" si="21"/>
        <v>52018.2</v>
      </c>
      <c r="AJ40" s="12" t="s">
        <v>199</v>
      </c>
      <c r="AK40">
        <v>100</v>
      </c>
    </row>
    <row r="41" spans="1:44" x14ac:dyDescent="0.35">
      <c r="A41" t="s">
        <v>50</v>
      </c>
      <c r="B41" t="s">
        <v>102</v>
      </c>
      <c r="C41" s="2" t="s">
        <v>158</v>
      </c>
      <c r="D41" s="8">
        <v>4</v>
      </c>
      <c r="E41" s="12">
        <f>VLOOKUP(C41,Information!$B$24:$C$42,2)</f>
        <v>3</v>
      </c>
      <c r="F41" s="12">
        <f t="shared" si="0"/>
        <v>12</v>
      </c>
      <c r="G41" s="8">
        <v>55</v>
      </c>
      <c r="H41" s="10">
        <v>1450</v>
      </c>
      <c r="I41" s="13">
        <f t="shared" si="1"/>
        <v>79750</v>
      </c>
      <c r="J41" s="13">
        <f t="shared" si="2"/>
        <v>17400</v>
      </c>
      <c r="K41" s="13">
        <f t="shared" si="3"/>
        <v>62350</v>
      </c>
      <c r="L41" s="10">
        <v>834</v>
      </c>
      <c r="M41" s="13">
        <f t="shared" si="4"/>
        <v>45870</v>
      </c>
      <c r="N41" s="13">
        <f t="shared" si="5"/>
        <v>10008</v>
      </c>
      <c r="O41" s="13">
        <f t="shared" si="6"/>
        <v>35862</v>
      </c>
      <c r="P41" s="10">
        <v>620</v>
      </c>
      <c r="Q41" s="13">
        <f t="shared" si="7"/>
        <v>34100</v>
      </c>
      <c r="R41" s="13">
        <f t="shared" si="8"/>
        <v>7440</v>
      </c>
      <c r="S41" s="13">
        <f t="shared" si="9"/>
        <v>26660</v>
      </c>
      <c r="T41" s="10">
        <v>348</v>
      </c>
      <c r="U41" s="13">
        <f t="shared" si="10"/>
        <v>19140</v>
      </c>
      <c r="V41" s="13">
        <f t="shared" si="11"/>
        <v>4176</v>
      </c>
      <c r="W41" s="13">
        <f t="shared" si="12"/>
        <v>14964</v>
      </c>
      <c r="X41" s="10">
        <v>930</v>
      </c>
      <c r="Y41" s="13">
        <f t="shared" si="13"/>
        <v>51150</v>
      </c>
      <c r="Z41" s="13">
        <f t="shared" si="14"/>
        <v>11160</v>
      </c>
      <c r="AA41" s="13">
        <f t="shared" si="15"/>
        <v>39990</v>
      </c>
      <c r="AB41" s="10">
        <v>870</v>
      </c>
      <c r="AC41" s="13">
        <f t="shared" si="16"/>
        <v>47850</v>
      </c>
      <c r="AD41" s="13">
        <f t="shared" si="17"/>
        <v>10440</v>
      </c>
      <c r="AE41" s="13">
        <f t="shared" si="18"/>
        <v>37410</v>
      </c>
      <c r="AF41" s="10">
        <v>850</v>
      </c>
      <c r="AG41" s="13">
        <f t="shared" si="19"/>
        <v>46750</v>
      </c>
      <c r="AH41" s="13">
        <f t="shared" si="20"/>
        <v>10200</v>
      </c>
      <c r="AI41" s="13">
        <f t="shared" si="21"/>
        <v>36550</v>
      </c>
      <c r="AJ41" s="12" t="s">
        <v>199</v>
      </c>
      <c r="AK41">
        <v>96</v>
      </c>
    </row>
    <row r="42" spans="1:44" x14ac:dyDescent="0.35">
      <c r="A42" t="s">
        <v>50</v>
      </c>
      <c r="B42" t="s">
        <v>102</v>
      </c>
      <c r="C42" s="2" t="s">
        <v>159</v>
      </c>
      <c r="D42" s="8">
        <v>4</v>
      </c>
      <c r="E42" s="12">
        <f>VLOOKUP(C42,Information!$B$24:$C$42,2)</f>
        <v>3</v>
      </c>
      <c r="F42" s="12">
        <f t="shared" si="0"/>
        <v>12</v>
      </c>
      <c r="G42" s="8">
        <v>55</v>
      </c>
      <c r="I42" s="13">
        <f t="shared" si="1"/>
        <v>0</v>
      </c>
      <c r="J42" s="13">
        <f t="shared" si="2"/>
        <v>0</v>
      </c>
      <c r="K42" s="13">
        <f t="shared" si="3"/>
        <v>0</v>
      </c>
      <c r="L42" s="10">
        <v>5</v>
      </c>
      <c r="M42" s="13">
        <f t="shared" si="4"/>
        <v>275</v>
      </c>
      <c r="N42" s="13">
        <f t="shared" si="5"/>
        <v>60</v>
      </c>
      <c r="O42" s="13">
        <f t="shared" si="6"/>
        <v>215</v>
      </c>
      <c r="Q42" s="13">
        <f t="shared" si="7"/>
        <v>0</v>
      </c>
      <c r="R42" s="13">
        <f t="shared" si="8"/>
        <v>0</v>
      </c>
      <c r="S42" s="13">
        <f t="shared" si="9"/>
        <v>0</v>
      </c>
      <c r="U42" s="13">
        <f t="shared" si="10"/>
        <v>0</v>
      </c>
      <c r="V42" s="13">
        <f t="shared" si="11"/>
        <v>0</v>
      </c>
      <c r="W42" s="13">
        <f t="shared" si="12"/>
        <v>0</v>
      </c>
      <c r="Y42" s="13">
        <f t="shared" si="13"/>
        <v>0</v>
      </c>
      <c r="Z42" s="13">
        <f t="shared" si="14"/>
        <v>0</v>
      </c>
      <c r="AA42" s="13">
        <f t="shared" si="15"/>
        <v>0</v>
      </c>
      <c r="AC42" s="13">
        <f t="shared" si="16"/>
        <v>0</v>
      </c>
      <c r="AD42" s="13">
        <f t="shared" si="17"/>
        <v>0</v>
      </c>
      <c r="AE42" s="13">
        <f t="shared" si="18"/>
        <v>0</v>
      </c>
      <c r="AG42" s="13">
        <f t="shared" si="19"/>
        <v>0</v>
      </c>
      <c r="AH42" s="13">
        <f t="shared" si="20"/>
        <v>0</v>
      </c>
      <c r="AI42" s="13">
        <f t="shared" si="21"/>
        <v>0</v>
      </c>
      <c r="AJ42" s="12" t="s">
        <v>199</v>
      </c>
      <c r="AK42">
        <v>100</v>
      </c>
    </row>
    <row r="43" spans="1:44" x14ac:dyDescent="0.35">
      <c r="A43" t="s">
        <v>50</v>
      </c>
      <c r="B43" t="s">
        <v>102</v>
      </c>
      <c r="C43" s="2" t="s">
        <v>162</v>
      </c>
      <c r="D43" s="8">
        <v>4</v>
      </c>
      <c r="E43" s="12">
        <f>VLOOKUP(C43,Information!$B$24:$C$42,2)</f>
        <v>3</v>
      </c>
      <c r="F43" s="12">
        <f t="shared" si="0"/>
        <v>12</v>
      </c>
      <c r="G43" s="8">
        <v>55</v>
      </c>
      <c r="H43" s="10">
        <v>5</v>
      </c>
      <c r="I43" s="13">
        <f t="shared" si="1"/>
        <v>275</v>
      </c>
      <c r="J43" s="13">
        <f t="shared" si="2"/>
        <v>60</v>
      </c>
      <c r="K43" s="13">
        <f t="shared" si="3"/>
        <v>215</v>
      </c>
      <c r="M43" s="13">
        <f t="shared" si="4"/>
        <v>0</v>
      </c>
      <c r="N43" s="13">
        <f t="shared" si="5"/>
        <v>0</v>
      </c>
      <c r="O43" s="13">
        <f t="shared" si="6"/>
        <v>0</v>
      </c>
      <c r="Q43" s="13">
        <f t="shared" si="7"/>
        <v>0</v>
      </c>
      <c r="R43" s="13">
        <f t="shared" si="8"/>
        <v>0</v>
      </c>
      <c r="S43" s="13">
        <f t="shared" si="9"/>
        <v>0</v>
      </c>
      <c r="U43" s="13">
        <f t="shared" si="10"/>
        <v>0</v>
      </c>
      <c r="V43" s="13">
        <f t="shared" si="11"/>
        <v>0</v>
      </c>
      <c r="W43" s="13">
        <f t="shared" si="12"/>
        <v>0</v>
      </c>
      <c r="Y43" s="13">
        <f t="shared" si="13"/>
        <v>0</v>
      </c>
      <c r="Z43" s="13">
        <f t="shared" si="14"/>
        <v>0</v>
      </c>
      <c r="AA43" s="13">
        <f t="shared" si="15"/>
        <v>0</v>
      </c>
      <c r="AC43" s="13">
        <f t="shared" si="16"/>
        <v>0</v>
      </c>
      <c r="AD43" s="13">
        <f t="shared" si="17"/>
        <v>0</v>
      </c>
      <c r="AE43" s="13">
        <f t="shared" si="18"/>
        <v>0</v>
      </c>
      <c r="AG43" s="13">
        <f t="shared" si="19"/>
        <v>0</v>
      </c>
      <c r="AH43" s="13">
        <f t="shared" si="20"/>
        <v>0</v>
      </c>
      <c r="AI43" s="13">
        <f t="shared" si="21"/>
        <v>0</v>
      </c>
      <c r="AJ43" s="12" t="s">
        <v>199</v>
      </c>
      <c r="AK43">
        <v>95</v>
      </c>
    </row>
    <row r="44" spans="1:44" x14ac:dyDescent="0.35">
      <c r="A44" t="s">
        <v>50</v>
      </c>
      <c r="B44" t="s">
        <v>102</v>
      </c>
      <c r="C44" s="2" t="s">
        <v>167</v>
      </c>
      <c r="D44" s="8">
        <v>4</v>
      </c>
      <c r="E44" s="12">
        <f>VLOOKUP(C44,Information!$B$24:$C$42,2)</f>
        <v>3</v>
      </c>
      <c r="F44" s="12">
        <f t="shared" si="0"/>
        <v>12</v>
      </c>
      <c r="G44" s="8">
        <v>55</v>
      </c>
      <c r="I44" s="13">
        <f t="shared" si="1"/>
        <v>0</v>
      </c>
      <c r="J44" s="13">
        <f t="shared" si="2"/>
        <v>0</v>
      </c>
      <c r="K44" s="13">
        <f t="shared" si="3"/>
        <v>0</v>
      </c>
      <c r="L44" s="10">
        <v>5</v>
      </c>
      <c r="M44" s="13">
        <f t="shared" si="4"/>
        <v>275</v>
      </c>
      <c r="N44" s="13">
        <f t="shared" si="5"/>
        <v>60</v>
      </c>
      <c r="O44" s="13">
        <f t="shared" si="6"/>
        <v>215</v>
      </c>
      <c r="Q44" s="13">
        <f t="shared" si="7"/>
        <v>0</v>
      </c>
      <c r="R44" s="13">
        <f t="shared" si="8"/>
        <v>0</v>
      </c>
      <c r="S44" s="13">
        <f t="shared" si="9"/>
        <v>0</v>
      </c>
      <c r="U44" s="13">
        <f t="shared" si="10"/>
        <v>0</v>
      </c>
      <c r="V44" s="13">
        <f t="shared" si="11"/>
        <v>0</v>
      </c>
      <c r="W44" s="13">
        <f t="shared" si="12"/>
        <v>0</v>
      </c>
      <c r="Y44" s="13">
        <f t="shared" si="13"/>
        <v>0</v>
      </c>
      <c r="Z44" s="13">
        <f t="shared" si="14"/>
        <v>0</v>
      </c>
      <c r="AA44" s="13">
        <f t="shared" si="15"/>
        <v>0</v>
      </c>
      <c r="AC44" s="13">
        <f t="shared" si="16"/>
        <v>0</v>
      </c>
      <c r="AD44" s="13">
        <f t="shared" si="17"/>
        <v>0</v>
      </c>
      <c r="AE44" s="13">
        <f t="shared" si="18"/>
        <v>0</v>
      </c>
      <c r="AG44" s="13">
        <f t="shared" si="19"/>
        <v>0</v>
      </c>
      <c r="AH44" s="13">
        <f t="shared" si="20"/>
        <v>0</v>
      </c>
      <c r="AI44" s="13">
        <f t="shared" si="21"/>
        <v>0</v>
      </c>
      <c r="AJ44" s="12" t="s">
        <v>199</v>
      </c>
      <c r="AK44">
        <v>100</v>
      </c>
    </row>
    <row r="45" spans="1:44" x14ac:dyDescent="0.35">
      <c r="A45" t="s">
        <v>6</v>
      </c>
      <c r="B45" t="s">
        <v>189</v>
      </c>
      <c r="C45" s="2" t="s">
        <v>157</v>
      </c>
      <c r="D45" s="8">
        <v>3.5</v>
      </c>
      <c r="E45" s="12">
        <f>VLOOKUP(C45,Information!$B$24:$C$42,2)</f>
        <v>2.8</v>
      </c>
      <c r="F45" s="12">
        <f t="shared" si="0"/>
        <v>9.7999999999999989</v>
      </c>
      <c r="G45" s="8">
        <v>25</v>
      </c>
      <c r="H45" s="10">
        <v>604</v>
      </c>
      <c r="I45" s="13">
        <f t="shared" si="1"/>
        <v>15100</v>
      </c>
      <c r="J45" s="13">
        <f t="shared" si="2"/>
        <v>5919.1999999999989</v>
      </c>
      <c r="K45" s="13">
        <f t="shared" si="3"/>
        <v>9180.8000000000011</v>
      </c>
      <c r="L45" s="10">
        <v>339</v>
      </c>
      <c r="M45" s="13">
        <f t="shared" si="4"/>
        <v>8475</v>
      </c>
      <c r="N45" s="13">
        <f t="shared" si="5"/>
        <v>3322.2</v>
      </c>
      <c r="O45" s="13">
        <f t="shared" si="6"/>
        <v>5152.8</v>
      </c>
      <c r="P45" s="10">
        <v>853</v>
      </c>
      <c r="Q45" s="13">
        <f t="shared" si="7"/>
        <v>21325</v>
      </c>
      <c r="R45" s="13">
        <f t="shared" si="8"/>
        <v>8359.4</v>
      </c>
      <c r="S45" s="13">
        <f t="shared" si="9"/>
        <v>12965.6</v>
      </c>
      <c r="T45" s="10">
        <v>2331</v>
      </c>
      <c r="U45" s="13">
        <f t="shared" si="10"/>
        <v>58275</v>
      </c>
      <c r="V45" s="13">
        <f t="shared" si="11"/>
        <v>22843.8</v>
      </c>
      <c r="W45" s="13">
        <f t="shared" si="12"/>
        <v>35431.199999999997</v>
      </c>
      <c r="X45" s="10">
        <v>1049</v>
      </c>
      <c r="Y45" s="13">
        <f t="shared" si="13"/>
        <v>26225</v>
      </c>
      <c r="Z45" s="13">
        <f t="shared" si="14"/>
        <v>10280.199999999999</v>
      </c>
      <c r="AA45" s="13">
        <f t="shared" si="15"/>
        <v>15944.800000000001</v>
      </c>
      <c r="AB45" s="10">
        <v>326</v>
      </c>
      <c r="AC45" s="13">
        <f t="shared" si="16"/>
        <v>8150</v>
      </c>
      <c r="AD45" s="13">
        <f t="shared" si="17"/>
        <v>3194.7999999999997</v>
      </c>
      <c r="AE45" s="13">
        <f t="shared" si="18"/>
        <v>4955.2000000000007</v>
      </c>
      <c r="AF45" s="10">
        <v>708</v>
      </c>
      <c r="AG45" s="13">
        <f t="shared" si="19"/>
        <v>17700</v>
      </c>
      <c r="AH45" s="13">
        <f t="shared" si="20"/>
        <v>6938.4</v>
      </c>
      <c r="AI45" s="13">
        <f t="shared" si="21"/>
        <v>10761.6</v>
      </c>
      <c r="AJ45" s="12" t="s">
        <v>199</v>
      </c>
      <c r="AK45">
        <v>99</v>
      </c>
    </row>
    <row r="46" spans="1:44" x14ac:dyDescent="0.35">
      <c r="A46" t="s">
        <v>6</v>
      </c>
      <c r="B46" t="s">
        <v>189</v>
      </c>
      <c r="C46" s="2" t="s">
        <v>158</v>
      </c>
      <c r="D46" s="8">
        <v>3.5</v>
      </c>
      <c r="E46" s="12">
        <f>VLOOKUP(C46,Information!$B$24:$C$42,2)</f>
        <v>3</v>
      </c>
      <c r="F46" s="12">
        <f t="shared" si="0"/>
        <v>10.5</v>
      </c>
      <c r="G46" s="8">
        <v>35</v>
      </c>
      <c r="H46" s="10">
        <v>1350</v>
      </c>
      <c r="I46" s="13">
        <f t="shared" si="1"/>
        <v>47250</v>
      </c>
      <c r="J46" s="13">
        <f t="shared" si="2"/>
        <v>14175</v>
      </c>
      <c r="K46" s="13">
        <f t="shared" si="3"/>
        <v>33075</v>
      </c>
      <c r="L46" s="10">
        <v>1200</v>
      </c>
      <c r="M46" s="13">
        <f t="shared" si="4"/>
        <v>42000</v>
      </c>
      <c r="N46" s="13">
        <f t="shared" si="5"/>
        <v>12600</v>
      </c>
      <c r="O46" s="13">
        <f t="shared" si="6"/>
        <v>29400</v>
      </c>
      <c r="P46" s="10">
        <v>567</v>
      </c>
      <c r="Q46" s="13">
        <f t="shared" si="7"/>
        <v>19845</v>
      </c>
      <c r="R46" s="13">
        <f t="shared" si="8"/>
        <v>5953.5</v>
      </c>
      <c r="S46" s="13">
        <f t="shared" si="9"/>
        <v>13891.5</v>
      </c>
      <c r="T46" s="10">
        <v>200</v>
      </c>
      <c r="U46" s="13">
        <f t="shared" si="10"/>
        <v>7000</v>
      </c>
      <c r="V46" s="13">
        <f t="shared" si="11"/>
        <v>2100</v>
      </c>
      <c r="W46" s="13">
        <f t="shared" si="12"/>
        <v>4900</v>
      </c>
      <c r="X46" s="10">
        <v>540</v>
      </c>
      <c r="Y46" s="13">
        <f t="shared" si="13"/>
        <v>18900</v>
      </c>
      <c r="Z46" s="13">
        <f t="shared" si="14"/>
        <v>5670</v>
      </c>
      <c r="AA46" s="13">
        <f t="shared" si="15"/>
        <v>13230</v>
      </c>
      <c r="AB46" s="10">
        <v>1250</v>
      </c>
      <c r="AC46" s="13">
        <f t="shared" si="16"/>
        <v>43750</v>
      </c>
      <c r="AD46" s="13">
        <f t="shared" si="17"/>
        <v>13125</v>
      </c>
      <c r="AE46" s="13">
        <f t="shared" si="18"/>
        <v>30625</v>
      </c>
      <c r="AF46" s="10">
        <v>890</v>
      </c>
      <c r="AG46" s="13">
        <f t="shared" si="19"/>
        <v>31150</v>
      </c>
      <c r="AH46" s="13">
        <f t="shared" si="20"/>
        <v>9345</v>
      </c>
      <c r="AI46" s="13">
        <f t="shared" si="21"/>
        <v>21805</v>
      </c>
      <c r="AJ46" s="12" t="s">
        <v>199</v>
      </c>
      <c r="AK46">
        <v>91</v>
      </c>
    </row>
    <row r="47" spans="1:44" x14ac:dyDescent="0.35">
      <c r="A47" t="s">
        <v>12</v>
      </c>
      <c r="B47" t="s">
        <v>144</v>
      </c>
      <c r="C47" s="2" t="s">
        <v>157</v>
      </c>
      <c r="D47" s="8">
        <v>5</v>
      </c>
      <c r="E47" s="12">
        <f>VLOOKUP(C47,Information!$B$24:$C$42,2)</f>
        <v>2.8</v>
      </c>
      <c r="F47" s="12">
        <f t="shared" si="0"/>
        <v>14</v>
      </c>
      <c r="G47" s="8">
        <v>35</v>
      </c>
      <c r="H47" s="10">
        <v>527</v>
      </c>
      <c r="I47" s="13">
        <f t="shared" si="1"/>
        <v>18445</v>
      </c>
      <c r="J47" s="13">
        <f t="shared" si="2"/>
        <v>7378</v>
      </c>
      <c r="K47" s="13">
        <f t="shared" si="3"/>
        <v>11067</v>
      </c>
      <c r="L47" s="10">
        <v>203</v>
      </c>
      <c r="M47" s="13">
        <f t="shared" si="4"/>
        <v>7105</v>
      </c>
      <c r="N47" s="13">
        <f t="shared" si="5"/>
        <v>2842</v>
      </c>
      <c r="O47" s="13">
        <f t="shared" si="6"/>
        <v>4263</v>
      </c>
      <c r="P47" s="10">
        <v>395</v>
      </c>
      <c r="Q47" s="13">
        <f t="shared" si="7"/>
        <v>13825</v>
      </c>
      <c r="R47" s="13">
        <f t="shared" si="8"/>
        <v>5530</v>
      </c>
      <c r="S47" s="13">
        <f t="shared" si="9"/>
        <v>8295</v>
      </c>
      <c r="T47" s="10">
        <v>499</v>
      </c>
      <c r="U47" s="13">
        <f t="shared" si="10"/>
        <v>17465</v>
      </c>
      <c r="V47" s="13">
        <f t="shared" si="11"/>
        <v>6986</v>
      </c>
      <c r="W47" s="13">
        <f t="shared" si="12"/>
        <v>10479</v>
      </c>
      <c r="X47" s="10">
        <v>915</v>
      </c>
      <c r="Y47" s="13">
        <f t="shared" si="13"/>
        <v>32025</v>
      </c>
      <c r="Z47" s="13">
        <f t="shared" si="14"/>
        <v>12810</v>
      </c>
      <c r="AA47" s="13">
        <f t="shared" si="15"/>
        <v>19215</v>
      </c>
      <c r="AB47" s="10">
        <v>230</v>
      </c>
      <c r="AC47" s="13">
        <f t="shared" si="16"/>
        <v>8050</v>
      </c>
      <c r="AD47" s="13">
        <f t="shared" si="17"/>
        <v>3220</v>
      </c>
      <c r="AE47" s="13">
        <f t="shared" si="18"/>
        <v>4830</v>
      </c>
      <c r="AF47" s="10">
        <v>532</v>
      </c>
      <c r="AG47" s="13">
        <f t="shared" si="19"/>
        <v>18620</v>
      </c>
      <c r="AH47" s="13">
        <f t="shared" si="20"/>
        <v>7448</v>
      </c>
      <c r="AI47" s="13">
        <f t="shared" si="21"/>
        <v>11172</v>
      </c>
      <c r="AJ47" s="12" t="s">
        <v>199</v>
      </c>
      <c r="AK47">
        <v>91</v>
      </c>
    </row>
    <row r="48" spans="1:44" x14ac:dyDescent="0.35">
      <c r="A48" t="s">
        <v>12</v>
      </c>
      <c r="B48" t="s">
        <v>144</v>
      </c>
      <c r="C48" s="2" t="s">
        <v>158</v>
      </c>
      <c r="D48" s="8">
        <v>5</v>
      </c>
      <c r="E48" s="12">
        <f>VLOOKUP(C48,Information!$B$24:$C$42,2)</f>
        <v>3</v>
      </c>
      <c r="F48" s="12">
        <f t="shared" si="0"/>
        <v>15</v>
      </c>
      <c r="G48" s="8">
        <v>45</v>
      </c>
      <c r="H48" s="10">
        <v>342</v>
      </c>
      <c r="I48" s="13">
        <f t="shared" si="1"/>
        <v>15390</v>
      </c>
      <c r="J48" s="13">
        <f t="shared" si="2"/>
        <v>5130</v>
      </c>
      <c r="K48" s="13">
        <f t="shared" si="3"/>
        <v>10260</v>
      </c>
      <c r="L48" s="10">
        <v>280</v>
      </c>
      <c r="M48" s="13">
        <f t="shared" si="4"/>
        <v>12600</v>
      </c>
      <c r="N48" s="13">
        <f t="shared" si="5"/>
        <v>4200</v>
      </c>
      <c r="O48" s="13">
        <f t="shared" si="6"/>
        <v>8400</v>
      </c>
      <c r="P48" s="10">
        <v>133</v>
      </c>
      <c r="Q48" s="13">
        <f t="shared" si="7"/>
        <v>5985</v>
      </c>
      <c r="R48" s="13">
        <f t="shared" si="8"/>
        <v>1995</v>
      </c>
      <c r="S48" s="13">
        <f t="shared" si="9"/>
        <v>3990</v>
      </c>
      <c r="T48" s="10">
        <v>200</v>
      </c>
      <c r="U48" s="13">
        <f t="shared" si="10"/>
        <v>9000</v>
      </c>
      <c r="V48" s="13">
        <f t="shared" si="11"/>
        <v>3000</v>
      </c>
      <c r="W48" s="13">
        <f t="shared" si="12"/>
        <v>6000</v>
      </c>
      <c r="X48" s="10">
        <v>187</v>
      </c>
      <c r="Y48" s="13">
        <f t="shared" si="13"/>
        <v>8415</v>
      </c>
      <c r="Z48" s="13">
        <f t="shared" si="14"/>
        <v>2805</v>
      </c>
      <c r="AA48" s="13">
        <f t="shared" si="15"/>
        <v>5610</v>
      </c>
      <c r="AB48" s="10">
        <v>850</v>
      </c>
      <c r="AC48" s="13">
        <f t="shared" si="16"/>
        <v>38250</v>
      </c>
      <c r="AD48" s="13">
        <f t="shared" si="17"/>
        <v>12750</v>
      </c>
      <c r="AE48" s="13">
        <f t="shared" si="18"/>
        <v>25500</v>
      </c>
      <c r="AF48" s="10">
        <v>345</v>
      </c>
      <c r="AG48" s="13">
        <f t="shared" si="19"/>
        <v>15525</v>
      </c>
      <c r="AH48" s="13">
        <f t="shared" si="20"/>
        <v>5175</v>
      </c>
      <c r="AI48" s="13">
        <f t="shared" si="21"/>
        <v>10350</v>
      </c>
      <c r="AJ48" s="12" t="s">
        <v>199</v>
      </c>
      <c r="AK48">
        <v>94</v>
      </c>
    </row>
    <row r="49" spans="1:37" x14ac:dyDescent="0.35">
      <c r="A49" t="s">
        <v>12</v>
      </c>
      <c r="B49" t="s">
        <v>144</v>
      </c>
      <c r="C49" s="2" t="s">
        <v>167</v>
      </c>
      <c r="D49" s="8">
        <v>5</v>
      </c>
      <c r="E49" s="12">
        <f>VLOOKUP(C49,Information!$B$24:$C$42,2)</f>
        <v>3</v>
      </c>
      <c r="F49" s="12">
        <f t="shared" si="0"/>
        <v>15</v>
      </c>
      <c r="G49" s="8">
        <v>45</v>
      </c>
      <c r="H49" s="10">
        <v>28</v>
      </c>
      <c r="I49" s="13">
        <f t="shared" si="1"/>
        <v>1260</v>
      </c>
      <c r="J49" s="13">
        <f t="shared" si="2"/>
        <v>420</v>
      </c>
      <c r="K49" s="13">
        <f t="shared" si="3"/>
        <v>840</v>
      </c>
      <c r="L49" s="10">
        <v>5</v>
      </c>
      <c r="M49" s="13">
        <f t="shared" si="4"/>
        <v>225</v>
      </c>
      <c r="N49" s="13">
        <f t="shared" si="5"/>
        <v>75</v>
      </c>
      <c r="O49" s="13">
        <f t="shared" si="6"/>
        <v>150</v>
      </c>
      <c r="Q49" s="13">
        <f t="shared" si="7"/>
        <v>0</v>
      </c>
      <c r="R49" s="13">
        <f t="shared" si="8"/>
        <v>0</v>
      </c>
      <c r="S49" s="13">
        <f t="shared" si="9"/>
        <v>0</v>
      </c>
      <c r="U49" s="13">
        <f t="shared" si="10"/>
        <v>0</v>
      </c>
      <c r="V49" s="13">
        <f t="shared" si="11"/>
        <v>0</v>
      </c>
      <c r="W49" s="13">
        <f t="shared" si="12"/>
        <v>0</v>
      </c>
      <c r="Y49" s="13">
        <f t="shared" si="13"/>
        <v>0</v>
      </c>
      <c r="Z49" s="13">
        <f t="shared" si="14"/>
        <v>0</v>
      </c>
      <c r="AA49" s="13">
        <f t="shared" si="15"/>
        <v>0</v>
      </c>
      <c r="AC49" s="13">
        <f t="shared" si="16"/>
        <v>0</v>
      </c>
      <c r="AD49" s="13">
        <f t="shared" si="17"/>
        <v>0</v>
      </c>
      <c r="AE49" s="13">
        <f t="shared" si="18"/>
        <v>0</v>
      </c>
      <c r="AG49" s="13">
        <f t="shared" si="19"/>
        <v>0</v>
      </c>
      <c r="AH49" s="13">
        <f t="shared" si="20"/>
        <v>0</v>
      </c>
      <c r="AI49" s="13">
        <f t="shared" si="21"/>
        <v>0</v>
      </c>
      <c r="AJ49" s="12" t="s">
        <v>199</v>
      </c>
      <c r="AK49">
        <v>90</v>
      </c>
    </row>
    <row r="50" spans="1:37" x14ac:dyDescent="0.35">
      <c r="A50" t="s">
        <v>30</v>
      </c>
      <c r="B50" t="s">
        <v>105</v>
      </c>
      <c r="C50" s="2" t="s">
        <v>157</v>
      </c>
      <c r="D50" s="8">
        <v>55</v>
      </c>
      <c r="E50" s="12">
        <f>VLOOKUP(C50,Information!$B$24:$C$42,2)</f>
        <v>2.8</v>
      </c>
      <c r="F50" s="12">
        <f t="shared" si="0"/>
        <v>154</v>
      </c>
      <c r="G50" s="8">
        <v>375</v>
      </c>
      <c r="H50" s="10">
        <v>36</v>
      </c>
      <c r="I50" s="13">
        <f t="shared" si="1"/>
        <v>13500</v>
      </c>
      <c r="J50" s="13">
        <f t="shared" si="2"/>
        <v>5544</v>
      </c>
      <c r="K50" s="13">
        <f t="shared" si="3"/>
        <v>7956</v>
      </c>
      <c r="L50" s="10">
        <v>40</v>
      </c>
      <c r="M50" s="13">
        <f t="shared" si="4"/>
        <v>15000</v>
      </c>
      <c r="N50" s="13">
        <f t="shared" si="5"/>
        <v>6160</v>
      </c>
      <c r="O50" s="13">
        <f t="shared" si="6"/>
        <v>8840</v>
      </c>
      <c r="P50" s="10">
        <v>45</v>
      </c>
      <c r="Q50" s="13">
        <f t="shared" si="7"/>
        <v>16875</v>
      </c>
      <c r="R50" s="13">
        <f t="shared" si="8"/>
        <v>6930</v>
      </c>
      <c r="S50" s="13">
        <f t="shared" si="9"/>
        <v>9945</v>
      </c>
      <c r="T50" s="10">
        <v>141</v>
      </c>
      <c r="U50" s="13">
        <f t="shared" si="10"/>
        <v>52875</v>
      </c>
      <c r="V50" s="13">
        <f t="shared" si="11"/>
        <v>21714</v>
      </c>
      <c r="W50" s="13">
        <f t="shared" si="12"/>
        <v>31161</v>
      </c>
      <c r="X50" s="10">
        <v>156</v>
      </c>
      <c r="Y50" s="13">
        <f t="shared" si="13"/>
        <v>58500</v>
      </c>
      <c r="Z50" s="13">
        <f t="shared" si="14"/>
        <v>24024</v>
      </c>
      <c r="AA50" s="13">
        <f t="shared" si="15"/>
        <v>34476</v>
      </c>
      <c r="AB50" s="10">
        <v>73</v>
      </c>
      <c r="AC50" s="13">
        <f t="shared" si="16"/>
        <v>27375</v>
      </c>
      <c r="AD50" s="13">
        <f t="shared" si="17"/>
        <v>11242</v>
      </c>
      <c r="AE50" s="13">
        <f t="shared" si="18"/>
        <v>16133</v>
      </c>
      <c r="AF50" s="10">
        <v>39</v>
      </c>
      <c r="AG50" s="13">
        <f t="shared" si="19"/>
        <v>14625</v>
      </c>
      <c r="AH50" s="13">
        <f t="shared" si="20"/>
        <v>6006</v>
      </c>
      <c r="AI50" s="13">
        <f t="shared" si="21"/>
        <v>8619</v>
      </c>
      <c r="AJ50" s="12" t="s">
        <v>199</v>
      </c>
      <c r="AK50">
        <v>92</v>
      </c>
    </row>
    <row r="51" spans="1:37" x14ac:dyDescent="0.35">
      <c r="A51" t="s">
        <v>30</v>
      </c>
      <c r="B51" t="s">
        <v>105</v>
      </c>
      <c r="C51" s="2" t="s">
        <v>158</v>
      </c>
      <c r="D51" s="8">
        <v>55</v>
      </c>
      <c r="E51" s="12">
        <f>VLOOKUP(C51,Information!$B$24:$C$42,2)</f>
        <v>3</v>
      </c>
      <c r="F51" s="12">
        <f t="shared" si="0"/>
        <v>165</v>
      </c>
      <c r="G51" s="8">
        <v>400</v>
      </c>
      <c r="H51" s="10">
        <v>25</v>
      </c>
      <c r="I51" s="13">
        <f t="shared" si="1"/>
        <v>10000</v>
      </c>
      <c r="J51" s="13">
        <f t="shared" si="2"/>
        <v>4125</v>
      </c>
      <c r="K51" s="13">
        <f t="shared" si="3"/>
        <v>5875</v>
      </c>
      <c r="L51" s="10">
        <v>30</v>
      </c>
      <c r="M51" s="13">
        <f t="shared" si="4"/>
        <v>12000</v>
      </c>
      <c r="N51" s="13">
        <f t="shared" si="5"/>
        <v>4950</v>
      </c>
      <c r="O51" s="13">
        <f t="shared" si="6"/>
        <v>7050</v>
      </c>
      <c r="P51" s="10">
        <v>23</v>
      </c>
      <c r="Q51" s="13">
        <f t="shared" si="7"/>
        <v>9200</v>
      </c>
      <c r="R51" s="13">
        <f t="shared" si="8"/>
        <v>3795</v>
      </c>
      <c r="S51" s="13">
        <f t="shared" si="9"/>
        <v>5405</v>
      </c>
      <c r="T51" s="10">
        <v>22</v>
      </c>
      <c r="U51" s="13">
        <f t="shared" si="10"/>
        <v>8800</v>
      </c>
      <c r="V51" s="13">
        <f t="shared" si="11"/>
        <v>3630</v>
      </c>
      <c r="W51" s="13">
        <f t="shared" si="12"/>
        <v>5170</v>
      </c>
      <c r="X51" s="10">
        <v>35</v>
      </c>
      <c r="Y51" s="13">
        <f t="shared" si="13"/>
        <v>14000</v>
      </c>
      <c r="Z51" s="13">
        <f t="shared" si="14"/>
        <v>5775</v>
      </c>
      <c r="AA51" s="13">
        <f t="shared" si="15"/>
        <v>8225</v>
      </c>
      <c r="AB51" s="10">
        <v>135</v>
      </c>
      <c r="AC51" s="13">
        <f t="shared" si="16"/>
        <v>54000</v>
      </c>
      <c r="AD51" s="13">
        <f t="shared" si="17"/>
        <v>22275</v>
      </c>
      <c r="AE51" s="13">
        <f t="shared" si="18"/>
        <v>31725</v>
      </c>
      <c r="AF51" s="10">
        <v>142</v>
      </c>
      <c r="AG51" s="13">
        <f t="shared" si="19"/>
        <v>56800</v>
      </c>
      <c r="AH51" s="13">
        <f t="shared" si="20"/>
        <v>23430</v>
      </c>
      <c r="AI51" s="13">
        <f t="shared" si="21"/>
        <v>33370</v>
      </c>
      <c r="AJ51" s="12" t="s">
        <v>199</v>
      </c>
      <c r="AK51">
        <v>95</v>
      </c>
    </row>
    <row r="52" spans="1:37" x14ac:dyDescent="0.35">
      <c r="A52" t="s">
        <v>30</v>
      </c>
      <c r="B52" t="s">
        <v>105</v>
      </c>
      <c r="C52" s="2" t="s">
        <v>171</v>
      </c>
      <c r="D52" s="8">
        <v>55</v>
      </c>
      <c r="E52" s="12">
        <f>VLOOKUP(C52,Information!$B$24:$C$42,2)</f>
        <v>3.2</v>
      </c>
      <c r="F52" s="12">
        <f t="shared" si="0"/>
        <v>176</v>
      </c>
      <c r="G52" s="8">
        <v>510</v>
      </c>
      <c r="H52" s="10">
        <v>33</v>
      </c>
      <c r="I52" s="13">
        <f t="shared" si="1"/>
        <v>16830</v>
      </c>
      <c r="J52" s="13">
        <f t="shared" si="2"/>
        <v>5808</v>
      </c>
      <c r="K52" s="13">
        <f t="shared" si="3"/>
        <v>11022</v>
      </c>
      <c r="L52" s="10">
        <v>15</v>
      </c>
      <c r="M52" s="13">
        <f t="shared" si="4"/>
        <v>7650</v>
      </c>
      <c r="N52" s="13">
        <f t="shared" si="5"/>
        <v>2640</v>
      </c>
      <c r="O52" s="13">
        <f t="shared" si="6"/>
        <v>5010</v>
      </c>
      <c r="Q52" s="13">
        <f t="shared" si="7"/>
        <v>0</v>
      </c>
      <c r="R52" s="13">
        <f t="shared" si="8"/>
        <v>0</v>
      </c>
      <c r="S52" s="13">
        <f t="shared" si="9"/>
        <v>0</v>
      </c>
      <c r="U52" s="13">
        <f t="shared" si="10"/>
        <v>0</v>
      </c>
      <c r="V52" s="13">
        <f t="shared" si="11"/>
        <v>0</v>
      </c>
      <c r="W52" s="13">
        <f t="shared" si="12"/>
        <v>0</v>
      </c>
      <c r="Y52" s="13">
        <f t="shared" si="13"/>
        <v>0</v>
      </c>
      <c r="Z52" s="13">
        <f t="shared" si="14"/>
        <v>0</v>
      </c>
      <c r="AA52" s="13">
        <f t="shared" si="15"/>
        <v>0</v>
      </c>
      <c r="AC52" s="13">
        <f t="shared" si="16"/>
        <v>0</v>
      </c>
      <c r="AD52" s="13">
        <f t="shared" si="17"/>
        <v>0</v>
      </c>
      <c r="AE52" s="13">
        <f t="shared" si="18"/>
        <v>0</v>
      </c>
      <c r="AG52" s="13">
        <f t="shared" si="19"/>
        <v>0</v>
      </c>
      <c r="AH52" s="13">
        <f t="shared" si="20"/>
        <v>0</v>
      </c>
      <c r="AI52" s="13">
        <f t="shared" si="21"/>
        <v>0</v>
      </c>
      <c r="AJ52" s="12" t="s">
        <v>199</v>
      </c>
      <c r="AK52">
        <v>98</v>
      </c>
    </row>
    <row r="53" spans="1:37" x14ac:dyDescent="0.35">
      <c r="A53" t="s">
        <v>30</v>
      </c>
      <c r="B53" t="s">
        <v>105</v>
      </c>
      <c r="C53" s="2" t="s">
        <v>191</v>
      </c>
      <c r="D53" s="8">
        <v>55</v>
      </c>
      <c r="E53" s="12">
        <f>VLOOKUP(C53,Information!$B$24:$C$42,2)</f>
        <v>3.2</v>
      </c>
      <c r="F53" s="12">
        <f t="shared" si="0"/>
        <v>176</v>
      </c>
      <c r="G53" s="8">
        <v>510</v>
      </c>
      <c r="H53" s="10">
        <v>53</v>
      </c>
      <c r="I53" s="13">
        <f t="shared" si="1"/>
        <v>27030</v>
      </c>
      <c r="J53" s="13">
        <f t="shared" si="2"/>
        <v>9328</v>
      </c>
      <c r="K53" s="13">
        <f t="shared" si="3"/>
        <v>17702</v>
      </c>
      <c r="L53" s="10">
        <v>21</v>
      </c>
      <c r="M53" s="13">
        <f t="shared" si="4"/>
        <v>10710</v>
      </c>
      <c r="N53" s="13">
        <f t="shared" si="5"/>
        <v>3696</v>
      </c>
      <c r="O53" s="13">
        <f t="shared" si="6"/>
        <v>7014</v>
      </c>
      <c r="Q53" s="13">
        <f t="shared" si="7"/>
        <v>0</v>
      </c>
      <c r="R53" s="13">
        <f t="shared" si="8"/>
        <v>0</v>
      </c>
      <c r="S53" s="13">
        <f t="shared" si="9"/>
        <v>0</v>
      </c>
      <c r="U53" s="13">
        <f t="shared" si="10"/>
        <v>0</v>
      </c>
      <c r="V53" s="13">
        <f t="shared" si="11"/>
        <v>0</v>
      </c>
      <c r="W53" s="13">
        <f t="shared" si="12"/>
        <v>0</v>
      </c>
      <c r="Y53" s="13">
        <f t="shared" si="13"/>
        <v>0</v>
      </c>
      <c r="Z53" s="13">
        <f t="shared" si="14"/>
        <v>0</v>
      </c>
      <c r="AA53" s="13">
        <f t="shared" si="15"/>
        <v>0</v>
      </c>
      <c r="AC53" s="13">
        <f t="shared" si="16"/>
        <v>0</v>
      </c>
      <c r="AD53" s="13">
        <f t="shared" si="17"/>
        <v>0</v>
      </c>
      <c r="AE53" s="13">
        <f t="shared" si="18"/>
        <v>0</v>
      </c>
      <c r="AG53" s="13">
        <f t="shared" si="19"/>
        <v>0</v>
      </c>
      <c r="AH53" s="13">
        <f t="shared" si="20"/>
        <v>0</v>
      </c>
      <c r="AI53" s="13">
        <f t="shared" si="21"/>
        <v>0</v>
      </c>
      <c r="AJ53" s="12" t="s">
        <v>199</v>
      </c>
      <c r="AK53">
        <v>99</v>
      </c>
    </row>
    <row r="54" spans="1:37" x14ac:dyDescent="0.35">
      <c r="A54" t="s">
        <v>21</v>
      </c>
      <c r="B54" s="2" t="s">
        <v>143</v>
      </c>
      <c r="C54" s="2" t="s">
        <v>157</v>
      </c>
      <c r="D54" s="8">
        <v>40</v>
      </c>
      <c r="E54" s="12">
        <f>VLOOKUP(C54,Information!$B$24:$C$42,2)</f>
        <v>2.8</v>
      </c>
      <c r="F54" s="12">
        <f t="shared" si="0"/>
        <v>112</v>
      </c>
      <c r="G54" s="8">
        <v>359</v>
      </c>
      <c r="H54" s="10">
        <v>41</v>
      </c>
      <c r="I54" s="13">
        <f t="shared" si="1"/>
        <v>14719</v>
      </c>
      <c r="J54" s="13">
        <f t="shared" si="2"/>
        <v>4592</v>
      </c>
      <c r="K54" s="13">
        <f t="shared" si="3"/>
        <v>10127</v>
      </c>
      <c r="L54" s="10">
        <v>106</v>
      </c>
      <c r="M54" s="13">
        <f t="shared" si="4"/>
        <v>38054</v>
      </c>
      <c r="N54" s="13">
        <f t="shared" si="5"/>
        <v>11872</v>
      </c>
      <c r="O54" s="13">
        <f t="shared" si="6"/>
        <v>26182</v>
      </c>
      <c r="P54" s="10">
        <v>81</v>
      </c>
      <c r="Q54" s="13">
        <f t="shared" si="7"/>
        <v>29079</v>
      </c>
      <c r="R54" s="13">
        <f t="shared" si="8"/>
        <v>9072</v>
      </c>
      <c r="S54" s="13">
        <f t="shared" si="9"/>
        <v>20007</v>
      </c>
      <c r="T54" s="10">
        <v>215</v>
      </c>
      <c r="U54" s="13">
        <f t="shared" si="10"/>
        <v>77185</v>
      </c>
      <c r="V54" s="13">
        <f t="shared" si="11"/>
        <v>24080</v>
      </c>
      <c r="W54" s="13">
        <f t="shared" si="12"/>
        <v>53105</v>
      </c>
      <c r="X54" s="10">
        <v>255</v>
      </c>
      <c r="Y54" s="13">
        <f t="shared" si="13"/>
        <v>91545</v>
      </c>
      <c r="Z54" s="13">
        <f t="shared" si="14"/>
        <v>28560</v>
      </c>
      <c r="AA54" s="13">
        <f t="shared" si="15"/>
        <v>62985</v>
      </c>
      <c r="AB54" s="10">
        <v>72</v>
      </c>
      <c r="AC54" s="13">
        <f t="shared" si="16"/>
        <v>25848</v>
      </c>
      <c r="AD54" s="13">
        <f t="shared" si="17"/>
        <v>8064</v>
      </c>
      <c r="AE54" s="13">
        <f t="shared" si="18"/>
        <v>17784</v>
      </c>
      <c r="AF54" s="10">
        <v>21</v>
      </c>
      <c r="AG54" s="13">
        <f t="shared" si="19"/>
        <v>7539</v>
      </c>
      <c r="AH54" s="13">
        <f t="shared" si="20"/>
        <v>2352</v>
      </c>
      <c r="AI54" s="13">
        <f t="shared" si="21"/>
        <v>5187</v>
      </c>
      <c r="AJ54" s="12" t="s">
        <v>199</v>
      </c>
      <c r="AK54">
        <v>93</v>
      </c>
    </row>
    <row r="55" spans="1:37" x14ac:dyDescent="0.35">
      <c r="A55" t="s">
        <v>21</v>
      </c>
      <c r="B55" s="2" t="s">
        <v>143</v>
      </c>
      <c r="C55" s="2" t="s">
        <v>171</v>
      </c>
      <c r="D55" s="8">
        <v>40</v>
      </c>
      <c r="E55" s="12">
        <f>VLOOKUP(C55,Information!$B$24:$C$42,2)</f>
        <v>3.2</v>
      </c>
      <c r="F55" s="12">
        <f t="shared" si="0"/>
        <v>128</v>
      </c>
      <c r="G55" s="8">
        <v>399</v>
      </c>
      <c r="H55" s="10">
        <v>55</v>
      </c>
      <c r="I55" s="13">
        <f t="shared" si="1"/>
        <v>21945</v>
      </c>
      <c r="J55" s="13">
        <f t="shared" si="2"/>
        <v>7040</v>
      </c>
      <c r="K55" s="13">
        <f t="shared" si="3"/>
        <v>14905</v>
      </c>
      <c r="L55" s="10">
        <v>45</v>
      </c>
      <c r="M55" s="13">
        <f t="shared" si="4"/>
        <v>17955</v>
      </c>
      <c r="N55" s="13">
        <f t="shared" si="5"/>
        <v>5760</v>
      </c>
      <c r="O55" s="13">
        <f t="shared" si="6"/>
        <v>12195</v>
      </c>
      <c r="Q55" s="13">
        <f t="shared" si="7"/>
        <v>0</v>
      </c>
      <c r="R55" s="13">
        <f t="shared" si="8"/>
        <v>0</v>
      </c>
      <c r="S55" s="13">
        <f t="shared" si="9"/>
        <v>0</v>
      </c>
      <c r="U55" s="13">
        <f t="shared" si="10"/>
        <v>0</v>
      </c>
      <c r="V55" s="13">
        <f t="shared" si="11"/>
        <v>0</v>
      </c>
      <c r="W55" s="13">
        <f t="shared" si="12"/>
        <v>0</v>
      </c>
      <c r="Y55" s="13">
        <f t="shared" si="13"/>
        <v>0</v>
      </c>
      <c r="Z55" s="13">
        <f t="shared" si="14"/>
        <v>0</v>
      </c>
      <c r="AA55" s="13">
        <f t="shared" si="15"/>
        <v>0</v>
      </c>
      <c r="AC55" s="13">
        <f t="shared" si="16"/>
        <v>0</v>
      </c>
      <c r="AD55" s="13">
        <f t="shared" si="17"/>
        <v>0</v>
      </c>
      <c r="AE55" s="13">
        <f t="shared" si="18"/>
        <v>0</v>
      </c>
      <c r="AG55" s="13">
        <f t="shared" si="19"/>
        <v>0</v>
      </c>
      <c r="AH55" s="13">
        <f t="shared" si="20"/>
        <v>0</v>
      </c>
      <c r="AI55" s="13">
        <f t="shared" si="21"/>
        <v>0</v>
      </c>
      <c r="AJ55" s="12" t="s">
        <v>199</v>
      </c>
      <c r="AK55">
        <v>98</v>
      </c>
    </row>
    <row r="56" spans="1:37" x14ac:dyDescent="0.35">
      <c r="A56" t="s">
        <v>21</v>
      </c>
      <c r="B56" s="2" t="s">
        <v>143</v>
      </c>
      <c r="C56" s="2" t="s">
        <v>191</v>
      </c>
      <c r="D56" s="8">
        <v>40</v>
      </c>
      <c r="E56" s="12">
        <f>VLOOKUP(C56,Information!$B$24:$C$42,2)</f>
        <v>3.2</v>
      </c>
      <c r="F56" s="12">
        <f t="shared" si="0"/>
        <v>128</v>
      </c>
      <c r="G56" s="8">
        <v>399</v>
      </c>
      <c r="H56" s="10">
        <v>30</v>
      </c>
      <c r="I56" s="13">
        <f t="shared" si="1"/>
        <v>11970</v>
      </c>
      <c r="J56" s="13">
        <f t="shared" si="2"/>
        <v>3840</v>
      </c>
      <c r="K56" s="13">
        <f t="shared" si="3"/>
        <v>8130</v>
      </c>
      <c r="M56" s="13">
        <f t="shared" si="4"/>
        <v>0</v>
      </c>
      <c r="N56" s="13">
        <f t="shared" si="5"/>
        <v>0</v>
      </c>
      <c r="O56" s="13">
        <f t="shared" si="6"/>
        <v>0</v>
      </c>
      <c r="Q56" s="13">
        <f t="shared" si="7"/>
        <v>0</v>
      </c>
      <c r="R56" s="13">
        <f t="shared" si="8"/>
        <v>0</v>
      </c>
      <c r="S56" s="13">
        <f t="shared" si="9"/>
        <v>0</v>
      </c>
      <c r="U56" s="13">
        <f t="shared" si="10"/>
        <v>0</v>
      </c>
      <c r="V56" s="13">
        <f t="shared" si="11"/>
        <v>0</v>
      </c>
      <c r="W56" s="13">
        <f t="shared" si="12"/>
        <v>0</v>
      </c>
      <c r="Y56" s="13">
        <f t="shared" si="13"/>
        <v>0</v>
      </c>
      <c r="Z56" s="13">
        <f t="shared" si="14"/>
        <v>0</v>
      </c>
      <c r="AA56" s="13">
        <f t="shared" si="15"/>
        <v>0</v>
      </c>
      <c r="AC56" s="13">
        <f t="shared" si="16"/>
        <v>0</v>
      </c>
      <c r="AD56" s="13">
        <f t="shared" si="17"/>
        <v>0</v>
      </c>
      <c r="AE56" s="13">
        <f t="shared" si="18"/>
        <v>0</v>
      </c>
      <c r="AG56" s="13">
        <f t="shared" si="19"/>
        <v>0</v>
      </c>
      <c r="AH56" s="13">
        <f t="shared" si="20"/>
        <v>0</v>
      </c>
      <c r="AI56" s="13">
        <f t="shared" si="21"/>
        <v>0</v>
      </c>
      <c r="AJ56" s="12" t="s">
        <v>199</v>
      </c>
      <c r="AK56">
        <v>99</v>
      </c>
    </row>
    <row r="57" spans="1:37" x14ac:dyDescent="0.35">
      <c r="A57" t="s">
        <v>37</v>
      </c>
      <c r="B57" s="2" t="s">
        <v>106</v>
      </c>
      <c r="C57" s="2" t="s">
        <v>171</v>
      </c>
      <c r="D57" s="8">
        <v>30</v>
      </c>
      <c r="E57" s="12">
        <f>VLOOKUP(C57,Information!$B$24:$C$42,2)</f>
        <v>3.2</v>
      </c>
      <c r="F57" s="12">
        <f t="shared" si="0"/>
        <v>96</v>
      </c>
      <c r="G57" s="8">
        <v>120</v>
      </c>
      <c r="H57" s="10">
        <v>42</v>
      </c>
      <c r="I57" s="13">
        <f t="shared" si="1"/>
        <v>5040</v>
      </c>
      <c r="J57" s="13">
        <f t="shared" si="2"/>
        <v>4032</v>
      </c>
      <c r="K57" s="13">
        <f t="shared" si="3"/>
        <v>1008</v>
      </c>
      <c r="L57" s="10">
        <v>47</v>
      </c>
      <c r="M57" s="13">
        <f t="shared" si="4"/>
        <v>5640</v>
      </c>
      <c r="N57" s="13">
        <f t="shared" si="5"/>
        <v>4512</v>
      </c>
      <c r="O57" s="13">
        <f t="shared" si="6"/>
        <v>1128</v>
      </c>
      <c r="P57" s="10">
        <v>12</v>
      </c>
      <c r="Q57" s="13">
        <f t="shared" si="7"/>
        <v>1440</v>
      </c>
      <c r="R57" s="13">
        <f t="shared" si="8"/>
        <v>1152</v>
      </c>
      <c r="S57" s="13">
        <f t="shared" si="9"/>
        <v>288</v>
      </c>
      <c r="T57" s="10">
        <v>7</v>
      </c>
      <c r="U57" s="13">
        <f t="shared" si="10"/>
        <v>840</v>
      </c>
      <c r="V57" s="13">
        <f t="shared" si="11"/>
        <v>672</v>
      </c>
      <c r="W57" s="13">
        <f t="shared" si="12"/>
        <v>168</v>
      </c>
      <c r="X57" s="10">
        <v>71</v>
      </c>
      <c r="Y57" s="13">
        <f t="shared" si="13"/>
        <v>8520</v>
      </c>
      <c r="Z57" s="13">
        <f t="shared" si="14"/>
        <v>6816</v>
      </c>
      <c r="AA57" s="13">
        <f t="shared" si="15"/>
        <v>1704</v>
      </c>
      <c r="AB57" s="10">
        <v>29</v>
      </c>
      <c r="AC57" s="13">
        <f t="shared" si="16"/>
        <v>3480</v>
      </c>
      <c r="AD57" s="13">
        <f t="shared" si="17"/>
        <v>2784</v>
      </c>
      <c r="AE57" s="13">
        <f t="shared" si="18"/>
        <v>696</v>
      </c>
      <c r="AF57" s="10">
        <v>31</v>
      </c>
      <c r="AG57" s="13">
        <f t="shared" si="19"/>
        <v>3720</v>
      </c>
      <c r="AH57" s="13">
        <f t="shared" si="20"/>
        <v>2976</v>
      </c>
      <c r="AI57" s="13">
        <f t="shared" si="21"/>
        <v>744</v>
      </c>
      <c r="AJ57" s="12" t="s">
        <v>199</v>
      </c>
      <c r="AK57">
        <v>96</v>
      </c>
    </row>
    <row r="58" spans="1:37" x14ac:dyDescent="0.35">
      <c r="A58" t="s">
        <v>37</v>
      </c>
      <c r="B58" s="2" t="s">
        <v>106</v>
      </c>
      <c r="C58" s="2" t="s">
        <v>191</v>
      </c>
      <c r="D58" s="8">
        <v>30</v>
      </c>
      <c r="E58" s="12">
        <f>VLOOKUP(C58,Information!$B$24:$C$42,2)</f>
        <v>3.2</v>
      </c>
      <c r="F58" s="12">
        <f t="shared" si="0"/>
        <v>96</v>
      </c>
      <c r="G58" s="8">
        <v>150</v>
      </c>
      <c r="H58" s="10">
        <v>26</v>
      </c>
      <c r="I58" s="13">
        <f t="shared" si="1"/>
        <v>3900</v>
      </c>
      <c r="J58" s="13">
        <f t="shared" si="2"/>
        <v>2496</v>
      </c>
      <c r="K58" s="13">
        <f t="shared" si="3"/>
        <v>1404</v>
      </c>
      <c r="L58" s="10">
        <v>25</v>
      </c>
      <c r="M58" s="13">
        <f t="shared" si="4"/>
        <v>3750</v>
      </c>
      <c r="N58" s="13">
        <f t="shared" si="5"/>
        <v>2400</v>
      </c>
      <c r="O58" s="13">
        <f t="shared" si="6"/>
        <v>1350</v>
      </c>
      <c r="Q58" s="13">
        <f t="shared" si="7"/>
        <v>0</v>
      </c>
      <c r="R58" s="13">
        <f t="shared" si="8"/>
        <v>0</v>
      </c>
      <c r="S58" s="13">
        <f t="shared" si="9"/>
        <v>0</v>
      </c>
      <c r="U58" s="13">
        <f t="shared" si="10"/>
        <v>0</v>
      </c>
      <c r="V58" s="13">
        <f t="shared" si="11"/>
        <v>0</v>
      </c>
      <c r="W58" s="13">
        <f t="shared" si="12"/>
        <v>0</v>
      </c>
      <c r="Y58" s="13">
        <f t="shared" si="13"/>
        <v>0</v>
      </c>
      <c r="Z58" s="13">
        <f t="shared" si="14"/>
        <v>0</v>
      </c>
      <c r="AA58" s="13">
        <f t="shared" si="15"/>
        <v>0</v>
      </c>
      <c r="AC58" s="13">
        <f t="shared" si="16"/>
        <v>0</v>
      </c>
      <c r="AD58" s="13">
        <f t="shared" si="17"/>
        <v>0</v>
      </c>
      <c r="AE58" s="13">
        <f t="shared" si="18"/>
        <v>0</v>
      </c>
      <c r="AG58" s="13">
        <f t="shared" si="19"/>
        <v>0</v>
      </c>
      <c r="AH58" s="13">
        <f t="shared" si="20"/>
        <v>0</v>
      </c>
      <c r="AI58" s="13">
        <f t="shared" si="21"/>
        <v>0</v>
      </c>
      <c r="AJ58" s="12" t="s">
        <v>199</v>
      </c>
      <c r="AK58">
        <v>100</v>
      </c>
    </row>
    <row r="59" spans="1:37" x14ac:dyDescent="0.35">
      <c r="A59" t="s">
        <v>37</v>
      </c>
      <c r="B59" s="2" t="s">
        <v>106</v>
      </c>
      <c r="C59" s="2" t="s">
        <v>162</v>
      </c>
      <c r="D59" s="8">
        <v>30</v>
      </c>
      <c r="E59" s="12">
        <f>VLOOKUP(C59,Information!$B$24:$C$42,2)</f>
        <v>3</v>
      </c>
      <c r="F59" s="12">
        <f t="shared" si="0"/>
        <v>90</v>
      </c>
      <c r="G59" s="8">
        <v>120</v>
      </c>
      <c r="H59" s="10">
        <v>5</v>
      </c>
      <c r="I59" s="13">
        <f t="shared" si="1"/>
        <v>600</v>
      </c>
      <c r="J59" s="13">
        <f t="shared" si="2"/>
        <v>450</v>
      </c>
      <c r="K59" s="13">
        <f t="shared" si="3"/>
        <v>150</v>
      </c>
      <c r="M59" s="13">
        <f t="shared" si="4"/>
        <v>0</v>
      </c>
      <c r="N59" s="13">
        <f t="shared" si="5"/>
        <v>0</v>
      </c>
      <c r="O59" s="13">
        <f t="shared" si="6"/>
        <v>0</v>
      </c>
      <c r="Q59" s="13">
        <f t="shared" si="7"/>
        <v>0</v>
      </c>
      <c r="R59" s="13">
        <f t="shared" si="8"/>
        <v>0</v>
      </c>
      <c r="S59" s="13">
        <f t="shared" si="9"/>
        <v>0</v>
      </c>
      <c r="U59" s="13">
        <f t="shared" si="10"/>
        <v>0</v>
      </c>
      <c r="V59" s="13">
        <f t="shared" si="11"/>
        <v>0</v>
      </c>
      <c r="W59" s="13">
        <f t="shared" si="12"/>
        <v>0</v>
      </c>
      <c r="Y59" s="13">
        <f t="shared" si="13"/>
        <v>0</v>
      </c>
      <c r="Z59" s="13">
        <f t="shared" si="14"/>
        <v>0</v>
      </c>
      <c r="AA59" s="13">
        <f t="shared" si="15"/>
        <v>0</v>
      </c>
      <c r="AC59" s="13">
        <f t="shared" si="16"/>
        <v>0</v>
      </c>
      <c r="AD59" s="13">
        <f t="shared" si="17"/>
        <v>0</v>
      </c>
      <c r="AE59" s="13">
        <f t="shared" si="18"/>
        <v>0</v>
      </c>
      <c r="AG59" s="13">
        <f t="shared" si="19"/>
        <v>0</v>
      </c>
      <c r="AH59" s="13">
        <f t="shared" si="20"/>
        <v>0</v>
      </c>
      <c r="AI59" s="13">
        <f t="shared" si="21"/>
        <v>0</v>
      </c>
      <c r="AJ59" s="12" t="s">
        <v>199</v>
      </c>
      <c r="AK59">
        <v>96</v>
      </c>
    </row>
    <row r="60" spans="1:37" x14ac:dyDescent="0.35">
      <c r="A60" t="s">
        <v>37</v>
      </c>
      <c r="B60" s="2" t="s">
        <v>106</v>
      </c>
      <c r="C60" s="2" t="s">
        <v>167</v>
      </c>
      <c r="D60" s="8">
        <v>30</v>
      </c>
      <c r="E60" s="12">
        <f>VLOOKUP(C60,Information!$B$24:$C$42,2)</f>
        <v>3</v>
      </c>
      <c r="F60" s="12">
        <f t="shared" si="0"/>
        <v>90</v>
      </c>
      <c r="G60" s="8">
        <v>120</v>
      </c>
      <c r="H60" s="10">
        <v>8</v>
      </c>
      <c r="I60" s="13">
        <f t="shared" si="1"/>
        <v>960</v>
      </c>
      <c r="J60" s="13">
        <f t="shared" si="2"/>
        <v>720</v>
      </c>
      <c r="K60" s="13">
        <f t="shared" si="3"/>
        <v>240</v>
      </c>
      <c r="M60" s="13">
        <f t="shared" si="4"/>
        <v>0</v>
      </c>
      <c r="N60" s="13">
        <f t="shared" si="5"/>
        <v>0</v>
      </c>
      <c r="O60" s="13">
        <f t="shared" si="6"/>
        <v>0</v>
      </c>
      <c r="Q60" s="13">
        <f t="shared" si="7"/>
        <v>0</v>
      </c>
      <c r="R60" s="13">
        <f t="shared" si="8"/>
        <v>0</v>
      </c>
      <c r="S60" s="13">
        <f t="shared" si="9"/>
        <v>0</v>
      </c>
      <c r="U60" s="13">
        <f t="shared" si="10"/>
        <v>0</v>
      </c>
      <c r="V60" s="13">
        <f t="shared" si="11"/>
        <v>0</v>
      </c>
      <c r="W60" s="13">
        <f t="shared" si="12"/>
        <v>0</v>
      </c>
      <c r="Y60" s="13">
        <f t="shared" si="13"/>
        <v>0</v>
      </c>
      <c r="Z60" s="13">
        <f t="shared" si="14"/>
        <v>0</v>
      </c>
      <c r="AA60" s="13">
        <f t="shared" si="15"/>
        <v>0</v>
      </c>
      <c r="AC60" s="13">
        <f t="shared" si="16"/>
        <v>0</v>
      </c>
      <c r="AD60" s="13">
        <f t="shared" si="17"/>
        <v>0</v>
      </c>
      <c r="AE60" s="13">
        <f t="shared" si="18"/>
        <v>0</v>
      </c>
      <c r="AG60" s="13">
        <f t="shared" si="19"/>
        <v>0</v>
      </c>
      <c r="AH60" s="13">
        <f t="shared" si="20"/>
        <v>0</v>
      </c>
      <c r="AI60" s="13">
        <f t="shared" si="21"/>
        <v>0</v>
      </c>
      <c r="AJ60" s="12" t="s">
        <v>199</v>
      </c>
      <c r="AK60">
        <v>97</v>
      </c>
    </row>
    <row r="61" spans="1:37" x14ac:dyDescent="0.35">
      <c r="A61" t="s">
        <v>24</v>
      </c>
      <c r="B61" t="s">
        <v>107</v>
      </c>
      <c r="C61" s="2" t="s">
        <v>157</v>
      </c>
      <c r="D61" s="8">
        <v>9</v>
      </c>
      <c r="E61" s="12">
        <f>VLOOKUP(C61,Information!$B$24:$C$42,2)</f>
        <v>2.8</v>
      </c>
      <c r="F61" s="12">
        <f t="shared" si="0"/>
        <v>25.2</v>
      </c>
      <c r="G61" s="8">
        <v>45</v>
      </c>
      <c r="H61" s="10">
        <v>80</v>
      </c>
      <c r="I61" s="13">
        <f t="shared" si="1"/>
        <v>3600</v>
      </c>
      <c r="J61" s="13">
        <f t="shared" si="2"/>
        <v>2016</v>
      </c>
      <c r="K61" s="13">
        <f t="shared" si="3"/>
        <v>1584</v>
      </c>
      <c r="L61" s="10">
        <v>71</v>
      </c>
      <c r="M61" s="13">
        <f t="shared" si="4"/>
        <v>3195</v>
      </c>
      <c r="N61" s="13">
        <f t="shared" si="5"/>
        <v>1789.2</v>
      </c>
      <c r="O61" s="13">
        <f t="shared" si="6"/>
        <v>1405.8</v>
      </c>
      <c r="P61" s="10">
        <v>200</v>
      </c>
      <c r="Q61" s="13">
        <f t="shared" si="7"/>
        <v>9000</v>
      </c>
      <c r="R61" s="13">
        <f t="shared" si="8"/>
        <v>5040</v>
      </c>
      <c r="S61" s="13">
        <f t="shared" si="9"/>
        <v>3960</v>
      </c>
      <c r="T61" s="10">
        <v>114</v>
      </c>
      <c r="U61" s="13">
        <f t="shared" si="10"/>
        <v>5130</v>
      </c>
      <c r="V61" s="13">
        <f t="shared" si="11"/>
        <v>2872.7999999999997</v>
      </c>
      <c r="W61" s="13">
        <f t="shared" si="12"/>
        <v>2257.2000000000003</v>
      </c>
      <c r="X61" s="10">
        <v>210</v>
      </c>
      <c r="Y61" s="13">
        <f t="shared" si="13"/>
        <v>9450</v>
      </c>
      <c r="Z61" s="13">
        <f t="shared" si="14"/>
        <v>5292</v>
      </c>
      <c r="AA61" s="13">
        <f t="shared" si="15"/>
        <v>4158</v>
      </c>
      <c r="AB61" s="10">
        <v>116</v>
      </c>
      <c r="AC61" s="13">
        <f t="shared" si="16"/>
        <v>5220</v>
      </c>
      <c r="AD61" s="13">
        <f t="shared" si="17"/>
        <v>2923.2</v>
      </c>
      <c r="AE61" s="13">
        <f t="shared" si="18"/>
        <v>2296.8000000000002</v>
      </c>
      <c r="AF61" s="10">
        <v>408</v>
      </c>
      <c r="AG61" s="13">
        <f t="shared" si="19"/>
        <v>18360</v>
      </c>
      <c r="AH61" s="13">
        <f t="shared" si="20"/>
        <v>10281.6</v>
      </c>
      <c r="AI61" s="13">
        <f t="shared" si="21"/>
        <v>8078.4</v>
      </c>
      <c r="AJ61" s="12" t="s">
        <v>199</v>
      </c>
      <c r="AK61">
        <v>97</v>
      </c>
    </row>
    <row r="62" spans="1:37" x14ac:dyDescent="0.35">
      <c r="A62" t="s">
        <v>24</v>
      </c>
      <c r="B62" t="s">
        <v>107</v>
      </c>
      <c r="C62" s="2" t="s">
        <v>158</v>
      </c>
      <c r="D62" s="8">
        <v>9</v>
      </c>
      <c r="E62" s="12">
        <f>VLOOKUP(C62,Information!$B$24:$C$42,2)</f>
        <v>3</v>
      </c>
      <c r="F62" s="12">
        <f t="shared" si="0"/>
        <v>27</v>
      </c>
      <c r="G62" s="8">
        <v>55</v>
      </c>
      <c r="H62" s="10">
        <v>230</v>
      </c>
      <c r="I62" s="13">
        <f t="shared" si="1"/>
        <v>12650</v>
      </c>
      <c r="J62" s="13">
        <f t="shared" si="2"/>
        <v>6210</v>
      </c>
      <c r="K62" s="13">
        <f t="shared" si="3"/>
        <v>6440</v>
      </c>
      <c r="L62" s="10">
        <v>185</v>
      </c>
      <c r="M62" s="13">
        <f t="shared" si="4"/>
        <v>10175</v>
      </c>
      <c r="N62" s="13">
        <f t="shared" si="5"/>
        <v>4995</v>
      </c>
      <c r="O62" s="13">
        <f t="shared" si="6"/>
        <v>5180</v>
      </c>
      <c r="P62" s="10">
        <v>74</v>
      </c>
      <c r="Q62" s="13">
        <f t="shared" si="7"/>
        <v>4070</v>
      </c>
      <c r="R62" s="13">
        <f t="shared" si="8"/>
        <v>1998</v>
      </c>
      <c r="S62" s="13">
        <f t="shared" si="9"/>
        <v>2072</v>
      </c>
      <c r="T62" s="10">
        <v>67</v>
      </c>
      <c r="U62" s="13">
        <f t="shared" si="10"/>
        <v>3685</v>
      </c>
      <c r="V62" s="13">
        <f t="shared" si="11"/>
        <v>1809</v>
      </c>
      <c r="W62" s="13">
        <f t="shared" si="12"/>
        <v>1876</v>
      </c>
      <c r="X62" s="10">
        <v>55</v>
      </c>
      <c r="Y62" s="13">
        <f t="shared" si="13"/>
        <v>3025</v>
      </c>
      <c r="Z62" s="13">
        <f t="shared" si="14"/>
        <v>1485</v>
      </c>
      <c r="AA62" s="13">
        <f t="shared" si="15"/>
        <v>1540</v>
      </c>
      <c r="AB62" s="10">
        <v>80</v>
      </c>
      <c r="AC62" s="13">
        <f t="shared" si="16"/>
        <v>4400</v>
      </c>
      <c r="AD62" s="13">
        <f t="shared" si="17"/>
        <v>2160</v>
      </c>
      <c r="AE62" s="13">
        <f t="shared" si="18"/>
        <v>2240</v>
      </c>
      <c r="AF62" s="10">
        <v>250</v>
      </c>
      <c r="AG62" s="13">
        <f t="shared" si="19"/>
        <v>13750</v>
      </c>
      <c r="AH62" s="13">
        <f t="shared" si="20"/>
        <v>6750</v>
      </c>
      <c r="AI62" s="13">
        <f t="shared" si="21"/>
        <v>7000</v>
      </c>
      <c r="AJ62" s="12" t="s">
        <v>199</v>
      </c>
      <c r="AK62">
        <v>90</v>
      </c>
    </row>
    <row r="63" spans="1:37" x14ac:dyDescent="0.35">
      <c r="A63" t="s">
        <v>4</v>
      </c>
      <c r="B63" t="s">
        <v>108</v>
      </c>
      <c r="C63" s="2" t="s">
        <v>157</v>
      </c>
      <c r="D63" s="8">
        <v>7.5</v>
      </c>
      <c r="E63" s="12">
        <f>VLOOKUP(C63,Information!$B$24:$C$42,2)</f>
        <v>2.8</v>
      </c>
      <c r="F63" s="12">
        <f t="shared" si="0"/>
        <v>21</v>
      </c>
      <c r="G63" s="8">
        <v>58</v>
      </c>
      <c r="H63" s="10">
        <v>94</v>
      </c>
      <c r="I63" s="13">
        <f t="shared" si="1"/>
        <v>5452</v>
      </c>
      <c r="J63" s="13">
        <f t="shared" si="2"/>
        <v>1974</v>
      </c>
      <c r="K63" s="13">
        <f t="shared" si="3"/>
        <v>3478</v>
      </c>
      <c r="L63" s="10">
        <v>138</v>
      </c>
      <c r="M63" s="13">
        <f t="shared" si="4"/>
        <v>8004</v>
      </c>
      <c r="N63" s="13">
        <f t="shared" si="5"/>
        <v>2898</v>
      </c>
      <c r="O63" s="13">
        <f t="shared" si="6"/>
        <v>5106</v>
      </c>
      <c r="P63" s="10">
        <v>124</v>
      </c>
      <c r="Q63" s="13">
        <f t="shared" si="7"/>
        <v>7192</v>
      </c>
      <c r="R63" s="13">
        <f t="shared" si="8"/>
        <v>2604</v>
      </c>
      <c r="S63" s="13">
        <f t="shared" si="9"/>
        <v>4588</v>
      </c>
      <c r="T63" s="10">
        <v>72</v>
      </c>
      <c r="U63" s="13">
        <f t="shared" si="10"/>
        <v>4176</v>
      </c>
      <c r="V63" s="13">
        <f t="shared" si="11"/>
        <v>1512</v>
      </c>
      <c r="W63" s="13">
        <f t="shared" si="12"/>
        <v>2664</v>
      </c>
      <c r="X63" s="10">
        <v>10</v>
      </c>
      <c r="Y63" s="13">
        <f t="shared" si="13"/>
        <v>580</v>
      </c>
      <c r="Z63" s="13">
        <f t="shared" si="14"/>
        <v>210</v>
      </c>
      <c r="AA63" s="13">
        <f t="shared" si="15"/>
        <v>370</v>
      </c>
      <c r="AB63" s="10">
        <v>0</v>
      </c>
      <c r="AC63" s="13">
        <f t="shared" si="16"/>
        <v>0</v>
      </c>
      <c r="AD63" s="13">
        <f t="shared" si="17"/>
        <v>0</v>
      </c>
      <c r="AE63" s="13">
        <f t="shared" si="18"/>
        <v>0</v>
      </c>
      <c r="AF63" s="10">
        <v>0</v>
      </c>
      <c r="AG63" s="13">
        <f t="shared" si="19"/>
        <v>0</v>
      </c>
      <c r="AH63" s="13">
        <f t="shared" si="20"/>
        <v>0</v>
      </c>
      <c r="AI63" s="13">
        <f t="shared" si="21"/>
        <v>0</v>
      </c>
      <c r="AJ63" s="12" t="s">
        <v>199</v>
      </c>
      <c r="AK63">
        <v>99</v>
      </c>
    </row>
    <row r="64" spans="1:37" x14ac:dyDescent="0.35">
      <c r="A64" t="s">
        <v>4</v>
      </c>
      <c r="B64" t="s">
        <v>108</v>
      </c>
      <c r="C64" s="2" t="s">
        <v>158</v>
      </c>
      <c r="D64" s="8">
        <v>7.5</v>
      </c>
      <c r="E64" s="12">
        <f>VLOOKUP(C64,Information!$B$24:$C$42,2)</f>
        <v>3</v>
      </c>
      <c r="F64" s="12">
        <f t="shared" si="0"/>
        <v>22.5</v>
      </c>
      <c r="G64" s="8">
        <v>70</v>
      </c>
      <c r="H64" s="10">
        <v>360</v>
      </c>
      <c r="I64" s="13">
        <f t="shared" si="1"/>
        <v>25200</v>
      </c>
      <c r="J64" s="13">
        <f t="shared" si="2"/>
        <v>8100</v>
      </c>
      <c r="K64" s="13">
        <f t="shared" si="3"/>
        <v>17100</v>
      </c>
      <c r="L64" s="10">
        <v>245</v>
      </c>
      <c r="M64" s="13">
        <f t="shared" si="4"/>
        <v>17150</v>
      </c>
      <c r="N64" s="13">
        <f t="shared" si="5"/>
        <v>5512.5</v>
      </c>
      <c r="O64" s="13">
        <f t="shared" si="6"/>
        <v>11637.5</v>
      </c>
      <c r="P64" s="10">
        <v>133</v>
      </c>
      <c r="Q64" s="13">
        <f t="shared" si="7"/>
        <v>9310</v>
      </c>
      <c r="R64" s="13">
        <f t="shared" si="8"/>
        <v>2992.5</v>
      </c>
      <c r="S64" s="13">
        <f t="shared" si="9"/>
        <v>6317.5</v>
      </c>
      <c r="T64" s="10">
        <v>88</v>
      </c>
      <c r="U64" s="13">
        <f t="shared" si="10"/>
        <v>6160</v>
      </c>
      <c r="V64" s="13">
        <f t="shared" si="11"/>
        <v>1980</v>
      </c>
      <c r="W64" s="13">
        <f t="shared" si="12"/>
        <v>4180</v>
      </c>
      <c r="X64" s="10">
        <v>10</v>
      </c>
      <c r="Y64" s="13">
        <f t="shared" si="13"/>
        <v>700</v>
      </c>
      <c r="Z64" s="13">
        <f t="shared" si="14"/>
        <v>225</v>
      </c>
      <c r="AA64" s="13">
        <f t="shared" si="15"/>
        <v>475</v>
      </c>
      <c r="AC64" s="13">
        <f t="shared" si="16"/>
        <v>0</v>
      </c>
      <c r="AD64" s="13">
        <f t="shared" si="17"/>
        <v>0</v>
      </c>
      <c r="AE64" s="13">
        <f t="shared" si="18"/>
        <v>0</v>
      </c>
      <c r="AG64" s="13">
        <f t="shared" si="19"/>
        <v>0</v>
      </c>
      <c r="AH64" s="13">
        <f t="shared" si="20"/>
        <v>0</v>
      </c>
      <c r="AI64" s="13">
        <f t="shared" si="21"/>
        <v>0</v>
      </c>
      <c r="AJ64" s="12" t="s">
        <v>199</v>
      </c>
      <c r="AK64">
        <v>99</v>
      </c>
    </row>
    <row r="65" spans="1:37" x14ac:dyDescent="0.35">
      <c r="A65" t="s">
        <v>4</v>
      </c>
      <c r="B65" t="s">
        <v>108</v>
      </c>
      <c r="C65" s="2" t="s">
        <v>167</v>
      </c>
      <c r="D65" s="8">
        <v>7.5</v>
      </c>
      <c r="E65" s="12">
        <f>VLOOKUP(C65,Information!$B$24:$C$42,2)</f>
        <v>3</v>
      </c>
      <c r="F65" s="12">
        <f t="shared" si="0"/>
        <v>22.5</v>
      </c>
      <c r="G65" s="8">
        <v>70</v>
      </c>
      <c r="H65" s="10">
        <v>5</v>
      </c>
      <c r="I65" s="13">
        <f t="shared" si="1"/>
        <v>350</v>
      </c>
      <c r="J65" s="13">
        <f t="shared" si="2"/>
        <v>112.5</v>
      </c>
      <c r="K65" s="13">
        <f t="shared" si="3"/>
        <v>237.5</v>
      </c>
      <c r="M65" s="13">
        <f t="shared" si="4"/>
        <v>0</v>
      </c>
      <c r="N65" s="13">
        <f t="shared" si="5"/>
        <v>0</v>
      </c>
      <c r="O65" s="13">
        <f t="shared" si="6"/>
        <v>0</v>
      </c>
      <c r="Q65" s="13">
        <f t="shared" si="7"/>
        <v>0</v>
      </c>
      <c r="R65" s="13">
        <f t="shared" si="8"/>
        <v>0</v>
      </c>
      <c r="S65" s="13">
        <f t="shared" si="9"/>
        <v>0</v>
      </c>
      <c r="U65" s="13">
        <f t="shared" si="10"/>
        <v>0</v>
      </c>
      <c r="V65" s="13">
        <f t="shared" si="11"/>
        <v>0</v>
      </c>
      <c r="W65" s="13">
        <f t="shared" si="12"/>
        <v>0</v>
      </c>
      <c r="Y65" s="13">
        <f t="shared" si="13"/>
        <v>0</v>
      </c>
      <c r="Z65" s="13">
        <f t="shared" si="14"/>
        <v>0</v>
      </c>
      <c r="AA65" s="13">
        <f t="shared" si="15"/>
        <v>0</v>
      </c>
      <c r="AC65" s="13">
        <f t="shared" si="16"/>
        <v>0</v>
      </c>
      <c r="AD65" s="13">
        <f t="shared" si="17"/>
        <v>0</v>
      </c>
      <c r="AE65" s="13">
        <f t="shared" si="18"/>
        <v>0</v>
      </c>
      <c r="AG65" s="13">
        <f t="shared" si="19"/>
        <v>0</v>
      </c>
      <c r="AH65" s="13">
        <f t="shared" si="20"/>
        <v>0</v>
      </c>
      <c r="AI65" s="13">
        <f t="shared" si="21"/>
        <v>0</v>
      </c>
      <c r="AJ65" s="12" t="s">
        <v>199</v>
      </c>
      <c r="AK65">
        <v>96</v>
      </c>
    </row>
    <row r="66" spans="1:37" x14ac:dyDescent="0.35">
      <c r="A66" t="s">
        <v>56</v>
      </c>
      <c r="B66" t="s">
        <v>109</v>
      </c>
      <c r="C66" s="2" t="s">
        <v>157</v>
      </c>
      <c r="D66" s="8">
        <v>3.5</v>
      </c>
      <c r="E66" s="12">
        <f>VLOOKUP(C66,Information!$B$24:$C$42,2)</f>
        <v>2.8</v>
      </c>
      <c r="F66" s="12">
        <f t="shared" si="0"/>
        <v>9.7999999999999989</v>
      </c>
      <c r="G66" s="8">
        <v>35</v>
      </c>
      <c r="H66" s="10">
        <v>62</v>
      </c>
      <c r="I66" s="13">
        <f t="shared" si="1"/>
        <v>2170</v>
      </c>
      <c r="J66" s="13">
        <f t="shared" si="2"/>
        <v>607.59999999999991</v>
      </c>
      <c r="K66" s="13">
        <f t="shared" si="3"/>
        <v>1562.4</v>
      </c>
      <c r="L66" s="10">
        <v>36</v>
      </c>
      <c r="M66" s="13">
        <f t="shared" si="4"/>
        <v>1260</v>
      </c>
      <c r="N66" s="13">
        <f t="shared" si="5"/>
        <v>352.79999999999995</v>
      </c>
      <c r="O66" s="13">
        <f t="shared" si="6"/>
        <v>907.2</v>
      </c>
      <c r="P66" s="10">
        <v>46</v>
      </c>
      <c r="Q66" s="13">
        <f t="shared" si="7"/>
        <v>1610</v>
      </c>
      <c r="R66" s="13">
        <f t="shared" si="8"/>
        <v>450.79999999999995</v>
      </c>
      <c r="S66" s="13">
        <f t="shared" si="9"/>
        <v>1159.2</v>
      </c>
      <c r="T66" s="10">
        <v>34</v>
      </c>
      <c r="U66" s="13">
        <f t="shared" si="10"/>
        <v>1190</v>
      </c>
      <c r="V66" s="13">
        <f t="shared" si="11"/>
        <v>333.2</v>
      </c>
      <c r="W66" s="13">
        <f t="shared" si="12"/>
        <v>856.8</v>
      </c>
      <c r="X66" s="10">
        <v>1</v>
      </c>
      <c r="Y66" s="13">
        <f t="shared" si="13"/>
        <v>35</v>
      </c>
      <c r="Z66" s="13">
        <f t="shared" si="14"/>
        <v>9.7999999999999989</v>
      </c>
      <c r="AA66" s="13">
        <f t="shared" si="15"/>
        <v>25.200000000000003</v>
      </c>
      <c r="AB66" s="10">
        <v>1</v>
      </c>
      <c r="AC66" s="13">
        <f t="shared" si="16"/>
        <v>35</v>
      </c>
      <c r="AD66" s="13">
        <f t="shared" si="17"/>
        <v>9.7999999999999989</v>
      </c>
      <c r="AE66" s="13">
        <f t="shared" si="18"/>
        <v>25.200000000000003</v>
      </c>
      <c r="AF66" s="10">
        <v>4</v>
      </c>
      <c r="AG66" s="13">
        <f t="shared" si="19"/>
        <v>140</v>
      </c>
      <c r="AH66" s="13">
        <f t="shared" si="20"/>
        <v>39.199999999999996</v>
      </c>
      <c r="AI66" s="13">
        <f t="shared" si="21"/>
        <v>100.80000000000001</v>
      </c>
      <c r="AJ66" s="12" t="s">
        <v>199</v>
      </c>
      <c r="AK66">
        <v>100</v>
      </c>
    </row>
    <row r="67" spans="1:37" x14ac:dyDescent="0.35">
      <c r="A67" t="s">
        <v>56</v>
      </c>
      <c r="B67" t="s">
        <v>109</v>
      </c>
      <c r="C67" s="2" t="s">
        <v>158</v>
      </c>
      <c r="D67" s="8">
        <v>3.5</v>
      </c>
      <c r="E67" s="12">
        <f>VLOOKUP(C67,Information!$B$24:$C$42,2)</f>
        <v>3</v>
      </c>
      <c r="F67" s="12">
        <f t="shared" ref="F67:F130" si="22">E67*D67</f>
        <v>10.5</v>
      </c>
      <c r="G67" s="8">
        <v>50</v>
      </c>
      <c r="H67" s="10">
        <v>5</v>
      </c>
      <c r="I67" s="13">
        <f t="shared" ref="I67:I130" si="23">H67*G67</f>
        <v>250</v>
      </c>
      <c r="J67" s="13">
        <f t="shared" ref="J67:J130" si="24">H67*F67</f>
        <v>52.5</v>
      </c>
      <c r="K67" s="13">
        <f t="shared" ref="K67:K130" si="25">I67-J67</f>
        <v>197.5</v>
      </c>
      <c r="M67" s="13">
        <f t="shared" ref="M67:M130" si="26">L67*G67</f>
        <v>0</v>
      </c>
      <c r="N67" s="13">
        <f t="shared" ref="N67:N130" si="27">L67*F67</f>
        <v>0</v>
      </c>
      <c r="O67" s="13">
        <f t="shared" ref="O67:O130" si="28">M67-N67</f>
        <v>0</v>
      </c>
      <c r="Q67" s="13">
        <f t="shared" ref="Q67:Q130" si="29">P67*G67</f>
        <v>0</v>
      </c>
      <c r="R67" s="13">
        <f t="shared" ref="R67:R130" si="30">P67*F67</f>
        <v>0</v>
      </c>
      <c r="S67" s="13">
        <f t="shared" ref="S67:S130" si="31">Q67-R67</f>
        <v>0</v>
      </c>
      <c r="U67" s="13">
        <f t="shared" ref="U67:U130" si="32">T67*G67</f>
        <v>0</v>
      </c>
      <c r="V67" s="13">
        <f t="shared" ref="V67:V130" si="33">F67*T67</f>
        <v>0</v>
      </c>
      <c r="W67" s="13">
        <f t="shared" ref="W67:W130" si="34">U67-V67</f>
        <v>0</v>
      </c>
      <c r="Y67" s="13">
        <f t="shared" ref="Y67:Y130" si="35">X67*G67</f>
        <v>0</v>
      </c>
      <c r="Z67" s="13">
        <f t="shared" ref="Z67:Z130" si="36">X67*F67</f>
        <v>0</v>
      </c>
      <c r="AA67" s="13">
        <f t="shared" ref="AA67:AA130" si="37">Y67-Z67</f>
        <v>0</v>
      </c>
      <c r="AC67" s="13">
        <f t="shared" ref="AC67:AC130" si="38">AB67*G67</f>
        <v>0</v>
      </c>
      <c r="AD67" s="13">
        <f t="shared" ref="AD67:AD130" si="39">AB67*F67</f>
        <v>0</v>
      </c>
      <c r="AE67" s="13">
        <f t="shared" ref="AE67:AE130" si="40">AC67-AD67</f>
        <v>0</v>
      </c>
      <c r="AG67" s="13">
        <f t="shared" ref="AG67:AG130" si="41">AF67*G67</f>
        <v>0</v>
      </c>
      <c r="AH67" s="13">
        <f t="shared" ref="AH67:AH130" si="42">AF67*F67</f>
        <v>0</v>
      </c>
      <c r="AI67" s="13">
        <f t="shared" ref="AI67:AI130" si="43">AG67-AH67</f>
        <v>0</v>
      </c>
      <c r="AJ67" s="12" t="s">
        <v>199</v>
      </c>
      <c r="AK67">
        <v>92</v>
      </c>
    </row>
    <row r="68" spans="1:37" x14ac:dyDescent="0.35">
      <c r="A68" t="s">
        <v>56</v>
      </c>
      <c r="B68" t="s">
        <v>109</v>
      </c>
      <c r="C68" s="2" t="s">
        <v>169</v>
      </c>
      <c r="D68" s="8">
        <v>3.5</v>
      </c>
      <c r="E68" s="12">
        <f>VLOOKUP(C68,Information!$B$24:$C$42,2)</f>
        <v>3</v>
      </c>
      <c r="F68" s="12">
        <f t="shared" si="22"/>
        <v>10.5</v>
      </c>
      <c r="G68" s="8">
        <v>50</v>
      </c>
      <c r="H68" s="10">
        <v>3</v>
      </c>
      <c r="I68" s="13">
        <f t="shared" si="23"/>
        <v>150</v>
      </c>
      <c r="J68" s="13">
        <f t="shared" si="24"/>
        <v>31.5</v>
      </c>
      <c r="K68" s="13">
        <f t="shared" si="25"/>
        <v>118.5</v>
      </c>
      <c r="M68" s="13">
        <f t="shared" si="26"/>
        <v>0</v>
      </c>
      <c r="N68" s="13">
        <f t="shared" si="27"/>
        <v>0</v>
      </c>
      <c r="O68" s="13">
        <f t="shared" si="28"/>
        <v>0</v>
      </c>
      <c r="Q68" s="13">
        <f t="shared" si="29"/>
        <v>0</v>
      </c>
      <c r="R68" s="13">
        <f t="shared" si="30"/>
        <v>0</v>
      </c>
      <c r="S68" s="13">
        <f t="shared" si="31"/>
        <v>0</v>
      </c>
      <c r="U68" s="13">
        <f t="shared" si="32"/>
        <v>0</v>
      </c>
      <c r="V68" s="13">
        <f t="shared" si="33"/>
        <v>0</v>
      </c>
      <c r="W68" s="13">
        <f t="shared" si="34"/>
        <v>0</v>
      </c>
      <c r="Y68" s="13">
        <f t="shared" si="35"/>
        <v>0</v>
      </c>
      <c r="Z68" s="13">
        <f t="shared" si="36"/>
        <v>0</v>
      </c>
      <c r="AA68" s="13">
        <f t="shared" si="37"/>
        <v>0</v>
      </c>
      <c r="AC68" s="13">
        <f t="shared" si="38"/>
        <v>0</v>
      </c>
      <c r="AD68" s="13">
        <f t="shared" si="39"/>
        <v>0</v>
      </c>
      <c r="AE68" s="13">
        <f t="shared" si="40"/>
        <v>0</v>
      </c>
      <c r="AG68" s="13">
        <f t="shared" si="41"/>
        <v>0</v>
      </c>
      <c r="AH68" s="13">
        <f t="shared" si="42"/>
        <v>0</v>
      </c>
      <c r="AI68" s="13">
        <f t="shared" si="43"/>
        <v>0</v>
      </c>
      <c r="AJ68" s="12" t="s">
        <v>199</v>
      </c>
      <c r="AK68">
        <v>93</v>
      </c>
    </row>
    <row r="69" spans="1:37" x14ac:dyDescent="0.35">
      <c r="A69" t="s">
        <v>56</v>
      </c>
      <c r="B69" t="s">
        <v>109</v>
      </c>
      <c r="C69" s="2" t="s">
        <v>171</v>
      </c>
      <c r="D69" s="8">
        <v>3.5</v>
      </c>
      <c r="E69" s="12">
        <f>VLOOKUP(C69,Information!$B$24:$C$42,2)</f>
        <v>3.2</v>
      </c>
      <c r="F69" s="12">
        <f t="shared" si="22"/>
        <v>11.200000000000001</v>
      </c>
      <c r="G69" s="8">
        <v>65</v>
      </c>
      <c r="H69" s="10">
        <v>35</v>
      </c>
      <c r="I69" s="13">
        <f t="shared" si="23"/>
        <v>2275</v>
      </c>
      <c r="J69" s="13">
        <f t="shared" si="24"/>
        <v>392.00000000000006</v>
      </c>
      <c r="K69" s="13">
        <f t="shared" si="25"/>
        <v>1883</v>
      </c>
      <c r="M69" s="13">
        <f t="shared" si="26"/>
        <v>0</v>
      </c>
      <c r="N69" s="13">
        <f t="shared" si="27"/>
        <v>0</v>
      </c>
      <c r="O69" s="13">
        <f t="shared" si="28"/>
        <v>0</v>
      </c>
      <c r="Q69" s="13">
        <f t="shared" si="29"/>
        <v>0</v>
      </c>
      <c r="R69" s="13">
        <f t="shared" si="30"/>
        <v>0</v>
      </c>
      <c r="S69" s="13">
        <f t="shared" si="31"/>
        <v>0</v>
      </c>
      <c r="U69" s="13">
        <f t="shared" si="32"/>
        <v>0</v>
      </c>
      <c r="V69" s="13">
        <f t="shared" si="33"/>
        <v>0</v>
      </c>
      <c r="W69" s="13">
        <f t="shared" si="34"/>
        <v>0</v>
      </c>
      <c r="Y69" s="13">
        <f t="shared" si="35"/>
        <v>0</v>
      </c>
      <c r="Z69" s="13">
        <f t="shared" si="36"/>
        <v>0</v>
      </c>
      <c r="AA69" s="13">
        <f t="shared" si="37"/>
        <v>0</v>
      </c>
      <c r="AC69" s="13">
        <f t="shared" si="38"/>
        <v>0</v>
      </c>
      <c r="AD69" s="13">
        <f t="shared" si="39"/>
        <v>0</v>
      </c>
      <c r="AE69" s="13">
        <f t="shared" si="40"/>
        <v>0</v>
      </c>
      <c r="AG69" s="13">
        <f t="shared" si="41"/>
        <v>0</v>
      </c>
      <c r="AH69" s="13">
        <f t="shared" si="42"/>
        <v>0</v>
      </c>
      <c r="AI69" s="13">
        <f t="shared" si="43"/>
        <v>0</v>
      </c>
      <c r="AJ69" s="12" t="s">
        <v>199</v>
      </c>
      <c r="AK69">
        <v>96</v>
      </c>
    </row>
    <row r="70" spans="1:37" x14ac:dyDescent="0.35">
      <c r="A70" t="s">
        <v>58</v>
      </c>
      <c r="B70" s="2" t="s">
        <v>109</v>
      </c>
      <c r="C70" s="2" t="s">
        <v>157</v>
      </c>
      <c r="D70" s="8">
        <v>5.5</v>
      </c>
      <c r="E70" s="12">
        <f>VLOOKUP(C70,Information!$B$24:$C$42,2)</f>
        <v>2.8</v>
      </c>
      <c r="F70" s="12">
        <f t="shared" si="22"/>
        <v>15.399999999999999</v>
      </c>
      <c r="G70" s="8">
        <v>75</v>
      </c>
      <c r="H70" s="10">
        <v>45</v>
      </c>
      <c r="I70" s="13">
        <f t="shared" si="23"/>
        <v>3375</v>
      </c>
      <c r="J70" s="13">
        <f t="shared" si="24"/>
        <v>692.99999999999989</v>
      </c>
      <c r="K70" s="13">
        <f t="shared" si="25"/>
        <v>2682</v>
      </c>
      <c r="L70" s="10">
        <v>3</v>
      </c>
      <c r="M70" s="13">
        <f t="shared" si="26"/>
        <v>225</v>
      </c>
      <c r="N70" s="13">
        <f t="shared" si="27"/>
        <v>46.199999999999996</v>
      </c>
      <c r="O70" s="13">
        <f t="shared" si="28"/>
        <v>178.8</v>
      </c>
      <c r="P70" s="10">
        <v>10</v>
      </c>
      <c r="Q70" s="13">
        <f t="shared" si="29"/>
        <v>750</v>
      </c>
      <c r="R70" s="13">
        <f t="shared" si="30"/>
        <v>154</v>
      </c>
      <c r="S70" s="13">
        <f t="shared" si="31"/>
        <v>596</v>
      </c>
      <c r="T70" s="10">
        <v>21</v>
      </c>
      <c r="U70" s="13">
        <f t="shared" si="32"/>
        <v>1575</v>
      </c>
      <c r="V70" s="13">
        <f t="shared" si="33"/>
        <v>323.39999999999998</v>
      </c>
      <c r="W70" s="13">
        <f t="shared" si="34"/>
        <v>1251.5999999999999</v>
      </c>
      <c r="X70" s="10">
        <v>1</v>
      </c>
      <c r="Y70" s="13">
        <f t="shared" si="35"/>
        <v>75</v>
      </c>
      <c r="Z70" s="13">
        <f t="shared" si="36"/>
        <v>15.399999999999999</v>
      </c>
      <c r="AA70" s="13">
        <f t="shared" si="37"/>
        <v>59.6</v>
      </c>
      <c r="AB70" s="10">
        <v>40</v>
      </c>
      <c r="AC70" s="13">
        <f t="shared" si="38"/>
        <v>3000</v>
      </c>
      <c r="AD70" s="13">
        <f t="shared" si="39"/>
        <v>616</v>
      </c>
      <c r="AE70" s="13">
        <f t="shared" si="40"/>
        <v>2384</v>
      </c>
      <c r="AF70" s="10">
        <v>41</v>
      </c>
      <c r="AG70" s="13">
        <f t="shared" si="41"/>
        <v>3075</v>
      </c>
      <c r="AH70" s="13">
        <f t="shared" si="42"/>
        <v>631.4</v>
      </c>
      <c r="AI70" s="13">
        <f t="shared" si="43"/>
        <v>2443.6</v>
      </c>
      <c r="AJ70" s="12" t="s">
        <v>199</v>
      </c>
      <c r="AK70">
        <v>91</v>
      </c>
    </row>
    <row r="71" spans="1:37" x14ac:dyDescent="0.35">
      <c r="A71" t="s">
        <v>58</v>
      </c>
      <c r="B71" s="2" t="s">
        <v>109</v>
      </c>
      <c r="C71" s="2" t="s">
        <v>158</v>
      </c>
      <c r="D71" s="8">
        <v>5.5</v>
      </c>
      <c r="E71" s="12">
        <f>VLOOKUP(C71,Information!$B$24:$C$42,2)</f>
        <v>3</v>
      </c>
      <c r="F71" s="12">
        <f t="shared" si="22"/>
        <v>16.5</v>
      </c>
      <c r="G71" s="8">
        <v>80</v>
      </c>
      <c r="H71" s="10">
        <v>200</v>
      </c>
      <c r="I71" s="13">
        <f t="shared" si="23"/>
        <v>16000</v>
      </c>
      <c r="J71" s="13">
        <f t="shared" si="24"/>
        <v>3300</v>
      </c>
      <c r="K71" s="13">
        <f t="shared" si="25"/>
        <v>12700</v>
      </c>
      <c r="L71" s="10">
        <v>45</v>
      </c>
      <c r="M71" s="13">
        <f t="shared" si="26"/>
        <v>3600</v>
      </c>
      <c r="N71" s="13">
        <f t="shared" si="27"/>
        <v>742.5</v>
      </c>
      <c r="O71" s="13">
        <f t="shared" si="28"/>
        <v>2857.5</v>
      </c>
      <c r="P71" s="10">
        <v>5</v>
      </c>
      <c r="Q71" s="13">
        <f t="shared" si="29"/>
        <v>400</v>
      </c>
      <c r="R71" s="13">
        <f t="shared" si="30"/>
        <v>82.5</v>
      </c>
      <c r="S71" s="13">
        <f t="shared" si="31"/>
        <v>317.5</v>
      </c>
      <c r="U71" s="13">
        <f t="shared" si="32"/>
        <v>0</v>
      </c>
      <c r="V71" s="13">
        <f t="shared" si="33"/>
        <v>0</v>
      </c>
      <c r="W71" s="13">
        <f t="shared" si="34"/>
        <v>0</v>
      </c>
      <c r="Y71" s="13">
        <f t="shared" si="35"/>
        <v>0</v>
      </c>
      <c r="Z71" s="13">
        <f t="shared" si="36"/>
        <v>0</v>
      </c>
      <c r="AA71" s="13">
        <f t="shared" si="37"/>
        <v>0</v>
      </c>
      <c r="AC71" s="13">
        <f t="shared" si="38"/>
        <v>0</v>
      </c>
      <c r="AD71" s="13">
        <f t="shared" si="39"/>
        <v>0</v>
      </c>
      <c r="AE71" s="13">
        <f t="shared" si="40"/>
        <v>0</v>
      </c>
      <c r="AG71" s="13">
        <f t="shared" si="41"/>
        <v>0</v>
      </c>
      <c r="AH71" s="13">
        <f t="shared" si="42"/>
        <v>0</v>
      </c>
      <c r="AI71" s="13">
        <f t="shared" si="43"/>
        <v>0</v>
      </c>
      <c r="AJ71" s="12" t="s">
        <v>199</v>
      </c>
      <c r="AK71">
        <v>92</v>
      </c>
    </row>
    <row r="72" spans="1:37" x14ac:dyDescent="0.35">
      <c r="A72" t="s">
        <v>58</v>
      </c>
      <c r="B72" s="2" t="s">
        <v>109</v>
      </c>
      <c r="C72" s="2" t="s">
        <v>171</v>
      </c>
      <c r="D72" s="8">
        <v>5.5</v>
      </c>
      <c r="E72" s="12">
        <f>VLOOKUP(C72,Information!$B$24:$C$42,2)</f>
        <v>3.2</v>
      </c>
      <c r="F72" s="12">
        <f t="shared" si="22"/>
        <v>17.600000000000001</v>
      </c>
      <c r="G72" s="8">
        <v>95</v>
      </c>
      <c r="H72" s="10">
        <v>35</v>
      </c>
      <c r="I72" s="13">
        <f t="shared" si="23"/>
        <v>3325</v>
      </c>
      <c r="J72" s="13">
        <f t="shared" si="24"/>
        <v>616</v>
      </c>
      <c r="K72" s="13">
        <f t="shared" si="25"/>
        <v>2709</v>
      </c>
      <c r="M72" s="13">
        <f t="shared" si="26"/>
        <v>0</v>
      </c>
      <c r="N72" s="13">
        <f t="shared" si="27"/>
        <v>0</v>
      </c>
      <c r="O72" s="13">
        <f t="shared" si="28"/>
        <v>0</v>
      </c>
      <c r="Q72" s="13">
        <f t="shared" si="29"/>
        <v>0</v>
      </c>
      <c r="R72" s="13">
        <f t="shared" si="30"/>
        <v>0</v>
      </c>
      <c r="S72" s="13">
        <f t="shared" si="31"/>
        <v>0</v>
      </c>
      <c r="U72" s="13">
        <f t="shared" si="32"/>
        <v>0</v>
      </c>
      <c r="V72" s="13">
        <f t="shared" si="33"/>
        <v>0</v>
      </c>
      <c r="W72" s="13">
        <f t="shared" si="34"/>
        <v>0</v>
      </c>
      <c r="Y72" s="13">
        <f t="shared" si="35"/>
        <v>0</v>
      </c>
      <c r="Z72" s="13">
        <f t="shared" si="36"/>
        <v>0</v>
      </c>
      <c r="AA72" s="13">
        <f t="shared" si="37"/>
        <v>0</v>
      </c>
      <c r="AC72" s="13">
        <f t="shared" si="38"/>
        <v>0</v>
      </c>
      <c r="AD72" s="13">
        <f t="shared" si="39"/>
        <v>0</v>
      </c>
      <c r="AE72" s="13">
        <f t="shared" si="40"/>
        <v>0</v>
      </c>
      <c r="AG72" s="13">
        <f t="shared" si="41"/>
        <v>0</v>
      </c>
      <c r="AH72" s="13">
        <f t="shared" si="42"/>
        <v>0</v>
      </c>
      <c r="AI72" s="13">
        <f t="shared" si="43"/>
        <v>0</v>
      </c>
      <c r="AJ72" s="12" t="s">
        <v>199</v>
      </c>
      <c r="AK72">
        <v>96</v>
      </c>
    </row>
    <row r="73" spans="1:37" x14ac:dyDescent="0.35">
      <c r="A73" t="s">
        <v>53</v>
      </c>
      <c r="B73" t="s">
        <v>110</v>
      </c>
      <c r="C73" s="2" t="s">
        <v>157</v>
      </c>
      <c r="D73" s="8">
        <v>3.5</v>
      </c>
      <c r="E73" s="12">
        <f>VLOOKUP(C73,Information!$B$24:$C$42,2)</f>
        <v>2.8</v>
      </c>
      <c r="F73" s="12">
        <f t="shared" si="22"/>
        <v>9.7999999999999989</v>
      </c>
      <c r="G73" s="8">
        <v>28</v>
      </c>
      <c r="H73" s="10">
        <v>299</v>
      </c>
      <c r="I73" s="13">
        <f t="shared" si="23"/>
        <v>8372</v>
      </c>
      <c r="J73" s="13">
        <f t="shared" si="24"/>
        <v>2930.2</v>
      </c>
      <c r="K73" s="13">
        <f t="shared" si="25"/>
        <v>5441.8</v>
      </c>
      <c r="L73" s="10">
        <v>83</v>
      </c>
      <c r="M73" s="13">
        <f t="shared" si="26"/>
        <v>2324</v>
      </c>
      <c r="N73" s="13">
        <f t="shared" si="27"/>
        <v>813.39999999999986</v>
      </c>
      <c r="O73" s="13">
        <f t="shared" si="28"/>
        <v>1510.6000000000001</v>
      </c>
      <c r="P73" s="10">
        <v>176</v>
      </c>
      <c r="Q73" s="13">
        <f t="shared" si="29"/>
        <v>4928</v>
      </c>
      <c r="R73" s="13">
        <f t="shared" si="30"/>
        <v>1724.7999999999997</v>
      </c>
      <c r="S73" s="13">
        <f t="shared" si="31"/>
        <v>3203.2000000000003</v>
      </c>
      <c r="T73" s="10">
        <v>400</v>
      </c>
      <c r="U73" s="13">
        <f t="shared" si="32"/>
        <v>11200</v>
      </c>
      <c r="V73" s="13">
        <f t="shared" si="33"/>
        <v>3919.9999999999995</v>
      </c>
      <c r="W73" s="13">
        <f t="shared" si="34"/>
        <v>7280</v>
      </c>
      <c r="X73" s="10">
        <v>427</v>
      </c>
      <c r="Y73" s="13">
        <f t="shared" si="35"/>
        <v>11956</v>
      </c>
      <c r="Z73" s="13">
        <f t="shared" si="36"/>
        <v>4184.5999999999995</v>
      </c>
      <c r="AA73" s="13">
        <f t="shared" si="37"/>
        <v>7771.4000000000005</v>
      </c>
      <c r="AB73" s="10">
        <v>459</v>
      </c>
      <c r="AC73" s="13">
        <f t="shared" si="38"/>
        <v>12852</v>
      </c>
      <c r="AD73" s="13">
        <f t="shared" si="39"/>
        <v>4498.2</v>
      </c>
      <c r="AE73" s="13">
        <f t="shared" si="40"/>
        <v>8353.7999999999993</v>
      </c>
      <c r="AF73" s="10">
        <v>369</v>
      </c>
      <c r="AG73" s="13">
        <f t="shared" si="41"/>
        <v>10332</v>
      </c>
      <c r="AH73" s="13">
        <f t="shared" si="42"/>
        <v>3616.2</v>
      </c>
      <c r="AI73" s="13">
        <f t="shared" si="43"/>
        <v>6715.8</v>
      </c>
      <c r="AJ73" s="12" t="s">
        <v>199</v>
      </c>
      <c r="AK73">
        <v>99</v>
      </c>
    </row>
    <row r="74" spans="1:37" x14ac:dyDescent="0.35">
      <c r="A74" t="s">
        <v>53</v>
      </c>
      <c r="B74" t="s">
        <v>110</v>
      </c>
      <c r="C74" s="2" t="s">
        <v>158</v>
      </c>
      <c r="D74" s="8">
        <v>3.5</v>
      </c>
      <c r="E74" s="12">
        <f>VLOOKUP(C74,Information!$B$24:$C$42,2)</f>
        <v>3</v>
      </c>
      <c r="F74" s="12">
        <f t="shared" si="22"/>
        <v>10.5</v>
      </c>
      <c r="G74" s="8">
        <v>35</v>
      </c>
      <c r="H74" s="10">
        <v>433</v>
      </c>
      <c r="I74" s="13">
        <f t="shared" si="23"/>
        <v>15155</v>
      </c>
      <c r="J74" s="13">
        <f t="shared" si="24"/>
        <v>4546.5</v>
      </c>
      <c r="K74" s="13">
        <f t="shared" si="25"/>
        <v>10608.5</v>
      </c>
      <c r="L74" s="10">
        <v>350</v>
      </c>
      <c r="M74" s="13">
        <f t="shared" si="26"/>
        <v>12250</v>
      </c>
      <c r="N74" s="13">
        <f t="shared" si="27"/>
        <v>3675</v>
      </c>
      <c r="O74" s="13">
        <f t="shared" si="28"/>
        <v>8575</v>
      </c>
      <c r="P74" s="10">
        <v>235</v>
      </c>
      <c r="Q74" s="13">
        <f t="shared" si="29"/>
        <v>8225</v>
      </c>
      <c r="R74" s="13">
        <f t="shared" si="30"/>
        <v>2467.5</v>
      </c>
      <c r="S74" s="13">
        <f t="shared" si="31"/>
        <v>5757.5</v>
      </c>
      <c r="T74" s="10">
        <v>170</v>
      </c>
      <c r="U74" s="13">
        <f t="shared" si="32"/>
        <v>5950</v>
      </c>
      <c r="V74" s="13">
        <f t="shared" si="33"/>
        <v>1785</v>
      </c>
      <c r="W74" s="13">
        <f t="shared" si="34"/>
        <v>4165</v>
      </c>
      <c r="X74" s="10">
        <v>55</v>
      </c>
      <c r="Y74" s="13">
        <f t="shared" si="35"/>
        <v>1925</v>
      </c>
      <c r="Z74" s="13">
        <f t="shared" si="36"/>
        <v>577.5</v>
      </c>
      <c r="AA74" s="13">
        <f t="shared" si="37"/>
        <v>1347.5</v>
      </c>
      <c r="AB74" s="10">
        <v>135</v>
      </c>
      <c r="AC74" s="13">
        <f t="shared" si="38"/>
        <v>4725</v>
      </c>
      <c r="AD74" s="13">
        <f t="shared" si="39"/>
        <v>1417.5</v>
      </c>
      <c r="AE74" s="13">
        <f t="shared" si="40"/>
        <v>3307.5</v>
      </c>
      <c r="AF74" s="10">
        <v>120</v>
      </c>
      <c r="AG74" s="13">
        <f t="shared" si="41"/>
        <v>4200</v>
      </c>
      <c r="AH74" s="13">
        <f t="shared" si="42"/>
        <v>1260</v>
      </c>
      <c r="AI74" s="13">
        <f t="shared" si="43"/>
        <v>2940</v>
      </c>
      <c r="AJ74" s="12" t="s">
        <v>199</v>
      </c>
      <c r="AK74">
        <v>99</v>
      </c>
    </row>
    <row r="75" spans="1:37" x14ac:dyDescent="0.35">
      <c r="A75" t="s">
        <v>53</v>
      </c>
      <c r="B75" t="s">
        <v>110</v>
      </c>
      <c r="C75" s="2" t="s">
        <v>167</v>
      </c>
      <c r="D75" s="8">
        <v>3.5</v>
      </c>
      <c r="E75" s="12">
        <f>VLOOKUP(C75,Information!$B$24:$C$42,2)</f>
        <v>3</v>
      </c>
      <c r="F75" s="12">
        <f t="shared" si="22"/>
        <v>10.5</v>
      </c>
      <c r="G75" s="8">
        <v>35</v>
      </c>
      <c r="I75" s="13">
        <f t="shared" si="23"/>
        <v>0</v>
      </c>
      <c r="J75" s="13">
        <f t="shared" si="24"/>
        <v>0</v>
      </c>
      <c r="K75" s="13">
        <f t="shared" si="25"/>
        <v>0</v>
      </c>
      <c r="L75" s="10">
        <v>13</v>
      </c>
      <c r="M75" s="13">
        <f t="shared" si="26"/>
        <v>455</v>
      </c>
      <c r="N75" s="13">
        <f t="shared" si="27"/>
        <v>136.5</v>
      </c>
      <c r="O75" s="13">
        <f t="shared" si="28"/>
        <v>318.5</v>
      </c>
      <c r="Q75" s="13">
        <f t="shared" si="29"/>
        <v>0</v>
      </c>
      <c r="R75" s="13">
        <f t="shared" si="30"/>
        <v>0</v>
      </c>
      <c r="S75" s="13">
        <f t="shared" si="31"/>
        <v>0</v>
      </c>
      <c r="U75" s="13">
        <f t="shared" si="32"/>
        <v>0</v>
      </c>
      <c r="V75" s="13">
        <f t="shared" si="33"/>
        <v>0</v>
      </c>
      <c r="W75" s="13">
        <f t="shared" si="34"/>
        <v>0</v>
      </c>
      <c r="Y75" s="13">
        <f t="shared" si="35"/>
        <v>0</v>
      </c>
      <c r="Z75" s="13">
        <f t="shared" si="36"/>
        <v>0</v>
      </c>
      <c r="AA75" s="13">
        <f t="shared" si="37"/>
        <v>0</v>
      </c>
      <c r="AC75" s="13">
        <f t="shared" si="38"/>
        <v>0</v>
      </c>
      <c r="AD75" s="13">
        <f t="shared" si="39"/>
        <v>0</v>
      </c>
      <c r="AE75" s="13">
        <f t="shared" si="40"/>
        <v>0</v>
      </c>
      <c r="AG75" s="13">
        <f t="shared" si="41"/>
        <v>0</v>
      </c>
      <c r="AH75" s="13">
        <f t="shared" si="42"/>
        <v>0</v>
      </c>
      <c r="AI75" s="13">
        <f t="shared" si="43"/>
        <v>0</v>
      </c>
      <c r="AJ75" s="12" t="s">
        <v>199</v>
      </c>
      <c r="AK75">
        <v>100</v>
      </c>
    </row>
    <row r="76" spans="1:37" x14ac:dyDescent="0.35">
      <c r="A76" t="s">
        <v>55</v>
      </c>
      <c r="B76" t="s">
        <v>109</v>
      </c>
      <c r="C76" s="2" t="s">
        <v>157</v>
      </c>
      <c r="D76" s="8">
        <v>8</v>
      </c>
      <c r="E76" s="12">
        <f>VLOOKUP(C76,Information!$B$24:$C$42,2)</f>
        <v>2.8</v>
      </c>
      <c r="F76" s="12">
        <f t="shared" si="22"/>
        <v>22.4</v>
      </c>
      <c r="G76" s="8">
        <v>65</v>
      </c>
      <c r="H76" s="10">
        <v>163</v>
      </c>
      <c r="I76" s="13">
        <f t="shared" si="23"/>
        <v>10595</v>
      </c>
      <c r="J76" s="13">
        <f t="shared" si="24"/>
        <v>3651.2</v>
      </c>
      <c r="K76" s="13">
        <f t="shared" si="25"/>
        <v>6943.8</v>
      </c>
      <c r="L76" s="10">
        <v>33</v>
      </c>
      <c r="M76" s="13">
        <f t="shared" si="26"/>
        <v>2145</v>
      </c>
      <c r="N76" s="13">
        <f t="shared" si="27"/>
        <v>739.19999999999993</v>
      </c>
      <c r="O76" s="13">
        <f t="shared" si="28"/>
        <v>1405.8000000000002</v>
      </c>
      <c r="P76" s="10">
        <v>68</v>
      </c>
      <c r="Q76" s="13">
        <f t="shared" si="29"/>
        <v>4420</v>
      </c>
      <c r="R76" s="13">
        <f t="shared" si="30"/>
        <v>1523.1999999999998</v>
      </c>
      <c r="S76" s="13">
        <f t="shared" si="31"/>
        <v>2896.8</v>
      </c>
      <c r="T76" s="10">
        <v>32</v>
      </c>
      <c r="U76" s="13">
        <f t="shared" si="32"/>
        <v>2080</v>
      </c>
      <c r="V76" s="13">
        <f t="shared" si="33"/>
        <v>716.8</v>
      </c>
      <c r="W76" s="13">
        <f t="shared" si="34"/>
        <v>1363.2</v>
      </c>
      <c r="X76" s="10">
        <v>138</v>
      </c>
      <c r="Y76" s="13">
        <f t="shared" si="35"/>
        <v>8970</v>
      </c>
      <c r="Z76" s="13">
        <f t="shared" si="36"/>
        <v>3091.2</v>
      </c>
      <c r="AA76" s="13">
        <f t="shared" si="37"/>
        <v>5878.8</v>
      </c>
      <c r="AB76" s="10">
        <v>386</v>
      </c>
      <c r="AC76" s="13">
        <f t="shared" si="38"/>
        <v>25090</v>
      </c>
      <c r="AD76" s="13">
        <f t="shared" si="39"/>
        <v>8646.4</v>
      </c>
      <c r="AE76" s="13">
        <f t="shared" si="40"/>
        <v>16443.599999999999</v>
      </c>
      <c r="AF76" s="10">
        <v>233</v>
      </c>
      <c r="AG76" s="13">
        <f t="shared" si="41"/>
        <v>15145</v>
      </c>
      <c r="AH76" s="13">
        <f t="shared" si="42"/>
        <v>5219.2</v>
      </c>
      <c r="AI76" s="13">
        <f t="shared" si="43"/>
        <v>9925.7999999999993</v>
      </c>
      <c r="AJ76" s="12" t="s">
        <v>199</v>
      </c>
      <c r="AK76">
        <v>91</v>
      </c>
    </row>
    <row r="77" spans="1:37" x14ac:dyDescent="0.35">
      <c r="A77" t="s">
        <v>55</v>
      </c>
      <c r="B77" t="s">
        <v>109</v>
      </c>
      <c r="C77" s="2" t="s">
        <v>158</v>
      </c>
      <c r="D77" s="8">
        <v>8</v>
      </c>
      <c r="E77" s="12">
        <f>VLOOKUP(C77,Information!$B$24:$C$42,2)</f>
        <v>3</v>
      </c>
      <c r="F77" s="12">
        <f t="shared" si="22"/>
        <v>24</v>
      </c>
      <c r="G77" s="8">
        <v>80</v>
      </c>
      <c r="H77" s="10">
        <v>189</v>
      </c>
      <c r="I77" s="13">
        <f t="shared" si="23"/>
        <v>15120</v>
      </c>
      <c r="J77" s="13">
        <f t="shared" si="24"/>
        <v>4536</v>
      </c>
      <c r="K77" s="13">
        <f t="shared" si="25"/>
        <v>10584</v>
      </c>
      <c r="L77" s="10">
        <v>144</v>
      </c>
      <c r="M77" s="13">
        <f t="shared" si="26"/>
        <v>11520</v>
      </c>
      <c r="N77" s="13">
        <f t="shared" si="27"/>
        <v>3456</v>
      </c>
      <c r="O77" s="13">
        <f t="shared" si="28"/>
        <v>8064</v>
      </c>
      <c r="P77" s="10">
        <v>64</v>
      </c>
      <c r="Q77" s="13">
        <f t="shared" si="29"/>
        <v>5120</v>
      </c>
      <c r="R77" s="13">
        <f t="shared" si="30"/>
        <v>1536</v>
      </c>
      <c r="S77" s="13">
        <f t="shared" si="31"/>
        <v>3584</v>
      </c>
      <c r="U77" s="13">
        <f t="shared" si="32"/>
        <v>0</v>
      </c>
      <c r="V77" s="13">
        <f t="shared" si="33"/>
        <v>0</v>
      </c>
      <c r="W77" s="13">
        <f t="shared" si="34"/>
        <v>0</v>
      </c>
      <c r="X77" s="10">
        <v>87</v>
      </c>
      <c r="Y77" s="13">
        <f t="shared" si="35"/>
        <v>6960</v>
      </c>
      <c r="Z77" s="13">
        <f t="shared" si="36"/>
        <v>2088</v>
      </c>
      <c r="AA77" s="13">
        <f t="shared" si="37"/>
        <v>4872</v>
      </c>
      <c r="AB77" s="10">
        <v>153</v>
      </c>
      <c r="AC77" s="13">
        <f t="shared" si="38"/>
        <v>12240</v>
      </c>
      <c r="AD77" s="13">
        <f t="shared" si="39"/>
        <v>3672</v>
      </c>
      <c r="AE77" s="13">
        <f t="shared" si="40"/>
        <v>8568</v>
      </c>
      <c r="AF77" s="10">
        <v>145</v>
      </c>
      <c r="AG77" s="13">
        <f t="shared" si="41"/>
        <v>11600</v>
      </c>
      <c r="AH77" s="13">
        <f t="shared" si="42"/>
        <v>3480</v>
      </c>
      <c r="AI77" s="13">
        <f t="shared" si="43"/>
        <v>8120</v>
      </c>
      <c r="AJ77" s="12" t="s">
        <v>199</v>
      </c>
      <c r="AK77">
        <v>98</v>
      </c>
    </row>
    <row r="78" spans="1:37" x14ac:dyDescent="0.35">
      <c r="A78" t="s">
        <v>55</v>
      </c>
      <c r="B78" t="s">
        <v>109</v>
      </c>
      <c r="C78" s="2" t="s">
        <v>171</v>
      </c>
      <c r="D78" s="8">
        <v>8</v>
      </c>
      <c r="E78" s="12">
        <f>VLOOKUP(C78,Information!$B$24:$C$42,2)</f>
        <v>3.2</v>
      </c>
      <c r="F78" s="12">
        <f t="shared" si="22"/>
        <v>25.6</v>
      </c>
      <c r="G78" s="8">
        <v>80</v>
      </c>
      <c r="H78" s="10">
        <v>35</v>
      </c>
      <c r="I78" s="13">
        <f t="shared" si="23"/>
        <v>2800</v>
      </c>
      <c r="J78" s="13">
        <f t="shared" si="24"/>
        <v>896</v>
      </c>
      <c r="K78" s="13">
        <f t="shared" si="25"/>
        <v>1904</v>
      </c>
      <c r="L78" s="10">
        <v>23</v>
      </c>
      <c r="M78" s="13">
        <f t="shared" si="26"/>
        <v>1840</v>
      </c>
      <c r="N78" s="13">
        <f t="shared" si="27"/>
        <v>588.80000000000007</v>
      </c>
      <c r="O78" s="13">
        <f t="shared" si="28"/>
        <v>1251.1999999999998</v>
      </c>
      <c r="Q78" s="13">
        <f t="shared" si="29"/>
        <v>0</v>
      </c>
      <c r="R78" s="13">
        <f t="shared" si="30"/>
        <v>0</v>
      </c>
      <c r="S78" s="13">
        <f t="shared" si="31"/>
        <v>0</v>
      </c>
      <c r="U78" s="13">
        <f t="shared" si="32"/>
        <v>0</v>
      </c>
      <c r="V78" s="13">
        <f t="shared" si="33"/>
        <v>0</v>
      </c>
      <c r="W78" s="13">
        <f t="shared" si="34"/>
        <v>0</v>
      </c>
      <c r="Y78" s="13">
        <f t="shared" si="35"/>
        <v>0</v>
      </c>
      <c r="Z78" s="13">
        <f t="shared" si="36"/>
        <v>0</v>
      </c>
      <c r="AA78" s="13">
        <f t="shared" si="37"/>
        <v>0</v>
      </c>
      <c r="AC78" s="13">
        <f t="shared" si="38"/>
        <v>0</v>
      </c>
      <c r="AD78" s="13">
        <f t="shared" si="39"/>
        <v>0</v>
      </c>
      <c r="AE78" s="13">
        <f t="shared" si="40"/>
        <v>0</v>
      </c>
      <c r="AG78" s="13">
        <f t="shared" si="41"/>
        <v>0</v>
      </c>
      <c r="AH78" s="13">
        <f t="shared" si="42"/>
        <v>0</v>
      </c>
      <c r="AI78" s="13">
        <f t="shared" si="43"/>
        <v>0</v>
      </c>
      <c r="AJ78" s="12" t="s">
        <v>199</v>
      </c>
      <c r="AK78">
        <v>93</v>
      </c>
    </row>
    <row r="79" spans="1:37" x14ac:dyDescent="0.35">
      <c r="A79" t="s">
        <v>51</v>
      </c>
      <c r="B79" t="s">
        <v>110</v>
      </c>
      <c r="C79" s="2" t="s">
        <v>157</v>
      </c>
      <c r="D79" s="8">
        <v>3.5</v>
      </c>
      <c r="E79" s="12">
        <f>VLOOKUP(C79,Information!$B$24:$C$42,2)</f>
        <v>2.8</v>
      </c>
      <c r="F79" s="12">
        <f t="shared" si="22"/>
        <v>9.7999999999999989</v>
      </c>
      <c r="G79" s="8">
        <v>25</v>
      </c>
      <c r="H79" s="10">
        <v>382</v>
      </c>
      <c r="I79" s="13">
        <f t="shared" si="23"/>
        <v>9550</v>
      </c>
      <c r="J79" s="13">
        <f t="shared" si="24"/>
        <v>3743.5999999999995</v>
      </c>
      <c r="K79" s="13">
        <f t="shared" si="25"/>
        <v>5806.4000000000005</v>
      </c>
      <c r="L79" s="10">
        <v>425</v>
      </c>
      <c r="M79" s="13">
        <f t="shared" si="26"/>
        <v>10625</v>
      </c>
      <c r="N79" s="13">
        <f t="shared" si="27"/>
        <v>4165</v>
      </c>
      <c r="O79" s="13">
        <f t="shared" si="28"/>
        <v>6460</v>
      </c>
      <c r="P79" s="10">
        <v>323</v>
      </c>
      <c r="Q79" s="13">
        <f t="shared" si="29"/>
        <v>8075</v>
      </c>
      <c r="R79" s="13">
        <f t="shared" si="30"/>
        <v>3165.3999999999996</v>
      </c>
      <c r="S79" s="13">
        <f t="shared" si="31"/>
        <v>4909.6000000000004</v>
      </c>
      <c r="T79" s="10">
        <v>238</v>
      </c>
      <c r="U79" s="13">
        <f t="shared" si="32"/>
        <v>5950</v>
      </c>
      <c r="V79" s="13">
        <f t="shared" si="33"/>
        <v>2332.3999999999996</v>
      </c>
      <c r="W79" s="13">
        <f t="shared" si="34"/>
        <v>3617.6000000000004</v>
      </c>
      <c r="X79" s="10">
        <v>484</v>
      </c>
      <c r="Y79" s="13">
        <f t="shared" si="35"/>
        <v>12100</v>
      </c>
      <c r="Z79" s="13">
        <f t="shared" si="36"/>
        <v>4743.2</v>
      </c>
      <c r="AA79" s="13">
        <f t="shared" si="37"/>
        <v>7356.8</v>
      </c>
      <c r="AB79" s="10">
        <v>394</v>
      </c>
      <c r="AC79" s="13">
        <f t="shared" si="38"/>
        <v>9850</v>
      </c>
      <c r="AD79" s="13">
        <f t="shared" si="39"/>
        <v>3861.1999999999994</v>
      </c>
      <c r="AE79" s="13">
        <f t="shared" si="40"/>
        <v>5988.8000000000011</v>
      </c>
      <c r="AF79" s="10">
        <v>213</v>
      </c>
      <c r="AG79" s="13">
        <f t="shared" si="41"/>
        <v>5325</v>
      </c>
      <c r="AH79" s="13">
        <f t="shared" si="42"/>
        <v>2087.3999999999996</v>
      </c>
      <c r="AI79" s="13">
        <f t="shared" si="43"/>
        <v>3237.6000000000004</v>
      </c>
      <c r="AJ79" s="12" t="s">
        <v>199</v>
      </c>
      <c r="AK79">
        <v>97</v>
      </c>
    </row>
    <row r="80" spans="1:37" x14ac:dyDescent="0.35">
      <c r="A80" t="s">
        <v>51</v>
      </c>
      <c r="B80" t="s">
        <v>110</v>
      </c>
      <c r="C80" s="2" t="s">
        <v>158</v>
      </c>
      <c r="D80" s="8">
        <v>3.5</v>
      </c>
      <c r="E80" s="12">
        <f>VLOOKUP(C80,Information!$B$24:$C$42,2)</f>
        <v>3</v>
      </c>
      <c r="F80" s="12">
        <f t="shared" si="22"/>
        <v>10.5</v>
      </c>
      <c r="G80" s="8">
        <v>35</v>
      </c>
      <c r="H80" s="10">
        <v>530</v>
      </c>
      <c r="I80" s="13">
        <f t="shared" si="23"/>
        <v>18550</v>
      </c>
      <c r="J80" s="13">
        <f t="shared" si="24"/>
        <v>5565</v>
      </c>
      <c r="K80" s="13">
        <f t="shared" si="25"/>
        <v>12985</v>
      </c>
      <c r="L80" s="10">
        <v>480</v>
      </c>
      <c r="M80" s="13">
        <f t="shared" si="26"/>
        <v>16800</v>
      </c>
      <c r="N80" s="13">
        <f t="shared" si="27"/>
        <v>5040</v>
      </c>
      <c r="O80" s="13">
        <f t="shared" si="28"/>
        <v>11760</v>
      </c>
      <c r="P80" s="10">
        <v>257</v>
      </c>
      <c r="Q80" s="13">
        <f t="shared" si="29"/>
        <v>8995</v>
      </c>
      <c r="R80" s="13">
        <f t="shared" si="30"/>
        <v>2698.5</v>
      </c>
      <c r="S80" s="13">
        <f t="shared" si="31"/>
        <v>6296.5</v>
      </c>
      <c r="T80" s="10">
        <v>200</v>
      </c>
      <c r="U80" s="13">
        <f t="shared" si="32"/>
        <v>7000</v>
      </c>
      <c r="V80" s="13">
        <f t="shared" si="33"/>
        <v>2100</v>
      </c>
      <c r="W80" s="13">
        <f t="shared" si="34"/>
        <v>4900</v>
      </c>
      <c r="X80" s="10">
        <v>230</v>
      </c>
      <c r="Y80" s="13">
        <f t="shared" si="35"/>
        <v>8050</v>
      </c>
      <c r="Z80" s="13">
        <f t="shared" si="36"/>
        <v>2415</v>
      </c>
      <c r="AA80" s="13">
        <f t="shared" si="37"/>
        <v>5635</v>
      </c>
      <c r="AB80" s="10">
        <v>580</v>
      </c>
      <c r="AC80" s="13">
        <f t="shared" si="38"/>
        <v>20300</v>
      </c>
      <c r="AD80" s="13">
        <f t="shared" si="39"/>
        <v>6090</v>
      </c>
      <c r="AE80" s="13">
        <f t="shared" si="40"/>
        <v>14210</v>
      </c>
      <c r="AF80" s="10">
        <v>578</v>
      </c>
      <c r="AG80" s="13">
        <f t="shared" si="41"/>
        <v>20230</v>
      </c>
      <c r="AH80" s="13">
        <f t="shared" si="42"/>
        <v>6069</v>
      </c>
      <c r="AI80" s="13">
        <f t="shared" si="43"/>
        <v>14161</v>
      </c>
      <c r="AJ80" s="12" t="s">
        <v>199</v>
      </c>
      <c r="AK80">
        <v>95</v>
      </c>
    </row>
    <row r="81" spans="1:37" x14ac:dyDescent="0.35">
      <c r="A81" t="s">
        <v>57</v>
      </c>
      <c r="B81" s="2" t="s">
        <v>109</v>
      </c>
      <c r="C81" s="2" t="s">
        <v>157</v>
      </c>
      <c r="D81" s="8">
        <v>10</v>
      </c>
      <c r="E81" s="12">
        <f>VLOOKUP(C81,Information!$B$24:$C$42,2)</f>
        <v>2.8</v>
      </c>
      <c r="F81" s="12">
        <f t="shared" si="22"/>
        <v>28</v>
      </c>
      <c r="G81" s="8">
        <v>130</v>
      </c>
      <c r="H81" s="10">
        <v>38</v>
      </c>
      <c r="I81" s="13">
        <f t="shared" si="23"/>
        <v>4940</v>
      </c>
      <c r="J81" s="13">
        <f t="shared" si="24"/>
        <v>1064</v>
      </c>
      <c r="K81" s="13">
        <f t="shared" si="25"/>
        <v>3876</v>
      </c>
      <c r="L81" s="10">
        <v>16</v>
      </c>
      <c r="M81" s="13">
        <f t="shared" si="26"/>
        <v>2080</v>
      </c>
      <c r="N81" s="13">
        <f t="shared" si="27"/>
        <v>448</v>
      </c>
      <c r="O81" s="13">
        <f t="shared" si="28"/>
        <v>1632</v>
      </c>
      <c r="P81" s="10">
        <v>36</v>
      </c>
      <c r="Q81" s="13">
        <f t="shared" si="29"/>
        <v>4680</v>
      </c>
      <c r="R81" s="13">
        <f t="shared" si="30"/>
        <v>1008</v>
      </c>
      <c r="S81" s="13">
        <f t="shared" si="31"/>
        <v>3672</v>
      </c>
      <c r="T81" s="10">
        <v>79</v>
      </c>
      <c r="U81" s="13">
        <f t="shared" si="32"/>
        <v>10270</v>
      </c>
      <c r="V81" s="13">
        <f t="shared" si="33"/>
        <v>2212</v>
      </c>
      <c r="W81" s="13">
        <f t="shared" si="34"/>
        <v>8058</v>
      </c>
      <c r="X81" s="10">
        <v>23</v>
      </c>
      <c r="Y81" s="13">
        <f t="shared" si="35"/>
        <v>2990</v>
      </c>
      <c r="Z81" s="13">
        <f t="shared" si="36"/>
        <v>644</v>
      </c>
      <c r="AA81" s="13">
        <f t="shared" si="37"/>
        <v>2346</v>
      </c>
      <c r="AB81" s="10">
        <v>78</v>
      </c>
      <c r="AC81" s="13">
        <f t="shared" si="38"/>
        <v>10140</v>
      </c>
      <c r="AD81" s="13">
        <f t="shared" si="39"/>
        <v>2184</v>
      </c>
      <c r="AE81" s="13">
        <f t="shared" si="40"/>
        <v>7956</v>
      </c>
      <c r="AF81" s="10">
        <v>124</v>
      </c>
      <c r="AG81" s="13">
        <f t="shared" si="41"/>
        <v>16120</v>
      </c>
      <c r="AH81" s="13">
        <f t="shared" si="42"/>
        <v>3472</v>
      </c>
      <c r="AI81" s="13">
        <f t="shared" si="43"/>
        <v>12648</v>
      </c>
      <c r="AJ81" s="12" t="s">
        <v>199</v>
      </c>
      <c r="AK81">
        <v>97</v>
      </c>
    </row>
    <row r="82" spans="1:37" x14ac:dyDescent="0.35">
      <c r="A82" t="s">
        <v>57</v>
      </c>
      <c r="B82" s="2" t="s">
        <v>109</v>
      </c>
      <c r="C82" s="2" t="s">
        <v>158</v>
      </c>
      <c r="D82" s="8">
        <v>10</v>
      </c>
      <c r="E82" s="12">
        <f>VLOOKUP(C82,Information!$B$24:$C$42,2)</f>
        <v>3</v>
      </c>
      <c r="F82" s="12">
        <f t="shared" si="22"/>
        <v>30</v>
      </c>
      <c r="G82" s="8">
        <v>145</v>
      </c>
      <c r="H82" s="10">
        <v>45</v>
      </c>
      <c r="I82" s="13">
        <f t="shared" si="23"/>
        <v>6525</v>
      </c>
      <c r="J82" s="13">
        <f t="shared" si="24"/>
        <v>1350</v>
      </c>
      <c r="K82" s="13">
        <f t="shared" si="25"/>
        <v>5175</v>
      </c>
      <c r="L82" s="10">
        <v>35</v>
      </c>
      <c r="M82" s="13">
        <f t="shared" si="26"/>
        <v>5075</v>
      </c>
      <c r="N82" s="13">
        <f t="shared" si="27"/>
        <v>1050</v>
      </c>
      <c r="O82" s="13">
        <f t="shared" si="28"/>
        <v>4025</v>
      </c>
      <c r="P82" s="10">
        <v>30</v>
      </c>
      <c r="Q82" s="13">
        <f t="shared" si="29"/>
        <v>4350</v>
      </c>
      <c r="R82" s="13">
        <f t="shared" si="30"/>
        <v>900</v>
      </c>
      <c r="S82" s="13">
        <f t="shared" si="31"/>
        <v>3450</v>
      </c>
      <c r="T82" s="10">
        <v>20</v>
      </c>
      <c r="U82" s="13">
        <f t="shared" si="32"/>
        <v>2900</v>
      </c>
      <c r="V82" s="13">
        <f t="shared" si="33"/>
        <v>600</v>
      </c>
      <c r="W82" s="13">
        <f t="shared" si="34"/>
        <v>2300</v>
      </c>
      <c r="X82" s="10">
        <v>15</v>
      </c>
      <c r="Y82" s="13">
        <f t="shared" si="35"/>
        <v>2175</v>
      </c>
      <c r="Z82" s="13">
        <f t="shared" si="36"/>
        <v>450</v>
      </c>
      <c r="AA82" s="13">
        <f t="shared" si="37"/>
        <v>1725</v>
      </c>
      <c r="AB82" s="10">
        <v>50</v>
      </c>
      <c r="AC82" s="13">
        <f t="shared" si="38"/>
        <v>7250</v>
      </c>
      <c r="AD82" s="13">
        <f t="shared" si="39"/>
        <v>1500</v>
      </c>
      <c r="AE82" s="13">
        <f t="shared" si="40"/>
        <v>5750</v>
      </c>
      <c r="AF82" s="10">
        <v>45</v>
      </c>
      <c r="AG82" s="13">
        <f t="shared" si="41"/>
        <v>6525</v>
      </c>
      <c r="AH82" s="13">
        <f t="shared" si="42"/>
        <v>1350</v>
      </c>
      <c r="AI82" s="13">
        <f t="shared" si="43"/>
        <v>5175</v>
      </c>
      <c r="AJ82" s="12" t="s">
        <v>199</v>
      </c>
      <c r="AK82">
        <v>100</v>
      </c>
    </row>
    <row r="83" spans="1:37" x14ac:dyDescent="0.35">
      <c r="A83" t="s">
        <v>57</v>
      </c>
      <c r="B83" s="2" t="s">
        <v>109</v>
      </c>
      <c r="C83" s="2" t="s">
        <v>171</v>
      </c>
      <c r="D83" s="8">
        <v>10</v>
      </c>
      <c r="E83" s="12">
        <f>VLOOKUP(C83,Information!$B$24:$C$42,2)</f>
        <v>3.2</v>
      </c>
      <c r="F83" s="12">
        <f t="shared" si="22"/>
        <v>32</v>
      </c>
      <c r="G83" s="8">
        <v>160</v>
      </c>
      <c r="H83" s="10">
        <v>55</v>
      </c>
      <c r="I83" s="13">
        <f t="shared" si="23"/>
        <v>8800</v>
      </c>
      <c r="J83" s="13">
        <f t="shared" si="24"/>
        <v>1760</v>
      </c>
      <c r="K83" s="13">
        <f t="shared" si="25"/>
        <v>7040</v>
      </c>
      <c r="M83" s="13">
        <f t="shared" si="26"/>
        <v>0</v>
      </c>
      <c r="N83" s="13">
        <f t="shared" si="27"/>
        <v>0</v>
      </c>
      <c r="O83" s="13">
        <f t="shared" si="28"/>
        <v>0</v>
      </c>
      <c r="Q83" s="13">
        <f t="shared" si="29"/>
        <v>0</v>
      </c>
      <c r="R83" s="13">
        <f t="shared" si="30"/>
        <v>0</v>
      </c>
      <c r="S83" s="13">
        <f t="shared" si="31"/>
        <v>0</v>
      </c>
      <c r="U83" s="13">
        <f t="shared" si="32"/>
        <v>0</v>
      </c>
      <c r="V83" s="13">
        <f t="shared" si="33"/>
        <v>0</v>
      </c>
      <c r="W83" s="13">
        <f t="shared" si="34"/>
        <v>0</v>
      </c>
      <c r="Y83" s="13">
        <f t="shared" si="35"/>
        <v>0</v>
      </c>
      <c r="Z83" s="13">
        <f t="shared" si="36"/>
        <v>0</v>
      </c>
      <c r="AA83" s="13">
        <f t="shared" si="37"/>
        <v>0</v>
      </c>
      <c r="AC83" s="13">
        <f t="shared" si="38"/>
        <v>0</v>
      </c>
      <c r="AD83" s="13">
        <f t="shared" si="39"/>
        <v>0</v>
      </c>
      <c r="AE83" s="13">
        <f t="shared" si="40"/>
        <v>0</v>
      </c>
      <c r="AG83" s="13">
        <f t="shared" si="41"/>
        <v>0</v>
      </c>
      <c r="AH83" s="13">
        <f t="shared" si="42"/>
        <v>0</v>
      </c>
      <c r="AI83" s="13">
        <f t="shared" si="43"/>
        <v>0</v>
      </c>
      <c r="AJ83" s="12" t="s">
        <v>199</v>
      </c>
      <c r="AK83">
        <v>99</v>
      </c>
    </row>
    <row r="84" spans="1:37" x14ac:dyDescent="0.35">
      <c r="A84" t="s">
        <v>25</v>
      </c>
      <c r="B84" s="2" t="s">
        <v>107</v>
      </c>
      <c r="C84" s="2" t="s">
        <v>157</v>
      </c>
      <c r="D84" s="8">
        <v>4.5</v>
      </c>
      <c r="E84" s="12">
        <f>VLOOKUP(C84,Information!$B$24:$C$42,2)</f>
        <v>2.8</v>
      </c>
      <c r="F84" s="12">
        <f t="shared" si="22"/>
        <v>12.6</v>
      </c>
      <c r="G84" s="8">
        <v>40</v>
      </c>
      <c r="H84" s="10">
        <v>41</v>
      </c>
      <c r="I84" s="13">
        <f t="shared" si="23"/>
        <v>1640</v>
      </c>
      <c r="J84" s="13">
        <f t="shared" si="24"/>
        <v>516.6</v>
      </c>
      <c r="K84" s="13">
        <f t="shared" si="25"/>
        <v>1123.4000000000001</v>
      </c>
      <c r="L84" s="10">
        <v>68</v>
      </c>
      <c r="M84" s="13">
        <f t="shared" si="26"/>
        <v>2720</v>
      </c>
      <c r="N84" s="13">
        <f t="shared" si="27"/>
        <v>856.8</v>
      </c>
      <c r="O84" s="13">
        <f t="shared" si="28"/>
        <v>1863.2</v>
      </c>
      <c r="P84" s="10">
        <v>183</v>
      </c>
      <c r="Q84" s="13">
        <f t="shared" si="29"/>
        <v>7320</v>
      </c>
      <c r="R84" s="13">
        <f t="shared" si="30"/>
        <v>2305.7999999999997</v>
      </c>
      <c r="S84" s="13">
        <f t="shared" si="31"/>
        <v>5014.2000000000007</v>
      </c>
      <c r="T84" s="10">
        <v>73</v>
      </c>
      <c r="U84" s="13">
        <f t="shared" si="32"/>
        <v>2920</v>
      </c>
      <c r="V84" s="13">
        <f t="shared" si="33"/>
        <v>919.8</v>
      </c>
      <c r="W84" s="13">
        <f t="shared" si="34"/>
        <v>2000.2</v>
      </c>
      <c r="X84" s="10">
        <v>79</v>
      </c>
      <c r="Y84" s="13">
        <f t="shared" si="35"/>
        <v>3160</v>
      </c>
      <c r="Z84" s="13">
        <f t="shared" si="36"/>
        <v>995.4</v>
      </c>
      <c r="AA84" s="13">
        <f t="shared" si="37"/>
        <v>2164.6</v>
      </c>
      <c r="AB84" s="10">
        <v>314</v>
      </c>
      <c r="AC84" s="13">
        <f t="shared" si="38"/>
        <v>12560</v>
      </c>
      <c r="AD84" s="13">
        <f t="shared" si="39"/>
        <v>3956.4</v>
      </c>
      <c r="AE84" s="13">
        <f t="shared" si="40"/>
        <v>8603.6</v>
      </c>
      <c r="AF84" s="10">
        <v>156</v>
      </c>
      <c r="AG84" s="13">
        <f t="shared" si="41"/>
        <v>6240</v>
      </c>
      <c r="AH84" s="13">
        <f t="shared" si="42"/>
        <v>1965.6</v>
      </c>
      <c r="AI84" s="13">
        <f t="shared" si="43"/>
        <v>4274.3999999999996</v>
      </c>
      <c r="AJ84" s="12" t="s">
        <v>199</v>
      </c>
      <c r="AK84">
        <v>97</v>
      </c>
    </row>
    <row r="85" spans="1:37" x14ac:dyDescent="0.35">
      <c r="A85" t="s">
        <v>25</v>
      </c>
      <c r="B85" s="2" t="s">
        <v>107</v>
      </c>
      <c r="C85" s="2" t="s">
        <v>158</v>
      </c>
      <c r="D85" s="8">
        <v>4.5</v>
      </c>
      <c r="E85" s="12">
        <f>VLOOKUP(C85,Information!$B$24:$C$42,2)</f>
        <v>3</v>
      </c>
      <c r="F85" s="12">
        <f t="shared" si="22"/>
        <v>13.5</v>
      </c>
      <c r="G85" s="8">
        <v>50</v>
      </c>
      <c r="H85" s="10">
        <v>40</v>
      </c>
      <c r="I85" s="13">
        <f t="shared" si="23"/>
        <v>2000</v>
      </c>
      <c r="J85" s="13">
        <f t="shared" si="24"/>
        <v>540</v>
      </c>
      <c r="K85" s="13">
        <f t="shared" si="25"/>
        <v>1460</v>
      </c>
      <c r="L85" s="10">
        <v>33</v>
      </c>
      <c r="M85" s="13">
        <f t="shared" si="26"/>
        <v>1650</v>
      </c>
      <c r="N85" s="13">
        <f t="shared" si="27"/>
        <v>445.5</v>
      </c>
      <c r="O85" s="13">
        <f t="shared" si="28"/>
        <v>1204.5</v>
      </c>
      <c r="P85" s="10">
        <v>45</v>
      </c>
      <c r="Q85" s="13">
        <f t="shared" si="29"/>
        <v>2250</v>
      </c>
      <c r="R85" s="13">
        <f t="shared" si="30"/>
        <v>607.5</v>
      </c>
      <c r="S85" s="13">
        <f t="shared" si="31"/>
        <v>1642.5</v>
      </c>
      <c r="T85" s="10">
        <v>20</v>
      </c>
      <c r="U85" s="13">
        <f t="shared" si="32"/>
        <v>1000</v>
      </c>
      <c r="V85" s="13">
        <f t="shared" si="33"/>
        <v>270</v>
      </c>
      <c r="W85" s="13">
        <f t="shared" si="34"/>
        <v>730</v>
      </c>
      <c r="X85" s="10">
        <v>15</v>
      </c>
      <c r="Y85" s="13">
        <f t="shared" si="35"/>
        <v>750</v>
      </c>
      <c r="Z85" s="13">
        <f t="shared" si="36"/>
        <v>202.5</v>
      </c>
      <c r="AA85" s="13">
        <f t="shared" si="37"/>
        <v>547.5</v>
      </c>
      <c r="AB85" s="10">
        <v>55</v>
      </c>
      <c r="AC85" s="13">
        <f t="shared" si="38"/>
        <v>2750</v>
      </c>
      <c r="AD85" s="13">
        <f t="shared" si="39"/>
        <v>742.5</v>
      </c>
      <c r="AE85" s="13">
        <f t="shared" si="40"/>
        <v>2007.5</v>
      </c>
      <c r="AF85" s="10">
        <v>46</v>
      </c>
      <c r="AG85" s="13">
        <f t="shared" si="41"/>
        <v>2300</v>
      </c>
      <c r="AH85" s="13">
        <f t="shared" si="42"/>
        <v>621</v>
      </c>
      <c r="AI85" s="13">
        <f t="shared" si="43"/>
        <v>1679</v>
      </c>
      <c r="AJ85" s="12" t="s">
        <v>199</v>
      </c>
      <c r="AK85">
        <v>100</v>
      </c>
    </row>
    <row r="86" spans="1:37" x14ac:dyDescent="0.35">
      <c r="A86" t="s">
        <v>25</v>
      </c>
      <c r="B86" s="2" t="s">
        <v>107</v>
      </c>
      <c r="C86" s="2" t="s">
        <v>171</v>
      </c>
      <c r="D86" s="8">
        <v>4.5</v>
      </c>
      <c r="E86" s="12">
        <f>VLOOKUP(C86,Information!$B$24:$C$42,2)</f>
        <v>3.2</v>
      </c>
      <c r="F86" s="12">
        <f t="shared" si="22"/>
        <v>14.4</v>
      </c>
      <c r="G86" s="8">
        <v>65</v>
      </c>
      <c r="H86" s="10">
        <v>5</v>
      </c>
      <c r="I86" s="13">
        <f t="shared" si="23"/>
        <v>325</v>
      </c>
      <c r="J86" s="13">
        <f t="shared" si="24"/>
        <v>72</v>
      </c>
      <c r="K86" s="13">
        <f t="shared" si="25"/>
        <v>253</v>
      </c>
      <c r="M86" s="13">
        <f t="shared" si="26"/>
        <v>0</v>
      </c>
      <c r="N86" s="13">
        <f t="shared" si="27"/>
        <v>0</v>
      </c>
      <c r="O86" s="13">
        <f t="shared" si="28"/>
        <v>0</v>
      </c>
      <c r="Q86" s="13">
        <f t="shared" si="29"/>
        <v>0</v>
      </c>
      <c r="R86" s="13">
        <f t="shared" si="30"/>
        <v>0</v>
      </c>
      <c r="S86" s="13">
        <f t="shared" si="31"/>
        <v>0</v>
      </c>
      <c r="U86" s="13">
        <f t="shared" si="32"/>
        <v>0</v>
      </c>
      <c r="V86" s="13">
        <f t="shared" si="33"/>
        <v>0</v>
      </c>
      <c r="W86" s="13">
        <f t="shared" si="34"/>
        <v>0</v>
      </c>
      <c r="Y86" s="13">
        <f t="shared" si="35"/>
        <v>0</v>
      </c>
      <c r="Z86" s="13">
        <f t="shared" si="36"/>
        <v>0</v>
      </c>
      <c r="AA86" s="13">
        <f t="shared" si="37"/>
        <v>0</v>
      </c>
      <c r="AC86" s="13">
        <f t="shared" si="38"/>
        <v>0</v>
      </c>
      <c r="AD86" s="13">
        <f t="shared" si="39"/>
        <v>0</v>
      </c>
      <c r="AE86" s="13">
        <f t="shared" si="40"/>
        <v>0</v>
      </c>
      <c r="AG86" s="13">
        <f t="shared" si="41"/>
        <v>0</v>
      </c>
      <c r="AH86" s="13">
        <f t="shared" si="42"/>
        <v>0</v>
      </c>
      <c r="AI86" s="13">
        <f t="shared" si="43"/>
        <v>0</v>
      </c>
      <c r="AJ86" s="12" t="s">
        <v>199</v>
      </c>
      <c r="AK86">
        <v>94</v>
      </c>
    </row>
    <row r="87" spans="1:37" x14ac:dyDescent="0.35">
      <c r="A87" t="s">
        <v>16</v>
      </c>
      <c r="B87" t="s">
        <v>142</v>
      </c>
      <c r="C87" s="2" t="s">
        <v>157</v>
      </c>
      <c r="D87" s="8">
        <v>5</v>
      </c>
      <c r="E87" s="12">
        <f>VLOOKUP(C87,Information!$B$24:$C$42,2)</f>
        <v>2.8</v>
      </c>
      <c r="F87" s="12">
        <f t="shared" si="22"/>
        <v>14</v>
      </c>
      <c r="G87" s="8">
        <v>85</v>
      </c>
      <c r="H87" s="10">
        <v>268</v>
      </c>
      <c r="I87" s="13">
        <f t="shared" si="23"/>
        <v>22780</v>
      </c>
      <c r="J87" s="13">
        <f t="shared" si="24"/>
        <v>3752</v>
      </c>
      <c r="K87" s="13">
        <f t="shared" si="25"/>
        <v>19028</v>
      </c>
      <c r="L87" s="10">
        <v>253</v>
      </c>
      <c r="M87" s="13">
        <f t="shared" si="26"/>
        <v>21505</v>
      </c>
      <c r="N87" s="13">
        <f t="shared" si="27"/>
        <v>3542</v>
      </c>
      <c r="O87" s="13">
        <f t="shared" si="28"/>
        <v>17963</v>
      </c>
      <c r="P87" s="10">
        <v>178</v>
      </c>
      <c r="Q87" s="13">
        <f t="shared" si="29"/>
        <v>15130</v>
      </c>
      <c r="R87" s="13">
        <f t="shared" si="30"/>
        <v>2492</v>
      </c>
      <c r="S87" s="13">
        <f t="shared" si="31"/>
        <v>12638</v>
      </c>
      <c r="T87" s="10">
        <v>360</v>
      </c>
      <c r="U87" s="13">
        <f t="shared" si="32"/>
        <v>30600</v>
      </c>
      <c r="V87" s="13">
        <f t="shared" si="33"/>
        <v>5040</v>
      </c>
      <c r="W87" s="13">
        <f t="shared" si="34"/>
        <v>25560</v>
      </c>
      <c r="X87" s="10">
        <v>816</v>
      </c>
      <c r="Y87" s="13">
        <f t="shared" si="35"/>
        <v>69360</v>
      </c>
      <c r="Z87" s="13">
        <f t="shared" si="36"/>
        <v>11424</v>
      </c>
      <c r="AA87" s="13">
        <f t="shared" si="37"/>
        <v>57936</v>
      </c>
      <c r="AB87" s="10">
        <v>410</v>
      </c>
      <c r="AC87" s="13">
        <f t="shared" si="38"/>
        <v>34850</v>
      </c>
      <c r="AD87" s="13">
        <f t="shared" si="39"/>
        <v>5740</v>
      </c>
      <c r="AE87" s="13">
        <f t="shared" si="40"/>
        <v>29110</v>
      </c>
      <c r="AF87" s="10">
        <v>301</v>
      </c>
      <c r="AG87" s="13">
        <f t="shared" si="41"/>
        <v>25585</v>
      </c>
      <c r="AH87" s="13">
        <f t="shared" si="42"/>
        <v>4214</v>
      </c>
      <c r="AI87" s="13">
        <f t="shared" si="43"/>
        <v>21371</v>
      </c>
      <c r="AJ87" s="12" t="s">
        <v>199</v>
      </c>
      <c r="AK87">
        <v>93</v>
      </c>
    </row>
    <row r="88" spans="1:37" x14ac:dyDescent="0.35">
      <c r="A88" t="s">
        <v>16</v>
      </c>
      <c r="B88" t="s">
        <v>142</v>
      </c>
      <c r="C88" s="2" t="s">
        <v>158</v>
      </c>
      <c r="D88" s="8">
        <v>5</v>
      </c>
      <c r="E88" s="12">
        <f>VLOOKUP(C88,Information!$B$24:$C$42,2)</f>
        <v>3</v>
      </c>
      <c r="F88" s="12">
        <f t="shared" si="22"/>
        <v>15</v>
      </c>
      <c r="G88" s="8">
        <v>85</v>
      </c>
      <c r="H88" s="10">
        <v>180</v>
      </c>
      <c r="I88" s="13">
        <f t="shared" si="23"/>
        <v>15300</v>
      </c>
      <c r="J88" s="13">
        <f t="shared" si="24"/>
        <v>2700</v>
      </c>
      <c r="K88" s="13">
        <f t="shared" si="25"/>
        <v>12600</v>
      </c>
      <c r="M88" s="13">
        <f t="shared" si="26"/>
        <v>0</v>
      </c>
      <c r="N88" s="13">
        <f t="shared" si="27"/>
        <v>0</v>
      </c>
      <c r="O88" s="13">
        <f t="shared" si="28"/>
        <v>0</v>
      </c>
      <c r="Q88" s="13">
        <f t="shared" si="29"/>
        <v>0</v>
      </c>
      <c r="R88" s="13">
        <f t="shared" si="30"/>
        <v>0</v>
      </c>
      <c r="S88" s="13">
        <f t="shared" si="31"/>
        <v>0</v>
      </c>
      <c r="U88" s="13">
        <f t="shared" si="32"/>
        <v>0</v>
      </c>
      <c r="V88" s="13">
        <f t="shared" si="33"/>
        <v>0</v>
      </c>
      <c r="W88" s="13">
        <f t="shared" si="34"/>
        <v>0</v>
      </c>
      <c r="Y88" s="13">
        <f t="shared" si="35"/>
        <v>0</v>
      </c>
      <c r="Z88" s="13">
        <f t="shared" si="36"/>
        <v>0</v>
      </c>
      <c r="AA88" s="13">
        <f t="shared" si="37"/>
        <v>0</v>
      </c>
      <c r="AC88" s="13">
        <f t="shared" si="38"/>
        <v>0</v>
      </c>
      <c r="AD88" s="13">
        <f t="shared" si="39"/>
        <v>0</v>
      </c>
      <c r="AE88" s="13">
        <f t="shared" si="40"/>
        <v>0</v>
      </c>
      <c r="AG88" s="13">
        <f t="shared" si="41"/>
        <v>0</v>
      </c>
      <c r="AH88" s="13">
        <f t="shared" si="42"/>
        <v>0</v>
      </c>
      <c r="AI88" s="13">
        <f t="shared" si="43"/>
        <v>0</v>
      </c>
      <c r="AJ88" s="12" t="s">
        <v>199</v>
      </c>
      <c r="AK88">
        <v>98</v>
      </c>
    </row>
    <row r="89" spans="1:37" x14ac:dyDescent="0.35">
      <c r="A89" t="s">
        <v>23</v>
      </c>
      <c r="B89" t="s">
        <v>107</v>
      </c>
      <c r="C89" s="2" t="s">
        <v>157</v>
      </c>
      <c r="D89" s="8">
        <v>3.5</v>
      </c>
      <c r="E89" s="12">
        <f>VLOOKUP(C89,Information!$B$24:$C$42,2)</f>
        <v>2.8</v>
      </c>
      <c r="F89" s="12">
        <f t="shared" si="22"/>
        <v>9.7999999999999989</v>
      </c>
      <c r="G89" s="8">
        <v>35</v>
      </c>
      <c r="H89" s="10">
        <v>124</v>
      </c>
      <c r="I89" s="13">
        <f t="shared" si="23"/>
        <v>4340</v>
      </c>
      <c r="J89" s="13">
        <f t="shared" si="24"/>
        <v>1215.1999999999998</v>
      </c>
      <c r="K89" s="13">
        <f t="shared" si="25"/>
        <v>3124.8</v>
      </c>
      <c r="L89" s="10">
        <v>4</v>
      </c>
      <c r="M89" s="13">
        <f t="shared" si="26"/>
        <v>140</v>
      </c>
      <c r="N89" s="13">
        <f t="shared" si="27"/>
        <v>39.199999999999996</v>
      </c>
      <c r="O89" s="13">
        <f t="shared" si="28"/>
        <v>100.80000000000001</v>
      </c>
      <c r="P89" s="10">
        <v>127</v>
      </c>
      <c r="Q89" s="13">
        <f t="shared" si="29"/>
        <v>4445</v>
      </c>
      <c r="R89" s="13">
        <f t="shared" si="30"/>
        <v>1244.5999999999999</v>
      </c>
      <c r="S89" s="13">
        <f t="shared" si="31"/>
        <v>3200.4</v>
      </c>
      <c r="T89" s="10">
        <v>35</v>
      </c>
      <c r="U89" s="13">
        <f t="shared" si="32"/>
        <v>1225</v>
      </c>
      <c r="V89" s="13">
        <f t="shared" si="33"/>
        <v>342.99999999999994</v>
      </c>
      <c r="W89" s="13">
        <f t="shared" si="34"/>
        <v>882</v>
      </c>
      <c r="X89" s="10">
        <v>38</v>
      </c>
      <c r="Y89" s="13">
        <f t="shared" si="35"/>
        <v>1330</v>
      </c>
      <c r="Z89" s="13">
        <f t="shared" si="36"/>
        <v>372.4</v>
      </c>
      <c r="AA89" s="13">
        <f t="shared" si="37"/>
        <v>957.6</v>
      </c>
      <c r="AB89" s="10">
        <v>12</v>
      </c>
      <c r="AC89" s="13">
        <f t="shared" si="38"/>
        <v>420</v>
      </c>
      <c r="AD89" s="13">
        <f t="shared" si="39"/>
        <v>117.6</v>
      </c>
      <c r="AE89" s="13">
        <f t="shared" si="40"/>
        <v>302.39999999999998</v>
      </c>
      <c r="AF89" s="10">
        <v>0</v>
      </c>
      <c r="AG89" s="13">
        <f t="shared" si="41"/>
        <v>0</v>
      </c>
      <c r="AH89" s="13">
        <f t="shared" si="42"/>
        <v>0</v>
      </c>
      <c r="AI89" s="13">
        <f t="shared" si="43"/>
        <v>0</v>
      </c>
      <c r="AJ89" s="12" t="s">
        <v>199</v>
      </c>
      <c r="AK89">
        <v>97</v>
      </c>
    </row>
    <row r="90" spans="1:37" x14ac:dyDescent="0.35">
      <c r="A90" t="s">
        <v>23</v>
      </c>
      <c r="B90" t="s">
        <v>107</v>
      </c>
      <c r="C90" s="2" t="s">
        <v>158</v>
      </c>
      <c r="D90" s="8">
        <v>3.5</v>
      </c>
      <c r="E90" s="12">
        <f>VLOOKUP(C90,Information!$B$24:$C$42,2)</f>
        <v>3</v>
      </c>
      <c r="F90" s="12">
        <f t="shared" si="22"/>
        <v>10.5</v>
      </c>
      <c r="G90" s="8">
        <v>45</v>
      </c>
      <c r="H90" s="10">
        <v>24</v>
      </c>
      <c r="I90" s="13">
        <f t="shared" si="23"/>
        <v>1080</v>
      </c>
      <c r="J90" s="13">
        <f t="shared" si="24"/>
        <v>252</v>
      </c>
      <c r="K90" s="13">
        <f t="shared" si="25"/>
        <v>828</v>
      </c>
      <c r="M90" s="13">
        <f t="shared" si="26"/>
        <v>0</v>
      </c>
      <c r="N90" s="13">
        <f t="shared" si="27"/>
        <v>0</v>
      </c>
      <c r="O90" s="13">
        <f t="shared" si="28"/>
        <v>0</v>
      </c>
      <c r="Q90" s="13">
        <f t="shared" si="29"/>
        <v>0</v>
      </c>
      <c r="R90" s="13">
        <f t="shared" si="30"/>
        <v>0</v>
      </c>
      <c r="S90" s="13">
        <f t="shared" si="31"/>
        <v>0</v>
      </c>
      <c r="U90" s="13">
        <f t="shared" si="32"/>
        <v>0</v>
      </c>
      <c r="V90" s="13">
        <f t="shared" si="33"/>
        <v>0</v>
      </c>
      <c r="W90" s="13">
        <f t="shared" si="34"/>
        <v>0</v>
      </c>
      <c r="Y90" s="13">
        <f t="shared" si="35"/>
        <v>0</v>
      </c>
      <c r="Z90" s="13">
        <f t="shared" si="36"/>
        <v>0</v>
      </c>
      <c r="AA90" s="13">
        <f t="shared" si="37"/>
        <v>0</v>
      </c>
      <c r="AC90" s="13">
        <f t="shared" si="38"/>
        <v>0</v>
      </c>
      <c r="AD90" s="13">
        <f t="shared" si="39"/>
        <v>0</v>
      </c>
      <c r="AE90" s="13">
        <f t="shared" si="40"/>
        <v>0</v>
      </c>
      <c r="AG90" s="13">
        <f t="shared" si="41"/>
        <v>0</v>
      </c>
      <c r="AH90" s="13">
        <f t="shared" si="42"/>
        <v>0</v>
      </c>
      <c r="AI90" s="13">
        <f t="shared" si="43"/>
        <v>0</v>
      </c>
      <c r="AJ90" s="12" t="s">
        <v>199</v>
      </c>
      <c r="AK90">
        <v>91</v>
      </c>
    </row>
    <row r="91" spans="1:37" x14ac:dyDescent="0.35">
      <c r="A91" t="s">
        <v>23</v>
      </c>
      <c r="B91" t="s">
        <v>107</v>
      </c>
      <c r="C91" s="2" t="s">
        <v>171</v>
      </c>
      <c r="D91" s="8">
        <v>3.5</v>
      </c>
      <c r="E91" s="12">
        <f>VLOOKUP(C91,Information!$B$24:$C$42,2)</f>
        <v>3.2</v>
      </c>
      <c r="F91" s="12">
        <f t="shared" si="22"/>
        <v>11.200000000000001</v>
      </c>
      <c r="G91" s="8">
        <v>60</v>
      </c>
      <c r="H91" s="10">
        <v>3</v>
      </c>
      <c r="I91" s="13">
        <f t="shared" si="23"/>
        <v>180</v>
      </c>
      <c r="J91" s="13">
        <f t="shared" si="24"/>
        <v>33.6</v>
      </c>
      <c r="K91" s="13">
        <f t="shared" si="25"/>
        <v>146.4</v>
      </c>
      <c r="M91" s="13">
        <f t="shared" si="26"/>
        <v>0</v>
      </c>
      <c r="N91" s="13">
        <f t="shared" si="27"/>
        <v>0</v>
      </c>
      <c r="O91" s="13">
        <f t="shared" si="28"/>
        <v>0</v>
      </c>
      <c r="Q91" s="13">
        <f t="shared" si="29"/>
        <v>0</v>
      </c>
      <c r="R91" s="13">
        <f t="shared" si="30"/>
        <v>0</v>
      </c>
      <c r="S91" s="13">
        <f t="shared" si="31"/>
        <v>0</v>
      </c>
      <c r="U91" s="13">
        <f t="shared" si="32"/>
        <v>0</v>
      </c>
      <c r="V91" s="13">
        <f t="shared" si="33"/>
        <v>0</v>
      </c>
      <c r="W91" s="13">
        <f t="shared" si="34"/>
        <v>0</v>
      </c>
      <c r="Y91" s="13">
        <f t="shared" si="35"/>
        <v>0</v>
      </c>
      <c r="Z91" s="13">
        <f t="shared" si="36"/>
        <v>0</v>
      </c>
      <c r="AA91" s="13">
        <f t="shared" si="37"/>
        <v>0</v>
      </c>
      <c r="AC91" s="13">
        <f t="shared" si="38"/>
        <v>0</v>
      </c>
      <c r="AD91" s="13">
        <f t="shared" si="39"/>
        <v>0</v>
      </c>
      <c r="AE91" s="13">
        <f t="shared" si="40"/>
        <v>0</v>
      </c>
      <c r="AG91" s="13">
        <f t="shared" si="41"/>
        <v>0</v>
      </c>
      <c r="AH91" s="13">
        <f t="shared" si="42"/>
        <v>0</v>
      </c>
      <c r="AI91" s="13">
        <f t="shared" si="43"/>
        <v>0</v>
      </c>
      <c r="AJ91" s="12" t="s">
        <v>199</v>
      </c>
      <c r="AK91">
        <v>94</v>
      </c>
    </row>
    <row r="92" spans="1:37" x14ac:dyDescent="0.35">
      <c r="A92" t="s">
        <v>13</v>
      </c>
      <c r="B92" s="2" t="s">
        <v>144</v>
      </c>
      <c r="C92" s="2" t="s">
        <v>157</v>
      </c>
      <c r="D92" s="8">
        <v>5</v>
      </c>
      <c r="E92" s="12">
        <f>VLOOKUP(C92,Information!$B$24:$C$42,2)</f>
        <v>2.8</v>
      </c>
      <c r="F92" s="12">
        <f t="shared" si="22"/>
        <v>14</v>
      </c>
      <c r="G92" s="8">
        <v>56</v>
      </c>
      <c r="H92" s="10">
        <v>61</v>
      </c>
      <c r="I92" s="13">
        <f t="shared" si="23"/>
        <v>3416</v>
      </c>
      <c r="J92" s="13">
        <f t="shared" si="24"/>
        <v>854</v>
      </c>
      <c r="K92" s="13">
        <f t="shared" si="25"/>
        <v>2562</v>
      </c>
      <c r="L92" s="10">
        <v>97</v>
      </c>
      <c r="M92" s="13">
        <f t="shared" si="26"/>
        <v>5432</v>
      </c>
      <c r="N92" s="13">
        <f t="shared" si="27"/>
        <v>1358</v>
      </c>
      <c r="O92" s="13">
        <f t="shared" si="28"/>
        <v>4074</v>
      </c>
      <c r="P92" s="10">
        <v>29</v>
      </c>
      <c r="Q92" s="13">
        <f t="shared" si="29"/>
        <v>1624</v>
      </c>
      <c r="R92" s="13">
        <f t="shared" si="30"/>
        <v>406</v>
      </c>
      <c r="S92" s="13">
        <f t="shared" si="31"/>
        <v>1218</v>
      </c>
      <c r="T92" s="10">
        <v>91</v>
      </c>
      <c r="U92" s="13">
        <f t="shared" si="32"/>
        <v>5096</v>
      </c>
      <c r="V92" s="13">
        <f t="shared" si="33"/>
        <v>1274</v>
      </c>
      <c r="W92" s="13">
        <f t="shared" si="34"/>
        <v>3822</v>
      </c>
      <c r="X92" s="10">
        <v>62</v>
      </c>
      <c r="Y92" s="13">
        <f t="shared" si="35"/>
        <v>3472</v>
      </c>
      <c r="Z92" s="13">
        <f t="shared" si="36"/>
        <v>868</v>
      </c>
      <c r="AA92" s="13">
        <f t="shared" si="37"/>
        <v>2604</v>
      </c>
      <c r="AB92" s="10">
        <v>419</v>
      </c>
      <c r="AC92" s="13">
        <f t="shared" si="38"/>
        <v>23464</v>
      </c>
      <c r="AD92" s="13">
        <f t="shared" si="39"/>
        <v>5866</v>
      </c>
      <c r="AE92" s="13">
        <f t="shared" si="40"/>
        <v>17598</v>
      </c>
      <c r="AF92" s="10">
        <v>37</v>
      </c>
      <c r="AG92" s="13">
        <f t="shared" si="41"/>
        <v>2072</v>
      </c>
      <c r="AH92" s="13">
        <f t="shared" si="42"/>
        <v>518</v>
      </c>
      <c r="AI92" s="13">
        <f t="shared" si="43"/>
        <v>1554</v>
      </c>
      <c r="AJ92" s="12" t="s">
        <v>199</v>
      </c>
      <c r="AK92">
        <v>96</v>
      </c>
    </row>
    <row r="93" spans="1:37" x14ac:dyDescent="0.35">
      <c r="A93" t="s">
        <v>13</v>
      </c>
      <c r="B93" s="2" t="s">
        <v>144</v>
      </c>
      <c r="C93" s="2" t="s">
        <v>158</v>
      </c>
      <c r="D93" s="8">
        <v>5</v>
      </c>
      <c r="E93" s="12">
        <f>VLOOKUP(C93,Information!$B$24:$C$42,2)</f>
        <v>3</v>
      </c>
      <c r="F93" s="12">
        <f t="shared" si="22"/>
        <v>15</v>
      </c>
      <c r="G93" s="8">
        <v>66</v>
      </c>
      <c r="H93" s="10">
        <v>87</v>
      </c>
      <c r="I93" s="13">
        <f t="shared" si="23"/>
        <v>5742</v>
      </c>
      <c r="J93" s="13">
        <f t="shared" si="24"/>
        <v>1305</v>
      </c>
      <c r="K93" s="13">
        <f t="shared" si="25"/>
        <v>4437</v>
      </c>
      <c r="L93" s="10">
        <v>65</v>
      </c>
      <c r="M93" s="13">
        <f t="shared" si="26"/>
        <v>4290</v>
      </c>
      <c r="N93" s="13">
        <f t="shared" si="27"/>
        <v>975</v>
      </c>
      <c r="O93" s="13">
        <f t="shared" si="28"/>
        <v>3315</v>
      </c>
      <c r="P93" s="10">
        <v>50</v>
      </c>
      <c r="Q93" s="13">
        <f t="shared" si="29"/>
        <v>3300</v>
      </c>
      <c r="R93" s="13">
        <f t="shared" si="30"/>
        <v>750</v>
      </c>
      <c r="S93" s="13">
        <f t="shared" si="31"/>
        <v>2550</v>
      </c>
      <c r="T93" s="10">
        <v>67</v>
      </c>
      <c r="U93" s="13">
        <f t="shared" si="32"/>
        <v>4422</v>
      </c>
      <c r="V93" s="13">
        <f t="shared" si="33"/>
        <v>1005</v>
      </c>
      <c r="W93" s="13">
        <f t="shared" si="34"/>
        <v>3417</v>
      </c>
      <c r="X93" s="10">
        <v>50</v>
      </c>
      <c r="Y93" s="13">
        <f t="shared" si="35"/>
        <v>3300</v>
      </c>
      <c r="Z93" s="13">
        <f t="shared" si="36"/>
        <v>750</v>
      </c>
      <c r="AA93" s="13">
        <f t="shared" si="37"/>
        <v>2550</v>
      </c>
      <c r="AB93" s="10">
        <v>35</v>
      </c>
      <c r="AC93" s="13">
        <f t="shared" si="38"/>
        <v>2310</v>
      </c>
      <c r="AD93" s="13">
        <f t="shared" si="39"/>
        <v>525</v>
      </c>
      <c r="AE93" s="13">
        <f t="shared" si="40"/>
        <v>1785</v>
      </c>
      <c r="AF93" s="10">
        <v>55</v>
      </c>
      <c r="AG93" s="13">
        <f t="shared" si="41"/>
        <v>3630</v>
      </c>
      <c r="AH93" s="13">
        <f t="shared" si="42"/>
        <v>825</v>
      </c>
      <c r="AI93" s="13">
        <f t="shared" si="43"/>
        <v>2805</v>
      </c>
      <c r="AJ93" s="12" t="s">
        <v>199</v>
      </c>
      <c r="AK93">
        <v>91</v>
      </c>
    </row>
    <row r="94" spans="1:37" x14ac:dyDescent="0.35">
      <c r="A94" t="s">
        <v>13</v>
      </c>
      <c r="B94" s="2" t="s">
        <v>144</v>
      </c>
      <c r="C94" s="2" t="s">
        <v>167</v>
      </c>
      <c r="D94" s="8">
        <v>5</v>
      </c>
      <c r="E94" s="12">
        <f>VLOOKUP(C94,Information!$B$24:$C$42,2)</f>
        <v>3</v>
      </c>
      <c r="F94" s="12">
        <f t="shared" si="22"/>
        <v>15</v>
      </c>
      <c r="G94" s="8">
        <v>66</v>
      </c>
      <c r="I94" s="13">
        <f t="shared" si="23"/>
        <v>0</v>
      </c>
      <c r="J94" s="13">
        <f t="shared" si="24"/>
        <v>0</v>
      </c>
      <c r="K94" s="13">
        <f t="shared" si="25"/>
        <v>0</v>
      </c>
      <c r="L94" s="10">
        <v>5</v>
      </c>
      <c r="M94" s="13">
        <f t="shared" si="26"/>
        <v>330</v>
      </c>
      <c r="N94" s="13">
        <f t="shared" si="27"/>
        <v>75</v>
      </c>
      <c r="O94" s="13">
        <f t="shared" si="28"/>
        <v>255</v>
      </c>
      <c r="Q94" s="13">
        <f t="shared" si="29"/>
        <v>0</v>
      </c>
      <c r="R94" s="13">
        <f t="shared" si="30"/>
        <v>0</v>
      </c>
      <c r="S94" s="13">
        <f t="shared" si="31"/>
        <v>0</v>
      </c>
      <c r="U94" s="13">
        <f t="shared" si="32"/>
        <v>0</v>
      </c>
      <c r="V94" s="13">
        <f t="shared" si="33"/>
        <v>0</v>
      </c>
      <c r="W94" s="13">
        <f t="shared" si="34"/>
        <v>0</v>
      </c>
      <c r="Y94" s="13">
        <f t="shared" si="35"/>
        <v>0</v>
      </c>
      <c r="Z94" s="13">
        <f t="shared" si="36"/>
        <v>0</v>
      </c>
      <c r="AA94" s="13">
        <f t="shared" si="37"/>
        <v>0</v>
      </c>
      <c r="AC94" s="13">
        <f t="shared" si="38"/>
        <v>0</v>
      </c>
      <c r="AD94" s="13">
        <f t="shared" si="39"/>
        <v>0</v>
      </c>
      <c r="AE94" s="13">
        <f t="shared" si="40"/>
        <v>0</v>
      </c>
      <c r="AG94" s="13">
        <f t="shared" si="41"/>
        <v>0</v>
      </c>
      <c r="AH94" s="13">
        <f t="shared" si="42"/>
        <v>0</v>
      </c>
      <c r="AI94" s="13">
        <f t="shared" si="43"/>
        <v>0</v>
      </c>
      <c r="AJ94" s="12" t="s">
        <v>199</v>
      </c>
      <c r="AK94">
        <v>91</v>
      </c>
    </row>
    <row r="95" spans="1:37" x14ac:dyDescent="0.35">
      <c r="A95" t="s">
        <v>13</v>
      </c>
      <c r="B95" s="2" t="s">
        <v>144</v>
      </c>
      <c r="C95" s="2" t="s">
        <v>159</v>
      </c>
      <c r="D95" s="8">
        <v>5</v>
      </c>
      <c r="E95" s="12">
        <f>VLOOKUP(C95,Information!$B$24:$C$42,2)</f>
        <v>3</v>
      </c>
      <c r="F95" s="12">
        <f t="shared" si="22"/>
        <v>15</v>
      </c>
      <c r="G95" s="8">
        <v>66</v>
      </c>
      <c r="H95" s="10">
        <v>1</v>
      </c>
      <c r="I95" s="13">
        <f t="shared" si="23"/>
        <v>66</v>
      </c>
      <c r="J95" s="13">
        <f t="shared" si="24"/>
        <v>15</v>
      </c>
      <c r="K95" s="13">
        <f t="shared" si="25"/>
        <v>51</v>
      </c>
      <c r="M95" s="13">
        <f t="shared" si="26"/>
        <v>0</v>
      </c>
      <c r="N95" s="13">
        <f t="shared" si="27"/>
        <v>0</v>
      </c>
      <c r="O95" s="13">
        <f t="shared" si="28"/>
        <v>0</v>
      </c>
      <c r="Q95" s="13">
        <f t="shared" si="29"/>
        <v>0</v>
      </c>
      <c r="R95" s="13">
        <f t="shared" si="30"/>
        <v>0</v>
      </c>
      <c r="S95" s="13">
        <f t="shared" si="31"/>
        <v>0</v>
      </c>
      <c r="U95" s="13">
        <f t="shared" si="32"/>
        <v>0</v>
      </c>
      <c r="V95" s="13">
        <f t="shared" si="33"/>
        <v>0</v>
      </c>
      <c r="W95" s="13">
        <f t="shared" si="34"/>
        <v>0</v>
      </c>
      <c r="Y95" s="13">
        <f t="shared" si="35"/>
        <v>0</v>
      </c>
      <c r="Z95" s="13">
        <f t="shared" si="36"/>
        <v>0</v>
      </c>
      <c r="AA95" s="13">
        <f t="shared" si="37"/>
        <v>0</v>
      </c>
      <c r="AC95" s="13">
        <f t="shared" si="38"/>
        <v>0</v>
      </c>
      <c r="AD95" s="13">
        <f t="shared" si="39"/>
        <v>0</v>
      </c>
      <c r="AE95" s="13">
        <f t="shared" si="40"/>
        <v>0</v>
      </c>
      <c r="AG95" s="13">
        <f t="shared" si="41"/>
        <v>0</v>
      </c>
      <c r="AH95" s="13">
        <f t="shared" si="42"/>
        <v>0</v>
      </c>
      <c r="AI95" s="13">
        <f t="shared" si="43"/>
        <v>0</v>
      </c>
      <c r="AJ95" s="12" t="s">
        <v>199</v>
      </c>
      <c r="AK95">
        <v>98</v>
      </c>
    </row>
    <row r="96" spans="1:37" x14ac:dyDescent="0.35">
      <c r="A96" t="s">
        <v>22</v>
      </c>
      <c r="B96" s="2" t="s">
        <v>107</v>
      </c>
      <c r="C96" s="2" t="s">
        <v>157</v>
      </c>
      <c r="D96" s="8">
        <v>8</v>
      </c>
      <c r="E96" s="12">
        <f>VLOOKUP(C96,Information!$B$24:$C$42,2)</f>
        <v>2.8</v>
      </c>
      <c r="F96" s="12">
        <f t="shared" si="22"/>
        <v>22.4</v>
      </c>
      <c r="G96" s="8">
        <v>65</v>
      </c>
      <c r="H96" s="10">
        <v>60</v>
      </c>
      <c r="I96" s="13">
        <f t="shared" si="23"/>
        <v>3900</v>
      </c>
      <c r="J96" s="13">
        <f t="shared" si="24"/>
        <v>1344</v>
      </c>
      <c r="K96" s="13">
        <f t="shared" si="25"/>
        <v>2556</v>
      </c>
      <c r="L96" s="10">
        <v>68</v>
      </c>
      <c r="M96" s="13">
        <f t="shared" si="26"/>
        <v>4420</v>
      </c>
      <c r="N96" s="13">
        <f t="shared" si="27"/>
        <v>1523.1999999999998</v>
      </c>
      <c r="O96" s="13">
        <f t="shared" si="28"/>
        <v>2896.8</v>
      </c>
      <c r="P96" s="10">
        <v>315</v>
      </c>
      <c r="Q96" s="13">
        <f t="shared" si="29"/>
        <v>20475</v>
      </c>
      <c r="R96" s="13">
        <f t="shared" si="30"/>
        <v>7056</v>
      </c>
      <c r="S96" s="13">
        <f t="shared" si="31"/>
        <v>13419</v>
      </c>
      <c r="T96" s="10">
        <v>56</v>
      </c>
      <c r="U96" s="13">
        <f t="shared" si="32"/>
        <v>3640</v>
      </c>
      <c r="V96" s="13">
        <f t="shared" si="33"/>
        <v>1254.3999999999999</v>
      </c>
      <c r="W96" s="13">
        <f t="shared" si="34"/>
        <v>2385.6000000000004</v>
      </c>
      <c r="X96" s="10">
        <v>132</v>
      </c>
      <c r="Y96" s="13">
        <f t="shared" si="35"/>
        <v>8580</v>
      </c>
      <c r="Z96" s="13">
        <f t="shared" si="36"/>
        <v>2956.7999999999997</v>
      </c>
      <c r="AA96" s="13">
        <f t="shared" si="37"/>
        <v>5623.2000000000007</v>
      </c>
      <c r="AB96" s="10">
        <v>160</v>
      </c>
      <c r="AC96" s="13">
        <f t="shared" si="38"/>
        <v>10400</v>
      </c>
      <c r="AD96" s="13">
        <f t="shared" si="39"/>
        <v>3584</v>
      </c>
      <c r="AE96" s="13">
        <f t="shared" si="40"/>
        <v>6816</v>
      </c>
      <c r="AF96" s="10">
        <v>168</v>
      </c>
      <c r="AG96" s="13">
        <f t="shared" si="41"/>
        <v>10920</v>
      </c>
      <c r="AH96" s="13">
        <f t="shared" si="42"/>
        <v>3763.2</v>
      </c>
      <c r="AI96" s="13">
        <f t="shared" si="43"/>
        <v>7156.8</v>
      </c>
      <c r="AJ96" s="12" t="s">
        <v>199</v>
      </c>
      <c r="AK96">
        <v>99</v>
      </c>
    </row>
    <row r="97" spans="1:37" x14ac:dyDescent="0.35">
      <c r="A97" t="s">
        <v>22</v>
      </c>
      <c r="B97" s="2" t="s">
        <v>107</v>
      </c>
      <c r="C97" s="2" t="s">
        <v>158</v>
      </c>
      <c r="D97" s="8">
        <v>8</v>
      </c>
      <c r="E97" s="12">
        <f>VLOOKUP(C97,Information!$B$24:$C$42,2)</f>
        <v>3</v>
      </c>
      <c r="F97" s="12">
        <f t="shared" si="22"/>
        <v>24</v>
      </c>
      <c r="G97" s="8">
        <v>75</v>
      </c>
      <c r="H97" s="10">
        <v>135</v>
      </c>
      <c r="I97" s="13">
        <f t="shared" si="23"/>
        <v>10125</v>
      </c>
      <c r="J97" s="13">
        <f t="shared" si="24"/>
        <v>3240</v>
      </c>
      <c r="K97" s="13">
        <f t="shared" si="25"/>
        <v>6885</v>
      </c>
      <c r="L97" s="10">
        <v>100</v>
      </c>
      <c r="M97" s="13">
        <f t="shared" si="26"/>
        <v>7500</v>
      </c>
      <c r="N97" s="13">
        <f t="shared" si="27"/>
        <v>2400</v>
      </c>
      <c r="O97" s="13">
        <f t="shared" si="28"/>
        <v>5100</v>
      </c>
      <c r="P97" s="10">
        <v>87</v>
      </c>
      <c r="Q97" s="13">
        <f t="shared" si="29"/>
        <v>6525</v>
      </c>
      <c r="R97" s="13">
        <f t="shared" si="30"/>
        <v>2088</v>
      </c>
      <c r="S97" s="13">
        <f t="shared" si="31"/>
        <v>4437</v>
      </c>
      <c r="T97" s="10">
        <v>15</v>
      </c>
      <c r="U97" s="13">
        <f t="shared" si="32"/>
        <v>1125</v>
      </c>
      <c r="V97" s="13">
        <f t="shared" si="33"/>
        <v>360</v>
      </c>
      <c r="W97" s="13">
        <f t="shared" si="34"/>
        <v>765</v>
      </c>
      <c r="X97" s="10">
        <v>57</v>
      </c>
      <c r="Y97" s="13">
        <f t="shared" si="35"/>
        <v>4275</v>
      </c>
      <c r="Z97" s="13">
        <f t="shared" si="36"/>
        <v>1368</v>
      </c>
      <c r="AA97" s="13">
        <f t="shared" si="37"/>
        <v>2907</v>
      </c>
      <c r="AB97" s="10">
        <v>180</v>
      </c>
      <c r="AC97" s="13">
        <f t="shared" si="38"/>
        <v>13500</v>
      </c>
      <c r="AD97" s="13">
        <f t="shared" si="39"/>
        <v>4320</v>
      </c>
      <c r="AE97" s="13">
        <f t="shared" si="40"/>
        <v>9180</v>
      </c>
      <c r="AF97" s="10">
        <v>167</v>
      </c>
      <c r="AG97" s="13">
        <f t="shared" si="41"/>
        <v>12525</v>
      </c>
      <c r="AH97" s="13">
        <f t="shared" si="42"/>
        <v>4008</v>
      </c>
      <c r="AI97" s="13">
        <f t="shared" si="43"/>
        <v>8517</v>
      </c>
      <c r="AJ97" s="12" t="s">
        <v>199</v>
      </c>
      <c r="AK97">
        <v>100</v>
      </c>
    </row>
    <row r="98" spans="1:37" x14ac:dyDescent="0.35">
      <c r="A98" t="s">
        <v>22</v>
      </c>
      <c r="B98" s="2" t="s">
        <v>107</v>
      </c>
      <c r="C98" s="2" t="s">
        <v>171</v>
      </c>
      <c r="D98" s="8">
        <v>8</v>
      </c>
      <c r="E98" s="12">
        <f>VLOOKUP(C98,Information!$B$24:$C$42,2)</f>
        <v>3.2</v>
      </c>
      <c r="F98" s="12">
        <f t="shared" si="22"/>
        <v>25.6</v>
      </c>
      <c r="G98" s="8">
        <v>85</v>
      </c>
      <c r="H98" s="10">
        <v>5</v>
      </c>
      <c r="I98" s="13">
        <f t="shared" si="23"/>
        <v>425</v>
      </c>
      <c r="J98" s="13">
        <f t="shared" si="24"/>
        <v>128</v>
      </c>
      <c r="K98" s="13">
        <f t="shared" si="25"/>
        <v>297</v>
      </c>
      <c r="M98" s="13">
        <f t="shared" si="26"/>
        <v>0</v>
      </c>
      <c r="N98" s="13">
        <f t="shared" si="27"/>
        <v>0</v>
      </c>
      <c r="O98" s="13">
        <f t="shared" si="28"/>
        <v>0</v>
      </c>
      <c r="Q98" s="13">
        <f t="shared" si="29"/>
        <v>0</v>
      </c>
      <c r="R98" s="13">
        <f t="shared" si="30"/>
        <v>0</v>
      </c>
      <c r="S98" s="13">
        <f t="shared" si="31"/>
        <v>0</v>
      </c>
      <c r="U98" s="13">
        <f t="shared" si="32"/>
        <v>0</v>
      </c>
      <c r="V98" s="13">
        <f t="shared" si="33"/>
        <v>0</v>
      </c>
      <c r="W98" s="13">
        <f t="shared" si="34"/>
        <v>0</v>
      </c>
      <c r="Y98" s="13">
        <f t="shared" si="35"/>
        <v>0</v>
      </c>
      <c r="Z98" s="13">
        <f t="shared" si="36"/>
        <v>0</v>
      </c>
      <c r="AA98" s="13">
        <f t="shared" si="37"/>
        <v>0</v>
      </c>
      <c r="AC98" s="13">
        <f t="shared" si="38"/>
        <v>0</v>
      </c>
      <c r="AD98" s="13">
        <f t="shared" si="39"/>
        <v>0</v>
      </c>
      <c r="AE98" s="13">
        <f t="shared" si="40"/>
        <v>0</v>
      </c>
      <c r="AG98" s="13">
        <f t="shared" si="41"/>
        <v>0</v>
      </c>
      <c r="AH98" s="13">
        <f t="shared" si="42"/>
        <v>0</v>
      </c>
      <c r="AI98" s="13">
        <f t="shared" si="43"/>
        <v>0</v>
      </c>
      <c r="AJ98" s="12" t="s">
        <v>199</v>
      </c>
      <c r="AK98">
        <v>97</v>
      </c>
    </row>
    <row r="99" spans="1:37" x14ac:dyDescent="0.35">
      <c r="A99" t="s">
        <v>18</v>
      </c>
      <c r="B99" s="2" t="s">
        <v>193</v>
      </c>
      <c r="C99" s="2" t="s">
        <v>157</v>
      </c>
      <c r="D99" s="8">
        <v>7</v>
      </c>
      <c r="E99" s="12">
        <f>VLOOKUP(C99,Information!$B$24:$C$42,2)</f>
        <v>2.8</v>
      </c>
      <c r="F99" s="12">
        <f t="shared" si="22"/>
        <v>19.599999999999998</v>
      </c>
      <c r="G99" s="8">
        <v>69</v>
      </c>
      <c r="H99" s="10">
        <v>32</v>
      </c>
      <c r="I99" s="13">
        <f t="shared" si="23"/>
        <v>2208</v>
      </c>
      <c r="J99" s="13">
        <f t="shared" si="24"/>
        <v>627.19999999999993</v>
      </c>
      <c r="K99" s="13">
        <f t="shared" si="25"/>
        <v>1580.8000000000002</v>
      </c>
      <c r="L99" s="10">
        <v>20</v>
      </c>
      <c r="M99" s="13">
        <f t="shared" si="26"/>
        <v>1380</v>
      </c>
      <c r="N99" s="13">
        <f t="shared" si="27"/>
        <v>391.99999999999994</v>
      </c>
      <c r="O99" s="13">
        <f t="shared" si="28"/>
        <v>988</v>
      </c>
      <c r="P99" s="10">
        <v>24</v>
      </c>
      <c r="Q99" s="13">
        <f t="shared" si="29"/>
        <v>1656</v>
      </c>
      <c r="R99" s="13">
        <f t="shared" si="30"/>
        <v>470.4</v>
      </c>
      <c r="S99" s="13">
        <f t="shared" si="31"/>
        <v>1185.5999999999999</v>
      </c>
      <c r="T99" s="10">
        <v>49</v>
      </c>
      <c r="U99" s="13">
        <f t="shared" si="32"/>
        <v>3381</v>
      </c>
      <c r="V99" s="13">
        <f t="shared" si="33"/>
        <v>960.39999999999986</v>
      </c>
      <c r="W99" s="13">
        <f t="shared" si="34"/>
        <v>2420.6000000000004</v>
      </c>
      <c r="X99" s="10">
        <v>40</v>
      </c>
      <c r="Y99" s="13">
        <f t="shared" si="35"/>
        <v>2760</v>
      </c>
      <c r="Z99" s="13">
        <f t="shared" si="36"/>
        <v>783.99999999999989</v>
      </c>
      <c r="AA99" s="13">
        <f t="shared" si="37"/>
        <v>1976</v>
      </c>
      <c r="AB99" s="10">
        <v>69</v>
      </c>
      <c r="AC99" s="13">
        <f t="shared" si="38"/>
        <v>4761</v>
      </c>
      <c r="AD99" s="13">
        <f t="shared" si="39"/>
        <v>1352.3999999999999</v>
      </c>
      <c r="AE99" s="13">
        <f t="shared" si="40"/>
        <v>3408.6000000000004</v>
      </c>
      <c r="AF99" s="10">
        <v>59</v>
      </c>
      <c r="AG99" s="13">
        <f t="shared" si="41"/>
        <v>4071</v>
      </c>
      <c r="AH99" s="13">
        <f t="shared" si="42"/>
        <v>1156.3999999999999</v>
      </c>
      <c r="AI99" s="13">
        <f t="shared" si="43"/>
        <v>2914.6000000000004</v>
      </c>
      <c r="AJ99" s="12" t="s">
        <v>199</v>
      </c>
      <c r="AK99">
        <v>94</v>
      </c>
    </row>
    <row r="100" spans="1:37" x14ac:dyDescent="0.35">
      <c r="A100" t="s">
        <v>18</v>
      </c>
      <c r="B100" s="2" t="s">
        <v>193</v>
      </c>
      <c r="C100" s="2" t="s">
        <v>158</v>
      </c>
      <c r="D100" s="8">
        <v>7</v>
      </c>
      <c r="E100" s="12">
        <f>VLOOKUP(C100,Information!$B$24:$C$42,2)</f>
        <v>3</v>
      </c>
      <c r="F100" s="12">
        <f t="shared" si="22"/>
        <v>21</v>
      </c>
      <c r="G100" s="8">
        <v>79</v>
      </c>
      <c r="H100" s="10">
        <v>40</v>
      </c>
      <c r="I100" s="13">
        <f t="shared" si="23"/>
        <v>3160</v>
      </c>
      <c r="J100" s="13">
        <f t="shared" si="24"/>
        <v>840</v>
      </c>
      <c r="K100" s="13">
        <f t="shared" si="25"/>
        <v>2320</v>
      </c>
      <c r="L100" s="10">
        <v>32</v>
      </c>
      <c r="M100" s="13">
        <f t="shared" si="26"/>
        <v>2528</v>
      </c>
      <c r="N100" s="13">
        <f t="shared" si="27"/>
        <v>672</v>
      </c>
      <c r="O100" s="13">
        <f t="shared" si="28"/>
        <v>1856</v>
      </c>
      <c r="P100" s="10">
        <v>45</v>
      </c>
      <c r="Q100" s="13">
        <f t="shared" si="29"/>
        <v>3555</v>
      </c>
      <c r="R100" s="13">
        <f t="shared" si="30"/>
        <v>945</v>
      </c>
      <c r="S100" s="13">
        <f t="shared" si="31"/>
        <v>2610</v>
      </c>
      <c r="T100" s="10">
        <v>13</v>
      </c>
      <c r="U100" s="13">
        <f t="shared" si="32"/>
        <v>1027</v>
      </c>
      <c r="V100" s="13">
        <f t="shared" si="33"/>
        <v>273</v>
      </c>
      <c r="W100" s="13">
        <f t="shared" si="34"/>
        <v>754</v>
      </c>
      <c r="X100" s="10">
        <v>25</v>
      </c>
      <c r="Y100" s="13">
        <f t="shared" si="35"/>
        <v>1975</v>
      </c>
      <c r="Z100" s="13">
        <f t="shared" si="36"/>
        <v>525</v>
      </c>
      <c r="AA100" s="13">
        <f t="shared" si="37"/>
        <v>1450</v>
      </c>
      <c r="AB100" s="10">
        <v>66</v>
      </c>
      <c r="AC100" s="13">
        <f t="shared" si="38"/>
        <v>5214</v>
      </c>
      <c r="AD100" s="13">
        <f t="shared" si="39"/>
        <v>1386</v>
      </c>
      <c r="AE100" s="13">
        <f t="shared" si="40"/>
        <v>3828</v>
      </c>
      <c r="AF100" s="10">
        <v>45</v>
      </c>
      <c r="AG100" s="13">
        <f t="shared" si="41"/>
        <v>3555</v>
      </c>
      <c r="AH100" s="13">
        <f t="shared" si="42"/>
        <v>945</v>
      </c>
      <c r="AI100" s="13">
        <f t="shared" si="43"/>
        <v>2610</v>
      </c>
      <c r="AJ100" s="12" t="s">
        <v>199</v>
      </c>
      <c r="AK100">
        <v>92</v>
      </c>
    </row>
    <row r="101" spans="1:37" x14ac:dyDescent="0.35">
      <c r="A101" t="s">
        <v>18</v>
      </c>
      <c r="B101" s="2" t="s">
        <v>193</v>
      </c>
      <c r="C101" s="2" t="s">
        <v>171</v>
      </c>
      <c r="D101" s="8">
        <v>7</v>
      </c>
      <c r="E101" s="12">
        <f>VLOOKUP(C101,Information!$B$24:$C$42,2)</f>
        <v>3.2</v>
      </c>
      <c r="F101" s="12">
        <f t="shared" si="22"/>
        <v>22.400000000000002</v>
      </c>
      <c r="G101" s="8">
        <v>90</v>
      </c>
      <c r="H101" s="10">
        <v>25</v>
      </c>
      <c r="I101" s="13">
        <f t="shared" si="23"/>
        <v>2250</v>
      </c>
      <c r="J101" s="13">
        <f t="shared" si="24"/>
        <v>560</v>
      </c>
      <c r="K101" s="13">
        <f t="shared" si="25"/>
        <v>1690</v>
      </c>
      <c r="M101" s="13">
        <f t="shared" si="26"/>
        <v>0</v>
      </c>
      <c r="N101" s="13">
        <f t="shared" si="27"/>
        <v>0</v>
      </c>
      <c r="O101" s="13">
        <f t="shared" si="28"/>
        <v>0</v>
      </c>
      <c r="Q101" s="13">
        <f t="shared" si="29"/>
        <v>0</v>
      </c>
      <c r="R101" s="13">
        <f t="shared" si="30"/>
        <v>0</v>
      </c>
      <c r="S101" s="13">
        <f t="shared" si="31"/>
        <v>0</v>
      </c>
      <c r="U101" s="13">
        <f t="shared" si="32"/>
        <v>0</v>
      </c>
      <c r="V101" s="13">
        <f t="shared" si="33"/>
        <v>0</v>
      </c>
      <c r="W101" s="13">
        <f t="shared" si="34"/>
        <v>0</v>
      </c>
      <c r="Y101" s="13">
        <f t="shared" si="35"/>
        <v>0</v>
      </c>
      <c r="Z101" s="13">
        <f t="shared" si="36"/>
        <v>0</v>
      </c>
      <c r="AA101" s="13">
        <f t="shared" si="37"/>
        <v>0</v>
      </c>
      <c r="AC101" s="13">
        <f t="shared" si="38"/>
        <v>0</v>
      </c>
      <c r="AD101" s="13">
        <f t="shared" si="39"/>
        <v>0</v>
      </c>
      <c r="AE101" s="13">
        <f t="shared" si="40"/>
        <v>0</v>
      </c>
      <c r="AG101" s="13">
        <f t="shared" si="41"/>
        <v>0</v>
      </c>
      <c r="AH101" s="13">
        <f t="shared" si="42"/>
        <v>0</v>
      </c>
      <c r="AI101" s="13">
        <f t="shared" si="43"/>
        <v>0</v>
      </c>
      <c r="AJ101" s="12" t="s">
        <v>199</v>
      </c>
      <c r="AK101">
        <v>92</v>
      </c>
    </row>
    <row r="102" spans="1:37" x14ac:dyDescent="0.35">
      <c r="A102" t="s">
        <v>18</v>
      </c>
      <c r="B102" s="2" t="s">
        <v>193</v>
      </c>
      <c r="C102" s="2" t="s">
        <v>167</v>
      </c>
      <c r="D102" s="8">
        <v>7</v>
      </c>
      <c r="E102" s="12">
        <f>VLOOKUP(C102,Information!$B$24:$C$42,2)</f>
        <v>3</v>
      </c>
      <c r="F102" s="12">
        <f t="shared" si="22"/>
        <v>21</v>
      </c>
      <c r="G102" s="8">
        <v>79</v>
      </c>
      <c r="I102" s="13">
        <f t="shared" si="23"/>
        <v>0</v>
      </c>
      <c r="J102" s="13">
        <f t="shared" si="24"/>
        <v>0</v>
      </c>
      <c r="K102" s="13">
        <f t="shared" si="25"/>
        <v>0</v>
      </c>
      <c r="L102" s="10">
        <v>3</v>
      </c>
      <c r="M102" s="13">
        <f t="shared" si="26"/>
        <v>237</v>
      </c>
      <c r="N102" s="13">
        <f t="shared" si="27"/>
        <v>63</v>
      </c>
      <c r="O102" s="13">
        <f t="shared" si="28"/>
        <v>174</v>
      </c>
      <c r="Q102" s="13">
        <f t="shared" si="29"/>
        <v>0</v>
      </c>
      <c r="R102" s="13">
        <f t="shared" si="30"/>
        <v>0</v>
      </c>
      <c r="S102" s="13">
        <f t="shared" si="31"/>
        <v>0</v>
      </c>
      <c r="U102" s="13">
        <f t="shared" si="32"/>
        <v>0</v>
      </c>
      <c r="V102" s="13">
        <f t="shared" si="33"/>
        <v>0</v>
      </c>
      <c r="W102" s="13">
        <f t="shared" si="34"/>
        <v>0</v>
      </c>
      <c r="Y102" s="13">
        <f t="shared" si="35"/>
        <v>0</v>
      </c>
      <c r="Z102" s="13">
        <f t="shared" si="36"/>
        <v>0</v>
      </c>
      <c r="AA102" s="13">
        <f t="shared" si="37"/>
        <v>0</v>
      </c>
      <c r="AC102" s="13">
        <f t="shared" si="38"/>
        <v>0</v>
      </c>
      <c r="AD102" s="13">
        <f t="shared" si="39"/>
        <v>0</v>
      </c>
      <c r="AE102" s="13">
        <f t="shared" si="40"/>
        <v>0</v>
      </c>
      <c r="AG102" s="13">
        <f t="shared" si="41"/>
        <v>0</v>
      </c>
      <c r="AH102" s="13">
        <f t="shared" si="42"/>
        <v>0</v>
      </c>
      <c r="AI102" s="13">
        <f t="shared" si="43"/>
        <v>0</v>
      </c>
      <c r="AJ102" s="12" t="s">
        <v>199</v>
      </c>
      <c r="AK102">
        <v>93</v>
      </c>
    </row>
    <row r="103" spans="1:37" x14ac:dyDescent="0.35">
      <c r="A103" t="s">
        <v>17</v>
      </c>
      <c r="B103" s="2" t="s">
        <v>111</v>
      </c>
      <c r="C103" s="2" t="s">
        <v>157</v>
      </c>
      <c r="D103" s="8">
        <v>5</v>
      </c>
      <c r="E103" s="12">
        <f>VLOOKUP(C103,Information!$B$24:$C$42,2)</f>
        <v>2.8</v>
      </c>
      <c r="F103" s="12">
        <f t="shared" si="22"/>
        <v>14</v>
      </c>
      <c r="G103" s="8">
        <v>39</v>
      </c>
      <c r="H103" s="10">
        <v>36</v>
      </c>
      <c r="I103" s="13">
        <f t="shared" si="23"/>
        <v>1404</v>
      </c>
      <c r="J103" s="13">
        <f t="shared" si="24"/>
        <v>504</v>
      </c>
      <c r="K103" s="13">
        <f t="shared" si="25"/>
        <v>900</v>
      </c>
      <c r="L103" s="10">
        <v>49</v>
      </c>
      <c r="M103" s="13">
        <f t="shared" si="26"/>
        <v>1911</v>
      </c>
      <c r="N103" s="13">
        <f t="shared" si="27"/>
        <v>686</v>
      </c>
      <c r="O103" s="13">
        <f t="shared" si="28"/>
        <v>1225</v>
      </c>
      <c r="P103" s="10">
        <v>38</v>
      </c>
      <c r="Q103" s="13">
        <f t="shared" si="29"/>
        <v>1482</v>
      </c>
      <c r="R103" s="13">
        <f t="shared" si="30"/>
        <v>532</v>
      </c>
      <c r="S103" s="13">
        <f t="shared" si="31"/>
        <v>950</v>
      </c>
      <c r="T103" s="10">
        <v>69</v>
      </c>
      <c r="U103" s="13">
        <f t="shared" si="32"/>
        <v>2691</v>
      </c>
      <c r="V103" s="13">
        <f t="shared" si="33"/>
        <v>966</v>
      </c>
      <c r="W103" s="13">
        <f t="shared" si="34"/>
        <v>1725</v>
      </c>
      <c r="X103" s="10">
        <v>39</v>
      </c>
      <c r="Y103" s="13">
        <f t="shared" si="35"/>
        <v>1521</v>
      </c>
      <c r="Z103" s="13">
        <f t="shared" si="36"/>
        <v>546</v>
      </c>
      <c r="AA103" s="13">
        <f t="shared" si="37"/>
        <v>975</v>
      </c>
      <c r="AB103" s="10">
        <v>46</v>
      </c>
      <c r="AC103" s="13">
        <f t="shared" si="38"/>
        <v>1794</v>
      </c>
      <c r="AD103" s="13">
        <f t="shared" si="39"/>
        <v>644</v>
      </c>
      <c r="AE103" s="13">
        <f t="shared" si="40"/>
        <v>1150</v>
      </c>
      <c r="AF103" s="10">
        <v>8</v>
      </c>
      <c r="AG103" s="13">
        <f t="shared" si="41"/>
        <v>312</v>
      </c>
      <c r="AH103" s="13">
        <f t="shared" si="42"/>
        <v>112</v>
      </c>
      <c r="AI103" s="13">
        <f t="shared" si="43"/>
        <v>200</v>
      </c>
      <c r="AJ103" s="12" t="s">
        <v>199</v>
      </c>
      <c r="AK103">
        <v>94</v>
      </c>
    </row>
    <row r="104" spans="1:37" x14ac:dyDescent="0.35">
      <c r="A104" t="s">
        <v>17</v>
      </c>
      <c r="B104" s="2" t="s">
        <v>111</v>
      </c>
      <c r="C104" s="2" t="s">
        <v>158</v>
      </c>
      <c r="D104" s="8">
        <v>5</v>
      </c>
      <c r="E104" s="12">
        <f>VLOOKUP(C104,Information!$B$24:$C$42,2)</f>
        <v>3</v>
      </c>
      <c r="F104" s="12">
        <f t="shared" si="22"/>
        <v>15</v>
      </c>
      <c r="G104" s="8">
        <v>49</v>
      </c>
      <c r="H104" s="10">
        <v>68</v>
      </c>
      <c r="I104" s="13">
        <f t="shared" si="23"/>
        <v>3332</v>
      </c>
      <c r="J104" s="13">
        <f t="shared" si="24"/>
        <v>1020</v>
      </c>
      <c r="K104" s="13">
        <f t="shared" si="25"/>
        <v>2312</v>
      </c>
      <c r="L104" s="10">
        <v>55</v>
      </c>
      <c r="M104" s="13">
        <f t="shared" si="26"/>
        <v>2695</v>
      </c>
      <c r="N104" s="13">
        <f t="shared" si="27"/>
        <v>825</v>
      </c>
      <c r="O104" s="13">
        <f t="shared" si="28"/>
        <v>1870</v>
      </c>
      <c r="P104" s="10">
        <v>20</v>
      </c>
      <c r="Q104" s="13">
        <f t="shared" si="29"/>
        <v>980</v>
      </c>
      <c r="R104" s="13">
        <f t="shared" si="30"/>
        <v>300</v>
      </c>
      <c r="S104" s="13">
        <f t="shared" si="31"/>
        <v>680</v>
      </c>
      <c r="T104" s="10">
        <v>25</v>
      </c>
      <c r="U104" s="13">
        <f t="shared" si="32"/>
        <v>1225</v>
      </c>
      <c r="V104" s="13">
        <f t="shared" si="33"/>
        <v>375</v>
      </c>
      <c r="W104" s="13">
        <f t="shared" si="34"/>
        <v>850</v>
      </c>
      <c r="X104" s="10">
        <v>30</v>
      </c>
      <c r="Y104" s="13">
        <f t="shared" si="35"/>
        <v>1470</v>
      </c>
      <c r="Z104" s="13">
        <f t="shared" si="36"/>
        <v>450</v>
      </c>
      <c r="AA104" s="13">
        <f t="shared" si="37"/>
        <v>1020</v>
      </c>
      <c r="AB104" s="10">
        <v>44</v>
      </c>
      <c r="AC104" s="13">
        <f t="shared" si="38"/>
        <v>2156</v>
      </c>
      <c r="AD104" s="13">
        <f t="shared" si="39"/>
        <v>660</v>
      </c>
      <c r="AE104" s="13">
        <f t="shared" si="40"/>
        <v>1496</v>
      </c>
      <c r="AF104" s="10">
        <v>10</v>
      </c>
      <c r="AG104" s="13">
        <f t="shared" si="41"/>
        <v>490</v>
      </c>
      <c r="AH104" s="13">
        <f t="shared" si="42"/>
        <v>150</v>
      </c>
      <c r="AI104" s="13">
        <f t="shared" si="43"/>
        <v>340</v>
      </c>
      <c r="AJ104" s="12" t="s">
        <v>199</v>
      </c>
      <c r="AK104">
        <v>93</v>
      </c>
    </row>
    <row r="105" spans="1:37" x14ac:dyDescent="0.35">
      <c r="A105" t="s">
        <v>17</v>
      </c>
      <c r="B105" s="2" t="s">
        <v>111</v>
      </c>
      <c r="C105" s="2" t="s">
        <v>167</v>
      </c>
      <c r="D105" s="8">
        <v>5</v>
      </c>
      <c r="E105" s="12">
        <f>VLOOKUP(C105,Information!$B$24:$C$42,2)</f>
        <v>3</v>
      </c>
      <c r="F105" s="12">
        <f t="shared" si="22"/>
        <v>15</v>
      </c>
      <c r="G105" s="8">
        <v>49</v>
      </c>
      <c r="H105" s="10">
        <v>1</v>
      </c>
      <c r="I105" s="13">
        <f t="shared" si="23"/>
        <v>49</v>
      </c>
      <c r="J105" s="13">
        <f t="shared" si="24"/>
        <v>15</v>
      </c>
      <c r="K105" s="13">
        <f t="shared" si="25"/>
        <v>34</v>
      </c>
      <c r="M105" s="13">
        <f t="shared" si="26"/>
        <v>0</v>
      </c>
      <c r="N105" s="13">
        <f t="shared" si="27"/>
        <v>0</v>
      </c>
      <c r="O105" s="13">
        <f t="shared" si="28"/>
        <v>0</v>
      </c>
      <c r="Q105" s="13">
        <f t="shared" si="29"/>
        <v>0</v>
      </c>
      <c r="R105" s="13">
        <f t="shared" si="30"/>
        <v>0</v>
      </c>
      <c r="S105" s="13">
        <f t="shared" si="31"/>
        <v>0</v>
      </c>
      <c r="U105" s="13">
        <f t="shared" si="32"/>
        <v>0</v>
      </c>
      <c r="V105" s="13">
        <f t="shared" si="33"/>
        <v>0</v>
      </c>
      <c r="W105" s="13">
        <f t="shared" si="34"/>
        <v>0</v>
      </c>
      <c r="Y105" s="13">
        <f t="shared" si="35"/>
        <v>0</v>
      </c>
      <c r="Z105" s="13">
        <f t="shared" si="36"/>
        <v>0</v>
      </c>
      <c r="AA105" s="13">
        <f t="shared" si="37"/>
        <v>0</v>
      </c>
      <c r="AC105" s="13">
        <f t="shared" si="38"/>
        <v>0</v>
      </c>
      <c r="AD105" s="13">
        <f t="shared" si="39"/>
        <v>0</v>
      </c>
      <c r="AE105" s="13">
        <f t="shared" si="40"/>
        <v>0</v>
      </c>
      <c r="AG105" s="13">
        <f t="shared" si="41"/>
        <v>0</v>
      </c>
      <c r="AH105" s="13">
        <f t="shared" si="42"/>
        <v>0</v>
      </c>
      <c r="AI105" s="13">
        <f t="shared" si="43"/>
        <v>0</v>
      </c>
      <c r="AJ105" s="12" t="s">
        <v>199</v>
      </c>
      <c r="AK105">
        <v>100</v>
      </c>
    </row>
    <row r="106" spans="1:37" x14ac:dyDescent="0.35">
      <c r="A106" t="s">
        <v>17</v>
      </c>
      <c r="B106" s="2" t="s">
        <v>111</v>
      </c>
      <c r="C106" s="2" t="s">
        <v>162</v>
      </c>
      <c r="D106" s="8">
        <v>5</v>
      </c>
      <c r="E106" s="12">
        <f>VLOOKUP(C106,Information!$B$24:$C$42,2)</f>
        <v>3</v>
      </c>
      <c r="F106" s="12">
        <f t="shared" si="22"/>
        <v>15</v>
      </c>
      <c r="G106" s="8">
        <v>49</v>
      </c>
      <c r="H106" s="10">
        <v>1</v>
      </c>
      <c r="I106" s="13">
        <f t="shared" si="23"/>
        <v>49</v>
      </c>
      <c r="J106" s="13">
        <f t="shared" si="24"/>
        <v>15</v>
      </c>
      <c r="K106" s="13">
        <f t="shared" si="25"/>
        <v>34</v>
      </c>
      <c r="M106" s="13">
        <f t="shared" si="26"/>
        <v>0</v>
      </c>
      <c r="N106" s="13">
        <f t="shared" si="27"/>
        <v>0</v>
      </c>
      <c r="O106" s="13">
        <f t="shared" si="28"/>
        <v>0</v>
      </c>
      <c r="Q106" s="13">
        <f t="shared" si="29"/>
        <v>0</v>
      </c>
      <c r="R106" s="13">
        <f t="shared" si="30"/>
        <v>0</v>
      </c>
      <c r="S106" s="13">
        <f t="shared" si="31"/>
        <v>0</v>
      </c>
      <c r="U106" s="13">
        <f t="shared" si="32"/>
        <v>0</v>
      </c>
      <c r="V106" s="13">
        <f t="shared" si="33"/>
        <v>0</v>
      </c>
      <c r="W106" s="13">
        <f t="shared" si="34"/>
        <v>0</v>
      </c>
      <c r="Y106" s="13">
        <f t="shared" si="35"/>
        <v>0</v>
      </c>
      <c r="Z106" s="13">
        <f t="shared" si="36"/>
        <v>0</v>
      </c>
      <c r="AA106" s="13">
        <f t="shared" si="37"/>
        <v>0</v>
      </c>
      <c r="AC106" s="13">
        <f t="shared" si="38"/>
        <v>0</v>
      </c>
      <c r="AD106" s="13">
        <f t="shared" si="39"/>
        <v>0</v>
      </c>
      <c r="AE106" s="13">
        <f t="shared" si="40"/>
        <v>0</v>
      </c>
      <c r="AG106" s="13">
        <f t="shared" si="41"/>
        <v>0</v>
      </c>
      <c r="AH106" s="13">
        <f t="shared" si="42"/>
        <v>0</v>
      </c>
      <c r="AI106" s="13">
        <f t="shared" si="43"/>
        <v>0</v>
      </c>
      <c r="AJ106" s="12" t="s">
        <v>199</v>
      </c>
      <c r="AK106">
        <v>95</v>
      </c>
    </row>
    <row r="107" spans="1:37" x14ac:dyDescent="0.35">
      <c r="A107" t="s">
        <v>54</v>
      </c>
      <c r="B107" s="2" t="s">
        <v>109</v>
      </c>
      <c r="C107" s="2" t="s">
        <v>157</v>
      </c>
      <c r="D107" s="8">
        <v>6</v>
      </c>
      <c r="E107" s="12">
        <f>VLOOKUP(C107,Information!$B$24:$C$42,2)</f>
        <v>2.8</v>
      </c>
      <c r="F107" s="12">
        <f t="shared" si="22"/>
        <v>16.799999999999997</v>
      </c>
      <c r="G107" s="8">
        <v>60</v>
      </c>
      <c r="H107" s="10">
        <v>10</v>
      </c>
      <c r="I107" s="13">
        <f t="shared" si="23"/>
        <v>600</v>
      </c>
      <c r="J107" s="13">
        <f t="shared" si="24"/>
        <v>167.99999999999997</v>
      </c>
      <c r="K107" s="13">
        <f t="shared" si="25"/>
        <v>432</v>
      </c>
      <c r="L107" s="10">
        <v>10</v>
      </c>
      <c r="M107" s="13">
        <f t="shared" si="26"/>
        <v>600</v>
      </c>
      <c r="N107" s="13">
        <f t="shared" si="27"/>
        <v>167.99999999999997</v>
      </c>
      <c r="O107" s="13">
        <f t="shared" si="28"/>
        <v>432</v>
      </c>
      <c r="P107" s="10">
        <v>12</v>
      </c>
      <c r="Q107" s="13">
        <f t="shared" si="29"/>
        <v>720</v>
      </c>
      <c r="R107" s="13">
        <f t="shared" si="30"/>
        <v>201.59999999999997</v>
      </c>
      <c r="S107" s="13">
        <f t="shared" si="31"/>
        <v>518.40000000000009</v>
      </c>
      <c r="T107" s="10">
        <v>13</v>
      </c>
      <c r="U107" s="13">
        <f t="shared" si="32"/>
        <v>780</v>
      </c>
      <c r="V107" s="13">
        <f t="shared" si="33"/>
        <v>218.39999999999998</v>
      </c>
      <c r="W107" s="13">
        <f t="shared" si="34"/>
        <v>561.6</v>
      </c>
      <c r="X107" s="10">
        <v>36</v>
      </c>
      <c r="Y107" s="13">
        <f t="shared" si="35"/>
        <v>2160</v>
      </c>
      <c r="Z107" s="13">
        <f t="shared" si="36"/>
        <v>604.79999999999995</v>
      </c>
      <c r="AA107" s="13">
        <f t="shared" si="37"/>
        <v>1555.2</v>
      </c>
      <c r="AB107" s="10">
        <v>34</v>
      </c>
      <c r="AC107" s="13">
        <f t="shared" si="38"/>
        <v>2040</v>
      </c>
      <c r="AD107" s="13">
        <f t="shared" si="39"/>
        <v>571.19999999999993</v>
      </c>
      <c r="AE107" s="13">
        <f t="shared" si="40"/>
        <v>1468.8000000000002</v>
      </c>
      <c r="AF107" s="10">
        <v>0</v>
      </c>
      <c r="AG107" s="13">
        <f t="shared" si="41"/>
        <v>0</v>
      </c>
      <c r="AH107" s="13">
        <f t="shared" si="42"/>
        <v>0</v>
      </c>
      <c r="AI107" s="13">
        <f t="shared" si="43"/>
        <v>0</v>
      </c>
      <c r="AJ107" s="12" t="s">
        <v>199</v>
      </c>
      <c r="AK107">
        <v>98</v>
      </c>
    </row>
    <row r="108" spans="1:37" x14ac:dyDescent="0.35">
      <c r="A108" t="s">
        <v>54</v>
      </c>
      <c r="B108" s="2" t="s">
        <v>109</v>
      </c>
      <c r="C108" s="2" t="s">
        <v>158</v>
      </c>
      <c r="D108" s="8">
        <v>6</v>
      </c>
      <c r="E108" s="12">
        <f>VLOOKUP(C108,Information!$B$24:$C$42,2)</f>
        <v>3</v>
      </c>
      <c r="F108" s="12">
        <f t="shared" si="22"/>
        <v>18</v>
      </c>
      <c r="G108" s="8">
        <v>70</v>
      </c>
      <c r="H108" s="10">
        <v>3</v>
      </c>
      <c r="I108" s="13">
        <f t="shared" si="23"/>
        <v>210</v>
      </c>
      <c r="J108" s="13">
        <f t="shared" si="24"/>
        <v>54</v>
      </c>
      <c r="K108" s="13">
        <f t="shared" si="25"/>
        <v>156</v>
      </c>
      <c r="M108" s="13">
        <f t="shared" si="26"/>
        <v>0</v>
      </c>
      <c r="N108" s="13">
        <f t="shared" si="27"/>
        <v>0</v>
      </c>
      <c r="O108" s="13">
        <f t="shared" si="28"/>
        <v>0</v>
      </c>
      <c r="Q108" s="13">
        <f t="shared" si="29"/>
        <v>0</v>
      </c>
      <c r="R108" s="13">
        <f t="shared" si="30"/>
        <v>0</v>
      </c>
      <c r="S108" s="13">
        <f t="shared" si="31"/>
        <v>0</v>
      </c>
      <c r="U108" s="13">
        <f t="shared" si="32"/>
        <v>0</v>
      </c>
      <c r="V108" s="13">
        <f t="shared" si="33"/>
        <v>0</v>
      </c>
      <c r="W108" s="13">
        <f t="shared" si="34"/>
        <v>0</v>
      </c>
      <c r="Y108" s="13">
        <f t="shared" si="35"/>
        <v>0</v>
      </c>
      <c r="Z108" s="13">
        <f t="shared" si="36"/>
        <v>0</v>
      </c>
      <c r="AA108" s="13">
        <f t="shared" si="37"/>
        <v>0</v>
      </c>
      <c r="AC108" s="13">
        <f t="shared" si="38"/>
        <v>0</v>
      </c>
      <c r="AD108" s="13">
        <f t="shared" si="39"/>
        <v>0</v>
      </c>
      <c r="AE108" s="13">
        <f t="shared" si="40"/>
        <v>0</v>
      </c>
      <c r="AG108" s="13">
        <f t="shared" si="41"/>
        <v>0</v>
      </c>
      <c r="AH108" s="13">
        <f t="shared" si="42"/>
        <v>0</v>
      </c>
      <c r="AI108" s="13">
        <f t="shared" si="43"/>
        <v>0</v>
      </c>
      <c r="AJ108" s="12" t="s">
        <v>199</v>
      </c>
      <c r="AK108">
        <v>94</v>
      </c>
    </row>
    <row r="109" spans="1:37" x14ac:dyDescent="0.35">
      <c r="A109" t="s">
        <v>54</v>
      </c>
      <c r="B109" s="2" t="s">
        <v>109</v>
      </c>
      <c r="C109" s="2" t="s">
        <v>167</v>
      </c>
      <c r="D109" s="8">
        <v>6</v>
      </c>
      <c r="E109" s="12">
        <f>VLOOKUP(C109,Information!$B$24:$C$42,2)</f>
        <v>3</v>
      </c>
      <c r="F109" s="12">
        <f t="shared" si="22"/>
        <v>18</v>
      </c>
      <c r="G109" s="8">
        <v>70</v>
      </c>
      <c r="I109" s="13">
        <f t="shared" si="23"/>
        <v>0</v>
      </c>
      <c r="J109" s="13">
        <f t="shared" si="24"/>
        <v>0</v>
      </c>
      <c r="K109" s="13">
        <f t="shared" si="25"/>
        <v>0</v>
      </c>
      <c r="L109" s="10">
        <v>3</v>
      </c>
      <c r="M109" s="13">
        <f t="shared" si="26"/>
        <v>210</v>
      </c>
      <c r="N109" s="13">
        <f t="shared" si="27"/>
        <v>54</v>
      </c>
      <c r="O109" s="13">
        <f t="shared" si="28"/>
        <v>156</v>
      </c>
      <c r="Q109" s="13">
        <f t="shared" si="29"/>
        <v>0</v>
      </c>
      <c r="R109" s="13">
        <f t="shared" si="30"/>
        <v>0</v>
      </c>
      <c r="S109" s="13">
        <f t="shared" si="31"/>
        <v>0</v>
      </c>
      <c r="U109" s="13">
        <f t="shared" si="32"/>
        <v>0</v>
      </c>
      <c r="V109" s="13">
        <f t="shared" si="33"/>
        <v>0</v>
      </c>
      <c r="W109" s="13">
        <f t="shared" si="34"/>
        <v>0</v>
      </c>
      <c r="Y109" s="13">
        <f t="shared" si="35"/>
        <v>0</v>
      </c>
      <c r="Z109" s="13">
        <f t="shared" si="36"/>
        <v>0</v>
      </c>
      <c r="AA109" s="13">
        <f t="shared" si="37"/>
        <v>0</v>
      </c>
      <c r="AC109" s="13">
        <f t="shared" si="38"/>
        <v>0</v>
      </c>
      <c r="AD109" s="13">
        <f t="shared" si="39"/>
        <v>0</v>
      </c>
      <c r="AE109" s="13">
        <f t="shared" si="40"/>
        <v>0</v>
      </c>
      <c r="AG109" s="13">
        <f t="shared" si="41"/>
        <v>0</v>
      </c>
      <c r="AH109" s="13">
        <f t="shared" si="42"/>
        <v>0</v>
      </c>
      <c r="AI109" s="13">
        <f t="shared" si="43"/>
        <v>0</v>
      </c>
      <c r="AJ109" s="12" t="s">
        <v>199</v>
      </c>
      <c r="AK109">
        <v>90</v>
      </c>
    </row>
    <row r="110" spans="1:37" x14ac:dyDescent="0.35">
      <c r="A110" t="s">
        <v>197</v>
      </c>
      <c r="B110" s="2" t="s">
        <v>107</v>
      </c>
      <c r="C110" s="2" t="s">
        <v>158</v>
      </c>
      <c r="D110" s="8">
        <v>10</v>
      </c>
      <c r="E110" s="12">
        <f>VLOOKUP(C110,Information!$B$24:$C$42,2)</f>
        <v>3</v>
      </c>
      <c r="F110" s="12">
        <f t="shared" si="22"/>
        <v>30</v>
      </c>
      <c r="G110" s="8">
        <v>145</v>
      </c>
      <c r="H110" s="10">
        <v>10</v>
      </c>
      <c r="I110" s="13">
        <f t="shared" si="23"/>
        <v>1450</v>
      </c>
      <c r="J110" s="13">
        <f t="shared" si="24"/>
        <v>300</v>
      </c>
      <c r="K110" s="13">
        <f t="shared" si="25"/>
        <v>1150</v>
      </c>
      <c r="M110" s="13">
        <f t="shared" si="26"/>
        <v>0</v>
      </c>
      <c r="N110" s="13">
        <f t="shared" si="27"/>
        <v>0</v>
      </c>
      <c r="O110" s="13">
        <f t="shared" si="28"/>
        <v>0</v>
      </c>
      <c r="Q110" s="13">
        <f t="shared" si="29"/>
        <v>0</v>
      </c>
      <c r="R110" s="13">
        <f t="shared" si="30"/>
        <v>0</v>
      </c>
      <c r="S110" s="13">
        <f t="shared" si="31"/>
        <v>0</v>
      </c>
      <c r="U110" s="13">
        <f t="shared" si="32"/>
        <v>0</v>
      </c>
      <c r="V110" s="13">
        <f t="shared" si="33"/>
        <v>0</v>
      </c>
      <c r="W110" s="13">
        <f t="shared" si="34"/>
        <v>0</v>
      </c>
      <c r="Y110" s="13">
        <f t="shared" si="35"/>
        <v>0</v>
      </c>
      <c r="Z110" s="13">
        <f t="shared" si="36"/>
        <v>0</v>
      </c>
      <c r="AA110" s="13">
        <f t="shared" si="37"/>
        <v>0</v>
      </c>
      <c r="AC110" s="13">
        <f t="shared" si="38"/>
        <v>0</v>
      </c>
      <c r="AD110" s="13">
        <f t="shared" si="39"/>
        <v>0</v>
      </c>
      <c r="AE110" s="13">
        <f t="shared" si="40"/>
        <v>0</v>
      </c>
      <c r="AG110" s="13">
        <f t="shared" si="41"/>
        <v>0</v>
      </c>
      <c r="AH110" s="13">
        <f t="shared" si="42"/>
        <v>0</v>
      </c>
      <c r="AI110" s="13">
        <f t="shared" si="43"/>
        <v>0</v>
      </c>
      <c r="AJ110" s="12" t="s">
        <v>199</v>
      </c>
      <c r="AK110">
        <v>94</v>
      </c>
    </row>
    <row r="111" spans="1:37" x14ac:dyDescent="0.35">
      <c r="A111" t="s">
        <v>197</v>
      </c>
      <c r="B111" s="2" t="s">
        <v>107</v>
      </c>
      <c r="C111" s="2" t="s">
        <v>171</v>
      </c>
      <c r="D111" s="8">
        <v>10</v>
      </c>
      <c r="E111" s="12">
        <f>VLOOKUP(C111,Information!$B$24:$C$42,2)</f>
        <v>3.2</v>
      </c>
      <c r="F111" s="12">
        <f t="shared" si="22"/>
        <v>32</v>
      </c>
      <c r="G111" s="8">
        <v>145</v>
      </c>
      <c r="H111" s="10">
        <v>13</v>
      </c>
      <c r="I111" s="13">
        <f t="shared" si="23"/>
        <v>1885</v>
      </c>
      <c r="J111" s="13">
        <f t="shared" si="24"/>
        <v>416</v>
      </c>
      <c r="K111" s="13">
        <f t="shared" si="25"/>
        <v>1469</v>
      </c>
      <c r="L111" s="10">
        <v>10</v>
      </c>
      <c r="M111" s="13">
        <f t="shared" si="26"/>
        <v>1450</v>
      </c>
      <c r="N111" s="13">
        <f t="shared" si="27"/>
        <v>320</v>
      </c>
      <c r="O111" s="13">
        <f t="shared" si="28"/>
        <v>1130</v>
      </c>
      <c r="Q111" s="13">
        <f t="shared" si="29"/>
        <v>0</v>
      </c>
      <c r="R111" s="13">
        <f t="shared" si="30"/>
        <v>0</v>
      </c>
      <c r="S111" s="13">
        <f t="shared" si="31"/>
        <v>0</v>
      </c>
      <c r="U111" s="13">
        <f t="shared" si="32"/>
        <v>0</v>
      </c>
      <c r="V111" s="13">
        <f t="shared" si="33"/>
        <v>0</v>
      </c>
      <c r="W111" s="13">
        <f t="shared" si="34"/>
        <v>0</v>
      </c>
      <c r="Y111" s="13">
        <f t="shared" si="35"/>
        <v>0</v>
      </c>
      <c r="Z111" s="13">
        <f t="shared" si="36"/>
        <v>0</v>
      </c>
      <c r="AA111" s="13">
        <f t="shared" si="37"/>
        <v>0</v>
      </c>
      <c r="AC111" s="13">
        <f t="shared" si="38"/>
        <v>0</v>
      </c>
      <c r="AD111" s="13">
        <f t="shared" si="39"/>
        <v>0</v>
      </c>
      <c r="AE111" s="13">
        <f t="shared" si="40"/>
        <v>0</v>
      </c>
      <c r="AG111" s="13">
        <f t="shared" si="41"/>
        <v>0</v>
      </c>
      <c r="AH111" s="13">
        <f t="shared" si="42"/>
        <v>0</v>
      </c>
      <c r="AI111" s="13">
        <f t="shared" si="43"/>
        <v>0</v>
      </c>
      <c r="AJ111" s="12" t="s">
        <v>199</v>
      </c>
      <c r="AK111">
        <v>96</v>
      </c>
    </row>
    <row r="112" spans="1:37" x14ac:dyDescent="0.35">
      <c r="A112" t="s">
        <v>197</v>
      </c>
      <c r="B112" s="2" t="s">
        <v>107</v>
      </c>
      <c r="C112" s="2" t="s">
        <v>167</v>
      </c>
      <c r="D112" s="8">
        <v>10</v>
      </c>
      <c r="E112" s="12">
        <f>VLOOKUP(C112,Information!$B$24:$C$42,2)</f>
        <v>3</v>
      </c>
      <c r="F112" s="12">
        <f t="shared" si="22"/>
        <v>30</v>
      </c>
      <c r="G112" s="8">
        <v>145</v>
      </c>
      <c r="H112" s="10">
        <v>2</v>
      </c>
      <c r="I112" s="13">
        <f t="shared" si="23"/>
        <v>290</v>
      </c>
      <c r="J112" s="13">
        <f t="shared" si="24"/>
        <v>60</v>
      </c>
      <c r="K112" s="13">
        <f t="shared" si="25"/>
        <v>230</v>
      </c>
      <c r="M112" s="13">
        <f t="shared" si="26"/>
        <v>0</v>
      </c>
      <c r="N112" s="13">
        <f t="shared" si="27"/>
        <v>0</v>
      </c>
      <c r="O112" s="13">
        <f t="shared" si="28"/>
        <v>0</v>
      </c>
      <c r="Q112" s="13">
        <f t="shared" si="29"/>
        <v>0</v>
      </c>
      <c r="R112" s="13">
        <f t="shared" si="30"/>
        <v>0</v>
      </c>
      <c r="S112" s="13">
        <f t="shared" si="31"/>
        <v>0</v>
      </c>
      <c r="U112" s="13">
        <f t="shared" si="32"/>
        <v>0</v>
      </c>
      <c r="V112" s="13">
        <f t="shared" si="33"/>
        <v>0</v>
      </c>
      <c r="W112" s="13">
        <f t="shared" si="34"/>
        <v>0</v>
      </c>
      <c r="Y112" s="13">
        <f t="shared" si="35"/>
        <v>0</v>
      </c>
      <c r="Z112" s="13">
        <f t="shared" si="36"/>
        <v>0</v>
      </c>
      <c r="AA112" s="13">
        <f t="shared" si="37"/>
        <v>0</v>
      </c>
      <c r="AC112" s="13">
        <f t="shared" si="38"/>
        <v>0</v>
      </c>
      <c r="AD112" s="13">
        <f t="shared" si="39"/>
        <v>0</v>
      </c>
      <c r="AE112" s="13">
        <f t="shared" si="40"/>
        <v>0</v>
      </c>
      <c r="AG112" s="13">
        <f t="shared" si="41"/>
        <v>0</v>
      </c>
      <c r="AH112" s="13">
        <f t="shared" si="42"/>
        <v>0</v>
      </c>
      <c r="AI112" s="13">
        <f t="shared" si="43"/>
        <v>0</v>
      </c>
      <c r="AJ112" s="12" t="s">
        <v>199</v>
      </c>
      <c r="AK112">
        <v>100</v>
      </c>
    </row>
    <row r="113" spans="1:37" x14ac:dyDescent="0.35">
      <c r="A113" t="s">
        <v>197</v>
      </c>
      <c r="B113" s="2" t="s">
        <v>107</v>
      </c>
      <c r="C113" s="2" t="s">
        <v>157</v>
      </c>
      <c r="D113" s="8">
        <v>10</v>
      </c>
      <c r="E113" s="12">
        <f>VLOOKUP(C113,Information!$B$24:$C$42,2)</f>
        <v>2.8</v>
      </c>
      <c r="F113" s="12">
        <f t="shared" si="22"/>
        <v>28</v>
      </c>
      <c r="G113" s="8">
        <v>130</v>
      </c>
      <c r="H113" s="10">
        <v>15</v>
      </c>
      <c r="I113" s="13">
        <f t="shared" si="23"/>
        <v>1950</v>
      </c>
      <c r="J113" s="13">
        <f t="shared" si="24"/>
        <v>420</v>
      </c>
      <c r="K113" s="13">
        <f t="shared" si="25"/>
        <v>1530</v>
      </c>
      <c r="L113" s="10">
        <v>15</v>
      </c>
      <c r="M113" s="13">
        <f t="shared" si="26"/>
        <v>1950</v>
      </c>
      <c r="N113" s="13">
        <f t="shared" si="27"/>
        <v>420</v>
      </c>
      <c r="O113" s="13">
        <f t="shared" si="28"/>
        <v>1530</v>
      </c>
      <c r="Q113" s="13">
        <f t="shared" si="29"/>
        <v>0</v>
      </c>
      <c r="R113" s="13">
        <f t="shared" si="30"/>
        <v>0</v>
      </c>
      <c r="S113" s="13">
        <f t="shared" si="31"/>
        <v>0</v>
      </c>
      <c r="U113" s="13">
        <f t="shared" si="32"/>
        <v>0</v>
      </c>
      <c r="V113" s="13">
        <f t="shared" si="33"/>
        <v>0</v>
      </c>
      <c r="W113" s="13">
        <f t="shared" si="34"/>
        <v>0</v>
      </c>
      <c r="Y113" s="13">
        <f t="shared" si="35"/>
        <v>0</v>
      </c>
      <c r="Z113" s="13">
        <f t="shared" si="36"/>
        <v>0</v>
      </c>
      <c r="AA113" s="13">
        <f t="shared" si="37"/>
        <v>0</v>
      </c>
      <c r="AC113" s="13">
        <f t="shared" si="38"/>
        <v>0</v>
      </c>
      <c r="AD113" s="13">
        <f t="shared" si="39"/>
        <v>0</v>
      </c>
      <c r="AE113" s="13">
        <f t="shared" si="40"/>
        <v>0</v>
      </c>
      <c r="AG113" s="13">
        <f t="shared" si="41"/>
        <v>0</v>
      </c>
      <c r="AH113" s="13">
        <f t="shared" si="42"/>
        <v>0</v>
      </c>
      <c r="AI113" s="13">
        <f t="shared" si="43"/>
        <v>0</v>
      </c>
      <c r="AJ113" s="12" t="s">
        <v>199</v>
      </c>
      <c r="AK113">
        <v>94</v>
      </c>
    </row>
    <row r="114" spans="1:37" x14ac:dyDescent="0.35">
      <c r="A114" t="s">
        <v>26</v>
      </c>
      <c r="B114" s="2" t="s">
        <v>112</v>
      </c>
      <c r="C114" s="2" t="s">
        <v>157</v>
      </c>
      <c r="D114" s="8">
        <v>5.5</v>
      </c>
      <c r="E114" s="12">
        <f>VLOOKUP(C114,Information!$B$24:$C$42,2)</f>
        <v>2.8</v>
      </c>
      <c r="F114" s="12">
        <f t="shared" si="22"/>
        <v>15.399999999999999</v>
      </c>
      <c r="G114" s="8">
        <v>75</v>
      </c>
      <c r="H114" s="10">
        <v>15</v>
      </c>
      <c r="I114" s="13">
        <f t="shared" si="23"/>
        <v>1125</v>
      </c>
      <c r="J114" s="13">
        <f t="shared" si="24"/>
        <v>230.99999999999997</v>
      </c>
      <c r="K114" s="13">
        <f t="shared" si="25"/>
        <v>894</v>
      </c>
      <c r="L114" s="10">
        <v>15</v>
      </c>
      <c r="M114" s="13">
        <f t="shared" si="26"/>
        <v>1125</v>
      </c>
      <c r="N114" s="13">
        <f t="shared" si="27"/>
        <v>230.99999999999997</v>
      </c>
      <c r="O114" s="13">
        <f t="shared" si="28"/>
        <v>894</v>
      </c>
      <c r="P114" s="10">
        <v>7</v>
      </c>
      <c r="Q114" s="13">
        <f t="shared" si="29"/>
        <v>525</v>
      </c>
      <c r="R114" s="13">
        <f t="shared" si="30"/>
        <v>107.79999999999998</v>
      </c>
      <c r="S114" s="13">
        <f t="shared" si="31"/>
        <v>417.20000000000005</v>
      </c>
      <c r="T114" s="10">
        <v>8</v>
      </c>
      <c r="U114" s="13">
        <f t="shared" si="32"/>
        <v>600</v>
      </c>
      <c r="V114" s="13">
        <f t="shared" si="33"/>
        <v>123.19999999999999</v>
      </c>
      <c r="W114" s="13">
        <f t="shared" si="34"/>
        <v>476.8</v>
      </c>
      <c r="X114" s="10">
        <v>27</v>
      </c>
      <c r="Y114" s="13">
        <f t="shared" si="35"/>
        <v>2025</v>
      </c>
      <c r="Z114" s="13">
        <f t="shared" si="36"/>
        <v>415.79999999999995</v>
      </c>
      <c r="AA114" s="13">
        <f t="shared" si="37"/>
        <v>1609.2</v>
      </c>
      <c r="AB114" s="10">
        <v>12</v>
      </c>
      <c r="AC114" s="13">
        <f t="shared" si="38"/>
        <v>900</v>
      </c>
      <c r="AD114" s="13">
        <f t="shared" si="39"/>
        <v>184.79999999999998</v>
      </c>
      <c r="AE114" s="13">
        <f t="shared" si="40"/>
        <v>715.2</v>
      </c>
      <c r="AF114" s="10">
        <v>177</v>
      </c>
      <c r="AG114" s="13">
        <f t="shared" si="41"/>
        <v>13275</v>
      </c>
      <c r="AH114" s="13">
        <f t="shared" si="42"/>
        <v>2725.7999999999997</v>
      </c>
      <c r="AI114" s="13">
        <f t="shared" si="43"/>
        <v>10549.2</v>
      </c>
      <c r="AJ114" s="12" t="s">
        <v>199</v>
      </c>
      <c r="AK114">
        <v>97</v>
      </c>
    </row>
    <row r="115" spans="1:37" x14ac:dyDescent="0.35">
      <c r="A115" t="s">
        <v>26</v>
      </c>
      <c r="B115" s="2" t="s">
        <v>112</v>
      </c>
      <c r="C115" s="2" t="s">
        <v>158</v>
      </c>
      <c r="D115" s="8">
        <v>5.5</v>
      </c>
      <c r="E115" s="12">
        <f>VLOOKUP(C115,Information!$B$24:$C$42,2)</f>
        <v>3</v>
      </c>
      <c r="F115" s="12">
        <f t="shared" si="22"/>
        <v>16.5</v>
      </c>
      <c r="G115" s="8">
        <v>85</v>
      </c>
      <c r="H115" s="10">
        <v>10</v>
      </c>
      <c r="I115" s="13">
        <f t="shared" si="23"/>
        <v>850</v>
      </c>
      <c r="J115" s="13">
        <f t="shared" si="24"/>
        <v>165</v>
      </c>
      <c r="K115" s="13">
        <f t="shared" si="25"/>
        <v>685</v>
      </c>
      <c r="M115" s="13">
        <f t="shared" si="26"/>
        <v>0</v>
      </c>
      <c r="N115" s="13">
        <f t="shared" si="27"/>
        <v>0</v>
      </c>
      <c r="O115" s="13">
        <f t="shared" si="28"/>
        <v>0</v>
      </c>
      <c r="Q115" s="13">
        <f t="shared" si="29"/>
        <v>0</v>
      </c>
      <c r="R115" s="13">
        <f t="shared" si="30"/>
        <v>0</v>
      </c>
      <c r="S115" s="13">
        <f t="shared" si="31"/>
        <v>0</v>
      </c>
      <c r="U115" s="13">
        <f t="shared" si="32"/>
        <v>0</v>
      </c>
      <c r="V115" s="13">
        <f t="shared" si="33"/>
        <v>0</v>
      </c>
      <c r="W115" s="13">
        <f t="shared" si="34"/>
        <v>0</v>
      </c>
      <c r="Y115" s="13">
        <f t="shared" si="35"/>
        <v>0</v>
      </c>
      <c r="Z115" s="13">
        <f t="shared" si="36"/>
        <v>0</v>
      </c>
      <c r="AA115" s="13">
        <f t="shared" si="37"/>
        <v>0</v>
      </c>
      <c r="AC115" s="13">
        <f t="shared" si="38"/>
        <v>0</v>
      </c>
      <c r="AD115" s="13">
        <f t="shared" si="39"/>
        <v>0</v>
      </c>
      <c r="AE115" s="13">
        <f t="shared" si="40"/>
        <v>0</v>
      </c>
      <c r="AG115" s="13">
        <f t="shared" si="41"/>
        <v>0</v>
      </c>
      <c r="AH115" s="13">
        <f t="shared" si="42"/>
        <v>0</v>
      </c>
      <c r="AI115" s="13">
        <f t="shared" si="43"/>
        <v>0</v>
      </c>
      <c r="AJ115" s="12" t="s">
        <v>199</v>
      </c>
      <c r="AK115">
        <v>100</v>
      </c>
    </row>
    <row r="116" spans="1:37" x14ac:dyDescent="0.35">
      <c r="A116" t="s">
        <v>26</v>
      </c>
      <c r="B116" s="2" t="s">
        <v>112</v>
      </c>
      <c r="C116" s="2" t="s">
        <v>171</v>
      </c>
      <c r="D116" s="8">
        <v>5.5</v>
      </c>
      <c r="E116" s="12">
        <f>VLOOKUP(C116,Information!$B$24:$C$42,2)</f>
        <v>3.2</v>
      </c>
      <c r="F116" s="12">
        <f t="shared" si="22"/>
        <v>17.600000000000001</v>
      </c>
      <c r="G116" s="8">
        <v>99</v>
      </c>
      <c r="H116" s="10">
        <v>13</v>
      </c>
      <c r="I116" s="13">
        <f t="shared" si="23"/>
        <v>1287</v>
      </c>
      <c r="J116" s="13">
        <f t="shared" si="24"/>
        <v>228.8</v>
      </c>
      <c r="K116" s="13">
        <f t="shared" si="25"/>
        <v>1058.2</v>
      </c>
      <c r="L116" s="10">
        <v>10</v>
      </c>
      <c r="M116" s="13">
        <f t="shared" si="26"/>
        <v>990</v>
      </c>
      <c r="N116" s="13">
        <f t="shared" si="27"/>
        <v>176</v>
      </c>
      <c r="O116" s="13">
        <f t="shared" si="28"/>
        <v>814</v>
      </c>
      <c r="Q116" s="13">
        <f t="shared" si="29"/>
        <v>0</v>
      </c>
      <c r="R116" s="13">
        <f t="shared" si="30"/>
        <v>0</v>
      </c>
      <c r="S116" s="13">
        <f t="shared" si="31"/>
        <v>0</v>
      </c>
      <c r="U116" s="13">
        <f t="shared" si="32"/>
        <v>0</v>
      </c>
      <c r="V116" s="13">
        <f t="shared" si="33"/>
        <v>0</v>
      </c>
      <c r="W116" s="13">
        <f t="shared" si="34"/>
        <v>0</v>
      </c>
      <c r="Y116" s="13">
        <f t="shared" si="35"/>
        <v>0</v>
      </c>
      <c r="Z116" s="13">
        <f t="shared" si="36"/>
        <v>0</v>
      </c>
      <c r="AA116" s="13">
        <f t="shared" si="37"/>
        <v>0</v>
      </c>
      <c r="AC116" s="13">
        <f t="shared" si="38"/>
        <v>0</v>
      </c>
      <c r="AD116" s="13">
        <f t="shared" si="39"/>
        <v>0</v>
      </c>
      <c r="AE116" s="13">
        <f t="shared" si="40"/>
        <v>0</v>
      </c>
      <c r="AG116" s="13">
        <f t="shared" si="41"/>
        <v>0</v>
      </c>
      <c r="AH116" s="13">
        <f t="shared" si="42"/>
        <v>0</v>
      </c>
      <c r="AI116" s="13">
        <f t="shared" si="43"/>
        <v>0</v>
      </c>
      <c r="AJ116" s="12" t="s">
        <v>199</v>
      </c>
      <c r="AK116">
        <v>93</v>
      </c>
    </row>
    <row r="117" spans="1:37" x14ac:dyDescent="0.35">
      <c r="A117" t="s">
        <v>26</v>
      </c>
      <c r="B117" s="2" t="s">
        <v>112</v>
      </c>
      <c r="C117" s="2" t="s">
        <v>167</v>
      </c>
      <c r="D117" s="8">
        <v>5.5</v>
      </c>
      <c r="E117" s="12">
        <f>VLOOKUP(C117,Information!$B$24:$C$42,2)</f>
        <v>3</v>
      </c>
      <c r="F117" s="12">
        <f t="shared" si="22"/>
        <v>16.5</v>
      </c>
      <c r="G117" s="8">
        <v>99</v>
      </c>
      <c r="H117" s="10">
        <v>2</v>
      </c>
      <c r="I117" s="13">
        <f t="shared" si="23"/>
        <v>198</v>
      </c>
      <c r="J117" s="13">
        <f t="shared" si="24"/>
        <v>33</v>
      </c>
      <c r="K117" s="13">
        <f t="shared" si="25"/>
        <v>165</v>
      </c>
      <c r="M117" s="13">
        <f t="shared" si="26"/>
        <v>0</v>
      </c>
      <c r="N117" s="13">
        <f t="shared" si="27"/>
        <v>0</v>
      </c>
      <c r="O117" s="13">
        <f t="shared" si="28"/>
        <v>0</v>
      </c>
      <c r="Q117" s="13">
        <f t="shared" si="29"/>
        <v>0</v>
      </c>
      <c r="R117" s="13">
        <f t="shared" si="30"/>
        <v>0</v>
      </c>
      <c r="S117" s="13">
        <f t="shared" si="31"/>
        <v>0</v>
      </c>
      <c r="U117" s="13">
        <f t="shared" si="32"/>
        <v>0</v>
      </c>
      <c r="V117" s="13">
        <f t="shared" si="33"/>
        <v>0</v>
      </c>
      <c r="W117" s="13">
        <f t="shared" si="34"/>
        <v>0</v>
      </c>
      <c r="Y117" s="13">
        <f t="shared" si="35"/>
        <v>0</v>
      </c>
      <c r="Z117" s="13">
        <f t="shared" si="36"/>
        <v>0</v>
      </c>
      <c r="AA117" s="13">
        <f t="shared" si="37"/>
        <v>0</v>
      </c>
      <c r="AC117" s="13">
        <f t="shared" si="38"/>
        <v>0</v>
      </c>
      <c r="AD117" s="13">
        <f t="shared" si="39"/>
        <v>0</v>
      </c>
      <c r="AE117" s="13">
        <f t="shared" si="40"/>
        <v>0</v>
      </c>
      <c r="AG117" s="13">
        <f t="shared" si="41"/>
        <v>0</v>
      </c>
      <c r="AH117" s="13">
        <f t="shared" si="42"/>
        <v>0</v>
      </c>
      <c r="AI117" s="13">
        <f t="shared" si="43"/>
        <v>0</v>
      </c>
      <c r="AJ117" s="12" t="s">
        <v>199</v>
      </c>
      <c r="AK117">
        <v>90</v>
      </c>
    </row>
    <row r="118" spans="1:37" x14ac:dyDescent="0.35">
      <c r="A118" t="s">
        <v>49</v>
      </c>
      <c r="B118" s="2" t="s">
        <v>141</v>
      </c>
      <c r="C118" s="2" t="s">
        <v>158</v>
      </c>
      <c r="D118" s="8">
        <v>6</v>
      </c>
      <c r="E118" s="12">
        <f>VLOOKUP(C118,Information!$B$24:$C$42,2)</f>
        <v>3</v>
      </c>
      <c r="F118" s="12">
        <f t="shared" si="22"/>
        <v>18</v>
      </c>
      <c r="G118" s="8">
        <v>60</v>
      </c>
      <c r="H118" s="10">
        <v>444</v>
      </c>
      <c r="I118" s="13">
        <f t="shared" si="23"/>
        <v>26640</v>
      </c>
      <c r="J118" s="13">
        <f t="shared" si="24"/>
        <v>7992</v>
      </c>
      <c r="K118" s="13">
        <f t="shared" si="25"/>
        <v>18648</v>
      </c>
      <c r="L118" s="10">
        <v>294</v>
      </c>
      <c r="M118" s="13">
        <f t="shared" si="26"/>
        <v>17640</v>
      </c>
      <c r="N118" s="13">
        <f t="shared" si="27"/>
        <v>5292</v>
      </c>
      <c r="O118" s="13">
        <f t="shared" si="28"/>
        <v>12348</v>
      </c>
      <c r="P118" s="10">
        <v>180</v>
      </c>
      <c r="Q118" s="13">
        <f t="shared" si="29"/>
        <v>10800</v>
      </c>
      <c r="R118" s="13">
        <f t="shared" si="30"/>
        <v>3240</v>
      </c>
      <c r="S118" s="13">
        <f t="shared" si="31"/>
        <v>7560</v>
      </c>
      <c r="T118" s="10">
        <v>222</v>
      </c>
      <c r="U118" s="13">
        <f t="shared" si="32"/>
        <v>13320</v>
      </c>
      <c r="V118" s="13">
        <f t="shared" si="33"/>
        <v>3996</v>
      </c>
      <c r="W118" s="13">
        <f t="shared" si="34"/>
        <v>9324</v>
      </c>
      <c r="X118" s="10">
        <v>493</v>
      </c>
      <c r="Y118" s="13">
        <f t="shared" si="35"/>
        <v>29580</v>
      </c>
      <c r="Z118" s="13">
        <f t="shared" si="36"/>
        <v>8874</v>
      </c>
      <c r="AA118" s="13">
        <f t="shared" si="37"/>
        <v>20706</v>
      </c>
      <c r="AB118" s="10">
        <v>450</v>
      </c>
      <c r="AC118" s="13">
        <f t="shared" si="38"/>
        <v>27000</v>
      </c>
      <c r="AD118" s="13">
        <f t="shared" si="39"/>
        <v>8100</v>
      </c>
      <c r="AE118" s="13">
        <f t="shared" si="40"/>
        <v>18900</v>
      </c>
      <c r="AF118" s="10">
        <v>0</v>
      </c>
      <c r="AG118" s="13">
        <f t="shared" si="41"/>
        <v>0</v>
      </c>
      <c r="AH118" s="13">
        <f t="shared" si="42"/>
        <v>0</v>
      </c>
      <c r="AI118" s="13">
        <f t="shared" si="43"/>
        <v>0</v>
      </c>
      <c r="AJ118" s="12" t="s">
        <v>199</v>
      </c>
      <c r="AK118">
        <v>96</v>
      </c>
    </row>
    <row r="119" spans="1:37" x14ac:dyDescent="0.35">
      <c r="A119" t="s">
        <v>28</v>
      </c>
      <c r="B119" t="s">
        <v>147</v>
      </c>
      <c r="C119" t="s">
        <v>157</v>
      </c>
      <c r="D119" s="8">
        <v>40</v>
      </c>
      <c r="E119" s="12">
        <f>VLOOKUP(C119,Information!$B$24:$C$42,2)</f>
        <v>2.8</v>
      </c>
      <c r="F119" s="12">
        <f t="shared" si="22"/>
        <v>112</v>
      </c>
      <c r="G119" s="8">
        <v>220</v>
      </c>
      <c r="H119" s="10">
        <v>0</v>
      </c>
      <c r="I119" s="13">
        <f t="shared" si="23"/>
        <v>0</v>
      </c>
      <c r="J119" s="13">
        <f t="shared" si="24"/>
        <v>0</v>
      </c>
      <c r="K119" s="13">
        <f t="shared" si="25"/>
        <v>0</v>
      </c>
      <c r="L119" s="10">
        <v>1</v>
      </c>
      <c r="M119" s="13">
        <f t="shared" si="26"/>
        <v>220</v>
      </c>
      <c r="N119" s="13">
        <f t="shared" si="27"/>
        <v>112</v>
      </c>
      <c r="O119" s="13">
        <f t="shared" si="28"/>
        <v>108</v>
      </c>
      <c r="P119" s="10">
        <v>0</v>
      </c>
      <c r="Q119" s="13">
        <f t="shared" si="29"/>
        <v>0</v>
      </c>
      <c r="R119" s="13">
        <f t="shared" si="30"/>
        <v>0</v>
      </c>
      <c r="S119" s="13">
        <f t="shared" si="31"/>
        <v>0</v>
      </c>
      <c r="T119" s="10">
        <v>1</v>
      </c>
      <c r="U119" s="13">
        <f t="shared" si="32"/>
        <v>220</v>
      </c>
      <c r="V119" s="13">
        <f t="shared" si="33"/>
        <v>112</v>
      </c>
      <c r="W119" s="13">
        <f t="shared" si="34"/>
        <v>108</v>
      </c>
      <c r="X119" s="10">
        <v>38</v>
      </c>
      <c r="Y119" s="13">
        <f t="shared" si="35"/>
        <v>8360</v>
      </c>
      <c r="Z119" s="13">
        <f t="shared" si="36"/>
        <v>4256</v>
      </c>
      <c r="AA119" s="13">
        <f t="shared" si="37"/>
        <v>4104</v>
      </c>
      <c r="AC119" s="13">
        <f t="shared" si="38"/>
        <v>0</v>
      </c>
      <c r="AD119" s="13">
        <f t="shared" si="39"/>
        <v>0</v>
      </c>
      <c r="AE119" s="13">
        <f t="shared" si="40"/>
        <v>0</v>
      </c>
      <c r="AG119" s="13">
        <f t="shared" si="41"/>
        <v>0</v>
      </c>
      <c r="AH119" s="13">
        <f t="shared" si="42"/>
        <v>0</v>
      </c>
      <c r="AI119" s="13">
        <f t="shared" si="43"/>
        <v>0</v>
      </c>
      <c r="AJ119" s="12" t="s">
        <v>199</v>
      </c>
      <c r="AK119">
        <v>98</v>
      </c>
    </row>
    <row r="120" spans="1:37" x14ac:dyDescent="0.35">
      <c r="A120" t="s">
        <v>28</v>
      </c>
      <c r="B120" t="s">
        <v>147</v>
      </c>
      <c r="C120" t="s">
        <v>158</v>
      </c>
      <c r="D120" s="8">
        <v>40</v>
      </c>
      <c r="E120" s="12">
        <f>VLOOKUP(C120,Information!$B$24:$C$42,2)</f>
        <v>3</v>
      </c>
      <c r="F120" s="12">
        <f t="shared" si="22"/>
        <v>120</v>
      </c>
      <c r="G120" s="8">
        <v>250</v>
      </c>
      <c r="H120" s="10">
        <v>1</v>
      </c>
      <c r="I120" s="13">
        <f t="shared" si="23"/>
        <v>250</v>
      </c>
      <c r="J120" s="13">
        <f t="shared" si="24"/>
        <v>120</v>
      </c>
      <c r="K120" s="13">
        <f t="shared" si="25"/>
        <v>130</v>
      </c>
      <c r="M120" s="13">
        <f t="shared" si="26"/>
        <v>0</v>
      </c>
      <c r="N120" s="13">
        <f t="shared" si="27"/>
        <v>0</v>
      </c>
      <c r="O120" s="13">
        <f t="shared" si="28"/>
        <v>0</v>
      </c>
      <c r="Q120" s="13">
        <f t="shared" si="29"/>
        <v>0</v>
      </c>
      <c r="R120" s="13">
        <f t="shared" si="30"/>
        <v>0</v>
      </c>
      <c r="S120" s="13">
        <f t="shared" si="31"/>
        <v>0</v>
      </c>
      <c r="U120" s="13">
        <f t="shared" si="32"/>
        <v>0</v>
      </c>
      <c r="V120" s="13">
        <f t="shared" si="33"/>
        <v>0</v>
      </c>
      <c r="W120" s="13">
        <f t="shared" si="34"/>
        <v>0</v>
      </c>
      <c r="Y120" s="13">
        <f t="shared" si="35"/>
        <v>0</v>
      </c>
      <c r="Z120" s="13">
        <f t="shared" si="36"/>
        <v>0</v>
      </c>
      <c r="AA120" s="13">
        <f t="shared" si="37"/>
        <v>0</v>
      </c>
      <c r="AC120" s="13">
        <f t="shared" si="38"/>
        <v>0</v>
      </c>
      <c r="AD120" s="13">
        <f t="shared" si="39"/>
        <v>0</v>
      </c>
      <c r="AE120" s="13">
        <f t="shared" si="40"/>
        <v>0</v>
      </c>
      <c r="AG120" s="13">
        <f t="shared" si="41"/>
        <v>0</v>
      </c>
      <c r="AH120" s="13">
        <f t="shared" si="42"/>
        <v>0</v>
      </c>
      <c r="AI120" s="13">
        <f t="shared" si="43"/>
        <v>0</v>
      </c>
      <c r="AJ120" s="12" t="s">
        <v>199</v>
      </c>
      <c r="AK120">
        <v>100</v>
      </c>
    </row>
    <row r="121" spans="1:37" x14ac:dyDescent="0.35">
      <c r="A121" t="s">
        <v>28</v>
      </c>
      <c r="B121" t="s">
        <v>147</v>
      </c>
      <c r="C121" t="s">
        <v>171</v>
      </c>
      <c r="D121" s="8">
        <v>40</v>
      </c>
      <c r="E121" s="12">
        <f>VLOOKUP(C121,Information!$B$24:$C$42,2)</f>
        <v>3.2</v>
      </c>
      <c r="F121" s="12">
        <f t="shared" si="22"/>
        <v>128</v>
      </c>
      <c r="G121" s="8">
        <v>300</v>
      </c>
      <c r="I121" s="13">
        <f t="shared" si="23"/>
        <v>0</v>
      </c>
      <c r="J121" s="13">
        <f t="shared" si="24"/>
        <v>0</v>
      </c>
      <c r="K121" s="13">
        <f t="shared" si="25"/>
        <v>0</v>
      </c>
      <c r="L121" s="10">
        <v>5</v>
      </c>
      <c r="M121" s="13">
        <f t="shared" si="26"/>
        <v>1500</v>
      </c>
      <c r="N121" s="13">
        <f t="shared" si="27"/>
        <v>640</v>
      </c>
      <c r="O121" s="13">
        <f t="shared" si="28"/>
        <v>860</v>
      </c>
      <c r="Q121" s="13">
        <f t="shared" si="29"/>
        <v>0</v>
      </c>
      <c r="R121" s="13">
        <f t="shared" si="30"/>
        <v>0</v>
      </c>
      <c r="S121" s="13">
        <f t="shared" si="31"/>
        <v>0</v>
      </c>
      <c r="U121" s="13">
        <f t="shared" si="32"/>
        <v>0</v>
      </c>
      <c r="V121" s="13">
        <f t="shared" si="33"/>
        <v>0</v>
      </c>
      <c r="W121" s="13">
        <f t="shared" si="34"/>
        <v>0</v>
      </c>
      <c r="Y121" s="13">
        <f t="shared" si="35"/>
        <v>0</v>
      </c>
      <c r="Z121" s="13">
        <f t="shared" si="36"/>
        <v>0</v>
      </c>
      <c r="AA121" s="13">
        <f t="shared" si="37"/>
        <v>0</v>
      </c>
      <c r="AC121" s="13">
        <f t="shared" si="38"/>
        <v>0</v>
      </c>
      <c r="AD121" s="13">
        <f t="shared" si="39"/>
        <v>0</v>
      </c>
      <c r="AE121" s="13">
        <f t="shared" si="40"/>
        <v>0</v>
      </c>
      <c r="AG121" s="13">
        <f t="shared" si="41"/>
        <v>0</v>
      </c>
      <c r="AH121" s="13">
        <f t="shared" si="42"/>
        <v>0</v>
      </c>
      <c r="AI121" s="13">
        <f t="shared" si="43"/>
        <v>0</v>
      </c>
      <c r="AJ121" s="12" t="s">
        <v>199</v>
      </c>
      <c r="AK121">
        <v>94</v>
      </c>
    </row>
    <row r="122" spans="1:37" x14ac:dyDescent="0.35">
      <c r="A122" t="s">
        <v>28</v>
      </c>
      <c r="B122" t="s">
        <v>147</v>
      </c>
      <c r="C122" t="s">
        <v>174</v>
      </c>
      <c r="D122" s="8">
        <v>40</v>
      </c>
      <c r="E122" s="12">
        <f>VLOOKUP(C122,Information!$B$24:$C$42,2)</f>
        <v>3.2</v>
      </c>
      <c r="F122" s="12">
        <f t="shared" si="22"/>
        <v>128</v>
      </c>
      <c r="G122" s="8">
        <v>300</v>
      </c>
      <c r="I122" s="13">
        <f t="shared" si="23"/>
        <v>0</v>
      </c>
      <c r="J122" s="13">
        <f t="shared" si="24"/>
        <v>0</v>
      </c>
      <c r="K122" s="13">
        <f t="shared" si="25"/>
        <v>0</v>
      </c>
      <c r="L122" s="10">
        <v>5</v>
      </c>
      <c r="M122" s="13">
        <f t="shared" si="26"/>
        <v>1500</v>
      </c>
      <c r="N122" s="13">
        <f t="shared" si="27"/>
        <v>640</v>
      </c>
      <c r="O122" s="13">
        <f t="shared" si="28"/>
        <v>860</v>
      </c>
      <c r="Q122" s="13">
        <f t="shared" si="29"/>
        <v>0</v>
      </c>
      <c r="R122" s="13">
        <f t="shared" si="30"/>
        <v>0</v>
      </c>
      <c r="S122" s="13">
        <f t="shared" si="31"/>
        <v>0</v>
      </c>
      <c r="U122" s="13">
        <f t="shared" si="32"/>
        <v>0</v>
      </c>
      <c r="V122" s="13">
        <f t="shared" si="33"/>
        <v>0</v>
      </c>
      <c r="W122" s="13">
        <f t="shared" si="34"/>
        <v>0</v>
      </c>
      <c r="Y122" s="13">
        <f t="shared" si="35"/>
        <v>0</v>
      </c>
      <c r="Z122" s="13">
        <f t="shared" si="36"/>
        <v>0</v>
      </c>
      <c r="AA122" s="13">
        <f t="shared" si="37"/>
        <v>0</v>
      </c>
      <c r="AC122" s="13">
        <f t="shared" si="38"/>
        <v>0</v>
      </c>
      <c r="AD122" s="13">
        <f t="shared" si="39"/>
        <v>0</v>
      </c>
      <c r="AE122" s="13">
        <f t="shared" si="40"/>
        <v>0</v>
      </c>
      <c r="AG122" s="13">
        <f t="shared" si="41"/>
        <v>0</v>
      </c>
      <c r="AH122" s="13">
        <f t="shared" si="42"/>
        <v>0</v>
      </c>
      <c r="AI122" s="13">
        <f t="shared" si="43"/>
        <v>0</v>
      </c>
      <c r="AJ122" s="12" t="s">
        <v>199</v>
      </c>
      <c r="AK122">
        <v>99</v>
      </c>
    </row>
    <row r="123" spans="1:37" x14ac:dyDescent="0.35">
      <c r="A123" t="s">
        <v>28</v>
      </c>
      <c r="B123" t="s">
        <v>147</v>
      </c>
      <c r="C123" t="s">
        <v>162</v>
      </c>
      <c r="D123" s="8">
        <v>40</v>
      </c>
      <c r="E123" s="12">
        <f>VLOOKUP(C123,Information!$B$24:$C$42,2)</f>
        <v>3</v>
      </c>
      <c r="F123" s="12">
        <f t="shared" si="22"/>
        <v>120</v>
      </c>
      <c r="G123" s="8">
        <v>250</v>
      </c>
      <c r="I123" s="13">
        <f t="shared" si="23"/>
        <v>0</v>
      </c>
      <c r="J123" s="13">
        <f t="shared" si="24"/>
        <v>0</v>
      </c>
      <c r="K123" s="13">
        <f t="shared" si="25"/>
        <v>0</v>
      </c>
      <c r="L123" s="10">
        <v>5</v>
      </c>
      <c r="M123" s="13">
        <f t="shared" si="26"/>
        <v>1250</v>
      </c>
      <c r="N123" s="13">
        <f t="shared" si="27"/>
        <v>600</v>
      </c>
      <c r="O123" s="13">
        <f t="shared" si="28"/>
        <v>650</v>
      </c>
      <c r="Q123" s="13">
        <f t="shared" si="29"/>
        <v>0</v>
      </c>
      <c r="R123" s="13">
        <f t="shared" si="30"/>
        <v>0</v>
      </c>
      <c r="S123" s="13">
        <f t="shared" si="31"/>
        <v>0</v>
      </c>
      <c r="U123" s="13">
        <f t="shared" si="32"/>
        <v>0</v>
      </c>
      <c r="V123" s="13">
        <f t="shared" si="33"/>
        <v>0</v>
      </c>
      <c r="W123" s="13">
        <f t="shared" si="34"/>
        <v>0</v>
      </c>
      <c r="Y123" s="13">
        <f t="shared" si="35"/>
        <v>0</v>
      </c>
      <c r="Z123" s="13">
        <f t="shared" si="36"/>
        <v>0</v>
      </c>
      <c r="AA123" s="13">
        <f t="shared" si="37"/>
        <v>0</v>
      </c>
      <c r="AC123" s="13">
        <f t="shared" si="38"/>
        <v>0</v>
      </c>
      <c r="AD123" s="13">
        <f t="shared" si="39"/>
        <v>0</v>
      </c>
      <c r="AE123" s="13">
        <f t="shared" si="40"/>
        <v>0</v>
      </c>
      <c r="AG123" s="13">
        <f t="shared" si="41"/>
        <v>0</v>
      </c>
      <c r="AH123" s="13">
        <f t="shared" si="42"/>
        <v>0</v>
      </c>
      <c r="AI123" s="13">
        <f t="shared" si="43"/>
        <v>0</v>
      </c>
      <c r="AJ123" s="12" t="s">
        <v>199</v>
      </c>
      <c r="AK123">
        <v>90</v>
      </c>
    </row>
    <row r="124" spans="1:37" x14ac:dyDescent="0.35">
      <c r="A124" t="s">
        <v>28</v>
      </c>
      <c r="B124" t="s">
        <v>147</v>
      </c>
      <c r="C124" t="s">
        <v>167</v>
      </c>
      <c r="D124" s="8">
        <v>40</v>
      </c>
      <c r="E124" s="12">
        <f>VLOOKUP(C124,Information!$B$24:$C$42,2)</f>
        <v>3</v>
      </c>
      <c r="F124" s="12">
        <f t="shared" si="22"/>
        <v>120</v>
      </c>
      <c r="G124" s="8">
        <v>250</v>
      </c>
      <c r="I124" s="13">
        <f t="shared" si="23"/>
        <v>0</v>
      </c>
      <c r="J124" s="13">
        <f t="shared" si="24"/>
        <v>0</v>
      </c>
      <c r="K124" s="13">
        <f t="shared" si="25"/>
        <v>0</v>
      </c>
      <c r="L124" s="10">
        <v>5</v>
      </c>
      <c r="M124" s="13">
        <f t="shared" si="26"/>
        <v>1250</v>
      </c>
      <c r="N124" s="13">
        <f t="shared" si="27"/>
        <v>600</v>
      </c>
      <c r="O124" s="13">
        <f t="shared" si="28"/>
        <v>650</v>
      </c>
      <c r="Q124" s="13">
        <f t="shared" si="29"/>
        <v>0</v>
      </c>
      <c r="R124" s="13">
        <f t="shared" si="30"/>
        <v>0</v>
      </c>
      <c r="S124" s="13">
        <f t="shared" si="31"/>
        <v>0</v>
      </c>
      <c r="U124" s="13">
        <f t="shared" si="32"/>
        <v>0</v>
      </c>
      <c r="V124" s="13">
        <f t="shared" si="33"/>
        <v>0</v>
      </c>
      <c r="W124" s="13">
        <f t="shared" si="34"/>
        <v>0</v>
      </c>
      <c r="Y124" s="13">
        <f t="shared" si="35"/>
        <v>0</v>
      </c>
      <c r="Z124" s="13">
        <f t="shared" si="36"/>
        <v>0</v>
      </c>
      <c r="AA124" s="13">
        <f t="shared" si="37"/>
        <v>0</v>
      </c>
      <c r="AC124" s="13">
        <f t="shared" si="38"/>
        <v>0</v>
      </c>
      <c r="AD124" s="13">
        <f t="shared" si="39"/>
        <v>0</v>
      </c>
      <c r="AE124" s="13">
        <f t="shared" si="40"/>
        <v>0</v>
      </c>
      <c r="AG124" s="13">
        <f t="shared" si="41"/>
        <v>0</v>
      </c>
      <c r="AH124" s="13">
        <f t="shared" si="42"/>
        <v>0</v>
      </c>
      <c r="AI124" s="13">
        <f t="shared" si="43"/>
        <v>0</v>
      </c>
      <c r="AJ124" s="12" t="s">
        <v>199</v>
      </c>
      <c r="AK124">
        <v>98</v>
      </c>
    </row>
    <row r="125" spans="1:37" x14ac:dyDescent="0.35">
      <c r="A125" t="s">
        <v>29</v>
      </c>
      <c r="B125" t="s">
        <v>148</v>
      </c>
      <c r="C125" t="s">
        <v>157</v>
      </c>
      <c r="D125" s="8">
        <v>47</v>
      </c>
      <c r="E125" s="12">
        <f>VLOOKUP(C125,Information!$B$24:$C$42,2)</f>
        <v>2.8</v>
      </c>
      <c r="F125" s="12">
        <f t="shared" si="22"/>
        <v>131.6</v>
      </c>
      <c r="G125" s="8">
        <v>340</v>
      </c>
      <c r="H125" s="10">
        <v>2</v>
      </c>
      <c r="I125" s="13">
        <f t="shared" si="23"/>
        <v>680</v>
      </c>
      <c r="J125" s="13">
        <f t="shared" si="24"/>
        <v>263.2</v>
      </c>
      <c r="K125" s="13">
        <f t="shared" si="25"/>
        <v>416.8</v>
      </c>
      <c r="L125" s="10">
        <v>34</v>
      </c>
      <c r="M125" s="13">
        <f t="shared" si="26"/>
        <v>11560</v>
      </c>
      <c r="N125" s="13">
        <f t="shared" si="27"/>
        <v>4474.3999999999996</v>
      </c>
      <c r="O125" s="13">
        <f t="shared" si="28"/>
        <v>7085.6</v>
      </c>
      <c r="P125" s="10">
        <v>36</v>
      </c>
      <c r="Q125" s="13">
        <f t="shared" si="29"/>
        <v>12240</v>
      </c>
      <c r="R125" s="13">
        <f t="shared" si="30"/>
        <v>4737.5999999999995</v>
      </c>
      <c r="S125" s="13">
        <f t="shared" si="31"/>
        <v>7502.4000000000005</v>
      </c>
      <c r="T125" s="10">
        <v>2</v>
      </c>
      <c r="U125" s="13">
        <f t="shared" si="32"/>
        <v>680</v>
      </c>
      <c r="V125" s="13">
        <f t="shared" si="33"/>
        <v>263.2</v>
      </c>
      <c r="W125" s="13">
        <f t="shared" si="34"/>
        <v>416.8</v>
      </c>
      <c r="X125" s="10">
        <v>0</v>
      </c>
      <c r="Y125" s="13">
        <f t="shared" si="35"/>
        <v>0</v>
      </c>
      <c r="Z125" s="13">
        <f t="shared" si="36"/>
        <v>0</v>
      </c>
      <c r="AA125" s="13">
        <f t="shared" si="37"/>
        <v>0</v>
      </c>
      <c r="AC125" s="13">
        <f t="shared" si="38"/>
        <v>0</v>
      </c>
      <c r="AD125" s="13">
        <f t="shared" si="39"/>
        <v>0</v>
      </c>
      <c r="AE125" s="13">
        <f t="shared" si="40"/>
        <v>0</v>
      </c>
      <c r="AG125" s="13">
        <f t="shared" si="41"/>
        <v>0</v>
      </c>
      <c r="AH125" s="13">
        <f t="shared" si="42"/>
        <v>0</v>
      </c>
      <c r="AI125" s="13">
        <f t="shared" si="43"/>
        <v>0</v>
      </c>
      <c r="AJ125" s="12" t="s">
        <v>199</v>
      </c>
      <c r="AK125">
        <v>92</v>
      </c>
    </row>
    <row r="126" spans="1:37" x14ac:dyDescent="0.35">
      <c r="A126" t="s">
        <v>29</v>
      </c>
      <c r="B126" t="s">
        <v>148</v>
      </c>
      <c r="C126" t="s">
        <v>158</v>
      </c>
      <c r="D126" s="8">
        <v>47</v>
      </c>
      <c r="E126" s="12">
        <f>VLOOKUP(C126,Information!$B$24:$C$42,2)</f>
        <v>3</v>
      </c>
      <c r="F126" s="12">
        <f t="shared" si="22"/>
        <v>141</v>
      </c>
      <c r="G126" s="8">
        <v>370</v>
      </c>
      <c r="H126" s="10">
        <v>3</v>
      </c>
      <c r="I126" s="13">
        <f t="shared" si="23"/>
        <v>1110</v>
      </c>
      <c r="J126" s="13">
        <f t="shared" si="24"/>
        <v>423</v>
      </c>
      <c r="K126" s="13">
        <f t="shared" si="25"/>
        <v>687</v>
      </c>
      <c r="M126" s="13">
        <f t="shared" si="26"/>
        <v>0</v>
      </c>
      <c r="N126" s="13">
        <f t="shared" si="27"/>
        <v>0</v>
      </c>
      <c r="O126" s="13">
        <f t="shared" si="28"/>
        <v>0</v>
      </c>
      <c r="Q126" s="13">
        <f t="shared" si="29"/>
        <v>0</v>
      </c>
      <c r="R126" s="13">
        <f t="shared" si="30"/>
        <v>0</v>
      </c>
      <c r="S126" s="13">
        <f t="shared" si="31"/>
        <v>0</v>
      </c>
      <c r="U126" s="13">
        <f t="shared" si="32"/>
        <v>0</v>
      </c>
      <c r="V126" s="13">
        <f t="shared" si="33"/>
        <v>0</v>
      </c>
      <c r="W126" s="13">
        <f t="shared" si="34"/>
        <v>0</v>
      </c>
      <c r="Y126" s="13">
        <f t="shared" si="35"/>
        <v>0</v>
      </c>
      <c r="Z126" s="13">
        <f t="shared" si="36"/>
        <v>0</v>
      </c>
      <c r="AA126" s="13">
        <f t="shared" si="37"/>
        <v>0</v>
      </c>
      <c r="AC126" s="13">
        <f t="shared" si="38"/>
        <v>0</v>
      </c>
      <c r="AD126" s="13">
        <f t="shared" si="39"/>
        <v>0</v>
      </c>
      <c r="AE126" s="13">
        <f t="shared" si="40"/>
        <v>0</v>
      </c>
      <c r="AG126" s="13">
        <f t="shared" si="41"/>
        <v>0</v>
      </c>
      <c r="AH126" s="13">
        <f t="shared" si="42"/>
        <v>0</v>
      </c>
      <c r="AI126" s="13">
        <f t="shared" si="43"/>
        <v>0</v>
      </c>
      <c r="AJ126" s="12" t="s">
        <v>199</v>
      </c>
      <c r="AK126">
        <v>97</v>
      </c>
    </row>
    <row r="127" spans="1:37" x14ac:dyDescent="0.35">
      <c r="A127" t="s">
        <v>29</v>
      </c>
      <c r="B127" t="s">
        <v>148</v>
      </c>
      <c r="C127" t="s">
        <v>171</v>
      </c>
      <c r="D127" s="8">
        <v>47</v>
      </c>
      <c r="E127" s="12">
        <f>VLOOKUP(C127,Information!$B$24:$C$42,2)</f>
        <v>3.2</v>
      </c>
      <c r="F127" s="12">
        <f t="shared" si="22"/>
        <v>150.4</v>
      </c>
      <c r="G127" s="8">
        <v>400</v>
      </c>
      <c r="H127" s="10">
        <v>5</v>
      </c>
      <c r="I127" s="13">
        <f t="shared" si="23"/>
        <v>2000</v>
      </c>
      <c r="J127" s="13">
        <f t="shared" si="24"/>
        <v>752</v>
      </c>
      <c r="K127" s="13">
        <f t="shared" si="25"/>
        <v>1248</v>
      </c>
      <c r="M127" s="13">
        <f t="shared" si="26"/>
        <v>0</v>
      </c>
      <c r="N127" s="13">
        <f t="shared" si="27"/>
        <v>0</v>
      </c>
      <c r="O127" s="13">
        <f t="shared" si="28"/>
        <v>0</v>
      </c>
      <c r="Q127" s="13">
        <f t="shared" si="29"/>
        <v>0</v>
      </c>
      <c r="R127" s="13">
        <f t="shared" si="30"/>
        <v>0</v>
      </c>
      <c r="S127" s="13">
        <f t="shared" si="31"/>
        <v>0</v>
      </c>
      <c r="U127" s="13">
        <f t="shared" si="32"/>
        <v>0</v>
      </c>
      <c r="V127" s="13">
        <f t="shared" si="33"/>
        <v>0</v>
      </c>
      <c r="W127" s="13">
        <f t="shared" si="34"/>
        <v>0</v>
      </c>
      <c r="Y127" s="13">
        <f t="shared" si="35"/>
        <v>0</v>
      </c>
      <c r="Z127" s="13">
        <f t="shared" si="36"/>
        <v>0</v>
      </c>
      <c r="AA127" s="13">
        <f t="shared" si="37"/>
        <v>0</v>
      </c>
      <c r="AC127" s="13">
        <f t="shared" si="38"/>
        <v>0</v>
      </c>
      <c r="AD127" s="13">
        <f t="shared" si="39"/>
        <v>0</v>
      </c>
      <c r="AE127" s="13">
        <f t="shared" si="40"/>
        <v>0</v>
      </c>
      <c r="AG127" s="13">
        <f t="shared" si="41"/>
        <v>0</v>
      </c>
      <c r="AH127" s="13">
        <f t="shared" si="42"/>
        <v>0</v>
      </c>
      <c r="AI127" s="13">
        <f t="shared" si="43"/>
        <v>0</v>
      </c>
      <c r="AJ127" s="12" t="s">
        <v>199</v>
      </c>
      <c r="AK127">
        <v>90</v>
      </c>
    </row>
    <row r="128" spans="1:37" x14ac:dyDescent="0.35">
      <c r="A128" t="s">
        <v>29</v>
      </c>
      <c r="B128" t="s">
        <v>148</v>
      </c>
      <c r="C128" t="s">
        <v>174</v>
      </c>
      <c r="D128" s="8">
        <v>47</v>
      </c>
      <c r="E128" s="12">
        <f>VLOOKUP(C128,Information!$B$24:$C$42,2)</f>
        <v>3.2</v>
      </c>
      <c r="F128" s="12">
        <f t="shared" si="22"/>
        <v>150.4</v>
      </c>
      <c r="G128" s="8">
        <v>400</v>
      </c>
      <c r="I128" s="13">
        <f t="shared" si="23"/>
        <v>0</v>
      </c>
      <c r="J128" s="13">
        <f t="shared" si="24"/>
        <v>0</v>
      </c>
      <c r="K128" s="13">
        <f t="shared" si="25"/>
        <v>0</v>
      </c>
      <c r="L128" s="10">
        <v>1</v>
      </c>
      <c r="M128" s="13">
        <f t="shared" si="26"/>
        <v>400</v>
      </c>
      <c r="N128" s="13">
        <f t="shared" si="27"/>
        <v>150.4</v>
      </c>
      <c r="O128" s="13">
        <f t="shared" si="28"/>
        <v>249.6</v>
      </c>
      <c r="Q128" s="13">
        <f t="shared" si="29"/>
        <v>0</v>
      </c>
      <c r="R128" s="13">
        <f t="shared" si="30"/>
        <v>0</v>
      </c>
      <c r="S128" s="13">
        <f t="shared" si="31"/>
        <v>0</v>
      </c>
      <c r="U128" s="13">
        <f t="shared" si="32"/>
        <v>0</v>
      </c>
      <c r="V128" s="13">
        <f t="shared" si="33"/>
        <v>0</v>
      </c>
      <c r="W128" s="13">
        <f t="shared" si="34"/>
        <v>0</v>
      </c>
      <c r="Y128" s="13">
        <f t="shared" si="35"/>
        <v>0</v>
      </c>
      <c r="Z128" s="13">
        <f t="shared" si="36"/>
        <v>0</v>
      </c>
      <c r="AA128" s="13">
        <f t="shared" si="37"/>
        <v>0</v>
      </c>
      <c r="AC128" s="13">
        <f t="shared" si="38"/>
        <v>0</v>
      </c>
      <c r="AD128" s="13">
        <f t="shared" si="39"/>
        <v>0</v>
      </c>
      <c r="AE128" s="13">
        <f t="shared" si="40"/>
        <v>0</v>
      </c>
      <c r="AG128" s="13">
        <f t="shared" si="41"/>
        <v>0</v>
      </c>
      <c r="AH128" s="13">
        <f t="shared" si="42"/>
        <v>0</v>
      </c>
      <c r="AI128" s="13">
        <f t="shared" si="43"/>
        <v>0</v>
      </c>
      <c r="AJ128" s="12" t="s">
        <v>199</v>
      </c>
      <c r="AK128">
        <v>90</v>
      </c>
    </row>
    <row r="129" spans="1:37" x14ac:dyDescent="0.35">
      <c r="A129" t="s">
        <v>29</v>
      </c>
      <c r="B129" t="s">
        <v>148</v>
      </c>
      <c r="C129" t="s">
        <v>167</v>
      </c>
      <c r="D129" s="8">
        <v>47</v>
      </c>
      <c r="E129" s="12">
        <f>VLOOKUP(C129,Information!$B$24:$C$42,2)</f>
        <v>3</v>
      </c>
      <c r="F129" s="12">
        <f t="shared" si="22"/>
        <v>141</v>
      </c>
      <c r="G129" s="8">
        <v>370</v>
      </c>
      <c r="H129" s="10">
        <v>2</v>
      </c>
      <c r="I129" s="13">
        <f t="shared" si="23"/>
        <v>740</v>
      </c>
      <c r="J129" s="13">
        <f t="shared" si="24"/>
        <v>282</v>
      </c>
      <c r="K129" s="13">
        <f t="shared" si="25"/>
        <v>458</v>
      </c>
      <c r="M129" s="13">
        <f t="shared" si="26"/>
        <v>0</v>
      </c>
      <c r="N129" s="13">
        <f t="shared" si="27"/>
        <v>0</v>
      </c>
      <c r="O129" s="13">
        <f t="shared" si="28"/>
        <v>0</v>
      </c>
      <c r="Q129" s="13">
        <f t="shared" si="29"/>
        <v>0</v>
      </c>
      <c r="R129" s="13">
        <f t="shared" si="30"/>
        <v>0</v>
      </c>
      <c r="S129" s="13">
        <f t="shared" si="31"/>
        <v>0</v>
      </c>
      <c r="U129" s="13">
        <f t="shared" si="32"/>
        <v>0</v>
      </c>
      <c r="V129" s="13">
        <f t="shared" si="33"/>
        <v>0</v>
      </c>
      <c r="W129" s="13">
        <f t="shared" si="34"/>
        <v>0</v>
      </c>
      <c r="Y129" s="13">
        <f t="shared" si="35"/>
        <v>0</v>
      </c>
      <c r="Z129" s="13">
        <f t="shared" si="36"/>
        <v>0</v>
      </c>
      <c r="AA129" s="13">
        <f t="shared" si="37"/>
        <v>0</v>
      </c>
      <c r="AC129" s="13">
        <f t="shared" si="38"/>
        <v>0</v>
      </c>
      <c r="AD129" s="13">
        <f t="shared" si="39"/>
        <v>0</v>
      </c>
      <c r="AE129" s="13">
        <f t="shared" si="40"/>
        <v>0</v>
      </c>
      <c r="AG129" s="13">
        <f t="shared" si="41"/>
        <v>0</v>
      </c>
      <c r="AH129" s="13">
        <f t="shared" si="42"/>
        <v>0</v>
      </c>
      <c r="AI129" s="13">
        <f t="shared" si="43"/>
        <v>0</v>
      </c>
      <c r="AJ129" s="12" t="s">
        <v>199</v>
      </c>
      <c r="AK129">
        <v>99</v>
      </c>
    </row>
    <row r="130" spans="1:37" x14ac:dyDescent="0.35">
      <c r="A130" t="s">
        <v>31</v>
      </c>
      <c r="B130" t="s">
        <v>149</v>
      </c>
      <c r="C130" t="s">
        <v>157</v>
      </c>
      <c r="D130" s="8">
        <v>60</v>
      </c>
      <c r="E130" s="12">
        <f>VLOOKUP(C130,Information!$B$24:$C$42,2)</f>
        <v>2.8</v>
      </c>
      <c r="F130" s="12">
        <f t="shared" si="22"/>
        <v>168</v>
      </c>
      <c r="G130" s="8">
        <v>579</v>
      </c>
      <c r="H130" s="10">
        <v>0</v>
      </c>
      <c r="I130" s="13">
        <f t="shared" si="23"/>
        <v>0</v>
      </c>
      <c r="J130" s="13">
        <f t="shared" si="24"/>
        <v>0</v>
      </c>
      <c r="K130" s="13">
        <f t="shared" si="25"/>
        <v>0</v>
      </c>
      <c r="L130" s="10">
        <v>0</v>
      </c>
      <c r="M130" s="13">
        <f t="shared" si="26"/>
        <v>0</v>
      </c>
      <c r="N130" s="13">
        <f t="shared" si="27"/>
        <v>0</v>
      </c>
      <c r="O130" s="13">
        <f t="shared" si="28"/>
        <v>0</v>
      </c>
      <c r="P130" s="10">
        <v>0</v>
      </c>
      <c r="Q130" s="13">
        <f t="shared" si="29"/>
        <v>0</v>
      </c>
      <c r="R130" s="13">
        <f t="shared" si="30"/>
        <v>0</v>
      </c>
      <c r="S130" s="13">
        <f t="shared" si="31"/>
        <v>0</v>
      </c>
      <c r="T130" s="10">
        <v>0</v>
      </c>
      <c r="U130" s="13">
        <f t="shared" si="32"/>
        <v>0</v>
      </c>
      <c r="V130" s="13">
        <f t="shared" si="33"/>
        <v>0</v>
      </c>
      <c r="W130" s="13">
        <f t="shared" si="34"/>
        <v>0</v>
      </c>
      <c r="X130" s="10">
        <v>12</v>
      </c>
      <c r="Y130" s="13">
        <f t="shared" si="35"/>
        <v>6948</v>
      </c>
      <c r="Z130" s="13">
        <f t="shared" si="36"/>
        <v>2016</v>
      </c>
      <c r="AA130" s="13">
        <f t="shared" si="37"/>
        <v>4932</v>
      </c>
      <c r="AC130" s="13">
        <f t="shared" si="38"/>
        <v>0</v>
      </c>
      <c r="AD130" s="13">
        <f t="shared" si="39"/>
        <v>0</v>
      </c>
      <c r="AE130" s="13">
        <f t="shared" si="40"/>
        <v>0</v>
      </c>
      <c r="AG130" s="13">
        <f t="shared" si="41"/>
        <v>0</v>
      </c>
      <c r="AH130" s="13">
        <f t="shared" si="42"/>
        <v>0</v>
      </c>
      <c r="AI130" s="13">
        <f t="shared" si="43"/>
        <v>0</v>
      </c>
      <c r="AJ130" s="12" t="s">
        <v>199</v>
      </c>
      <c r="AK130">
        <v>96</v>
      </c>
    </row>
    <row r="131" spans="1:37" x14ac:dyDescent="0.35">
      <c r="A131" t="s">
        <v>31</v>
      </c>
      <c r="B131" t="s">
        <v>149</v>
      </c>
      <c r="C131" t="s">
        <v>158</v>
      </c>
      <c r="D131" s="8">
        <v>60</v>
      </c>
      <c r="E131" s="12">
        <f>VLOOKUP(C131,Information!$B$24:$C$42,2)</f>
        <v>3</v>
      </c>
      <c r="F131" s="12">
        <f t="shared" ref="F131:F194" si="44">E131*D131</f>
        <v>180</v>
      </c>
      <c r="G131" s="8">
        <v>589</v>
      </c>
      <c r="H131" s="10">
        <v>10</v>
      </c>
      <c r="I131" s="13">
        <f t="shared" ref="I131:I194" si="45">H131*G131</f>
        <v>5890</v>
      </c>
      <c r="J131" s="13">
        <f t="shared" ref="J131:J194" si="46">H131*F131</f>
        <v>1800</v>
      </c>
      <c r="K131" s="13">
        <f t="shared" ref="K131:K194" si="47">I131-J131</f>
        <v>4090</v>
      </c>
      <c r="M131" s="13">
        <f t="shared" ref="M131:M194" si="48">L131*G131</f>
        <v>0</v>
      </c>
      <c r="N131" s="13">
        <f t="shared" ref="N131:N194" si="49">L131*F131</f>
        <v>0</v>
      </c>
      <c r="O131" s="13">
        <f t="shared" ref="O131:O194" si="50">M131-N131</f>
        <v>0</v>
      </c>
      <c r="Q131" s="13">
        <f t="shared" ref="Q131:Q194" si="51">P131*G131</f>
        <v>0</v>
      </c>
      <c r="R131" s="13">
        <f t="shared" ref="R131:R194" si="52">P131*F131</f>
        <v>0</v>
      </c>
      <c r="S131" s="13">
        <f t="shared" ref="S131:S194" si="53">Q131-R131</f>
        <v>0</v>
      </c>
      <c r="U131" s="13">
        <f t="shared" ref="U131:U194" si="54">T131*G131</f>
        <v>0</v>
      </c>
      <c r="V131" s="13">
        <f t="shared" ref="V131:V194" si="55">F131*T131</f>
        <v>0</v>
      </c>
      <c r="W131" s="13">
        <f t="shared" ref="W131:W194" si="56">U131-V131</f>
        <v>0</v>
      </c>
      <c r="Y131" s="13">
        <f t="shared" ref="Y131:Y194" si="57">X131*G131</f>
        <v>0</v>
      </c>
      <c r="Z131" s="13">
        <f t="shared" ref="Z131:Z194" si="58">X131*F131</f>
        <v>0</v>
      </c>
      <c r="AA131" s="13">
        <f t="shared" ref="AA131:AA194" si="59">Y131-Z131</f>
        <v>0</v>
      </c>
      <c r="AC131" s="13">
        <f t="shared" ref="AC131:AC194" si="60">AB131*G131</f>
        <v>0</v>
      </c>
      <c r="AD131" s="13">
        <f t="shared" ref="AD131:AD194" si="61">AB131*F131</f>
        <v>0</v>
      </c>
      <c r="AE131" s="13">
        <f t="shared" ref="AE131:AE194" si="62">AC131-AD131</f>
        <v>0</v>
      </c>
      <c r="AG131" s="13">
        <f t="shared" ref="AG131:AG194" si="63">AF131*G131</f>
        <v>0</v>
      </c>
      <c r="AH131" s="13">
        <f t="shared" ref="AH131:AH194" si="64">AF131*F131</f>
        <v>0</v>
      </c>
      <c r="AI131" s="13">
        <f t="shared" ref="AI131:AI194" si="65">AG131-AH131</f>
        <v>0</v>
      </c>
      <c r="AJ131" s="12" t="s">
        <v>199</v>
      </c>
      <c r="AK131">
        <v>90</v>
      </c>
    </row>
    <row r="132" spans="1:37" x14ac:dyDescent="0.35">
      <c r="A132" t="s">
        <v>31</v>
      </c>
      <c r="B132" t="s">
        <v>149</v>
      </c>
      <c r="C132" t="s">
        <v>171</v>
      </c>
      <c r="D132" s="8">
        <v>60</v>
      </c>
      <c r="E132" s="12">
        <f>VLOOKUP(C132,Information!$B$24:$C$42,2)</f>
        <v>3.2</v>
      </c>
      <c r="F132" s="12">
        <f t="shared" si="44"/>
        <v>192</v>
      </c>
      <c r="G132" s="8">
        <v>650</v>
      </c>
      <c r="H132" s="10">
        <v>3</v>
      </c>
      <c r="I132" s="13">
        <f t="shared" si="45"/>
        <v>1950</v>
      </c>
      <c r="J132" s="13">
        <f t="shared" si="46"/>
        <v>576</v>
      </c>
      <c r="K132" s="13">
        <f t="shared" si="47"/>
        <v>1374</v>
      </c>
      <c r="M132" s="13">
        <f t="shared" si="48"/>
        <v>0</v>
      </c>
      <c r="N132" s="13">
        <f t="shared" si="49"/>
        <v>0</v>
      </c>
      <c r="O132" s="13">
        <f t="shared" si="50"/>
        <v>0</v>
      </c>
      <c r="Q132" s="13">
        <f t="shared" si="51"/>
        <v>0</v>
      </c>
      <c r="R132" s="13">
        <f t="shared" si="52"/>
        <v>0</v>
      </c>
      <c r="S132" s="13">
        <f t="shared" si="53"/>
        <v>0</v>
      </c>
      <c r="U132" s="13">
        <f t="shared" si="54"/>
        <v>0</v>
      </c>
      <c r="V132" s="13">
        <f t="shared" si="55"/>
        <v>0</v>
      </c>
      <c r="W132" s="13">
        <f t="shared" si="56"/>
        <v>0</v>
      </c>
      <c r="Y132" s="13">
        <f t="shared" si="57"/>
        <v>0</v>
      </c>
      <c r="Z132" s="13">
        <f t="shared" si="58"/>
        <v>0</v>
      </c>
      <c r="AA132" s="13">
        <f t="shared" si="59"/>
        <v>0</v>
      </c>
      <c r="AC132" s="13">
        <f t="shared" si="60"/>
        <v>0</v>
      </c>
      <c r="AD132" s="13">
        <f t="shared" si="61"/>
        <v>0</v>
      </c>
      <c r="AE132" s="13">
        <f t="shared" si="62"/>
        <v>0</v>
      </c>
      <c r="AG132" s="13">
        <f t="shared" si="63"/>
        <v>0</v>
      </c>
      <c r="AH132" s="13">
        <f t="shared" si="64"/>
        <v>0</v>
      </c>
      <c r="AI132" s="13">
        <f t="shared" si="65"/>
        <v>0</v>
      </c>
      <c r="AJ132" s="12" t="s">
        <v>199</v>
      </c>
      <c r="AK132">
        <v>92</v>
      </c>
    </row>
    <row r="133" spans="1:37" x14ac:dyDescent="0.35">
      <c r="A133" t="s">
        <v>31</v>
      </c>
      <c r="B133" t="s">
        <v>149</v>
      </c>
      <c r="C133" t="s">
        <v>174</v>
      </c>
      <c r="D133" s="8">
        <v>60</v>
      </c>
      <c r="E133" s="12">
        <f>VLOOKUP(C133,Information!$B$24:$C$42,2)</f>
        <v>3.2</v>
      </c>
      <c r="F133" s="12">
        <f t="shared" si="44"/>
        <v>192</v>
      </c>
      <c r="G133" s="8">
        <v>650</v>
      </c>
      <c r="H133" s="10">
        <v>5</v>
      </c>
      <c r="I133" s="13">
        <f t="shared" si="45"/>
        <v>3250</v>
      </c>
      <c r="J133" s="13">
        <f t="shared" si="46"/>
        <v>960</v>
      </c>
      <c r="K133" s="13">
        <f t="shared" si="47"/>
        <v>2290</v>
      </c>
      <c r="M133" s="13">
        <f t="shared" si="48"/>
        <v>0</v>
      </c>
      <c r="N133" s="13">
        <f t="shared" si="49"/>
        <v>0</v>
      </c>
      <c r="O133" s="13">
        <f t="shared" si="50"/>
        <v>0</v>
      </c>
      <c r="Q133" s="13">
        <f t="shared" si="51"/>
        <v>0</v>
      </c>
      <c r="R133" s="13">
        <f t="shared" si="52"/>
        <v>0</v>
      </c>
      <c r="S133" s="13">
        <f t="shared" si="53"/>
        <v>0</v>
      </c>
      <c r="U133" s="13">
        <f t="shared" si="54"/>
        <v>0</v>
      </c>
      <c r="V133" s="13">
        <f t="shared" si="55"/>
        <v>0</v>
      </c>
      <c r="W133" s="13">
        <f t="shared" si="56"/>
        <v>0</v>
      </c>
      <c r="Y133" s="13">
        <f t="shared" si="57"/>
        <v>0</v>
      </c>
      <c r="Z133" s="13">
        <f t="shared" si="58"/>
        <v>0</v>
      </c>
      <c r="AA133" s="13">
        <f t="shared" si="59"/>
        <v>0</v>
      </c>
      <c r="AC133" s="13">
        <f t="shared" si="60"/>
        <v>0</v>
      </c>
      <c r="AD133" s="13">
        <f t="shared" si="61"/>
        <v>0</v>
      </c>
      <c r="AE133" s="13">
        <f t="shared" si="62"/>
        <v>0</v>
      </c>
      <c r="AG133" s="13">
        <f t="shared" si="63"/>
        <v>0</v>
      </c>
      <c r="AH133" s="13">
        <f t="shared" si="64"/>
        <v>0</v>
      </c>
      <c r="AI133" s="13">
        <f t="shared" si="65"/>
        <v>0</v>
      </c>
      <c r="AJ133" s="12" t="s">
        <v>199</v>
      </c>
      <c r="AK133">
        <v>99</v>
      </c>
    </row>
    <row r="134" spans="1:37" x14ac:dyDescent="0.35">
      <c r="A134" t="s">
        <v>33</v>
      </c>
      <c r="B134" t="s">
        <v>150</v>
      </c>
      <c r="C134" t="s">
        <v>157</v>
      </c>
      <c r="D134" s="8">
        <v>40</v>
      </c>
      <c r="E134" s="12">
        <f>VLOOKUP(C134,Information!$B$24:$C$42,2)</f>
        <v>2.8</v>
      </c>
      <c r="F134" s="12">
        <f t="shared" si="44"/>
        <v>112</v>
      </c>
      <c r="G134" s="8">
        <v>250</v>
      </c>
      <c r="H134" s="10">
        <v>5</v>
      </c>
      <c r="I134" s="13">
        <f t="shared" si="45"/>
        <v>1250</v>
      </c>
      <c r="J134" s="13">
        <f t="shared" si="46"/>
        <v>560</v>
      </c>
      <c r="K134" s="13">
        <f t="shared" si="47"/>
        <v>690</v>
      </c>
      <c r="L134" s="10">
        <v>0</v>
      </c>
      <c r="M134" s="13">
        <f t="shared" si="48"/>
        <v>0</v>
      </c>
      <c r="N134" s="13">
        <f t="shared" si="49"/>
        <v>0</v>
      </c>
      <c r="O134" s="13">
        <f t="shared" si="50"/>
        <v>0</v>
      </c>
      <c r="P134" s="10">
        <v>0</v>
      </c>
      <c r="Q134" s="13">
        <f t="shared" si="51"/>
        <v>0</v>
      </c>
      <c r="R134" s="13">
        <f t="shared" si="52"/>
        <v>0</v>
      </c>
      <c r="S134" s="13">
        <f t="shared" si="53"/>
        <v>0</v>
      </c>
      <c r="T134" s="10">
        <v>2</v>
      </c>
      <c r="U134" s="13">
        <f t="shared" si="54"/>
        <v>500</v>
      </c>
      <c r="V134" s="13">
        <f t="shared" si="55"/>
        <v>224</v>
      </c>
      <c r="W134" s="13">
        <f t="shared" si="56"/>
        <v>276</v>
      </c>
      <c r="X134" s="10">
        <v>52</v>
      </c>
      <c r="Y134" s="13">
        <f t="shared" si="57"/>
        <v>13000</v>
      </c>
      <c r="Z134" s="13">
        <f t="shared" si="58"/>
        <v>5824</v>
      </c>
      <c r="AA134" s="13">
        <f t="shared" si="59"/>
        <v>7176</v>
      </c>
      <c r="AC134" s="13">
        <f t="shared" si="60"/>
        <v>0</v>
      </c>
      <c r="AD134" s="13">
        <f t="shared" si="61"/>
        <v>0</v>
      </c>
      <c r="AE134" s="13">
        <f t="shared" si="62"/>
        <v>0</v>
      </c>
      <c r="AG134" s="13">
        <f t="shared" si="63"/>
        <v>0</v>
      </c>
      <c r="AH134" s="13">
        <f t="shared" si="64"/>
        <v>0</v>
      </c>
      <c r="AI134" s="13">
        <f t="shared" si="65"/>
        <v>0</v>
      </c>
      <c r="AJ134" s="12" t="s">
        <v>199</v>
      </c>
      <c r="AK134">
        <v>95</v>
      </c>
    </row>
    <row r="135" spans="1:37" x14ac:dyDescent="0.35">
      <c r="A135" t="s">
        <v>33</v>
      </c>
      <c r="B135" t="s">
        <v>150</v>
      </c>
      <c r="C135" t="s">
        <v>171</v>
      </c>
      <c r="D135" s="8">
        <v>40</v>
      </c>
      <c r="E135" s="12">
        <f>VLOOKUP(C135,Information!$B$24:$C$42,2)</f>
        <v>3.2</v>
      </c>
      <c r="F135" s="12">
        <f t="shared" si="44"/>
        <v>128</v>
      </c>
      <c r="G135" s="8">
        <v>290</v>
      </c>
      <c r="H135" s="10">
        <v>5</v>
      </c>
      <c r="I135" s="13">
        <f t="shared" si="45"/>
        <v>1450</v>
      </c>
      <c r="J135" s="13">
        <f t="shared" si="46"/>
        <v>640</v>
      </c>
      <c r="K135" s="13">
        <f t="shared" si="47"/>
        <v>810</v>
      </c>
      <c r="M135" s="13">
        <f t="shared" si="48"/>
        <v>0</v>
      </c>
      <c r="N135" s="13">
        <f t="shared" si="49"/>
        <v>0</v>
      </c>
      <c r="O135" s="13">
        <f t="shared" si="50"/>
        <v>0</v>
      </c>
      <c r="Q135" s="13">
        <f t="shared" si="51"/>
        <v>0</v>
      </c>
      <c r="R135" s="13">
        <f t="shared" si="52"/>
        <v>0</v>
      </c>
      <c r="S135" s="13">
        <f t="shared" si="53"/>
        <v>0</v>
      </c>
      <c r="U135" s="13">
        <f t="shared" si="54"/>
        <v>0</v>
      </c>
      <c r="V135" s="13">
        <f t="shared" si="55"/>
        <v>0</v>
      </c>
      <c r="W135" s="13">
        <f t="shared" si="56"/>
        <v>0</v>
      </c>
      <c r="Y135" s="13">
        <f t="shared" si="57"/>
        <v>0</v>
      </c>
      <c r="Z135" s="13">
        <f t="shared" si="58"/>
        <v>0</v>
      </c>
      <c r="AA135" s="13">
        <f t="shared" si="59"/>
        <v>0</v>
      </c>
      <c r="AC135" s="13">
        <f t="shared" si="60"/>
        <v>0</v>
      </c>
      <c r="AD135" s="13">
        <f t="shared" si="61"/>
        <v>0</v>
      </c>
      <c r="AE135" s="13">
        <f t="shared" si="62"/>
        <v>0</v>
      </c>
      <c r="AG135" s="13">
        <f t="shared" si="63"/>
        <v>0</v>
      </c>
      <c r="AH135" s="13">
        <f t="shared" si="64"/>
        <v>0</v>
      </c>
      <c r="AI135" s="13">
        <f t="shared" si="65"/>
        <v>0</v>
      </c>
      <c r="AJ135" s="12" t="s">
        <v>199</v>
      </c>
      <c r="AK135">
        <v>93</v>
      </c>
    </row>
    <row r="136" spans="1:37" x14ac:dyDescent="0.35">
      <c r="A136" t="s">
        <v>33</v>
      </c>
      <c r="B136" t="s">
        <v>150</v>
      </c>
      <c r="C136" t="s">
        <v>162</v>
      </c>
      <c r="D136" s="8">
        <v>40</v>
      </c>
      <c r="E136" s="12">
        <f>VLOOKUP(C136,Information!$B$24:$C$42,2)</f>
        <v>3</v>
      </c>
      <c r="F136" s="12">
        <f t="shared" si="44"/>
        <v>120</v>
      </c>
      <c r="G136" s="8">
        <v>260</v>
      </c>
      <c r="H136" s="10">
        <v>1</v>
      </c>
      <c r="I136" s="13">
        <f t="shared" si="45"/>
        <v>260</v>
      </c>
      <c r="J136" s="13">
        <f t="shared" si="46"/>
        <v>120</v>
      </c>
      <c r="K136" s="13">
        <f t="shared" si="47"/>
        <v>140</v>
      </c>
      <c r="M136" s="13">
        <f t="shared" si="48"/>
        <v>0</v>
      </c>
      <c r="N136" s="13">
        <f t="shared" si="49"/>
        <v>0</v>
      </c>
      <c r="O136" s="13">
        <f t="shared" si="50"/>
        <v>0</v>
      </c>
      <c r="Q136" s="13">
        <f t="shared" si="51"/>
        <v>0</v>
      </c>
      <c r="R136" s="13">
        <f t="shared" si="52"/>
        <v>0</v>
      </c>
      <c r="S136" s="13">
        <f t="shared" si="53"/>
        <v>0</v>
      </c>
      <c r="U136" s="13">
        <f t="shared" si="54"/>
        <v>0</v>
      </c>
      <c r="V136" s="13">
        <f t="shared" si="55"/>
        <v>0</v>
      </c>
      <c r="W136" s="13">
        <f t="shared" si="56"/>
        <v>0</v>
      </c>
      <c r="Y136" s="13">
        <f t="shared" si="57"/>
        <v>0</v>
      </c>
      <c r="Z136" s="13">
        <f t="shared" si="58"/>
        <v>0</v>
      </c>
      <c r="AA136" s="13">
        <f t="shared" si="59"/>
        <v>0</v>
      </c>
      <c r="AC136" s="13">
        <f t="shared" si="60"/>
        <v>0</v>
      </c>
      <c r="AD136" s="13">
        <f t="shared" si="61"/>
        <v>0</v>
      </c>
      <c r="AE136" s="13">
        <f t="shared" si="62"/>
        <v>0</v>
      </c>
      <c r="AG136" s="13">
        <f t="shared" si="63"/>
        <v>0</v>
      </c>
      <c r="AH136" s="13">
        <f t="shared" si="64"/>
        <v>0</v>
      </c>
      <c r="AI136" s="13">
        <f t="shared" si="65"/>
        <v>0</v>
      </c>
      <c r="AJ136" s="12" t="s">
        <v>199</v>
      </c>
      <c r="AK136">
        <v>92</v>
      </c>
    </row>
    <row r="137" spans="1:37" x14ac:dyDescent="0.35">
      <c r="A137" t="s">
        <v>33</v>
      </c>
      <c r="B137" t="s">
        <v>150</v>
      </c>
      <c r="C137" t="s">
        <v>174</v>
      </c>
      <c r="D137" s="8">
        <v>40</v>
      </c>
      <c r="E137" s="12">
        <f>VLOOKUP(C137,Information!$B$24:$C$42,2)</f>
        <v>3.2</v>
      </c>
      <c r="F137" s="12">
        <f t="shared" si="44"/>
        <v>128</v>
      </c>
      <c r="G137" s="8">
        <v>290</v>
      </c>
      <c r="H137" s="10">
        <v>5</v>
      </c>
      <c r="I137" s="13">
        <f t="shared" si="45"/>
        <v>1450</v>
      </c>
      <c r="J137" s="13">
        <f t="shared" si="46"/>
        <v>640</v>
      </c>
      <c r="K137" s="13">
        <f t="shared" si="47"/>
        <v>810</v>
      </c>
      <c r="M137" s="13">
        <f t="shared" si="48"/>
        <v>0</v>
      </c>
      <c r="N137" s="13">
        <f t="shared" si="49"/>
        <v>0</v>
      </c>
      <c r="O137" s="13">
        <f t="shared" si="50"/>
        <v>0</v>
      </c>
      <c r="Q137" s="13">
        <f t="shared" si="51"/>
        <v>0</v>
      </c>
      <c r="R137" s="13">
        <f t="shared" si="52"/>
        <v>0</v>
      </c>
      <c r="S137" s="13">
        <f t="shared" si="53"/>
        <v>0</v>
      </c>
      <c r="U137" s="13">
        <f t="shared" si="54"/>
        <v>0</v>
      </c>
      <c r="V137" s="13">
        <f t="shared" si="55"/>
        <v>0</v>
      </c>
      <c r="W137" s="13">
        <f t="shared" si="56"/>
        <v>0</v>
      </c>
      <c r="Y137" s="13">
        <f t="shared" si="57"/>
        <v>0</v>
      </c>
      <c r="Z137" s="13">
        <f t="shared" si="58"/>
        <v>0</v>
      </c>
      <c r="AA137" s="13">
        <f t="shared" si="59"/>
        <v>0</v>
      </c>
      <c r="AC137" s="13">
        <f t="shared" si="60"/>
        <v>0</v>
      </c>
      <c r="AD137" s="13">
        <f t="shared" si="61"/>
        <v>0</v>
      </c>
      <c r="AE137" s="13">
        <f t="shared" si="62"/>
        <v>0</v>
      </c>
      <c r="AG137" s="13">
        <f t="shared" si="63"/>
        <v>0</v>
      </c>
      <c r="AH137" s="13">
        <f t="shared" si="64"/>
        <v>0</v>
      </c>
      <c r="AI137" s="13">
        <f t="shared" si="65"/>
        <v>0</v>
      </c>
      <c r="AJ137" s="12" t="s">
        <v>199</v>
      </c>
      <c r="AK137">
        <v>95</v>
      </c>
    </row>
    <row r="138" spans="1:37" x14ac:dyDescent="0.35">
      <c r="A138" t="s">
        <v>33</v>
      </c>
      <c r="B138" t="s">
        <v>150</v>
      </c>
      <c r="C138" t="s">
        <v>191</v>
      </c>
      <c r="D138" s="8">
        <v>40</v>
      </c>
      <c r="E138" s="12">
        <f>VLOOKUP(C138,Information!$B$24:$C$42,2)</f>
        <v>3.2</v>
      </c>
      <c r="F138" s="12">
        <f t="shared" si="44"/>
        <v>128</v>
      </c>
      <c r="G138" s="8">
        <v>290</v>
      </c>
      <c r="I138" s="13">
        <f t="shared" si="45"/>
        <v>0</v>
      </c>
      <c r="J138" s="13">
        <f t="shared" si="46"/>
        <v>0</v>
      </c>
      <c r="K138" s="13">
        <f t="shared" si="47"/>
        <v>0</v>
      </c>
      <c r="L138" s="10">
        <v>1</v>
      </c>
      <c r="M138" s="13">
        <f t="shared" si="48"/>
        <v>290</v>
      </c>
      <c r="N138" s="13">
        <f t="shared" si="49"/>
        <v>128</v>
      </c>
      <c r="O138" s="13">
        <f t="shared" si="50"/>
        <v>162</v>
      </c>
      <c r="Q138" s="13">
        <f t="shared" si="51"/>
        <v>0</v>
      </c>
      <c r="R138" s="13">
        <f t="shared" si="52"/>
        <v>0</v>
      </c>
      <c r="S138" s="13">
        <f t="shared" si="53"/>
        <v>0</v>
      </c>
      <c r="U138" s="13">
        <f t="shared" si="54"/>
        <v>0</v>
      </c>
      <c r="V138" s="13">
        <f t="shared" si="55"/>
        <v>0</v>
      </c>
      <c r="W138" s="13">
        <f t="shared" si="56"/>
        <v>0</v>
      </c>
      <c r="Y138" s="13">
        <f t="shared" si="57"/>
        <v>0</v>
      </c>
      <c r="Z138" s="13">
        <f t="shared" si="58"/>
        <v>0</v>
      </c>
      <c r="AA138" s="13">
        <f t="shared" si="59"/>
        <v>0</v>
      </c>
      <c r="AC138" s="13">
        <f t="shared" si="60"/>
        <v>0</v>
      </c>
      <c r="AD138" s="13">
        <f t="shared" si="61"/>
        <v>0</v>
      </c>
      <c r="AE138" s="13">
        <f t="shared" si="62"/>
        <v>0</v>
      </c>
      <c r="AG138" s="13">
        <f t="shared" si="63"/>
        <v>0</v>
      </c>
      <c r="AH138" s="13">
        <f t="shared" si="64"/>
        <v>0</v>
      </c>
      <c r="AI138" s="13">
        <f t="shared" si="65"/>
        <v>0</v>
      </c>
      <c r="AJ138" s="12" t="s">
        <v>199</v>
      </c>
      <c r="AK138">
        <v>90</v>
      </c>
    </row>
    <row r="139" spans="1:37" x14ac:dyDescent="0.35">
      <c r="A139" t="s">
        <v>34</v>
      </c>
      <c r="B139" t="s">
        <v>151</v>
      </c>
      <c r="C139" t="s">
        <v>157</v>
      </c>
      <c r="D139" s="8">
        <v>47</v>
      </c>
      <c r="E139" s="12">
        <f>VLOOKUP(C139,Information!$B$24:$C$42,2)</f>
        <v>2.8</v>
      </c>
      <c r="F139" s="12">
        <f t="shared" si="44"/>
        <v>131.6</v>
      </c>
      <c r="G139" s="8">
        <v>315</v>
      </c>
      <c r="H139" s="10">
        <v>0</v>
      </c>
      <c r="I139" s="13">
        <f t="shared" si="45"/>
        <v>0</v>
      </c>
      <c r="J139" s="13">
        <f t="shared" si="46"/>
        <v>0</v>
      </c>
      <c r="K139" s="13">
        <f t="shared" si="47"/>
        <v>0</v>
      </c>
      <c r="L139" s="10">
        <v>0</v>
      </c>
      <c r="M139" s="13">
        <f t="shared" si="48"/>
        <v>0</v>
      </c>
      <c r="N139" s="13">
        <f t="shared" si="49"/>
        <v>0</v>
      </c>
      <c r="O139" s="13">
        <f t="shared" si="50"/>
        <v>0</v>
      </c>
      <c r="P139" s="10">
        <v>0</v>
      </c>
      <c r="Q139" s="13">
        <f t="shared" si="51"/>
        <v>0</v>
      </c>
      <c r="R139" s="13">
        <f t="shared" si="52"/>
        <v>0</v>
      </c>
      <c r="S139" s="13">
        <f t="shared" si="53"/>
        <v>0</v>
      </c>
      <c r="T139" s="10">
        <v>1</v>
      </c>
      <c r="U139" s="13">
        <f t="shared" si="54"/>
        <v>315</v>
      </c>
      <c r="V139" s="13">
        <f t="shared" si="55"/>
        <v>131.6</v>
      </c>
      <c r="W139" s="13">
        <f t="shared" si="56"/>
        <v>183.4</v>
      </c>
      <c r="X139" s="10">
        <v>0</v>
      </c>
      <c r="Y139" s="13">
        <f t="shared" si="57"/>
        <v>0</v>
      </c>
      <c r="Z139" s="13">
        <f t="shared" si="58"/>
        <v>0</v>
      </c>
      <c r="AA139" s="13">
        <f t="shared" si="59"/>
        <v>0</v>
      </c>
      <c r="AC139" s="13">
        <f t="shared" si="60"/>
        <v>0</v>
      </c>
      <c r="AD139" s="13">
        <f t="shared" si="61"/>
        <v>0</v>
      </c>
      <c r="AE139" s="13">
        <f t="shared" si="62"/>
        <v>0</v>
      </c>
      <c r="AG139" s="13">
        <f t="shared" si="63"/>
        <v>0</v>
      </c>
      <c r="AH139" s="13">
        <f t="shared" si="64"/>
        <v>0</v>
      </c>
      <c r="AI139" s="13">
        <f t="shared" si="65"/>
        <v>0</v>
      </c>
      <c r="AJ139" s="12" t="s">
        <v>199</v>
      </c>
      <c r="AK139">
        <v>93</v>
      </c>
    </row>
    <row r="140" spans="1:37" x14ac:dyDescent="0.35">
      <c r="A140" t="s">
        <v>34</v>
      </c>
      <c r="B140" t="s">
        <v>151</v>
      </c>
      <c r="C140" t="s">
        <v>158</v>
      </c>
      <c r="D140" s="8">
        <v>47</v>
      </c>
      <c r="E140" s="12">
        <f>VLOOKUP(C140,Information!$B$24:$C$42,2)</f>
        <v>3</v>
      </c>
      <c r="F140" s="12">
        <f t="shared" si="44"/>
        <v>141</v>
      </c>
      <c r="G140" s="8">
        <v>340</v>
      </c>
      <c r="H140" s="10">
        <v>1</v>
      </c>
      <c r="I140" s="13">
        <f t="shared" si="45"/>
        <v>340</v>
      </c>
      <c r="J140" s="13">
        <f t="shared" si="46"/>
        <v>141</v>
      </c>
      <c r="K140" s="13">
        <f t="shared" si="47"/>
        <v>199</v>
      </c>
      <c r="M140" s="13">
        <f t="shared" si="48"/>
        <v>0</v>
      </c>
      <c r="N140" s="13">
        <f t="shared" si="49"/>
        <v>0</v>
      </c>
      <c r="O140" s="13">
        <f t="shared" si="50"/>
        <v>0</v>
      </c>
      <c r="Q140" s="13">
        <f t="shared" si="51"/>
        <v>0</v>
      </c>
      <c r="R140" s="13">
        <f t="shared" si="52"/>
        <v>0</v>
      </c>
      <c r="S140" s="13">
        <f t="shared" si="53"/>
        <v>0</v>
      </c>
      <c r="U140" s="13">
        <f t="shared" si="54"/>
        <v>0</v>
      </c>
      <c r="V140" s="13">
        <f t="shared" si="55"/>
        <v>0</v>
      </c>
      <c r="W140" s="13">
        <f t="shared" si="56"/>
        <v>0</v>
      </c>
      <c r="Y140" s="13">
        <f t="shared" si="57"/>
        <v>0</v>
      </c>
      <c r="Z140" s="13">
        <f t="shared" si="58"/>
        <v>0</v>
      </c>
      <c r="AA140" s="13">
        <f t="shared" si="59"/>
        <v>0</v>
      </c>
      <c r="AC140" s="13">
        <f t="shared" si="60"/>
        <v>0</v>
      </c>
      <c r="AD140" s="13">
        <f t="shared" si="61"/>
        <v>0</v>
      </c>
      <c r="AE140" s="13">
        <f t="shared" si="62"/>
        <v>0</v>
      </c>
      <c r="AG140" s="13">
        <f t="shared" si="63"/>
        <v>0</v>
      </c>
      <c r="AH140" s="13">
        <f t="shared" si="64"/>
        <v>0</v>
      </c>
      <c r="AI140" s="13">
        <f t="shared" si="65"/>
        <v>0</v>
      </c>
      <c r="AJ140" s="12" t="s">
        <v>199</v>
      </c>
      <c r="AK140">
        <v>91</v>
      </c>
    </row>
    <row r="141" spans="1:37" x14ac:dyDescent="0.35">
      <c r="A141" t="s">
        <v>34</v>
      </c>
      <c r="B141" t="s">
        <v>151</v>
      </c>
      <c r="C141" t="s">
        <v>174</v>
      </c>
      <c r="D141" s="8">
        <v>47</v>
      </c>
      <c r="E141" s="12">
        <f>VLOOKUP(C141,Information!$B$24:$C$42,2)</f>
        <v>3.2</v>
      </c>
      <c r="F141" s="12">
        <f t="shared" si="44"/>
        <v>150.4</v>
      </c>
      <c r="G141" s="8">
        <v>370</v>
      </c>
      <c r="I141" s="13">
        <f t="shared" si="45"/>
        <v>0</v>
      </c>
      <c r="J141" s="13">
        <f t="shared" si="46"/>
        <v>0</v>
      </c>
      <c r="K141" s="13">
        <f t="shared" si="47"/>
        <v>0</v>
      </c>
      <c r="L141" s="10">
        <v>1</v>
      </c>
      <c r="M141" s="13">
        <f t="shared" si="48"/>
        <v>370</v>
      </c>
      <c r="N141" s="13">
        <f t="shared" si="49"/>
        <v>150.4</v>
      </c>
      <c r="O141" s="13">
        <f t="shared" si="50"/>
        <v>219.6</v>
      </c>
      <c r="Q141" s="13">
        <f t="shared" si="51"/>
        <v>0</v>
      </c>
      <c r="R141" s="13">
        <f t="shared" si="52"/>
        <v>0</v>
      </c>
      <c r="S141" s="13">
        <f t="shared" si="53"/>
        <v>0</v>
      </c>
      <c r="U141" s="13">
        <f t="shared" si="54"/>
        <v>0</v>
      </c>
      <c r="V141" s="13">
        <f t="shared" si="55"/>
        <v>0</v>
      </c>
      <c r="W141" s="13">
        <f t="shared" si="56"/>
        <v>0</v>
      </c>
      <c r="Y141" s="13">
        <f t="shared" si="57"/>
        <v>0</v>
      </c>
      <c r="Z141" s="13">
        <f t="shared" si="58"/>
        <v>0</v>
      </c>
      <c r="AA141" s="13">
        <f t="shared" si="59"/>
        <v>0</v>
      </c>
      <c r="AC141" s="13">
        <f t="shared" si="60"/>
        <v>0</v>
      </c>
      <c r="AD141" s="13">
        <f t="shared" si="61"/>
        <v>0</v>
      </c>
      <c r="AE141" s="13">
        <f t="shared" si="62"/>
        <v>0</v>
      </c>
      <c r="AG141" s="13">
        <f t="shared" si="63"/>
        <v>0</v>
      </c>
      <c r="AH141" s="13">
        <f t="shared" si="64"/>
        <v>0</v>
      </c>
      <c r="AI141" s="13">
        <f t="shared" si="65"/>
        <v>0</v>
      </c>
      <c r="AJ141" s="12" t="s">
        <v>199</v>
      </c>
      <c r="AK141">
        <v>93</v>
      </c>
    </row>
    <row r="142" spans="1:37" x14ac:dyDescent="0.35">
      <c r="A142" t="s">
        <v>34</v>
      </c>
      <c r="B142" t="s">
        <v>151</v>
      </c>
      <c r="C142" t="s">
        <v>171</v>
      </c>
      <c r="D142" s="8">
        <v>47</v>
      </c>
      <c r="E142" s="12">
        <f>VLOOKUP(C142,Information!$B$24:$C$42,2)</f>
        <v>3.2</v>
      </c>
      <c r="F142" s="12">
        <f t="shared" si="44"/>
        <v>150.4</v>
      </c>
      <c r="G142" s="8">
        <v>370</v>
      </c>
      <c r="H142" s="10">
        <v>1</v>
      </c>
      <c r="I142" s="13">
        <f t="shared" si="45"/>
        <v>370</v>
      </c>
      <c r="J142" s="13">
        <f t="shared" si="46"/>
        <v>150.4</v>
      </c>
      <c r="K142" s="13">
        <f t="shared" si="47"/>
        <v>219.6</v>
      </c>
      <c r="M142" s="13">
        <f t="shared" si="48"/>
        <v>0</v>
      </c>
      <c r="N142" s="13">
        <f t="shared" si="49"/>
        <v>0</v>
      </c>
      <c r="O142" s="13">
        <f t="shared" si="50"/>
        <v>0</v>
      </c>
      <c r="Q142" s="13">
        <f t="shared" si="51"/>
        <v>0</v>
      </c>
      <c r="R142" s="13">
        <f t="shared" si="52"/>
        <v>0</v>
      </c>
      <c r="S142" s="13">
        <f t="shared" si="53"/>
        <v>0</v>
      </c>
      <c r="U142" s="13">
        <f t="shared" si="54"/>
        <v>0</v>
      </c>
      <c r="V142" s="13">
        <f t="shared" si="55"/>
        <v>0</v>
      </c>
      <c r="W142" s="13">
        <f t="shared" si="56"/>
        <v>0</v>
      </c>
      <c r="Y142" s="13">
        <f t="shared" si="57"/>
        <v>0</v>
      </c>
      <c r="Z142" s="13">
        <f t="shared" si="58"/>
        <v>0</v>
      </c>
      <c r="AA142" s="13">
        <f t="shared" si="59"/>
        <v>0</v>
      </c>
      <c r="AC142" s="13">
        <f t="shared" si="60"/>
        <v>0</v>
      </c>
      <c r="AD142" s="13">
        <f t="shared" si="61"/>
        <v>0</v>
      </c>
      <c r="AE142" s="13">
        <f t="shared" si="62"/>
        <v>0</v>
      </c>
      <c r="AG142" s="13">
        <f t="shared" si="63"/>
        <v>0</v>
      </c>
      <c r="AH142" s="13">
        <f t="shared" si="64"/>
        <v>0</v>
      </c>
      <c r="AI142" s="13">
        <f t="shared" si="65"/>
        <v>0</v>
      </c>
      <c r="AJ142" s="12" t="s">
        <v>199</v>
      </c>
      <c r="AK142">
        <v>99</v>
      </c>
    </row>
    <row r="143" spans="1:37" x14ac:dyDescent="0.35">
      <c r="A143" t="s">
        <v>35</v>
      </c>
      <c r="B143" t="s">
        <v>152</v>
      </c>
      <c r="C143" t="s">
        <v>157</v>
      </c>
      <c r="D143" s="8">
        <v>55</v>
      </c>
      <c r="E143" s="12">
        <f>VLOOKUP(C143,Information!$B$24:$C$42,2)</f>
        <v>2.8</v>
      </c>
      <c r="F143" s="12">
        <f t="shared" si="44"/>
        <v>154</v>
      </c>
      <c r="G143" s="8">
        <v>450</v>
      </c>
      <c r="H143" s="10">
        <v>7</v>
      </c>
      <c r="I143" s="13">
        <f t="shared" si="45"/>
        <v>3150</v>
      </c>
      <c r="J143" s="13">
        <f t="shared" si="46"/>
        <v>1078</v>
      </c>
      <c r="K143" s="13">
        <f t="shared" si="47"/>
        <v>2072</v>
      </c>
      <c r="L143" s="10">
        <v>2</v>
      </c>
      <c r="M143" s="13">
        <f t="shared" si="48"/>
        <v>900</v>
      </c>
      <c r="N143" s="13">
        <f t="shared" si="49"/>
        <v>308</v>
      </c>
      <c r="O143" s="13">
        <f t="shared" si="50"/>
        <v>592</v>
      </c>
      <c r="P143" s="10">
        <v>3</v>
      </c>
      <c r="Q143" s="13">
        <f t="shared" si="51"/>
        <v>1350</v>
      </c>
      <c r="R143" s="13">
        <f t="shared" si="52"/>
        <v>462</v>
      </c>
      <c r="S143" s="13">
        <f t="shared" si="53"/>
        <v>888</v>
      </c>
      <c r="T143" s="10">
        <v>1</v>
      </c>
      <c r="U143" s="13">
        <f t="shared" si="54"/>
        <v>450</v>
      </c>
      <c r="V143" s="13">
        <f t="shared" si="55"/>
        <v>154</v>
      </c>
      <c r="W143" s="13">
        <f t="shared" si="56"/>
        <v>296</v>
      </c>
      <c r="X143" s="10">
        <v>8</v>
      </c>
      <c r="Y143" s="13">
        <f t="shared" si="57"/>
        <v>3600</v>
      </c>
      <c r="Z143" s="13">
        <f t="shared" si="58"/>
        <v>1232</v>
      </c>
      <c r="AA143" s="13">
        <f t="shared" si="59"/>
        <v>2368</v>
      </c>
      <c r="AC143" s="13">
        <f t="shared" si="60"/>
        <v>0</v>
      </c>
      <c r="AD143" s="13">
        <f t="shared" si="61"/>
        <v>0</v>
      </c>
      <c r="AE143" s="13">
        <f t="shared" si="62"/>
        <v>0</v>
      </c>
      <c r="AG143" s="13">
        <f t="shared" si="63"/>
        <v>0</v>
      </c>
      <c r="AH143" s="13">
        <f t="shared" si="64"/>
        <v>0</v>
      </c>
      <c r="AI143" s="13">
        <f t="shared" si="65"/>
        <v>0</v>
      </c>
      <c r="AJ143" s="12" t="s">
        <v>199</v>
      </c>
      <c r="AK143">
        <v>95</v>
      </c>
    </row>
    <row r="144" spans="1:37" x14ac:dyDescent="0.35">
      <c r="A144" t="s">
        <v>35</v>
      </c>
      <c r="B144" t="s">
        <v>152</v>
      </c>
      <c r="C144" t="s">
        <v>158</v>
      </c>
      <c r="D144" s="8">
        <v>55</v>
      </c>
      <c r="E144" s="12">
        <f>VLOOKUP(C144,Information!$B$24:$C$42,2)</f>
        <v>3</v>
      </c>
      <c r="F144" s="12">
        <f t="shared" si="44"/>
        <v>165</v>
      </c>
      <c r="G144" s="8">
        <v>470</v>
      </c>
      <c r="H144" s="10">
        <v>2</v>
      </c>
      <c r="I144" s="13">
        <f t="shared" si="45"/>
        <v>940</v>
      </c>
      <c r="J144" s="13">
        <f t="shared" si="46"/>
        <v>330</v>
      </c>
      <c r="K144" s="13">
        <f t="shared" si="47"/>
        <v>610</v>
      </c>
      <c r="M144" s="13">
        <f t="shared" si="48"/>
        <v>0</v>
      </c>
      <c r="N144" s="13">
        <f t="shared" si="49"/>
        <v>0</v>
      </c>
      <c r="O144" s="13">
        <f t="shared" si="50"/>
        <v>0</v>
      </c>
      <c r="Q144" s="13">
        <f t="shared" si="51"/>
        <v>0</v>
      </c>
      <c r="R144" s="13">
        <f t="shared" si="52"/>
        <v>0</v>
      </c>
      <c r="S144" s="13">
        <f t="shared" si="53"/>
        <v>0</v>
      </c>
      <c r="U144" s="13">
        <f t="shared" si="54"/>
        <v>0</v>
      </c>
      <c r="V144" s="13">
        <f t="shared" si="55"/>
        <v>0</v>
      </c>
      <c r="W144" s="13">
        <f t="shared" si="56"/>
        <v>0</v>
      </c>
      <c r="Y144" s="13">
        <f t="shared" si="57"/>
        <v>0</v>
      </c>
      <c r="Z144" s="13">
        <f t="shared" si="58"/>
        <v>0</v>
      </c>
      <c r="AA144" s="13">
        <f t="shared" si="59"/>
        <v>0</v>
      </c>
      <c r="AC144" s="13">
        <f t="shared" si="60"/>
        <v>0</v>
      </c>
      <c r="AD144" s="13">
        <f t="shared" si="61"/>
        <v>0</v>
      </c>
      <c r="AE144" s="13">
        <f t="shared" si="62"/>
        <v>0</v>
      </c>
      <c r="AG144" s="13">
        <f t="shared" si="63"/>
        <v>0</v>
      </c>
      <c r="AH144" s="13">
        <f t="shared" si="64"/>
        <v>0</v>
      </c>
      <c r="AI144" s="13">
        <f t="shared" si="65"/>
        <v>0</v>
      </c>
      <c r="AJ144" s="12" t="s">
        <v>199</v>
      </c>
      <c r="AK144">
        <v>96</v>
      </c>
    </row>
    <row r="145" spans="1:37" x14ac:dyDescent="0.35">
      <c r="A145" t="s">
        <v>35</v>
      </c>
      <c r="B145" t="s">
        <v>152</v>
      </c>
      <c r="C145" t="s">
        <v>174</v>
      </c>
      <c r="D145" s="8">
        <v>55</v>
      </c>
      <c r="E145" s="12">
        <f>VLOOKUP(C145,Information!$B$24:$C$42,2)</f>
        <v>3.2</v>
      </c>
      <c r="F145" s="12">
        <f t="shared" si="44"/>
        <v>176</v>
      </c>
      <c r="G145" s="8">
        <v>500</v>
      </c>
      <c r="I145" s="13">
        <f t="shared" si="45"/>
        <v>0</v>
      </c>
      <c r="J145" s="13">
        <f t="shared" si="46"/>
        <v>0</v>
      </c>
      <c r="K145" s="13">
        <f t="shared" si="47"/>
        <v>0</v>
      </c>
      <c r="L145" s="10">
        <v>1</v>
      </c>
      <c r="M145" s="13">
        <f t="shared" si="48"/>
        <v>500</v>
      </c>
      <c r="N145" s="13">
        <f t="shared" si="49"/>
        <v>176</v>
      </c>
      <c r="O145" s="13">
        <f t="shared" si="50"/>
        <v>324</v>
      </c>
      <c r="Q145" s="13">
        <f t="shared" si="51"/>
        <v>0</v>
      </c>
      <c r="R145" s="13">
        <f t="shared" si="52"/>
        <v>0</v>
      </c>
      <c r="S145" s="13">
        <f t="shared" si="53"/>
        <v>0</v>
      </c>
      <c r="U145" s="13">
        <f t="shared" si="54"/>
        <v>0</v>
      </c>
      <c r="V145" s="13">
        <f t="shared" si="55"/>
        <v>0</v>
      </c>
      <c r="W145" s="13">
        <f t="shared" si="56"/>
        <v>0</v>
      </c>
      <c r="Y145" s="13">
        <f t="shared" si="57"/>
        <v>0</v>
      </c>
      <c r="Z145" s="13">
        <f t="shared" si="58"/>
        <v>0</v>
      </c>
      <c r="AA145" s="13">
        <f t="shared" si="59"/>
        <v>0</v>
      </c>
      <c r="AC145" s="13">
        <f t="shared" si="60"/>
        <v>0</v>
      </c>
      <c r="AD145" s="13">
        <f t="shared" si="61"/>
        <v>0</v>
      </c>
      <c r="AE145" s="13">
        <f t="shared" si="62"/>
        <v>0</v>
      </c>
      <c r="AG145" s="13">
        <f t="shared" si="63"/>
        <v>0</v>
      </c>
      <c r="AH145" s="13">
        <f t="shared" si="64"/>
        <v>0</v>
      </c>
      <c r="AI145" s="13">
        <f t="shared" si="65"/>
        <v>0</v>
      </c>
      <c r="AJ145" s="12" t="s">
        <v>199</v>
      </c>
      <c r="AK145">
        <v>93</v>
      </c>
    </row>
    <row r="146" spans="1:37" x14ac:dyDescent="0.35">
      <c r="A146" t="s">
        <v>35</v>
      </c>
      <c r="B146" t="s">
        <v>152</v>
      </c>
      <c r="C146" t="s">
        <v>171</v>
      </c>
      <c r="D146" s="8">
        <v>55</v>
      </c>
      <c r="E146" s="12">
        <f>VLOOKUP(C146,Information!$B$24:$C$42,2)</f>
        <v>3.2</v>
      </c>
      <c r="F146" s="12">
        <f t="shared" si="44"/>
        <v>176</v>
      </c>
      <c r="G146" s="8">
        <v>500</v>
      </c>
      <c r="H146" s="10">
        <v>1</v>
      </c>
      <c r="I146" s="13">
        <f t="shared" si="45"/>
        <v>500</v>
      </c>
      <c r="J146" s="13">
        <f t="shared" si="46"/>
        <v>176</v>
      </c>
      <c r="K146" s="13">
        <f t="shared" si="47"/>
        <v>324</v>
      </c>
      <c r="M146" s="13">
        <f t="shared" si="48"/>
        <v>0</v>
      </c>
      <c r="N146" s="13">
        <f t="shared" si="49"/>
        <v>0</v>
      </c>
      <c r="O146" s="13">
        <f t="shared" si="50"/>
        <v>0</v>
      </c>
      <c r="Q146" s="13">
        <f t="shared" si="51"/>
        <v>0</v>
      </c>
      <c r="R146" s="13">
        <f t="shared" si="52"/>
        <v>0</v>
      </c>
      <c r="S146" s="13">
        <f t="shared" si="53"/>
        <v>0</v>
      </c>
      <c r="U146" s="13">
        <f t="shared" si="54"/>
        <v>0</v>
      </c>
      <c r="V146" s="13">
        <f t="shared" si="55"/>
        <v>0</v>
      </c>
      <c r="W146" s="13">
        <f t="shared" si="56"/>
        <v>0</v>
      </c>
      <c r="Y146" s="13">
        <f t="shared" si="57"/>
        <v>0</v>
      </c>
      <c r="Z146" s="13">
        <f t="shared" si="58"/>
        <v>0</v>
      </c>
      <c r="AA146" s="13">
        <f t="shared" si="59"/>
        <v>0</v>
      </c>
      <c r="AC146" s="13">
        <f t="shared" si="60"/>
        <v>0</v>
      </c>
      <c r="AD146" s="13">
        <f t="shared" si="61"/>
        <v>0</v>
      </c>
      <c r="AE146" s="13">
        <f t="shared" si="62"/>
        <v>0</v>
      </c>
      <c r="AG146" s="13">
        <f t="shared" si="63"/>
        <v>0</v>
      </c>
      <c r="AH146" s="13">
        <f t="shared" si="64"/>
        <v>0</v>
      </c>
      <c r="AI146" s="13">
        <f t="shared" si="65"/>
        <v>0</v>
      </c>
      <c r="AJ146" s="12" t="s">
        <v>199</v>
      </c>
      <c r="AK146">
        <v>100</v>
      </c>
    </row>
    <row r="147" spans="1:37" x14ac:dyDescent="0.35">
      <c r="A147" t="s">
        <v>62</v>
      </c>
      <c r="B147" s="2" t="s">
        <v>119</v>
      </c>
      <c r="C147" s="2" t="s">
        <v>166</v>
      </c>
      <c r="D147" s="5">
        <v>14</v>
      </c>
      <c r="E147" s="12">
        <f>VLOOKUP(C147,Information!$B$24:$C$42,2)</f>
        <v>3</v>
      </c>
      <c r="F147" s="12">
        <f t="shared" si="44"/>
        <v>42</v>
      </c>
      <c r="G147" s="8">
        <v>35</v>
      </c>
      <c r="H147" s="10">
        <v>134</v>
      </c>
      <c r="I147" s="13">
        <f t="shared" si="45"/>
        <v>4690</v>
      </c>
      <c r="J147" s="13">
        <f t="shared" si="46"/>
        <v>5628</v>
      </c>
      <c r="K147" s="13">
        <f t="shared" si="47"/>
        <v>-938</v>
      </c>
      <c r="L147" s="10">
        <v>1</v>
      </c>
      <c r="M147" s="13">
        <f t="shared" si="48"/>
        <v>35</v>
      </c>
      <c r="N147" s="13">
        <f t="shared" si="49"/>
        <v>42</v>
      </c>
      <c r="O147" s="13">
        <f t="shared" si="50"/>
        <v>-7</v>
      </c>
      <c r="Q147" s="13">
        <f t="shared" si="51"/>
        <v>0</v>
      </c>
      <c r="R147" s="13">
        <f t="shared" si="52"/>
        <v>0</v>
      </c>
      <c r="S147" s="13">
        <f t="shared" si="53"/>
        <v>0</v>
      </c>
      <c r="U147" s="13">
        <f t="shared" si="54"/>
        <v>0</v>
      </c>
      <c r="V147" s="13">
        <f t="shared" si="55"/>
        <v>0</v>
      </c>
      <c r="W147" s="13">
        <f t="shared" si="56"/>
        <v>0</v>
      </c>
      <c r="Y147" s="13">
        <f t="shared" si="57"/>
        <v>0</v>
      </c>
      <c r="Z147" s="13">
        <f t="shared" si="58"/>
        <v>0</v>
      </c>
      <c r="AA147" s="13">
        <f t="shared" si="59"/>
        <v>0</v>
      </c>
      <c r="AC147" s="13">
        <f t="shared" si="60"/>
        <v>0</v>
      </c>
      <c r="AD147" s="13">
        <f t="shared" si="61"/>
        <v>0</v>
      </c>
      <c r="AE147" s="13">
        <f t="shared" si="62"/>
        <v>0</v>
      </c>
      <c r="AG147" s="13">
        <f t="shared" si="63"/>
        <v>0</v>
      </c>
      <c r="AH147" s="13">
        <f t="shared" si="64"/>
        <v>0</v>
      </c>
      <c r="AI147" s="13">
        <f t="shared" si="65"/>
        <v>0</v>
      </c>
      <c r="AJ147" s="4" t="s">
        <v>61</v>
      </c>
      <c r="AK147">
        <v>96</v>
      </c>
    </row>
    <row r="148" spans="1:37" x14ac:dyDescent="0.35">
      <c r="A148" t="s">
        <v>194</v>
      </c>
      <c r="B148" s="2" t="s">
        <v>119</v>
      </c>
      <c r="C148" s="2" t="s">
        <v>157</v>
      </c>
      <c r="D148" s="5">
        <v>14</v>
      </c>
      <c r="E148" s="12">
        <f>VLOOKUP(C148,Information!$B$24:$C$42,2)</f>
        <v>2.8</v>
      </c>
      <c r="F148" s="12">
        <f t="shared" si="44"/>
        <v>39.199999999999996</v>
      </c>
      <c r="G148" s="8">
        <v>30</v>
      </c>
      <c r="I148" s="13">
        <f t="shared" si="45"/>
        <v>0</v>
      </c>
      <c r="J148" s="13">
        <f t="shared" si="46"/>
        <v>0</v>
      </c>
      <c r="K148" s="13">
        <f t="shared" si="47"/>
        <v>0</v>
      </c>
      <c r="M148" s="13">
        <f t="shared" si="48"/>
        <v>0</v>
      </c>
      <c r="N148" s="13">
        <f t="shared" si="49"/>
        <v>0</v>
      </c>
      <c r="O148" s="13">
        <f t="shared" si="50"/>
        <v>0</v>
      </c>
      <c r="Q148" s="13">
        <f t="shared" si="51"/>
        <v>0</v>
      </c>
      <c r="R148" s="13">
        <f t="shared" si="52"/>
        <v>0</v>
      </c>
      <c r="S148" s="13">
        <f t="shared" si="53"/>
        <v>0</v>
      </c>
      <c r="U148" s="13">
        <f t="shared" si="54"/>
        <v>0</v>
      </c>
      <c r="V148" s="13">
        <f t="shared" si="55"/>
        <v>0</v>
      </c>
      <c r="W148" s="13">
        <f t="shared" si="56"/>
        <v>0</v>
      </c>
      <c r="Y148" s="13">
        <f t="shared" si="57"/>
        <v>0</v>
      </c>
      <c r="Z148" s="13">
        <f t="shared" si="58"/>
        <v>0</v>
      </c>
      <c r="AA148" s="13">
        <f t="shared" si="59"/>
        <v>0</v>
      </c>
      <c r="AC148" s="13">
        <f t="shared" si="60"/>
        <v>0</v>
      </c>
      <c r="AD148" s="13">
        <f t="shared" si="61"/>
        <v>0</v>
      </c>
      <c r="AE148" s="13">
        <f t="shared" si="62"/>
        <v>0</v>
      </c>
      <c r="AG148" s="13">
        <f t="shared" si="63"/>
        <v>0</v>
      </c>
      <c r="AH148" s="13">
        <f t="shared" si="64"/>
        <v>0</v>
      </c>
      <c r="AI148" s="13">
        <f t="shared" si="65"/>
        <v>0</v>
      </c>
      <c r="AJ148" s="4" t="s">
        <v>61</v>
      </c>
      <c r="AK148">
        <v>93</v>
      </c>
    </row>
    <row r="149" spans="1:37" x14ac:dyDescent="0.35">
      <c r="A149" t="s">
        <v>63</v>
      </c>
      <c r="B149" s="2" t="s">
        <v>119</v>
      </c>
      <c r="C149" s="2" t="s">
        <v>166</v>
      </c>
      <c r="D149" s="5">
        <v>17</v>
      </c>
      <c r="E149" s="12">
        <f>VLOOKUP(C149,Information!$B$24:$C$42,2)</f>
        <v>3</v>
      </c>
      <c r="F149" s="12">
        <f t="shared" si="44"/>
        <v>51</v>
      </c>
      <c r="G149" s="8">
        <v>40</v>
      </c>
      <c r="H149" s="10">
        <v>60</v>
      </c>
      <c r="I149" s="13">
        <f t="shared" si="45"/>
        <v>2400</v>
      </c>
      <c r="J149" s="13">
        <f t="shared" si="46"/>
        <v>3060</v>
      </c>
      <c r="K149" s="13">
        <f t="shared" si="47"/>
        <v>-660</v>
      </c>
      <c r="L149" s="10">
        <v>5</v>
      </c>
      <c r="M149" s="13">
        <f t="shared" si="48"/>
        <v>200</v>
      </c>
      <c r="N149" s="13">
        <f t="shared" si="49"/>
        <v>255</v>
      </c>
      <c r="O149" s="13">
        <f t="shared" si="50"/>
        <v>-55</v>
      </c>
      <c r="P149" s="11">
        <v>1</v>
      </c>
      <c r="Q149" s="13">
        <f t="shared" si="51"/>
        <v>40</v>
      </c>
      <c r="R149" s="13">
        <f t="shared" si="52"/>
        <v>51</v>
      </c>
      <c r="S149" s="13">
        <f t="shared" si="53"/>
        <v>-11</v>
      </c>
      <c r="U149" s="13">
        <f t="shared" si="54"/>
        <v>0</v>
      </c>
      <c r="V149" s="13">
        <f t="shared" si="55"/>
        <v>0</v>
      </c>
      <c r="W149" s="13">
        <f t="shared" si="56"/>
        <v>0</v>
      </c>
      <c r="Y149" s="13">
        <f t="shared" si="57"/>
        <v>0</v>
      </c>
      <c r="Z149" s="13">
        <f t="shared" si="58"/>
        <v>0</v>
      </c>
      <c r="AA149" s="13">
        <f t="shared" si="59"/>
        <v>0</v>
      </c>
      <c r="AC149" s="13">
        <f t="shared" si="60"/>
        <v>0</v>
      </c>
      <c r="AD149" s="13">
        <f t="shared" si="61"/>
        <v>0</v>
      </c>
      <c r="AE149" s="13">
        <f t="shared" si="62"/>
        <v>0</v>
      </c>
      <c r="AG149" s="13">
        <f t="shared" si="63"/>
        <v>0</v>
      </c>
      <c r="AH149" s="13">
        <f t="shared" si="64"/>
        <v>0</v>
      </c>
      <c r="AI149" s="13">
        <f t="shared" si="65"/>
        <v>0</v>
      </c>
      <c r="AJ149" s="4" t="s">
        <v>61</v>
      </c>
      <c r="AK149">
        <v>99</v>
      </c>
    </row>
    <row r="150" spans="1:37" x14ac:dyDescent="0.35">
      <c r="A150" t="s">
        <v>195</v>
      </c>
      <c r="B150" s="2" t="s">
        <v>119</v>
      </c>
      <c r="C150" s="2" t="s">
        <v>157</v>
      </c>
      <c r="D150" s="5">
        <v>17</v>
      </c>
      <c r="E150" s="12">
        <f>VLOOKUP(C150,Information!$B$24:$C$42,2)</f>
        <v>2.8</v>
      </c>
      <c r="F150" s="12">
        <f t="shared" si="44"/>
        <v>47.599999999999994</v>
      </c>
      <c r="G150" s="8">
        <v>38</v>
      </c>
      <c r="I150" s="13">
        <f t="shared" si="45"/>
        <v>0</v>
      </c>
      <c r="J150" s="13">
        <f t="shared" si="46"/>
        <v>0</v>
      </c>
      <c r="K150" s="13">
        <f t="shared" si="47"/>
        <v>0</v>
      </c>
      <c r="M150" s="13">
        <f t="shared" si="48"/>
        <v>0</v>
      </c>
      <c r="N150" s="13">
        <f t="shared" si="49"/>
        <v>0</v>
      </c>
      <c r="O150" s="13">
        <f t="shared" si="50"/>
        <v>0</v>
      </c>
      <c r="P150" s="11"/>
      <c r="Q150" s="13">
        <f t="shared" si="51"/>
        <v>0</v>
      </c>
      <c r="R150" s="13">
        <f t="shared" si="52"/>
        <v>0</v>
      </c>
      <c r="S150" s="13">
        <f t="shared" si="53"/>
        <v>0</v>
      </c>
      <c r="U150" s="13">
        <f t="shared" si="54"/>
        <v>0</v>
      </c>
      <c r="V150" s="13">
        <f t="shared" si="55"/>
        <v>0</v>
      </c>
      <c r="W150" s="13">
        <f t="shared" si="56"/>
        <v>0</v>
      </c>
      <c r="Y150" s="13">
        <f t="shared" si="57"/>
        <v>0</v>
      </c>
      <c r="Z150" s="13">
        <f t="shared" si="58"/>
        <v>0</v>
      </c>
      <c r="AA150" s="13">
        <f t="shared" si="59"/>
        <v>0</v>
      </c>
      <c r="AC150" s="13">
        <f t="shared" si="60"/>
        <v>0</v>
      </c>
      <c r="AD150" s="13">
        <f t="shared" si="61"/>
        <v>0</v>
      </c>
      <c r="AE150" s="13">
        <f t="shared" si="62"/>
        <v>0</v>
      </c>
      <c r="AG150" s="13">
        <f t="shared" si="63"/>
        <v>0</v>
      </c>
      <c r="AH150" s="13">
        <f t="shared" si="64"/>
        <v>0</v>
      </c>
      <c r="AI150" s="13">
        <f t="shared" si="65"/>
        <v>0</v>
      </c>
      <c r="AJ150" s="4" t="s">
        <v>61</v>
      </c>
      <c r="AK150">
        <v>99</v>
      </c>
    </row>
    <row r="151" spans="1:37" x14ac:dyDescent="0.35">
      <c r="A151" t="s">
        <v>196</v>
      </c>
      <c r="B151" s="2" t="s">
        <v>119</v>
      </c>
      <c r="C151" s="2" t="s">
        <v>174</v>
      </c>
      <c r="D151" s="5">
        <v>17</v>
      </c>
      <c r="E151" s="12">
        <f>VLOOKUP(C151,Information!$B$24:$C$42,2)</f>
        <v>3.2</v>
      </c>
      <c r="F151" s="12">
        <f t="shared" si="44"/>
        <v>54.400000000000006</v>
      </c>
      <c r="G151" s="8">
        <v>45</v>
      </c>
      <c r="I151" s="13">
        <f t="shared" si="45"/>
        <v>0</v>
      </c>
      <c r="J151" s="13">
        <f t="shared" si="46"/>
        <v>0</v>
      </c>
      <c r="K151" s="13">
        <f t="shared" si="47"/>
        <v>0</v>
      </c>
      <c r="M151" s="13">
        <f t="shared" si="48"/>
        <v>0</v>
      </c>
      <c r="N151" s="13">
        <f t="shared" si="49"/>
        <v>0</v>
      </c>
      <c r="O151" s="13">
        <f t="shared" si="50"/>
        <v>0</v>
      </c>
      <c r="P151" s="11"/>
      <c r="Q151" s="13">
        <f t="shared" si="51"/>
        <v>0</v>
      </c>
      <c r="R151" s="13">
        <f t="shared" si="52"/>
        <v>0</v>
      </c>
      <c r="S151" s="13">
        <f t="shared" si="53"/>
        <v>0</v>
      </c>
      <c r="U151" s="13">
        <f t="shared" si="54"/>
        <v>0</v>
      </c>
      <c r="V151" s="13">
        <f t="shared" si="55"/>
        <v>0</v>
      </c>
      <c r="W151" s="13">
        <f t="shared" si="56"/>
        <v>0</v>
      </c>
      <c r="Y151" s="13">
        <f t="shared" si="57"/>
        <v>0</v>
      </c>
      <c r="Z151" s="13">
        <f t="shared" si="58"/>
        <v>0</v>
      </c>
      <c r="AA151" s="13">
        <f t="shared" si="59"/>
        <v>0</v>
      </c>
      <c r="AC151" s="13">
        <f t="shared" si="60"/>
        <v>0</v>
      </c>
      <c r="AD151" s="13">
        <f t="shared" si="61"/>
        <v>0</v>
      </c>
      <c r="AE151" s="13">
        <f t="shared" si="62"/>
        <v>0</v>
      </c>
      <c r="AG151" s="13">
        <f t="shared" si="63"/>
        <v>0</v>
      </c>
      <c r="AH151" s="13">
        <f t="shared" si="64"/>
        <v>0</v>
      </c>
      <c r="AI151" s="13">
        <f t="shared" si="65"/>
        <v>0</v>
      </c>
      <c r="AJ151" s="4" t="s">
        <v>61</v>
      </c>
      <c r="AK151">
        <v>97</v>
      </c>
    </row>
    <row r="152" spans="1:37" x14ac:dyDescent="0.35">
      <c r="A152" t="s">
        <v>64</v>
      </c>
      <c r="B152" s="2" t="s">
        <v>119</v>
      </c>
      <c r="C152" s="2" t="s">
        <v>166</v>
      </c>
      <c r="D152" s="5">
        <v>20</v>
      </c>
      <c r="E152" s="12">
        <f>VLOOKUP(C152,Information!$B$24:$C$42,2)</f>
        <v>3</v>
      </c>
      <c r="F152" s="12">
        <f t="shared" si="44"/>
        <v>60</v>
      </c>
      <c r="G152" s="8">
        <v>60</v>
      </c>
      <c r="H152" s="10">
        <v>55</v>
      </c>
      <c r="I152" s="13">
        <f t="shared" si="45"/>
        <v>3300</v>
      </c>
      <c r="J152" s="13">
        <f t="shared" si="46"/>
        <v>3300</v>
      </c>
      <c r="K152" s="13">
        <f t="shared" si="47"/>
        <v>0</v>
      </c>
      <c r="L152" s="10">
        <v>35</v>
      </c>
      <c r="M152" s="13">
        <f t="shared" si="48"/>
        <v>2100</v>
      </c>
      <c r="N152" s="13">
        <f t="shared" si="49"/>
        <v>2100</v>
      </c>
      <c r="O152" s="13">
        <f t="shared" si="50"/>
        <v>0</v>
      </c>
      <c r="P152" s="11">
        <v>7</v>
      </c>
      <c r="Q152" s="13">
        <f t="shared" si="51"/>
        <v>420</v>
      </c>
      <c r="R152" s="13">
        <f t="shared" si="52"/>
        <v>420</v>
      </c>
      <c r="S152" s="13">
        <f t="shared" si="53"/>
        <v>0</v>
      </c>
      <c r="U152" s="13">
        <f t="shared" si="54"/>
        <v>0</v>
      </c>
      <c r="V152" s="13">
        <f t="shared" si="55"/>
        <v>0</v>
      </c>
      <c r="W152" s="13">
        <f t="shared" si="56"/>
        <v>0</v>
      </c>
      <c r="Y152" s="13">
        <f t="shared" si="57"/>
        <v>0</v>
      </c>
      <c r="Z152" s="13">
        <f t="shared" si="58"/>
        <v>0</v>
      </c>
      <c r="AA152" s="13">
        <f t="shared" si="59"/>
        <v>0</v>
      </c>
      <c r="AC152" s="13">
        <f t="shared" si="60"/>
        <v>0</v>
      </c>
      <c r="AD152" s="13">
        <f t="shared" si="61"/>
        <v>0</v>
      </c>
      <c r="AE152" s="13">
        <f t="shared" si="62"/>
        <v>0</v>
      </c>
      <c r="AG152" s="13">
        <f t="shared" si="63"/>
        <v>0</v>
      </c>
      <c r="AH152" s="13">
        <f t="shared" si="64"/>
        <v>0</v>
      </c>
      <c r="AI152" s="13">
        <f t="shared" si="65"/>
        <v>0</v>
      </c>
      <c r="AJ152" s="4" t="s">
        <v>61</v>
      </c>
      <c r="AK152">
        <v>100</v>
      </c>
    </row>
    <row r="153" spans="1:37" x14ac:dyDescent="0.35">
      <c r="A153" t="s">
        <v>65</v>
      </c>
      <c r="B153" s="2" t="s">
        <v>116</v>
      </c>
      <c r="C153" s="2" t="s">
        <v>166</v>
      </c>
      <c r="D153" s="5">
        <v>11</v>
      </c>
      <c r="E153" s="12">
        <f>VLOOKUP(C153,Information!$B$24:$C$42,2)</f>
        <v>3</v>
      </c>
      <c r="F153" s="12">
        <f t="shared" si="44"/>
        <v>33</v>
      </c>
      <c r="G153" s="8">
        <v>75</v>
      </c>
      <c r="H153" s="10">
        <v>130</v>
      </c>
      <c r="I153" s="13">
        <f t="shared" si="45"/>
        <v>9750</v>
      </c>
      <c r="J153" s="13">
        <f t="shared" si="46"/>
        <v>4290</v>
      </c>
      <c r="K153" s="13">
        <f t="shared" si="47"/>
        <v>5460</v>
      </c>
      <c r="L153" s="10">
        <v>77</v>
      </c>
      <c r="M153" s="13">
        <f t="shared" si="48"/>
        <v>5775</v>
      </c>
      <c r="N153" s="13">
        <f t="shared" si="49"/>
        <v>2541</v>
      </c>
      <c r="O153" s="13">
        <f t="shared" si="50"/>
        <v>3234</v>
      </c>
      <c r="P153" s="11">
        <v>12</v>
      </c>
      <c r="Q153" s="13">
        <f t="shared" si="51"/>
        <v>900</v>
      </c>
      <c r="R153" s="13">
        <f t="shared" si="52"/>
        <v>396</v>
      </c>
      <c r="S153" s="13">
        <f t="shared" si="53"/>
        <v>504</v>
      </c>
      <c r="U153" s="13">
        <f t="shared" si="54"/>
        <v>0</v>
      </c>
      <c r="V153" s="13">
        <f t="shared" si="55"/>
        <v>0</v>
      </c>
      <c r="W153" s="13">
        <f t="shared" si="56"/>
        <v>0</v>
      </c>
      <c r="Y153" s="13">
        <f t="shared" si="57"/>
        <v>0</v>
      </c>
      <c r="Z153" s="13">
        <f t="shared" si="58"/>
        <v>0</v>
      </c>
      <c r="AA153" s="13">
        <f t="shared" si="59"/>
        <v>0</v>
      </c>
      <c r="AC153" s="13">
        <f t="shared" si="60"/>
        <v>0</v>
      </c>
      <c r="AD153" s="13">
        <f t="shared" si="61"/>
        <v>0</v>
      </c>
      <c r="AE153" s="13">
        <f t="shared" si="62"/>
        <v>0</v>
      </c>
      <c r="AG153" s="13">
        <f t="shared" si="63"/>
        <v>0</v>
      </c>
      <c r="AH153" s="13">
        <f t="shared" si="64"/>
        <v>0</v>
      </c>
      <c r="AI153" s="13">
        <f t="shared" si="65"/>
        <v>0</v>
      </c>
      <c r="AJ153" s="4" t="s">
        <v>61</v>
      </c>
      <c r="AK153">
        <v>90</v>
      </c>
    </row>
    <row r="154" spans="1:37" x14ac:dyDescent="0.35">
      <c r="A154" t="s">
        <v>65</v>
      </c>
      <c r="B154" s="2" t="s">
        <v>116</v>
      </c>
      <c r="C154" s="2" t="s">
        <v>174</v>
      </c>
      <c r="D154" s="5">
        <v>11</v>
      </c>
      <c r="E154" s="12">
        <f>VLOOKUP(C154,Information!$B$24:$C$42,2)</f>
        <v>3.2</v>
      </c>
      <c r="F154" s="12">
        <f t="shared" si="44"/>
        <v>35.200000000000003</v>
      </c>
      <c r="G154" s="8">
        <v>85</v>
      </c>
      <c r="I154" s="13">
        <f t="shared" si="45"/>
        <v>0</v>
      </c>
      <c r="J154" s="13">
        <f t="shared" si="46"/>
        <v>0</v>
      </c>
      <c r="K154" s="13">
        <f t="shared" si="47"/>
        <v>0</v>
      </c>
      <c r="M154" s="13">
        <f t="shared" si="48"/>
        <v>0</v>
      </c>
      <c r="N154" s="13">
        <f t="shared" si="49"/>
        <v>0</v>
      </c>
      <c r="O154" s="13">
        <f t="shared" si="50"/>
        <v>0</v>
      </c>
      <c r="P154" s="11"/>
      <c r="Q154" s="13">
        <f t="shared" si="51"/>
        <v>0</v>
      </c>
      <c r="R154" s="13">
        <f t="shared" si="52"/>
        <v>0</v>
      </c>
      <c r="S154" s="13">
        <f t="shared" si="53"/>
        <v>0</v>
      </c>
      <c r="U154" s="13">
        <f t="shared" si="54"/>
        <v>0</v>
      </c>
      <c r="V154" s="13">
        <f t="shared" si="55"/>
        <v>0</v>
      </c>
      <c r="W154" s="13">
        <f t="shared" si="56"/>
        <v>0</v>
      </c>
      <c r="Y154" s="13">
        <f t="shared" si="57"/>
        <v>0</v>
      </c>
      <c r="Z154" s="13">
        <f t="shared" si="58"/>
        <v>0</v>
      </c>
      <c r="AA154" s="13">
        <f t="shared" si="59"/>
        <v>0</v>
      </c>
      <c r="AC154" s="13">
        <f t="shared" si="60"/>
        <v>0</v>
      </c>
      <c r="AD154" s="13">
        <f t="shared" si="61"/>
        <v>0</v>
      </c>
      <c r="AE154" s="13">
        <f t="shared" si="62"/>
        <v>0</v>
      </c>
      <c r="AG154" s="13">
        <f t="shared" si="63"/>
        <v>0</v>
      </c>
      <c r="AH154" s="13">
        <f t="shared" si="64"/>
        <v>0</v>
      </c>
      <c r="AI154" s="13">
        <f t="shared" si="65"/>
        <v>0</v>
      </c>
      <c r="AJ154" s="4" t="s">
        <v>61</v>
      </c>
      <c r="AK154">
        <v>98</v>
      </c>
    </row>
    <row r="155" spans="1:37" x14ac:dyDescent="0.35">
      <c r="A155" t="s">
        <v>66</v>
      </c>
      <c r="B155" s="2" t="s">
        <v>116</v>
      </c>
      <c r="C155" s="2" t="s">
        <v>166</v>
      </c>
      <c r="D155" s="5">
        <v>15</v>
      </c>
      <c r="E155" s="12">
        <f>VLOOKUP(C155,Information!$B$24:$C$42,2)</f>
        <v>3</v>
      </c>
      <c r="F155" s="12">
        <f t="shared" si="44"/>
        <v>45</v>
      </c>
      <c r="G155" s="8">
        <v>60</v>
      </c>
      <c r="H155" s="10">
        <v>135</v>
      </c>
      <c r="I155" s="13">
        <f t="shared" si="45"/>
        <v>8100</v>
      </c>
      <c r="J155" s="13">
        <f t="shared" si="46"/>
        <v>6075</v>
      </c>
      <c r="K155" s="13">
        <f t="shared" si="47"/>
        <v>2025</v>
      </c>
      <c r="L155" s="10">
        <v>65</v>
      </c>
      <c r="M155" s="13">
        <f t="shared" si="48"/>
        <v>3900</v>
      </c>
      <c r="N155" s="13">
        <f t="shared" si="49"/>
        <v>2925</v>
      </c>
      <c r="O155" s="13">
        <f t="shared" si="50"/>
        <v>975</v>
      </c>
      <c r="P155" s="11">
        <v>7</v>
      </c>
      <c r="Q155" s="13">
        <f t="shared" si="51"/>
        <v>420</v>
      </c>
      <c r="R155" s="13">
        <f t="shared" si="52"/>
        <v>315</v>
      </c>
      <c r="S155" s="13">
        <f t="shared" si="53"/>
        <v>105</v>
      </c>
      <c r="U155" s="13">
        <f t="shared" si="54"/>
        <v>0</v>
      </c>
      <c r="V155" s="13">
        <f t="shared" si="55"/>
        <v>0</v>
      </c>
      <c r="W155" s="13">
        <f t="shared" si="56"/>
        <v>0</v>
      </c>
      <c r="Y155" s="13">
        <f t="shared" si="57"/>
        <v>0</v>
      </c>
      <c r="Z155" s="13">
        <f t="shared" si="58"/>
        <v>0</v>
      </c>
      <c r="AA155" s="13">
        <f t="shared" si="59"/>
        <v>0</v>
      </c>
      <c r="AC155" s="13">
        <f t="shared" si="60"/>
        <v>0</v>
      </c>
      <c r="AD155" s="13">
        <f t="shared" si="61"/>
        <v>0</v>
      </c>
      <c r="AE155" s="13">
        <f t="shared" si="62"/>
        <v>0</v>
      </c>
      <c r="AG155" s="13">
        <f t="shared" si="63"/>
        <v>0</v>
      </c>
      <c r="AH155" s="13">
        <f t="shared" si="64"/>
        <v>0</v>
      </c>
      <c r="AI155" s="13">
        <f t="shared" si="65"/>
        <v>0</v>
      </c>
      <c r="AJ155" s="4" t="s">
        <v>61</v>
      </c>
      <c r="AK155">
        <v>91</v>
      </c>
    </row>
    <row r="156" spans="1:37" x14ac:dyDescent="0.35">
      <c r="A156" t="s">
        <v>67</v>
      </c>
      <c r="B156" s="2" t="s">
        <v>116</v>
      </c>
      <c r="C156" s="2" t="s">
        <v>166</v>
      </c>
      <c r="D156" s="5">
        <v>20</v>
      </c>
      <c r="E156" s="12">
        <f>VLOOKUP(C156,Information!$B$24:$C$42,2)</f>
        <v>3</v>
      </c>
      <c r="F156" s="12">
        <f t="shared" si="44"/>
        <v>60</v>
      </c>
      <c r="G156" s="8">
        <v>85</v>
      </c>
      <c r="H156" s="10">
        <v>208</v>
      </c>
      <c r="I156" s="13">
        <f t="shared" si="45"/>
        <v>17680</v>
      </c>
      <c r="J156" s="13">
        <f t="shared" si="46"/>
        <v>12480</v>
      </c>
      <c r="K156" s="13">
        <f t="shared" si="47"/>
        <v>5200</v>
      </c>
      <c r="L156" s="10">
        <v>83</v>
      </c>
      <c r="M156" s="13">
        <f t="shared" si="48"/>
        <v>7055</v>
      </c>
      <c r="N156" s="13">
        <f t="shared" si="49"/>
        <v>4980</v>
      </c>
      <c r="O156" s="13">
        <f t="shared" si="50"/>
        <v>2075</v>
      </c>
      <c r="P156" s="11">
        <v>20</v>
      </c>
      <c r="Q156" s="13">
        <f t="shared" si="51"/>
        <v>1700</v>
      </c>
      <c r="R156" s="13">
        <f t="shared" si="52"/>
        <v>1200</v>
      </c>
      <c r="S156" s="13">
        <f t="shared" si="53"/>
        <v>500</v>
      </c>
      <c r="U156" s="13">
        <f t="shared" si="54"/>
        <v>0</v>
      </c>
      <c r="V156" s="13">
        <f t="shared" si="55"/>
        <v>0</v>
      </c>
      <c r="W156" s="13">
        <f t="shared" si="56"/>
        <v>0</v>
      </c>
      <c r="Y156" s="13">
        <f t="shared" si="57"/>
        <v>0</v>
      </c>
      <c r="Z156" s="13">
        <f t="shared" si="58"/>
        <v>0</v>
      </c>
      <c r="AA156" s="13">
        <f t="shared" si="59"/>
        <v>0</v>
      </c>
      <c r="AC156" s="13">
        <f t="shared" si="60"/>
        <v>0</v>
      </c>
      <c r="AD156" s="13">
        <f t="shared" si="61"/>
        <v>0</v>
      </c>
      <c r="AE156" s="13">
        <f t="shared" si="62"/>
        <v>0</v>
      </c>
      <c r="AG156" s="13">
        <f t="shared" si="63"/>
        <v>0</v>
      </c>
      <c r="AH156" s="13">
        <f t="shared" si="64"/>
        <v>0</v>
      </c>
      <c r="AI156" s="13">
        <f t="shared" si="65"/>
        <v>0</v>
      </c>
      <c r="AJ156" s="4" t="s">
        <v>61</v>
      </c>
      <c r="AK156">
        <v>94</v>
      </c>
    </row>
    <row r="157" spans="1:37" x14ac:dyDescent="0.35">
      <c r="A157" t="s">
        <v>68</v>
      </c>
      <c r="B157" s="2" t="s">
        <v>117</v>
      </c>
      <c r="C157" s="2" t="s">
        <v>166</v>
      </c>
      <c r="D157" s="5">
        <v>5</v>
      </c>
      <c r="E157" s="12">
        <f>VLOOKUP(C157,Information!$B$24:$C$42,2)</f>
        <v>3</v>
      </c>
      <c r="F157" s="12">
        <f t="shared" si="44"/>
        <v>15</v>
      </c>
      <c r="G157" s="8">
        <v>45</v>
      </c>
      <c r="H157" s="10">
        <v>122</v>
      </c>
      <c r="I157" s="13">
        <f t="shared" si="45"/>
        <v>5490</v>
      </c>
      <c r="J157" s="13">
        <f t="shared" si="46"/>
        <v>1830</v>
      </c>
      <c r="K157" s="13">
        <f t="shared" si="47"/>
        <v>3660</v>
      </c>
      <c r="L157" s="10">
        <v>91</v>
      </c>
      <c r="M157" s="13">
        <f t="shared" si="48"/>
        <v>4095</v>
      </c>
      <c r="N157" s="13">
        <f t="shared" si="49"/>
        <v>1365</v>
      </c>
      <c r="O157" s="13">
        <f t="shared" si="50"/>
        <v>2730</v>
      </c>
      <c r="P157" s="11">
        <v>3</v>
      </c>
      <c r="Q157" s="13">
        <f t="shared" si="51"/>
        <v>135</v>
      </c>
      <c r="R157" s="13">
        <f t="shared" si="52"/>
        <v>45</v>
      </c>
      <c r="S157" s="13">
        <f t="shared" si="53"/>
        <v>90</v>
      </c>
      <c r="U157" s="13">
        <f t="shared" si="54"/>
        <v>0</v>
      </c>
      <c r="V157" s="13">
        <f t="shared" si="55"/>
        <v>0</v>
      </c>
      <c r="W157" s="13">
        <f t="shared" si="56"/>
        <v>0</v>
      </c>
      <c r="Y157" s="13">
        <f t="shared" si="57"/>
        <v>0</v>
      </c>
      <c r="Z157" s="13">
        <f t="shared" si="58"/>
        <v>0</v>
      </c>
      <c r="AA157" s="13">
        <f t="shared" si="59"/>
        <v>0</v>
      </c>
      <c r="AC157" s="13">
        <f t="shared" si="60"/>
        <v>0</v>
      </c>
      <c r="AD157" s="13">
        <f t="shared" si="61"/>
        <v>0</v>
      </c>
      <c r="AE157" s="13">
        <f t="shared" si="62"/>
        <v>0</v>
      </c>
      <c r="AG157" s="13">
        <f t="shared" si="63"/>
        <v>0</v>
      </c>
      <c r="AH157" s="13">
        <f t="shared" si="64"/>
        <v>0</v>
      </c>
      <c r="AI157" s="13">
        <f t="shared" si="65"/>
        <v>0</v>
      </c>
      <c r="AJ157" s="4" t="s">
        <v>61</v>
      </c>
      <c r="AK157">
        <v>97</v>
      </c>
    </row>
    <row r="158" spans="1:37" x14ac:dyDescent="0.35">
      <c r="A158" t="s">
        <v>69</v>
      </c>
      <c r="B158" s="2" t="s">
        <v>117</v>
      </c>
      <c r="C158" s="2" t="s">
        <v>166</v>
      </c>
      <c r="D158" s="5">
        <v>10</v>
      </c>
      <c r="E158" s="12">
        <f>VLOOKUP(C158,Information!$B$24:$C$42,2)</f>
        <v>3</v>
      </c>
      <c r="F158" s="12">
        <f t="shared" si="44"/>
        <v>30</v>
      </c>
      <c r="G158" s="8">
        <v>59</v>
      </c>
      <c r="H158" s="10">
        <v>194</v>
      </c>
      <c r="I158" s="13">
        <f t="shared" si="45"/>
        <v>11446</v>
      </c>
      <c r="J158" s="13">
        <f t="shared" si="46"/>
        <v>5820</v>
      </c>
      <c r="K158" s="13">
        <f t="shared" si="47"/>
        <v>5626</v>
      </c>
      <c r="L158" s="10">
        <v>102</v>
      </c>
      <c r="M158" s="13">
        <f t="shared" si="48"/>
        <v>6018</v>
      </c>
      <c r="N158" s="13">
        <f t="shared" si="49"/>
        <v>3060</v>
      </c>
      <c r="O158" s="13">
        <f t="shared" si="50"/>
        <v>2958</v>
      </c>
      <c r="P158" s="11">
        <v>2</v>
      </c>
      <c r="Q158" s="13">
        <f t="shared" si="51"/>
        <v>118</v>
      </c>
      <c r="R158" s="13">
        <f t="shared" si="52"/>
        <v>60</v>
      </c>
      <c r="S158" s="13">
        <f t="shared" si="53"/>
        <v>58</v>
      </c>
      <c r="U158" s="13">
        <f t="shared" si="54"/>
        <v>0</v>
      </c>
      <c r="V158" s="13">
        <f t="shared" si="55"/>
        <v>0</v>
      </c>
      <c r="W158" s="13">
        <f t="shared" si="56"/>
        <v>0</v>
      </c>
      <c r="Y158" s="13">
        <f t="shared" si="57"/>
        <v>0</v>
      </c>
      <c r="Z158" s="13">
        <f t="shared" si="58"/>
        <v>0</v>
      </c>
      <c r="AA158" s="13">
        <f t="shared" si="59"/>
        <v>0</v>
      </c>
      <c r="AC158" s="13">
        <f t="shared" si="60"/>
        <v>0</v>
      </c>
      <c r="AD158" s="13">
        <f t="shared" si="61"/>
        <v>0</v>
      </c>
      <c r="AE158" s="13">
        <f t="shared" si="62"/>
        <v>0</v>
      </c>
      <c r="AG158" s="13">
        <f t="shared" si="63"/>
        <v>0</v>
      </c>
      <c r="AH158" s="13">
        <f t="shared" si="64"/>
        <v>0</v>
      </c>
      <c r="AI158" s="13">
        <f t="shared" si="65"/>
        <v>0</v>
      </c>
      <c r="AJ158" s="4" t="s">
        <v>61</v>
      </c>
      <c r="AK158">
        <v>96</v>
      </c>
    </row>
    <row r="159" spans="1:37" x14ac:dyDescent="0.35">
      <c r="A159" t="s">
        <v>70</v>
      </c>
      <c r="B159" s="2" t="s">
        <v>117</v>
      </c>
      <c r="C159" s="2" t="s">
        <v>166</v>
      </c>
      <c r="D159" s="5">
        <v>13</v>
      </c>
      <c r="E159" s="12">
        <f>VLOOKUP(C159,Information!$B$24:$C$42,2)</f>
        <v>3</v>
      </c>
      <c r="F159" s="12">
        <f t="shared" si="44"/>
        <v>39</v>
      </c>
      <c r="G159" s="8">
        <v>75</v>
      </c>
      <c r="H159" s="10">
        <v>147</v>
      </c>
      <c r="I159" s="13">
        <f t="shared" si="45"/>
        <v>11025</v>
      </c>
      <c r="J159" s="13">
        <f t="shared" si="46"/>
        <v>5733</v>
      </c>
      <c r="K159" s="13">
        <f t="shared" si="47"/>
        <v>5292</v>
      </c>
      <c r="L159" s="10">
        <v>110</v>
      </c>
      <c r="M159" s="13">
        <f t="shared" si="48"/>
        <v>8250</v>
      </c>
      <c r="N159" s="13">
        <f t="shared" si="49"/>
        <v>4290</v>
      </c>
      <c r="O159" s="13">
        <f t="shared" si="50"/>
        <v>3960</v>
      </c>
      <c r="P159" s="11">
        <v>17</v>
      </c>
      <c r="Q159" s="13">
        <f t="shared" si="51"/>
        <v>1275</v>
      </c>
      <c r="R159" s="13">
        <f t="shared" si="52"/>
        <v>663</v>
      </c>
      <c r="S159" s="13">
        <f t="shared" si="53"/>
        <v>612</v>
      </c>
      <c r="U159" s="13">
        <f t="shared" si="54"/>
        <v>0</v>
      </c>
      <c r="V159" s="13">
        <f t="shared" si="55"/>
        <v>0</v>
      </c>
      <c r="W159" s="13">
        <f t="shared" si="56"/>
        <v>0</v>
      </c>
      <c r="Y159" s="13">
        <f t="shared" si="57"/>
        <v>0</v>
      </c>
      <c r="Z159" s="13">
        <f t="shared" si="58"/>
        <v>0</v>
      </c>
      <c r="AA159" s="13">
        <f t="shared" si="59"/>
        <v>0</v>
      </c>
      <c r="AC159" s="13">
        <f t="shared" si="60"/>
        <v>0</v>
      </c>
      <c r="AD159" s="13">
        <f t="shared" si="61"/>
        <v>0</v>
      </c>
      <c r="AE159" s="13">
        <f t="shared" si="62"/>
        <v>0</v>
      </c>
      <c r="AG159" s="13">
        <f t="shared" si="63"/>
        <v>0</v>
      </c>
      <c r="AH159" s="13">
        <f t="shared" si="64"/>
        <v>0</v>
      </c>
      <c r="AI159" s="13">
        <f t="shared" si="65"/>
        <v>0</v>
      </c>
      <c r="AJ159" s="4" t="s">
        <v>61</v>
      </c>
      <c r="AK159">
        <v>91</v>
      </c>
    </row>
    <row r="160" spans="1:37" x14ac:dyDescent="0.35">
      <c r="A160" t="s">
        <v>71</v>
      </c>
      <c r="B160" s="2" t="s">
        <v>117</v>
      </c>
      <c r="C160" s="2" t="s">
        <v>166</v>
      </c>
      <c r="D160" s="5">
        <v>17</v>
      </c>
      <c r="E160" s="12">
        <f>VLOOKUP(C160,Information!$B$24:$C$42,2)</f>
        <v>3</v>
      </c>
      <c r="F160" s="12">
        <f t="shared" si="44"/>
        <v>51</v>
      </c>
      <c r="G160" s="8">
        <v>90</v>
      </c>
      <c r="H160" s="10">
        <v>133</v>
      </c>
      <c r="I160" s="13">
        <f t="shared" si="45"/>
        <v>11970</v>
      </c>
      <c r="J160" s="13">
        <f t="shared" si="46"/>
        <v>6783</v>
      </c>
      <c r="K160" s="13">
        <f t="shared" si="47"/>
        <v>5187</v>
      </c>
      <c r="L160" s="10">
        <v>93</v>
      </c>
      <c r="M160" s="13">
        <f t="shared" si="48"/>
        <v>8370</v>
      </c>
      <c r="N160" s="13">
        <f t="shared" si="49"/>
        <v>4743</v>
      </c>
      <c r="O160" s="13">
        <f t="shared" si="50"/>
        <v>3627</v>
      </c>
      <c r="P160" s="11">
        <v>8</v>
      </c>
      <c r="Q160" s="13">
        <f t="shared" si="51"/>
        <v>720</v>
      </c>
      <c r="R160" s="13">
        <f t="shared" si="52"/>
        <v>408</v>
      </c>
      <c r="S160" s="13">
        <f t="shared" si="53"/>
        <v>312</v>
      </c>
      <c r="U160" s="13">
        <f t="shared" si="54"/>
        <v>0</v>
      </c>
      <c r="V160" s="13">
        <f t="shared" si="55"/>
        <v>0</v>
      </c>
      <c r="W160" s="13">
        <f t="shared" si="56"/>
        <v>0</v>
      </c>
      <c r="Y160" s="13">
        <f t="shared" si="57"/>
        <v>0</v>
      </c>
      <c r="Z160" s="13">
        <f t="shared" si="58"/>
        <v>0</v>
      </c>
      <c r="AA160" s="13">
        <f t="shared" si="59"/>
        <v>0</v>
      </c>
      <c r="AC160" s="13">
        <f t="shared" si="60"/>
        <v>0</v>
      </c>
      <c r="AD160" s="13">
        <f t="shared" si="61"/>
        <v>0</v>
      </c>
      <c r="AE160" s="13">
        <f t="shared" si="62"/>
        <v>0</v>
      </c>
      <c r="AG160" s="13">
        <f t="shared" si="63"/>
        <v>0</v>
      </c>
      <c r="AH160" s="13">
        <f t="shared" si="64"/>
        <v>0</v>
      </c>
      <c r="AI160" s="13">
        <f t="shared" si="65"/>
        <v>0</v>
      </c>
      <c r="AJ160" s="4" t="s">
        <v>61</v>
      </c>
      <c r="AK160">
        <v>95</v>
      </c>
    </row>
    <row r="161" spans="1:37" x14ac:dyDescent="0.35">
      <c r="A161" t="s">
        <v>73</v>
      </c>
      <c r="B161" s="2" t="s">
        <v>113</v>
      </c>
      <c r="C161" s="2" t="s">
        <v>166</v>
      </c>
      <c r="D161" s="5">
        <v>8</v>
      </c>
      <c r="E161" s="12">
        <f>VLOOKUP(C161,Information!$B$24:$C$42,2)</f>
        <v>3</v>
      </c>
      <c r="F161" s="12">
        <f t="shared" si="44"/>
        <v>24</v>
      </c>
      <c r="G161" s="8">
        <v>45</v>
      </c>
      <c r="H161" s="10">
        <v>173</v>
      </c>
      <c r="I161" s="13">
        <f t="shared" si="45"/>
        <v>7785</v>
      </c>
      <c r="J161" s="13">
        <f t="shared" si="46"/>
        <v>4152</v>
      </c>
      <c r="K161" s="13">
        <f t="shared" si="47"/>
        <v>3633</v>
      </c>
      <c r="L161" s="10">
        <v>91</v>
      </c>
      <c r="M161" s="13">
        <f t="shared" si="48"/>
        <v>4095</v>
      </c>
      <c r="N161" s="13">
        <f t="shared" si="49"/>
        <v>2184</v>
      </c>
      <c r="O161" s="13">
        <f t="shared" si="50"/>
        <v>1911</v>
      </c>
      <c r="P161" s="11">
        <v>75</v>
      </c>
      <c r="Q161" s="13">
        <f t="shared" si="51"/>
        <v>3375</v>
      </c>
      <c r="R161" s="13">
        <f t="shared" si="52"/>
        <v>1800</v>
      </c>
      <c r="S161" s="13">
        <f t="shared" si="53"/>
        <v>1575</v>
      </c>
      <c r="U161" s="13">
        <f t="shared" si="54"/>
        <v>0</v>
      </c>
      <c r="V161" s="13">
        <f t="shared" si="55"/>
        <v>0</v>
      </c>
      <c r="W161" s="13">
        <f t="shared" si="56"/>
        <v>0</v>
      </c>
      <c r="Y161" s="13">
        <f t="shared" si="57"/>
        <v>0</v>
      </c>
      <c r="Z161" s="13">
        <f t="shared" si="58"/>
        <v>0</v>
      </c>
      <c r="AA161" s="13">
        <f t="shared" si="59"/>
        <v>0</v>
      </c>
      <c r="AC161" s="13">
        <f t="shared" si="60"/>
        <v>0</v>
      </c>
      <c r="AD161" s="13">
        <f t="shared" si="61"/>
        <v>0</v>
      </c>
      <c r="AE161" s="13">
        <f t="shared" si="62"/>
        <v>0</v>
      </c>
      <c r="AG161" s="13">
        <f t="shared" si="63"/>
        <v>0</v>
      </c>
      <c r="AH161" s="13">
        <f t="shared" si="64"/>
        <v>0</v>
      </c>
      <c r="AI161" s="13">
        <f t="shared" si="65"/>
        <v>0</v>
      </c>
      <c r="AJ161" s="4" t="s">
        <v>61</v>
      </c>
      <c r="AK161">
        <v>91</v>
      </c>
    </row>
    <row r="162" spans="1:37" x14ac:dyDescent="0.35">
      <c r="A162" t="s">
        <v>74</v>
      </c>
      <c r="B162" s="2" t="s">
        <v>113</v>
      </c>
      <c r="C162" s="2" t="s">
        <v>166</v>
      </c>
      <c r="D162" s="5">
        <v>10</v>
      </c>
      <c r="E162" s="12">
        <f>VLOOKUP(C162,Information!$B$24:$C$42,2)</f>
        <v>3</v>
      </c>
      <c r="F162" s="12">
        <f t="shared" si="44"/>
        <v>30</v>
      </c>
      <c r="G162" s="8">
        <v>60</v>
      </c>
      <c r="H162" s="10">
        <v>430</v>
      </c>
      <c r="I162" s="13">
        <f t="shared" si="45"/>
        <v>25800</v>
      </c>
      <c r="J162" s="13">
        <f t="shared" si="46"/>
        <v>12900</v>
      </c>
      <c r="K162" s="13">
        <f t="shared" si="47"/>
        <v>12900</v>
      </c>
      <c r="L162" s="10">
        <v>223</v>
      </c>
      <c r="M162" s="13">
        <f t="shared" si="48"/>
        <v>13380</v>
      </c>
      <c r="N162" s="13">
        <f t="shared" si="49"/>
        <v>6690</v>
      </c>
      <c r="O162" s="13">
        <f t="shared" si="50"/>
        <v>6690</v>
      </c>
      <c r="P162" s="11">
        <v>157</v>
      </c>
      <c r="Q162" s="13">
        <f t="shared" si="51"/>
        <v>9420</v>
      </c>
      <c r="R162" s="13">
        <f t="shared" si="52"/>
        <v>4710</v>
      </c>
      <c r="S162" s="13">
        <f t="shared" si="53"/>
        <v>4710</v>
      </c>
      <c r="U162" s="13">
        <f t="shared" si="54"/>
        <v>0</v>
      </c>
      <c r="V162" s="13">
        <f t="shared" si="55"/>
        <v>0</v>
      </c>
      <c r="W162" s="13">
        <f t="shared" si="56"/>
        <v>0</v>
      </c>
      <c r="Y162" s="13">
        <f t="shared" si="57"/>
        <v>0</v>
      </c>
      <c r="Z162" s="13">
        <f t="shared" si="58"/>
        <v>0</v>
      </c>
      <c r="AA162" s="13">
        <f t="shared" si="59"/>
        <v>0</v>
      </c>
      <c r="AC162" s="13">
        <f t="shared" si="60"/>
        <v>0</v>
      </c>
      <c r="AD162" s="13">
        <f t="shared" si="61"/>
        <v>0</v>
      </c>
      <c r="AE162" s="13">
        <f t="shared" si="62"/>
        <v>0</v>
      </c>
      <c r="AG162" s="13">
        <f t="shared" si="63"/>
        <v>0</v>
      </c>
      <c r="AH162" s="13">
        <f t="shared" si="64"/>
        <v>0</v>
      </c>
      <c r="AI162" s="13">
        <f t="shared" si="65"/>
        <v>0</v>
      </c>
      <c r="AJ162" s="4" t="s">
        <v>61</v>
      </c>
      <c r="AK162">
        <v>95</v>
      </c>
    </row>
    <row r="163" spans="1:37" x14ac:dyDescent="0.35">
      <c r="A163" t="s">
        <v>75</v>
      </c>
      <c r="B163" s="2" t="s">
        <v>113</v>
      </c>
      <c r="C163" s="2" t="s">
        <v>166</v>
      </c>
      <c r="D163" s="5">
        <v>15</v>
      </c>
      <c r="E163" s="12">
        <f>VLOOKUP(C163,Information!$B$24:$C$42,2)</f>
        <v>3</v>
      </c>
      <c r="F163" s="12">
        <f t="shared" si="44"/>
        <v>45</v>
      </c>
      <c r="G163" s="8">
        <v>77</v>
      </c>
      <c r="H163" s="10">
        <v>109</v>
      </c>
      <c r="I163" s="13">
        <f t="shared" si="45"/>
        <v>8393</v>
      </c>
      <c r="J163" s="13">
        <f t="shared" si="46"/>
        <v>4905</v>
      </c>
      <c r="K163" s="13">
        <f t="shared" si="47"/>
        <v>3488</v>
      </c>
      <c r="L163" s="10">
        <v>102</v>
      </c>
      <c r="M163" s="13">
        <f t="shared" si="48"/>
        <v>7854</v>
      </c>
      <c r="N163" s="13">
        <f t="shared" si="49"/>
        <v>4590</v>
      </c>
      <c r="O163" s="13">
        <f t="shared" si="50"/>
        <v>3264</v>
      </c>
      <c r="P163" s="11">
        <v>32</v>
      </c>
      <c r="Q163" s="13">
        <f t="shared" si="51"/>
        <v>2464</v>
      </c>
      <c r="R163" s="13">
        <f t="shared" si="52"/>
        <v>1440</v>
      </c>
      <c r="S163" s="13">
        <f t="shared" si="53"/>
        <v>1024</v>
      </c>
      <c r="U163" s="13">
        <f t="shared" si="54"/>
        <v>0</v>
      </c>
      <c r="V163" s="13">
        <f t="shared" si="55"/>
        <v>0</v>
      </c>
      <c r="W163" s="13">
        <f t="shared" si="56"/>
        <v>0</v>
      </c>
      <c r="Y163" s="13">
        <f t="shared" si="57"/>
        <v>0</v>
      </c>
      <c r="Z163" s="13">
        <f t="shared" si="58"/>
        <v>0</v>
      </c>
      <c r="AA163" s="13">
        <f t="shared" si="59"/>
        <v>0</v>
      </c>
      <c r="AC163" s="13">
        <f t="shared" si="60"/>
        <v>0</v>
      </c>
      <c r="AD163" s="13">
        <f t="shared" si="61"/>
        <v>0</v>
      </c>
      <c r="AE163" s="13">
        <f t="shared" si="62"/>
        <v>0</v>
      </c>
      <c r="AG163" s="13">
        <f t="shared" si="63"/>
        <v>0</v>
      </c>
      <c r="AH163" s="13">
        <f t="shared" si="64"/>
        <v>0</v>
      </c>
      <c r="AI163" s="13">
        <f t="shared" si="65"/>
        <v>0</v>
      </c>
      <c r="AJ163" s="4" t="s">
        <v>61</v>
      </c>
      <c r="AK163">
        <v>98</v>
      </c>
    </row>
    <row r="164" spans="1:37" x14ac:dyDescent="0.35">
      <c r="A164" t="s">
        <v>72</v>
      </c>
      <c r="B164" s="2" t="s">
        <v>113</v>
      </c>
      <c r="C164" s="2" t="s">
        <v>166</v>
      </c>
      <c r="D164" s="5">
        <v>5</v>
      </c>
      <c r="E164" s="12">
        <f>VLOOKUP(C164,Information!$B$24:$C$42,2)</f>
        <v>3</v>
      </c>
      <c r="F164" s="12">
        <f t="shared" si="44"/>
        <v>15</v>
      </c>
      <c r="G164" s="8">
        <v>45</v>
      </c>
      <c r="H164" s="10">
        <v>79</v>
      </c>
      <c r="I164" s="13">
        <f t="shared" si="45"/>
        <v>3555</v>
      </c>
      <c r="J164" s="13">
        <f t="shared" si="46"/>
        <v>1185</v>
      </c>
      <c r="K164" s="13">
        <f t="shared" si="47"/>
        <v>2370</v>
      </c>
      <c r="L164" s="10">
        <v>29</v>
      </c>
      <c r="M164" s="13">
        <f t="shared" si="48"/>
        <v>1305</v>
      </c>
      <c r="N164" s="13">
        <f t="shared" si="49"/>
        <v>435</v>
      </c>
      <c r="O164" s="13">
        <f t="shared" si="50"/>
        <v>870</v>
      </c>
      <c r="P164" s="11"/>
      <c r="Q164" s="13">
        <f t="shared" si="51"/>
        <v>0</v>
      </c>
      <c r="R164" s="13">
        <f t="shared" si="52"/>
        <v>0</v>
      </c>
      <c r="S164" s="13">
        <f t="shared" si="53"/>
        <v>0</v>
      </c>
      <c r="U164" s="13">
        <f t="shared" si="54"/>
        <v>0</v>
      </c>
      <c r="V164" s="13">
        <f t="shared" si="55"/>
        <v>0</v>
      </c>
      <c r="W164" s="13">
        <f t="shared" si="56"/>
        <v>0</v>
      </c>
      <c r="Y164" s="13">
        <f t="shared" si="57"/>
        <v>0</v>
      </c>
      <c r="Z164" s="13">
        <f t="shared" si="58"/>
        <v>0</v>
      </c>
      <c r="AA164" s="13">
        <f t="shared" si="59"/>
        <v>0</v>
      </c>
      <c r="AC164" s="13">
        <f t="shared" si="60"/>
        <v>0</v>
      </c>
      <c r="AD164" s="13">
        <f t="shared" si="61"/>
        <v>0</v>
      </c>
      <c r="AE164" s="13">
        <f t="shared" si="62"/>
        <v>0</v>
      </c>
      <c r="AG164" s="13">
        <f t="shared" si="63"/>
        <v>0</v>
      </c>
      <c r="AH164" s="13">
        <f t="shared" si="64"/>
        <v>0</v>
      </c>
      <c r="AI164" s="13">
        <f t="shared" si="65"/>
        <v>0</v>
      </c>
      <c r="AJ164" s="4" t="s">
        <v>61</v>
      </c>
      <c r="AK164">
        <v>95</v>
      </c>
    </row>
    <row r="165" spans="1:37" x14ac:dyDescent="0.35">
      <c r="A165" t="s">
        <v>76</v>
      </c>
      <c r="B165" s="2" t="s">
        <v>118</v>
      </c>
      <c r="C165" s="2" t="s">
        <v>166</v>
      </c>
      <c r="D165" s="5">
        <v>5</v>
      </c>
      <c r="E165" s="12">
        <f>VLOOKUP(C165,Information!$B$24:$C$42,2)</f>
        <v>3</v>
      </c>
      <c r="F165" s="12">
        <f t="shared" si="44"/>
        <v>15</v>
      </c>
      <c r="G165" s="8">
        <v>32</v>
      </c>
      <c r="H165" s="10">
        <v>82</v>
      </c>
      <c r="I165" s="13">
        <f t="shared" si="45"/>
        <v>2624</v>
      </c>
      <c r="J165" s="13">
        <f t="shared" si="46"/>
        <v>1230</v>
      </c>
      <c r="K165" s="13">
        <f t="shared" si="47"/>
        <v>1394</v>
      </c>
      <c r="L165" s="10">
        <v>33</v>
      </c>
      <c r="M165" s="13">
        <f t="shared" si="48"/>
        <v>1056</v>
      </c>
      <c r="N165" s="13">
        <f t="shared" si="49"/>
        <v>495</v>
      </c>
      <c r="O165" s="13">
        <f t="shared" si="50"/>
        <v>561</v>
      </c>
      <c r="P165" s="11">
        <v>20</v>
      </c>
      <c r="Q165" s="13">
        <f t="shared" si="51"/>
        <v>640</v>
      </c>
      <c r="R165" s="13">
        <f t="shared" si="52"/>
        <v>300</v>
      </c>
      <c r="S165" s="13">
        <f t="shared" si="53"/>
        <v>340</v>
      </c>
      <c r="U165" s="13">
        <f t="shared" si="54"/>
        <v>0</v>
      </c>
      <c r="V165" s="13">
        <f t="shared" si="55"/>
        <v>0</v>
      </c>
      <c r="W165" s="13">
        <f t="shared" si="56"/>
        <v>0</v>
      </c>
      <c r="Y165" s="13">
        <f t="shared" si="57"/>
        <v>0</v>
      </c>
      <c r="Z165" s="13">
        <f t="shared" si="58"/>
        <v>0</v>
      </c>
      <c r="AA165" s="13">
        <f t="shared" si="59"/>
        <v>0</v>
      </c>
      <c r="AC165" s="13">
        <f t="shared" si="60"/>
        <v>0</v>
      </c>
      <c r="AD165" s="13">
        <f t="shared" si="61"/>
        <v>0</v>
      </c>
      <c r="AE165" s="13">
        <f t="shared" si="62"/>
        <v>0</v>
      </c>
      <c r="AG165" s="13">
        <f t="shared" si="63"/>
        <v>0</v>
      </c>
      <c r="AH165" s="13">
        <f t="shared" si="64"/>
        <v>0</v>
      </c>
      <c r="AI165" s="13">
        <f t="shared" si="65"/>
        <v>0</v>
      </c>
      <c r="AJ165" s="4" t="s">
        <v>61</v>
      </c>
      <c r="AK165">
        <v>92</v>
      </c>
    </row>
    <row r="166" spans="1:37" x14ac:dyDescent="0.35">
      <c r="A166" t="s">
        <v>77</v>
      </c>
      <c r="B166" s="2" t="s">
        <v>118</v>
      </c>
      <c r="C166" s="2" t="s">
        <v>166</v>
      </c>
      <c r="D166" s="5">
        <v>7</v>
      </c>
      <c r="E166" s="12">
        <f>VLOOKUP(C166,Information!$B$24:$C$42,2)</f>
        <v>3</v>
      </c>
      <c r="F166" s="12">
        <f t="shared" si="44"/>
        <v>21</v>
      </c>
      <c r="G166" s="8">
        <v>45</v>
      </c>
      <c r="H166" s="10">
        <v>153</v>
      </c>
      <c r="I166" s="13">
        <f t="shared" si="45"/>
        <v>6885</v>
      </c>
      <c r="J166" s="13">
        <f t="shared" si="46"/>
        <v>3213</v>
      </c>
      <c r="K166" s="13">
        <f t="shared" si="47"/>
        <v>3672</v>
      </c>
      <c r="L166" s="10">
        <v>93</v>
      </c>
      <c r="M166" s="13">
        <f t="shared" si="48"/>
        <v>4185</v>
      </c>
      <c r="N166" s="13">
        <f t="shared" si="49"/>
        <v>1953</v>
      </c>
      <c r="O166" s="13">
        <f t="shared" si="50"/>
        <v>2232</v>
      </c>
      <c r="P166" s="11">
        <v>50</v>
      </c>
      <c r="Q166" s="13">
        <f t="shared" si="51"/>
        <v>2250</v>
      </c>
      <c r="R166" s="13">
        <f t="shared" si="52"/>
        <v>1050</v>
      </c>
      <c r="S166" s="13">
        <f t="shared" si="53"/>
        <v>1200</v>
      </c>
      <c r="U166" s="13">
        <f t="shared" si="54"/>
        <v>0</v>
      </c>
      <c r="V166" s="13">
        <f t="shared" si="55"/>
        <v>0</v>
      </c>
      <c r="W166" s="13">
        <f t="shared" si="56"/>
        <v>0</v>
      </c>
      <c r="Y166" s="13">
        <f t="shared" si="57"/>
        <v>0</v>
      </c>
      <c r="Z166" s="13">
        <f t="shared" si="58"/>
        <v>0</v>
      </c>
      <c r="AA166" s="13">
        <f t="shared" si="59"/>
        <v>0</v>
      </c>
      <c r="AC166" s="13">
        <f t="shared" si="60"/>
        <v>0</v>
      </c>
      <c r="AD166" s="13">
        <f t="shared" si="61"/>
        <v>0</v>
      </c>
      <c r="AE166" s="13">
        <f t="shared" si="62"/>
        <v>0</v>
      </c>
      <c r="AG166" s="13">
        <f t="shared" si="63"/>
        <v>0</v>
      </c>
      <c r="AH166" s="13">
        <f t="shared" si="64"/>
        <v>0</v>
      </c>
      <c r="AI166" s="13">
        <f t="shared" si="65"/>
        <v>0</v>
      </c>
      <c r="AJ166" s="4" t="s">
        <v>61</v>
      </c>
      <c r="AK166">
        <v>93</v>
      </c>
    </row>
    <row r="167" spans="1:37" x14ac:dyDescent="0.35">
      <c r="A167" t="s">
        <v>78</v>
      </c>
      <c r="B167" s="2" t="s">
        <v>118</v>
      </c>
      <c r="C167" s="2" t="s">
        <v>166</v>
      </c>
      <c r="D167" s="5">
        <v>8</v>
      </c>
      <c r="E167" s="12">
        <f>VLOOKUP(C167,Information!$B$24:$C$42,2)</f>
        <v>3</v>
      </c>
      <c r="F167" s="12">
        <f t="shared" si="44"/>
        <v>24</v>
      </c>
      <c r="G167" s="8">
        <v>51</v>
      </c>
      <c r="H167" s="10">
        <v>90</v>
      </c>
      <c r="I167" s="13">
        <f t="shared" si="45"/>
        <v>4590</v>
      </c>
      <c r="J167" s="13">
        <f t="shared" si="46"/>
        <v>2160</v>
      </c>
      <c r="K167" s="13">
        <f t="shared" si="47"/>
        <v>2430</v>
      </c>
      <c r="L167" s="10">
        <v>35</v>
      </c>
      <c r="M167" s="13">
        <f t="shared" si="48"/>
        <v>1785</v>
      </c>
      <c r="N167" s="13">
        <f t="shared" si="49"/>
        <v>840</v>
      </c>
      <c r="O167" s="13">
        <f t="shared" si="50"/>
        <v>945</v>
      </c>
      <c r="P167" s="11">
        <v>15</v>
      </c>
      <c r="Q167" s="13">
        <f t="shared" si="51"/>
        <v>765</v>
      </c>
      <c r="R167" s="13">
        <f t="shared" si="52"/>
        <v>360</v>
      </c>
      <c r="S167" s="13">
        <f t="shared" si="53"/>
        <v>405</v>
      </c>
      <c r="U167" s="13">
        <f t="shared" si="54"/>
        <v>0</v>
      </c>
      <c r="V167" s="13">
        <f t="shared" si="55"/>
        <v>0</v>
      </c>
      <c r="W167" s="13">
        <f t="shared" si="56"/>
        <v>0</v>
      </c>
      <c r="Y167" s="13">
        <f t="shared" si="57"/>
        <v>0</v>
      </c>
      <c r="Z167" s="13">
        <f t="shared" si="58"/>
        <v>0</v>
      </c>
      <c r="AA167" s="13">
        <f t="shared" si="59"/>
        <v>0</v>
      </c>
      <c r="AC167" s="13">
        <f t="shared" si="60"/>
        <v>0</v>
      </c>
      <c r="AD167" s="13">
        <f t="shared" si="61"/>
        <v>0</v>
      </c>
      <c r="AE167" s="13">
        <f t="shared" si="62"/>
        <v>0</v>
      </c>
      <c r="AG167" s="13">
        <f t="shared" si="63"/>
        <v>0</v>
      </c>
      <c r="AH167" s="13">
        <f t="shared" si="64"/>
        <v>0</v>
      </c>
      <c r="AI167" s="13">
        <f t="shared" si="65"/>
        <v>0</v>
      </c>
      <c r="AJ167" s="4" t="s">
        <v>61</v>
      </c>
      <c r="AK167">
        <v>100</v>
      </c>
    </row>
    <row r="168" spans="1:37" x14ac:dyDescent="0.35">
      <c r="A168" t="s">
        <v>79</v>
      </c>
      <c r="B168" s="2" t="s">
        <v>118</v>
      </c>
      <c r="C168" s="2" t="s">
        <v>166</v>
      </c>
      <c r="D168" s="5">
        <v>11</v>
      </c>
      <c r="E168" s="12">
        <f>VLOOKUP(C168,Information!$B$24:$C$42,2)</f>
        <v>3</v>
      </c>
      <c r="F168" s="12">
        <f t="shared" si="44"/>
        <v>33</v>
      </c>
      <c r="G168" s="8">
        <v>60</v>
      </c>
      <c r="H168" s="10">
        <v>24</v>
      </c>
      <c r="I168" s="13">
        <f t="shared" si="45"/>
        <v>1440</v>
      </c>
      <c r="J168" s="13">
        <f t="shared" si="46"/>
        <v>792</v>
      </c>
      <c r="K168" s="13">
        <f t="shared" si="47"/>
        <v>648</v>
      </c>
      <c r="L168" s="10">
        <v>21</v>
      </c>
      <c r="M168" s="13">
        <f t="shared" si="48"/>
        <v>1260</v>
      </c>
      <c r="N168" s="13">
        <f t="shared" si="49"/>
        <v>693</v>
      </c>
      <c r="O168" s="13">
        <f t="shared" si="50"/>
        <v>567</v>
      </c>
      <c r="P168" s="11">
        <v>3</v>
      </c>
      <c r="Q168" s="13">
        <f t="shared" si="51"/>
        <v>180</v>
      </c>
      <c r="R168" s="13">
        <f t="shared" si="52"/>
        <v>99</v>
      </c>
      <c r="S168" s="13">
        <f t="shared" si="53"/>
        <v>81</v>
      </c>
      <c r="U168" s="13">
        <f t="shared" si="54"/>
        <v>0</v>
      </c>
      <c r="V168" s="13">
        <f t="shared" si="55"/>
        <v>0</v>
      </c>
      <c r="W168" s="13">
        <f t="shared" si="56"/>
        <v>0</v>
      </c>
      <c r="Y168" s="13">
        <f t="shared" si="57"/>
        <v>0</v>
      </c>
      <c r="Z168" s="13">
        <f t="shared" si="58"/>
        <v>0</v>
      </c>
      <c r="AA168" s="13">
        <f t="shared" si="59"/>
        <v>0</v>
      </c>
      <c r="AC168" s="13">
        <f t="shared" si="60"/>
        <v>0</v>
      </c>
      <c r="AD168" s="13">
        <f t="shared" si="61"/>
        <v>0</v>
      </c>
      <c r="AE168" s="13">
        <f t="shared" si="62"/>
        <v>0</v>
      </c>
      <c r="AG168" s="13">
        <f t="shared" si="63"/>
        <v>0</v>
      </c>
      <c r="AH168" s="13">
        <f t="shared" si="64"/>
        <v>0</v>
      </c>
      <c r="AI168" s="13">
        <f t="shared" si="65"/>
        <v>0</v>
      </c>
      <c r="AJ168" s="4" t="s">
        <v>61</v>
      </c>
      <c r="AK168">
        <v>94</v>
      </c>
    </row>
    <row r="169" spans="1:37" x14ac:dyDescent="0.35">
      <c r="A169" t="s">
        <v>80</v>
      </c>
      <c r="B169" s="2" t="s">
        <v>114</v>
      </c>
      <c r="C169" s="2" t="s">
        <v>166</v>
      </c>
      <c r="D169" s="5">
        <v>15</v>
      </c>
      <c r="E169" s="12">
        <f>VLOOKUP(C169,Information!$B$24:$C$42,2)</f>
        <v>3</v>
      </c>
      <c r="F169" s="12">
        <f t="shared" si="44"/>
        <v>45</v>
      </c>
      <c r="G169" s="8">
        <v>45</v>
      </c>
      <c r="H169" s="10">
        <v>103</v>
      </c>
      <c r="I169" s="13">
        <f t="shared" si="45"/>
        <v>4635</v>
      </c>
      <c r="J169" s="13">
        <f t="shared" si="46"/>
        <v>4635</v>
      </c>
      <c r="K169" s="13">
        <f t="shared" si="47"/>
        <v>0</v>
      </c>
      <c r="L169" s="10">
        <v>77</v>
      </c>
      <c r="M169" s="13">
        <f t="shared" si="48"/>
        <v>3465</v>
      </c>
      <c r="N169" s="13">
        <f t="shared" si="49"/>
        <v>3465</v>
      </c>
      <c r="O169" s="13">
        <f t="shared" si="50"/>
        <v>0</v>
      </c>
      <c r="P169" s="11">
        <v>4</v>
      </c>
      <c r="Q169" s="13">
        <f t="shared" si="51"/>
        <v>180</v>
      </c>
      <c r="R169" s="13">
        <f t="shared" si="52"/>
        <v>180</v>
      </c>
      <c r="S169" s="13">
        <f t="shared" si="53"/>
        <v>0</v>
      </c>
      <c r="U169" s="13">
        <f t="shared" si="54"/>
        <v>0</v>
      </c>
      <c r="V169" s="13">
        <f t="shared" si="55"/>
        <v>0</v>
      </c>
      <c r="W169" s="13">
        <f t="shared" si="56"/>
        <v>0</v>
      </c>
      <c r="Y169" s="13">
        <f t="shared" si="57"/>
        <v>0</v>
      </c>
      <c r="Z169" s="13">
        <f t="shared" si="58"/>
        <v>0</v>
      </c>
      <c r="AA169" s="13">
        <f t="shared" si="59"/>
        <v>0</v>
      </c>
      <c r="AC169" s="13">
        <f t="shared" si="60"/>
        <v>0</v>
      </c>
      <c r="AD169" s="13">
        <f t="shared" si="61"/>
        <v>0</v>
      </c>
      <c r="AE169" s="13">
        <f t="shared" si="62"/>
        <v>0</v>
      </c>
      <c r="AG169" s="13">
        <f t="shared" si="63"/>
        <v>0</v>
      </c>
      <c r="AH169" s="13">
        <f t="shared" si="64"/>
        <v>0</v>
      </c>
      <c r="AI169" s="13">
        <f t="shared" si="65"/>
        <v>0</v>
      </c>
      <c r="AJ169" s="4" t="s">
        <v>61</v>
      </c>
      <c r="AK169">
        <v>94</v>
      </c>
    </row>
    <row r="170" spans="1:37" x14ac:dyDescent="0.35">
      <c r="A170" t="s">
        <v>81</v>
      </c>
      <c r="B170" s="2" t="s">
        <v>114</v>
      </c>
      <c r="C170" s="2" t="s">
        <v>166</v>
      </c>
      <c r="D170" s="5">
        <v>15</v>
      </c>
      <c r="E170" s="12">
        <f>VLOOKUP(C170,Information!$B$24:$C$42,2)</f>
        <v>3</v>
      </c>
      <c r="F170" s="12">
        <f t="shared" si="44"/>
        <v>45</v>
      </c>
      <c r="G170" s="8">
        <v>48</v>
      </c>
      <c r="H170" s="10">
        <v>54</v>
      </c>
      <c r="I170" s="13">
        <f t="shared" si="45"/>
        <v>2592</v>
      </c>
      <c r="J170" s="13">
        <f t="shared" si="46"/>
        <v>2430</v>
      </c>
      <c r="K170" s="13">
        <f t="shared" si="47"/>
        <v>162</v>
      </c>
      <c r="L170" s="10">
        <v>0</v>
      </c>
      <c r="M170" s="13">
        <f t="shared" si="48"/>
        <v>0</v>
      </c>
      <c r="N170" s="13">
        <f t="shared" si="49"/>
        <v>0</v>
      </c>
      <c r="O170" s="13">
        <f t="shared" si="50"/>
        <v>0</v>
      </c>
      <c r="P170" s="11">
        <v>0</v>
      </c>
      <c r="Q170" s="13">
        <f t="shared" si="51"/>
        <v>0</v>
      </c>
      <c r="R170" s="13">
        <f t="shared" si="52"/>
        <v>0</v>
      </c>
      <c r="S170" s="13">
        <f t="shared" si="53"/>
        <v>0</v>
      </c>
      <c r="U170" s="13">
        <f t="shared" si="54"/>
        <v>0</v>
      </c>
      <c r="V170" s="13">
        <f t="shared" si="55"/>
        <v>0</v>
      </c>
      <c r="W170" s="13">
        <f t="shared" si="56"/>
        <v>0</v>
      </c>
      <c r="Y170" s="13">
        <f t="shared" si="57"/>
        <v>0</v>
      </c>
      <c r="Z170" s="13">
        <f t="shared" si="58"/>
        <v>0</v>
      </c>
      <c r="AA170" s="13">
        <f t="shared" si="59"/>
        <v>0</v>
      </c>
      <c r="AC170" s="13">
        <f t="shared" si="60"/>
        <v>0</v>
      </c>
      <c r="AD170" s="13">
        <f t="shared" si="61"/>
        <v>0</v>
      </c>
      <c r="AE170" s="13">
        <f t="shared" si="62"/>
        <v>0</v>
      </c>
      <c r="AG170" s="13">
        <f t="shared" si="63"/>
        <v>0</v>
      </c>
      <c r="AH170" s="13">
        <f t="shared" si="64"/>
        <v>0</v>
      </c>
      <c r="AI170" s="13">
        <f t="shared" si="65"/>
        <v>0</v>
      </c>
      <c r="AJ170" s="4" t="s">
        <v>61</v>
      </c>
      <c r="AK170">
        <v>100</v>
      </c>
    </row>
    <row r="171" spans="1:37" x14ac:dyDescent="0.35">
      <c r="A171" t="s">
        <v>82</v>
      </c>
      <c r="B171" s="2" t="s">
        <v>114</v>
      </c>
      <c r="C171" s="2" t="s">
        <v>166</v>
      </c>
      <c r="D171" s="5">
        <v>15</v>
      </c>
      <c r="E171" s="12">
        <f>VLOOKUP(C171,Information!$B$24:$C$42,2)</f>
        <v>3</v>
      </c>
      <c r="F171" s="12">
        <f t="shared" si="44"/>
        <v>45</v>
      </c>
      <c r="G171" s="8">
        <v>50</v>
      </c>
      <c r="H171" s="10">
        <v>35</v>
      </c>
      <c r="I171" s="13">
        <f t="shared" si="45"/>
        <v>1750</v>
      </c>
      <c r="J171" s="13">
        <f t="shared" si="46"/>
        <v>1575</v>
      </c>
      <c r="K171" s="13">
        <f t="shared" si="47"/>
        <v>175</v>
      </c>
      <c r="L171" s="10">
        <v>85</v>
      </c>
      <c r="M171" s="13">
        <f t="shared" si="48"/>
        <v>4250</v>
      </c>
      <c r="N171" s="13">
        <f t="shared" si="49"/>
        <v>3825</v>
      </c>
      <c r="O171" s="13">
        <f t="shared" si="50"/>
        <v>425</v>
      </c>
      <c r="P171" s="11">
        <v>5</v>
      </c>
      <c r="Q171" s="13">
        <f t="shared" si="51"/>
        <v>250</v>
      </c>
      <c r="R171" s="13">
        <f t="shared" si="52"/>
        <v>225</v>
      </c>
      <c r="S171" s="13">
        <f t="shared" si="53"/>
        <v>25</v>
      </c>
      <c r="U171" s="13">
        <f t="shared" si="54"/>
        <v>0</v>
      </c>
      <c r="V171" s="13">
        <f t="shared" si="55"/>
        <v>0</v>
      </c>
      <c r="W171" s="13">
        <f t="shared" si="56"/>
        <v>0</v>
      </c>
      <c r="Y171" s="13">
        <f t="shared" si="57"/>
        <v>0</v>
      </c>
      <c r="Z171" s="13">
        <f t="shared" si="58"/>
        <v>0</v>
      </c>
      <c r="AA171" s="13">
        <f t="shared" si="59"/>
        <v>0</v>
      </c>
      <c r="AC171" s="13">
        <f t="shared" si="60"/>
        <v>0</v>
      </c>
      <c r="AD171" s="13">
        <f t="shared" si="61"/>
        <v>0</v>
      </c>
      <c r="AE171" s="13">
        <f t="shared" si="62"/>
        <v>0</v>
      </c>
      <c r="AG171" s="13">
        <f t="shared" si="63"/>
        <v>0</v>
      </c>
      <c r="AH171" s="13">
        <f t="shared" si="64"/>
        <v>0</v>
      </c>
      <c r="AI171" s="13">
        <f t="shared" si="65"/>
        <v>0</v>
      </c>
      <c r="AJ171" s="4" t="s">
        <v>61</v>
      </c>
      <c r="AK171">
        <v>93</v>
      </c>
    </row>
    <row r="172" spans="1:37" x14ac:dyDescent="0.35">
      <c r="A172" t="s">
        <v>83</v>
      </c>
      <c r="B172" s="2" t="s">
        <v>114</v>
      </c>
      <c r="C172" s="2" t="s">
        <v>166</v>
      </c>
      <c r="D172" s="5">
        <v>15</v>
      </c>
      <c r="E172" s="12">
        <f>VLOOKUP(C172,Information!$B$24:$C$42,2)</f>
        <v>3</v>
      </c>
      <c r="F172" s="12">
        <f t="shared" si="44"/>
        <v>45</v>
      </c>
      <c r="G172" s="8">
        <v>50</v>
      </c>
      <c r="H172" s="10">
        <v>235</v>
      </c>
      <c r="I172" s="13">
        <f t="shared" si="45"/>
        <v>11750</v>
      </c>
      <c r="J172" s="13">
        <f t="shared" si="46"/>
        <v>10575</v>
      </c>
      <c r="K172" s="13">
        <f t="shared" si="47"/>
        <v>1175</v>
      </c>
      <c r="L172" s="10">
        <v>55</v>
      </c>
      <c r="M172" s="13">
        <f t="shared" si="48"/>
        <v>2750</v>
      </c>
      <c r="N172" s="13">
        <f t="shared" si="49"/>
        <v>2475</v>
      </c>
      <c r="O172" s="13">
        <f t="shared" si="50"/>
        <v>275</v>
      </c>
      <c r="P172" s="11">
        <v>39</v>
      </c>
      <c r="Q172" s="13">
        <f t="shared" si="51"/>
        <v>1950</v>
      </c>
      <c r="R172" s="13">
        <f t="shared" si="52"/>
        <v>1755</v>
      </c>
      <c r="S172" s="13">
        <f t="shared" si="53"/>
        <v>195</v>
      </c>
      <c r="U172" s="13">
        <f t="shared" si="54"/>
        <v>0</v>
      </c>
      <c r="V172" s="13">
        <f t="shared" si="55"/>
        <v>0</v>
      </c>
      <c r="W172" s="13">
        <f t="shared" si="56"/>
        <v>0</v>
      </c>
      <c r="Y172" s="13">
        <f t="shared" si="57"/>
        <v>0</v>
      </c>
      <c r="Z172" s="13">
        <f t="shared" si="58"/>
        <v>0</v>
      </c>
      <c r="AA172" s="13">
        <f t="shared" si="59"/>
        <v>0</v>
      </c>
      <c r="AC172" s="13">
        <f t="shared" si="60"/>
        <v>0</v>
      </c>
      <c r="AD172" s="13">
        <f t="shared" si="61"/>
        <v>0</v>
      </c>
      <c r="AE172" s="13">
        <f t="shared" si="62"/>
        <v>0</v>
      </c>
      <c r="AG172" s="13">
        <f t="shared" si="63"/>
        <v>0</v>
      </c>
      <c r="AH172" s="13">
        <f t="shared" si="64"/>
        <v>0</v>
      </c>
      <c r="AI172" s="13">
        <f t="shared" si="65"/>
        <v>0</v>
      </c>
      <c r="AJ172" s="4" t="s">
        <v>61</v>
      </c>
      <c r="AK172">
        <v>90</v>
      </c>
    </row>
    <row r="173" spans="1:37" x14ac:dyDescent="0.35">
      <c r="A173" t="s">
        <v>146</v>
      </c>
      <c r="B173" s="2" t="s">
        <v>120</v>
      </c>
      <c r="C173" s="2" t="s">
        <v>166</v>
      </c>
      <c r="D173" s="5">
        <v>10</v>
      </c>
      <c r="E173" s="12">
        <f>VLOOKUP(C173,Information!$B$24:$C$42,2)</f>
        <v>3</v>
      </c>
      <c r="F173" s="12">
        <f t="shared" si="44"/>
        <v>30</v>
      </c>
      <c r="G173" s="8">
        <v>73</v>
      </c>
      <c r="H173" s="10">
        <v>70</v>
      </c>
      <c r="I173" s="13">
        <f t="shared" si="45"/>
        <v>5110</v>
      </c>
      <c r="J173" s="13">
        <f t="shared" si="46"/>
        <v>2100</v>
      </c>
      <c r="K173" s="13">
        <f t="shared" si="47"/>
        <v>3010</v>
      </c>
      <c r="L173" s="10">
        <v>7</v>
      </c>
      <c r="M173" s="13">
        <f t="shared" si="48"/>
        <v>511</v>
      </c>
      <c r="N173" s="13">
        <f t="shared" si="49"/>
        <v>210</v>
      </c>
      <c r="O173" s="13">
        <f t="shared" si="50"/>
        <v>301</v>
      </c>
      <c r="P173" s="11"/>
      <c r="Q173" s="13">
        <f t="shared" si="51"/>
        <v>0</v>
      </c>
      <c r="R173" s="13">
        <f t="shared" si="52"/>
        <v>0</v>
      </c>
      <c r="S173" s="13">
        <f t="shared" si="53"/>
        <v>0</v>
      </c>
      <c r="U173" s="13">
        <f t="shared" si="54"/>
        <v>0</v>
      </c>
      <c r="V173" s="13">
        <f t="shared" si="55"/>
        <v>0</v>
      </c>
      <c r="W173" s="13">
        <f t="shared" si="56"/>
        <v>0</v>
      </c>
      <c r="Y173" s="13">
        <f t="shared" si="57"/>
        <v>0</v>
      </c>
      <c r="Z173" s="13">
        <f t="shared" si="58"/>
        <v>0</v>
      </c>
      <c r="AA173" s="13">
        <f t="shared" si="59"/>
        <v>0</v>
      </c>
      <c r="AC173" s="13">
        <f t="shared" si="60"/>
        <v>0</v>
      </c>
      <c r="AD173" s="13">
        <f t="shared" si="61"/>
        <v>0</v>
      </c>
      <c r="AE173" s="13">
        <f t="shared" si="62"/>
        <v>0</v>
      </c>
      <c r="AG173" s="13">
        <f t="shared" si="63"/>
        <v>0</v>
      </c>
      <c r="AH173" s="13">
        <f t="shared" si="64"/>
        <v>0</v>
      </c>
      <c r="AI173" s="13">
        <f t="shared" si="65"/>
        <v>0</v>
      </c>
      <c r="AJ173" s="4" t="s">
        <v>61</v>
      </c>
      <c r="AK173">
        <v>90</v>
      </c>
    </row>
    <row r="174" spans="1:37" x14ac:dyDescent="0.35">
      <c r="A174" t="s">
        <v>84</v>
      </c>
      <c r="B174" s="2" t="s">
        <v>120</v>
      </c>
      <c r="C174" s="2" t="s">
        <v>166</v>
      </c>
      <c r="D174" s="5">
        <v>12</v>
      </c>
      <c r="E174" s="12">
        <f>VLOOKUP(C174,Information!$B$24:$C$42,2)</f>
        <v>3</v>
      </c>
      <c r="F174" s="12">
        <f t="shared" si="44"/>
        <v>36</v>
      </c>
      <c r="G174" s="8">
        <v>79</v>
      </c>
      <c r="H174" s="10">
        <v>35</v>
      </c>
      <c r="I174" s="13">
        <f t="shared" si="45"/>
        <v>2765</v>
      </c>
      <c r="J174" s="13">
        <f t="shared" si="46"/>
        <v>1260</v>
      </c>
      <c r="K174" s="13">
        <f t="shared" si="47"/>
        <v>1505</v>
      </c>
      <c r="L174" s="10">
        <v>35</v>
      </c>
      <c r="M174" s="13">
        <f t="shared" si="48"/>
        <v>2765</v>
      </c>
      <c r="N174" s="13">
        <f t="shared" si="49"/>
        <v>1260</v>
      </c>
      <c r="O174" s="13">
        <f t="shared" si="50"/>
        <v>1505</v>
      </c>
      <c r="P174" s="11">
        <v>5</v>
      </c>
      <c r="Q174" s="13">
        <f t="shared" si="51"/>
        <v>395</v>
      </c>
      <c r="R174" s="13">
        <f t="shared" si="52"/>
        <v>180</v>
      </c>
      <c r="S174" s="13">
        <f t="shared" si="53"/>
        <v>215</v>
      </c>
      <c r="U174" s="13">
        <f t="shared" si="54"/>
        <v>0</v>
      </c>
      <c r="V174" s="13">
        <f t="shared" si="55"/>
        <v>0</v>
      </c>
      <c r="W174" s="13">
        <f t="shared" si="56"/>
        <v>0</v>
      </c>
      <c r="Y174" s="13">
        <f t="shared" si="57"/>
        <v>0</v>
      </c>
      <c r="Z174" s="13">
        <f t="shared" si="58"/>
        <v>0</v>
      </c>
      <c r="AA174" s="13">
        <f t="shared" si="59"/>
        <v>0</v>
      </c>
      <c r="AC174" s="13">
        <f t="shared" si="60"/>
        <v>0</v>
      </c>
      <c r="AD174" s="13">
        <f t="shared" si="61"/>
        <v>0</v>
      </c>
      <c r="AE174" s="13">
        <f t="shared" si="62"/>
        <v>0</v>
      </c>
      <c r="AG174" s="13">
        <f t="shared" si="63"/>
        <v>0</v>
      </c>
      <c r="AH174" s="13">
        <f t="shared" si="64"/>
        <v>0</v>
      </c>
      <c r="AI174" s="13">
        <f t="shared" si="65"/>
        <v>0</v>
      </c>
      <c r="AJ174" s="4" t="s">
        <v>61</v>
      </c>
      <c r="AK174">
        <v>92</v>
      </c>
    </row>
    <row r="175" spans="1:37" x14ac:dyDescent="0.35">
      <c r="A175" t="s">
        <v>85</v>
      </c>
      <c r="B175" s="2" t="s">
        <v>115</v>
      </c>
      <c r="C175" s="2" t="s">
        <v>166</v>
      </c>
      <c r="D175" s="5">
        <v>15</v>
      </c>
      <c r="E175" s="12">
        <f>VLOOKUP(C175,Information!$B$24:$C$42,2)</f>
        <v>3</v>
      </c>
      <c r="F175" s="12">
        <f t="shared" si="44"/>
        <v>45</v>
      </c>
      <c r="G175" s="8">
        <v>85</v>
      </c>
      <c r="H175" s="10">
        <v>150</v>
      </c>
      <c r="I175" s="13">
        <f t="shared" si="45"/>
        <v>12750</v>
      </c>
      <c r="J175" s="13">
        <f t="shared" si="46"/>
        <v>6750</v>
      </c>
      <c r="K175" s="13">
        <f t="shared" si="47"/>
        <v>6000</v>
      </c>
      <c r="L175" s="10">
        <v>50</v>
      </c>
      <c r="M175" s="13">
        <f t="shared" si="48"/>
        <v>4250</v>
      </c>
      <c r="N175" s="13">
        <f t="shared" si="49"/>
        <v>2250</v>
      </c>
      <c r="O175" s="13">
        <f t="shared" si="50"/>
        <v>2000</v>
      </c>
      <c r="P175" s="11">
        <v>4</v>
      </c>
      <c r="Q175" s="13">
        <f t="shared" si="51"/>
        <v>340</v>
      </c>
      <c r="R175" s="13">
        <f t="shared" si="52"/>
        <v>180</v>
      </c>
      <c r="S175" s="13">
        <f t="shared" si="53"/>
        <v>160</v>
      </c>
      <c r="U175" s="13">
        <f t="shared" si="54"/>
        <v>0</v>
      </c>
      <c r="V175" s="13">
        <f t="shared" si="55"/>
        <v>0</v>
      </c>
      <c r="W175" s="13">
        <f t="shared" si="56"/>
        <v>0</v>
      </c>
      <c r="Y175" s="13">
        <f t="shared" si="57"/>
        <v>0</v>
      </c>
      <c r="Z175" s="13">
        <f t="shared" si="58"/>
        <v>0</v>
      </c>
      <c r="AA175" s="13">
        <f t="shared" si="59"/>
        <v>0</v>
      </c>
      <c r="AC175" s="13">
        <f t="shared" si="60"/>
        <v>0</v>
      </c>
      <c r="AD175" s="13">
        <f t="shared" si="61"/>
        <v>0</v>
      </c>
      <c r="AE175" s="13">
        <f t="shared" si="62"/>
        <v>0</v>
      </c>
      <c r="AG175" s="13">
        <f t="shared" si="63"/>
        <v>0</v>
      </c>
      <c r="AH175" s="13">
        <f t="shared" si="64"/>
        <v>0</v>
      </c>
      <c r="AI175" s="13">
        <f t="shared" si="65"/>
        <v>0</v>
      </c>
      <c r="AJ175" s="4" t="s">
        <v>61</v>
      </c>
      <c r="AK175">
        <v>95</v>
      </c>
    </row>
    <row r="176" spans="1:37" x14ac:dyDescent="0.35">
      <c r="A176" t="s">
        <v>86</v>
      </c>
      <c r="B176" s="2" t="s">
        <v>115</v>
      </c>
      <c r="C176" s="2" t="s">
        <v>166</v>
      </c>
      <c r="D176" s="5">
        <v>5</v>
      </c>
      <c r="E176" s="12">
        <f>VLOOKUP(C176,Information!$B$24:$C$42,2)</f>
        <v>3</v>
      </c>
      <c r="F176" s="12">
        <f t="shared" si="44"/>
        <v>15</v>
      </c>
      <c r="G176" s="8">
        <v>30</v>
      </c>
      <c r="H176" s="10">
        <v>235</v>
      </c>
      <c r="I176" s="13">
        <f t="shared" si="45"/>
        <v>7050</v>
      </c>
      <c r="J176" s="13">
        <f t="shared" si="46"/>
        <v>3525</v>
      </c>
      <c r="K176" s="13">
        <f t="shared" si="47"/>
        <v>3525</v>
      </c>
      <c r="L176" s="10">
        <v>160</v>
      </c>
      <c r="M176" s="13">
        <f t="shared" si="48"/>
        <v>4800</v>
      </c>
      <c r="N176" s="13">
        <f t="shared" si="49"/>
        <v>2400</v>
      </c>
      <c r="O176" s="13">
        <f t="shared" si="50"/>
        <v>2400</v>
      </c>
      <c r="P176" s="11">
        <v>23</v>
      </c>
      <c r="Q176" s="13">
        <f t="shared" si="51"/>
        <v>690</v>
      </c>
      <c r="R176" s="13">
        <f t="shared" si="52"/>
        <v>345</v>
      </c>
      <c r="S176" s="13">
        <f t="shared" si="53"/>
        <v>345</v>
      </c>
      <c r="U176" s="13">
        <f t="shared" si="54"/>
        <v>0</v>
      </c>
      <c r="V176" s="13">
        <f t="shared" si="55"/>
        <v>0</v>
      </c>
      <c r="W176" s="13">
        <f t="shared" si="56"/>
        <v>0</v>
      </c>
      <c r="Y176" s="13">
        <f t="shared" si="57"/>
        <v>0</v>
      </c>
      <c r="Z176" s="13">
        <f t="shared" si="58"/>
        <v>0</v>
      </c>
      <c r="AA176" s="13">
        <f t="shared" si="59"/>
        <v>0</v>
      </c>
      <c r="AC176" s="13">
        <f t="shared" si="60"/>
        <v>0</v>
      </c>
      <c r="AD176" s="13">
        <f t="shared" si="61"/>
        <v>0</v>
      </c>
      <c r="AE176" s="13">
        <f t="shared" si="62"/>
        <v>0</v>
      </c>
      <c r="AG176" s="13">
        <f t="shared" si="63"/>
        <v>0</v>
      </c>
      <c r="AH176" s="13">
        <f t="shared" si="64"/>
        <v>0</v>
      </c>
      <c r="AI176" s="13">
        <f t="shared" si="65"/>
        <v>0</v>
      </c>
      <c r="AJ176" s="4" t="s">
        <v>61</v>
      </c>
      <c r="AK176">
        <v>99</v>
      </c>
    </row>
    <row r="177" spans="1:37" x14ac:dyDescent="0.35">
      <c r="A177" t="s">
        <v>87</v>
      </c>
      <c r="B177" s="2" t="s">
        <v>115</v>
      </c>
      <c r="C177" s="2" t="s">
        <v>166</v>
      </c>
      <c r="D177" s="5">
        <v>7</v>
      </c>
      <c r="E177" s="12">
        <f>VLOOKUP(C177,Information!$B$24:$C$42,2)</f>
        <v>3</v>
      </c>
      <c r="F177" s="12">
        <f t="shared" si="44"/>
        <v>21</v>
      </c>
      <c r="G177" s="8">
        <v>35</v>
      </c>
      <c r="H177" s="10">
        <v>210</v>
      </c>
      <c r="I177" s="13">
        <f t="shared" si="45"/>
        <v>7350</v>
      </c>
      <c r="J177" s="13">
        <f t="shared" si="46"/>
        <v>4410</v>
      </c>
      <c r="K177" s="13">
        <f t="shared" si="47"/>
        <v>2940</v>
      </c>
      <c r="L177" s="10">
        <v>172</v>
      </c>
      <c r="M177" s="13">
        <f t="shared" si="48"/>
        <v>6020</v>
      </c>
      <c r="N177" s="13">
        <f t="shared" si="49"/>
        <v>3612</v>
      </c>
      <c r="O177" s="13">
        <f t="shared" si="50"/>
        <v>2408</v>
      </c>
      <c r="P177" s="11">
        <v>25</v>
      </c>
      <c r="Q177" s="13">
        <f t="shared" si="51"/>
        <v>875</v>
      </c>
      <c r="R177" s="13">
        <f t="shared" si="52"/>
        <v>525</v>
      </c>
      <c r="S177" s="13">
        <f t="shared" si="53"/>
        <v>350</v>
      </c>
      <c r="T177" s="10">
        <v>0</v>
      </c>
      <c r="U177" s="13">
        <f t="shared" si="54"/>
        <v>0</v>
      </c>
      <c r="V177" s="13">
        <f t="shared" si="55"/>
        <v>0</v>
      </c>
      <c r="W177" s="13">
        <f t="shared" si="56"/>
        <v>0</v>
      </c>
      <c r="X177" s="10">
        <v>0</v>
      </c>
      <c r="Y177" s="13">
        <f t="shared" si="57"/>
        <v>0</v>
      </c>
      <c r="Z177" s="13">
        <f t="shared" si="58"/>
        <v>0</v>
      </c>
      <c r="AA177" s="13">
        <f t="shared" si="59"/>
        <v>0</v>
      </c>
      <c r="AC177" s="13">
        <f t="shared" si="60"/>
        <v>0</v>
      </c>
      <c r="AD177" s="13">
        <f t="shared" si="61"/>
        <v>0</v>
      </c>
      <c r="AE177" s="13">
        <f t="shared" si="62"/>
        <v>0</v>
      </c>
      <c r="AG177" s="13">
        <f t="shared" si="63"/>
        <v>0</v>
      </c>
      <c r="AH177" s="13">
        <f t="shared" si="64"/>
        <v>0</v>
      </c>
      <c r="AI177" s="13">
        <f t="shared" si="65"/>
        <v>0</v>
      </c>
      <c r="AJ177" s="4" t="s">
        <v>61</v>
      </c>
      <c r="AK177">
        <v>94</v>
      </c>
    </row>
    <row r="178" spans="1:37" x14ac:dyDescent="0.35">
      <c r="A178" t="s">
        <v>88</v>
      </c>
      <c r="B178" s="2" t="s">
        <v>115</v>
      </c>
      <c r="C178" s="2" t="s">
        <v>166</v>
      </c>
      <c r="D178" s="5">
        <v>9</v>
      </c>
      <c r="E178" s="12">
        <f>VLOOKUP(C178,Information!$B$24:$C$42,2)</f>
        <v>3</v>
      </c>
      <c r="F178" s="12">
        <f t="shared" si="44"/>
        <v>27</v>
      </c>
      <c r="G178" s="8">
        <v>45</v>
      </c>
      <c r="H178" s="10">
        <v>312</v>
      </c>
      <c r="I178" s="13">
        <f t="shared" si="45"/>
        <v>14040</v>
      </c>
      <c r="J178" s="13">
        <f t="shared" si="46"/>
        <v>8424</v>
      </c>
      <c r="K178" s="13">
        <f t="shared" si="47"/>
        <v>5616</v>
      </c>
      <c r="L178" s="10">
        <v>108</v>
      </c>
      <c r="M178" s="13">
        <f t="shared" si="48"/>
        <v>4860</v>
      </c>
      <c r="N178" s="13">
        <f t="shared" si="49"/>
        <v>2916</v>
      </c>
      <c r="O178" s="13">
        <f t="shared" si="50"/>
        <v>1944</v>
      </c>
      <c r="P178" s="11">
        <v>30</v>
      </c>
      <c r="Q178" s="13">
        <f t="shared" si="51"/>
        <v>1350</v>
      </c>
      <c r="R178" s="13">
        <f t="shared" si="52"/>
        <v>810</v>
      </c>
      <c r="S178" s="13">
        <f t="shared" si="53"/>
        <v>540</v>
      </c>
      <c r="T178" s="10">
        <v>0</v>
      </c>
      <c r="U178" s="13">
        <f t="shared" si="54"/>
        <v>0</v>
      </c>
      <c r="V178" s="13">
        <f t="shared" si="55"/>
        <v>0</v>
      </c>
      <c r="W178" s="13">
        <f t="shared" si="56"/>
        <v>0</v>
      </c>
      <c r="X178" s="10">
        <v>0</v>
      </c>
      <c r="Y178" s="13">
        <f t="shared" si="57"/>
        <v>0</v>
      </c>
      <c r="Z178" s="13">
        <f t="shared" si="58"/>
        <v>0</v>
      </c>
      <c r="AA178" s="13">
        <f t="shared" si="59"/>
        <v>0</v>
      </c>
      <c r="AC178" s="13">
        <f t="shared" si="60"/>
        <v>0</v>
      </c>
      <c r="AD178" s="13">
        <f t="shared" si="61"/>
        <v>0</v>
      </c>
      <c r="AE178" s="13">
        <f t="shared" si="62"/>
        <v>0</v>
      </c>
      <c r="AG178" s="13">
        <f t="shared" si="63"/>
        <v>0</v>
      </c>
      <c r="AH178" s="13">
        <f t="shared" si="64"/>
        <v>0</v>
      </c>
      <c r="AI178" s="13">
        <f t="shared" si="65"/>
        <v>0</v>
      </c>
      <c r="AJ178" s="4" t="s">
        <v>61</v>
      </c>
      <c r="AK178">
        <v>99</v>
      </c>
    </row>
    <row r="179" spans="1:37" x14ac:dyDescent="0.35">
      <c r="A179" t="s">
        <v>89</v>
      </c>
      <c r="B179" s="2" t="s">
        <v>115</v>
      </c>
      <c r="C179" s="2" t="s">
        <v>166</v>
      </c>
      <c r="D179" s="5">
        <v>10.5</v>
      </c>
      <c r="E179" s="12">
        <f>VLOOKUP(C179,Information!$B$24:$C$42,2)</f>
        <v>3</v>
      </c>
      <c r="F179" s="12">
        <f t="shared" si="44"/>
        <v>31.5</v>
      </c>
      <c r="G179" s="8">
        <v>55</v>
      </c>
      <c r="H179" s="10">
        <v>289</v>
      </c>
      <c r="I179" s="13">
        <f t="shared" si="45"/>
        <v>15895</v>
      </c>
      <c r="J179" s="13">
        <f t="shared" si="46"/>
        <v>9103.5</v>
      </c>
      <c r="K179" s="13">
        <f t="shared" si="47"/>
        <v>6791.5</v>
      </c>
      <c r="L179" s="10">
        <v>193</v>
      </c>
      <c r="M179" s="13">
        <f t="shared" si="48"/>
        <v>10615</v>
      </c>
      <c r="N179" s="13">
        <f t="shared" si="49"/>
        <v>6079.5</v>
      </c>
      <c r="O179" s="13">
        <f t="shared" si="50"/>
        <v>4535.5</v>
      </c>
      <c r="P179" s="11">
        <v>205</v>
      </c>
      <c r="Q179" s="13">
        <f t="shared" si="51"/>
        <v>11275</v>
      </c>
      <c r="R179" s="13">
        <f t="shared" si="52"/>
        <v>6457.5</v>
      </c>
      <c r="S179" s="13">
        <f t="shared" si="53"/>
        <v>4817.5</v>
      </c>
      <c r="T179" s="10">
        <v>0</v>
      </c>
      <c r="U179" s="13">
        <f t="shared" si="54"/>
        <v>0</v>
      </c>
      <c r="V179" s="13">
        <f t="shared" si="55"/>
        <v>0</v>
      </c>
      <c r="W179" s="13">
        <f t="shared" si="56"/>
        <v>0</v>
      </c>
      <c r="X179" s="10">
        <v>0</v>
      </c>
      <c r="Y179" s="13">
        <f t="shared" si="57"/>
        <v>0</v>
      </c>
      <c r="Z179" s="13">
        <f t="shared" si="58"/>
        <v>0</v>
      </c>
      <c r="AA179" s="13">
        <f t="shared" si="59"/>
        <v>0</v>
      </c>
      <c r="AC179" s="13">
        <f t="shared" si="60"/>
        <v>0</v>
      </c>
      <c r="AD179" s="13">
        <f t="shared" si="61"/>
        <v>0</v>
      </c>
      <c r="AE179" s="13">
        <f t="shared" si="62"/>
        <v>0</v>
      </c>
      <c r="AG179" s="13">
        <f t="shared" si="63"/>
        <v>0</v>
      </c>
      <c r="AH179" s="13">
        <f t="shared" si="64"/>
        <v>0</v>
      </c>
      <c r="AI179" s="13">
        <f t="shared" si="65"/>
        <v>0</v>
      </c>
      <c r="AJ179" s="4" t="s">
        <v>61</v>
      </c>
      <c r="AK179">
        <v>91</v>
      </c>
    </row>
    <row r="180" spans="1:37" x14ac:dyDescent="0.35">
      <c r="A180" t="s">
        <v>90</v>
      </c>
      <c r="B180" s="2" t="s">
        <v>115</v>
      </c>
      <c r="C180" s="2" t="s">
        <v>166</v>
      </c>
      <c r="D180" s="5">
        <v>12</v>
      </c>
      <c r="E180" s="12">
        <f>VLOOKUP(C180,Information!$B$24:$C$42,2)</f>
        <v>3</v>
      </c>
      <c r="F180" s="12">
        <f t="shared" si="44"/>
        <v>36</v>
      </c>
      <c r="G180" s="8">
        <v>65</v>
      </c>
      <c r="H180" s="10">
        <v>240</v>
      </c>
      <c r="I180" s="13">
        <f t="shared" si="45"/>
        <v>15600</v>
      </c>
      <c r="J180" s="13">
        <f t="shared" si="46"/>
        <v>8640</v>
      </c>
      <c r="K180" s="13">
        <f t="shared" si="47"/>
        <v>6960</v>
      </c>
      <c r="L180" s="10">
        <v>170</v>
      </c>
      <c r="M180" s="13">
        <f t="shared" si="48"/>
        <v>11050</v>
      </c>
      <c r="N180" s="13">
        <f t="shared" si="49"/>
        <v>6120</v>
      </c>
      <c r="O180" s="13">
        <f t="shared" si="50"/>
        <v>4930</v>
      </c>
      <c r="P180" s="11">
        <v>15</v>
      </c>
      <c r="Q180" s="13">
        <f t="shared" si="51"/>
        <v>975</v>
      </c>
      <c r="R180" s="13">
        <f t="shared" si="52"/>
        <v>540</v>
      </c>
      <c r="S180" s="13">
        <f t="shared" si="53"/>
        <v>435</v>
      </c>
      <c r="T180" s="10">
        <v>0</v>
      </c>
      <c r="U180" s="13">
        <f t="shared" si="54"/>
        <v>0</v>
      </c>
      <c r="V180" s="13">
        <f t="shared" si="55"/>
        <v>0</v>
      </c>
      <c r="W180" s="13">
        <f t="shared" si="56"/>
        <v>0</v>
      </c>
      <c r="X180" s="10">
        <v>0</v>
      </c>
      <c r="Y180" s="13">
        <f t="shared" si="57"/>
        <v>0</v>
      </c>
      <c r="Z180" s="13">
        <f t="shared" si="58"/>
        <v>0</v>
      </c>
      <c r="AA180" s="13">
        <f t="shared" si="59"/>
        <v>0</v>
      </c>
      <c r="AC180" s="13">
        <f t="shared" si="60"/>
        <v>0</v>
      </c>
      <c r="AD180" s="13">
        <f t="shared" si="61"/>
        <v>0</v>
      </c>
      <c r="AE180" s="13">
        <f t="shared" si="62"/>
        <v>0</v>
      </c>
      <c r="AG180" s="13">
        <f t="shared" si="63"/>
        <v>0</v>
      </c>
      <c r="AH180" s="13">
        <f t="shared" si="64"/>
        <v>0</v>
      </c>
      <c r="AI180" s="13">
        <f t="shared" si="65"/>
        <v>0</v>
      </c>
      <c r="AJ180" s="4" t="s">
        <v>61</v>
      </c>
      <c r="AK180">
        <v>97</v>
      </c>
    </row>
    <row r="181" spans="1:37" x14ac:dyDescent="0.35">
      <c r="A181" t="s">
        <v>92</v>
      </c>
      <c r="B181" s="2" t="s">
        <v>121</v>
      </c>
      <c r="C181" s="2" t="s">
        <v>166</v>
      </c>
      <c r="D181" s="5">
        <v>13</v>
      </c>
      <c r="E181" s="12">
        <f>VLOOKUP(C181,Information!$B$24:$C$42,2)</f>
        <v>3</v>
      </c>
      <c r="F181" s="12">
        <f t="shared" si="44"/>
        <v>39</v>
      </c>
      <c r="G181" s="8">
        <v>75</v>
      </c>
      <c r="H181" s="10">
        <v>13</v>
      </c>
      <c r="I181" s="13">
        <f t="shared" si="45"/>
        <v>975</v>
      </c>
      <c r="J181" s="13">
        <f t="shared" si="46"/>
        <v>507</v>
      </c>
      <c r="K181" s="13">
        <f t="shared" si="47"/>
        <v>468</v>
      </c>
      <c r="L181" s="10">
        <v>0</v>
      </c>
      <c r="M181" s="13">
        <f t="shared" si="48"/>
        <v>0</v>
      </c>
      <c r="N181" s="13">
        <f t="shared" si="49"/>
        <v>0</v>
      </c>
      <c r="O181" s="13">
        <f t="shared" si="50"/>
        <v>0</v>
      </c>
      <c r="P181" s="11">
        <v>0</v>
      </c>
      <c r="Q181" s="13">
        <f t="shared" si="51"/>
        <v>0</v>
      </c>
      <c r="R181" s="13">
        <f t="shared" si="52"/>
        <v>0</v>
      </c>
      <c r="S181" s="13">
        <f t="shared" si="53"/>
        <v>0</v>
      </c>
      <c r="T181" s="10">
        <v>0</v>
      </c>
      <c r="U181" s="13">
        <f t="shared" si="54"/>
        <v>0</v>
      </c>
      <c r="V181" s="13">
        <f t="shared" si="55"/>
        <v>0</v>
      </c>
      <c r="W181" s="13">
        <f t="shared" si="56"/>
        <v>0</v>
      </c>
      <c r="X181" s="10">
        <v>0</v>
      </c>
      <c r="Y181" s="13">
        <f t="shared" si="57"/>
        <v>0</v>
      </c>
      <c r="Z181" s="13">
        <f t="shared" si="58"/>
        <v>0</v>
      </c>
      <c r="AA181" s="13">
        <f t="shared" si="59"/>
        <v>0</v>
      </c>
      <c r="AC181" s="13">
        <f t="shared" si="60"/>
        <v>0</v>
      </c>
      <c r="AD181" s="13">
        <f t="shared" si="61"/>
        <v>0</v>
      </c>
      <c r="AE181" s="13">
        <f t="shared" si="62"/>
        <v>0</v>
      </c>
      <c r="AG181" s="13">
        <f t="shared" si="63"/>
        <v>0</v>
      </c>
      <c r="AH181" s="13">
        <f t="shared" si="64"/>
        <v>0</v>
      </c>
      <c r="AI181" s="13">
        <f t="shared" si="65"/>
        <v>0</v>
      </c>
      <c r="AJ181" s="4" t="s">
        <v>61</v>
      </c>
      <c r="AK181">
        <v>99</v>
      </c>
    </row>
    <row r="182" spans="1:37" x14ac:dyDescent="0.35">
      <c r="A182" t="s">
        <v>93</v>
      </c>
      <c r="B182" s="2" t="s">
        <v>121</v>
      </c>
      <c r="C182" s="2" t="s">
        <v>166</v>
      </c>
      <c r="D182" s="5">
        <v>15</v>
      </c>
      <c r="E182" s="12">
        <f>VLOOKUP(C182,Information!$B$24:$C$42,2)</f>
        <v>3</v>
      </c>
      <c r="F182" s="12">
        <f t="shared" si="44"/>
        <v>45</v>
      </c>
      <c r="G182" s="8">
        <v>88</v>
      </c>
      <c r="H182" s="10">
        <v>18</v>
      </c>
      <c r="I182" s="13">
        <f t="shared" si="45"/>
        <v>1584</v>
      </c>
      <c r="J182" s="13">
        <f t="shared" si="46"/>
        <v>810</v>
      </c>
      <c r="K182" s="13">
        <f t="shared" si="47"/>
        <v>774</v>
      </c>
      <c r="L182" s="10">
        <v>0</v>
      </c>
      <c r="M182" s="13">
        <f t="shared" si="48"/>
        <v>0</v>
      </c>
      <c r="N182" s="13">
        <f t="shared" si="49"/>
        <v>0</v>
      </c>
      <c r="O182" s="13">
        <f t="shared" si="50"/>
        <v>0</v>
      </c>
      <c r="P182" s="11">
        <v>0</v>
      </c>
      <c r="Q182" s="13">
        <f t="shared" si="51"/>
        <v>0</v>
      </c>
      <c r="R182" s="13">
        <f t="shared" si="52"/>
        <v>0</v>
      </c>
      <c r="S182" s="13">
        <f t="shared" si="53"/>
        <v>0</v>
      </c>
      <c r="T182" s="10">
        <v>0</v>
      </c>
      <c r="U182" s="13">
        <f t="shared" si="54"/>
        <v>0</v>
      </c>
      <c r="V182" s="13">
        <f t="shared" si="55"/>
        <v>0</v>
      </c>
      <c r="W182" s="13">
        <f t="shared" si="56"/>
        <v>0</v>
      </c>
      <c r="X182" s="10">
        <v>0</v>
      </c>
      <c r="Y182" s="13">
        <f t="shared" si="57"/>
        <v>0</v>
      </c>
      <c r="Z182" s="13">
        <f t="shared" si="58"/>
        <v>0</v>
      </c>
      <c r="AA182" s="13">
        <f t="shared" si="59"/>
        <v>0</v>
      </c>
      <c r="AC182" s="13">
        <f t="shared" si="60"/>
        <v>0</v>
      </c>
      <c r="AD182" s="13">
        <f t="shared" si="61"/>
        <v>0</v>
      </c>
      <c r="AE182" s="13">
        <f t="shared" si="62"/>
        <v>0</v>
      </c>
      <c r="AG182" s="13">
        <f t="shared" si="63"/>
        <v>0</v>
      </c>
      <c r="AH182" s="13">
        <f t="shared" si="64"/>
        <v>0</v>
      </c>
      <c r="AI182" s="13">
        <f t="shared" si="65"/>
        <v>0</v>
      </c>
      <c r="AJ182" s="4" t="s">
        <v>61</v>
      </c>
      <c r="AK182">
        <v>90</v>
      </c>
    </row>
    <row r="183" spans="1:37" x14ac:dyDescent="0.35">
      <c r="A183" t="s">
        <v>91</v>
      </c>
      <c r="B183" s="2" t="s">
        <v>145</v>
      </c>
      <c r="C183" s="2" t="s">
        <v>166</v>
      </c>
      <c r="D183" s="5">
        <v>9</v>
      </c>
      <c r="E183" s="12">
        <f>VLOOKUP(C183,Information!$B$24:$C$42,2)</f>
        <v>3</v>
      </c>
      <c r="F183" s="12">
        <f t="shared" si="44"/>
        <v>27</v>
      </c>
      <c r="G183" s="8">
        <v>64</v>
      </c>
      <c r="H183" s="10">
        <v>7</v>
      </c>
      <c r="I183" s="13">
        <f t="shared" si="45"/>
        <v>448</v>
      </c>
      <c r="J183" s="13">
        <f t="shared" si="46"/>
        <v>189</v>
      </c>
      <c r="K183" s="13">
        <f t="shared" si="47"/>
        <v>259</v>
      </c>
      <c r="L183" s="10">
        <v>25</v>
      </c>
      <c r="M183" s="13">
        <f t="shared" si="48"/>
        <v>1600</v>
      </c>
      <c r="N183" s="13">
        <f t="shared" si="49"/>
        <v>675</v>
      </c>
      <c r="O183" s="13">
        <f t="shared" si="50"/>
        <v>925</v>
      </c>
      <c r="P183" s="11">
        <v>25</v>
      </c>
      <c r="Q183" s="13">
        <f t="shared" si="51"/>
        <v>1600</v>
      </c>
      <c r="R183" s="13">
        <f t="shared" si="52"/>
        <v>675</v>
      </c>
      <c r="S183" s="13">
        <f t="shared" si="53"/>
        <v>925</v>
      </c>
      <c r="T183" s="10">
        <v>0</v>
      </c>
      <c r="U183" s="13">
        <f t="shared" si="54"/>
        <v>0</v>
      </c>
      <c r="V183" s="13">
        <f t="shared" si="55"/>
        <v>0</v>
      </c>
      <c r="W183" s="13">
        <f t="shared" si="56"/>
        <v>0</v>
      </c>
      <c r="X183" s="10">
        <v>0</v>
      </c>
      <c r="Y183" s="13">
        <f t="shared" si="57"/>
        <v>0</v>
      </c>
      <c r="Z183" s="13">
        <f t="shared" si="58"/>
        <v>0</v>
      </c>
      <c r="AA183" s="13">
        <f t="shared" si="59"/>
        <v>0</v>
      </c>
      <c r="AC183" s="13">
        <f t="shared" si="60"/>
        <v>0</v>
      </c>
      <c r="AD183" s="13">
        <f t="shared" si="61"/>
        <v>0</v>
      </c>
      <c r="AE183" s="13">
        <f t="shared" si="62"/>
        <v>0</v>
      </c>
      <c r="AG183" s="13">
        <f t="shared" si="63"/>
        <v>0</v>
      </c>
      <c r="AH183" s="13">
        <f t="shared" si="64"/>
        <v>0</v>
      </c>
      <c r="AI183" s="13">
        <f t="shared" si="65"/>
        <v>0</v>
      </c>
      <c r="AJ183" s="4" t="s">
        <v>61</v>
      </c>
      <c r="AK183">
        <v>99</v>
      </c>
    </row>
    <row r="184" spans="1:37" x14ac:dyDescent="0.35">
      <c r="A184" t="s">
        <v>36</v>
      </c>
      <c r="B184" t="s">
        <v>122</v>
      </c>
      <c r="C184" s="2" t="s">
        <v>157</v>
      </c>
      <c r="D184" s="8">
        <v>40</v>
      </c>
      <c r="E184" s="12">
        <f>VLOOKUP(C184,Information!$B$24:$C$42,2)</f>
        <v>2.8</v>
      </c>
      <c r="F184" s="12">
        <f t="shared" si="44"/>
        <v>112</v>
      </c>
      <c r="G184" s="8">
        <v>450</v>
      </c>
      <c r="H184" s="10">
        <v>487</v>
      </c>
      <c r="I184" s="13">
        <f t="shared" si="45"/>
        <v>219150</v>
      </c>
      <c r="J184" s="13">
        <f t="shared" si="46"/>
        <v>54544</v>
      </c>
      <c r="K184" s="13">
        <f t="shared" si="47"/>
        <v>164606</v>
      </c>
      <c r="L184" s="10">
        <v>450</v>
      </c>
      <c r="M184" s="13">
        <f t="shared" si="48"/>
        <v>202500</v>
      </c>
      <c r="N184" s="13">
        <f t="shared" si="49"/>
        <v>50400</v>
      </c>
      <c r="O184" s="13">
        <f t="shared" si="50"/>
        <v>152100</v>
      </c>
      <c r="P184" s="10">
        <v>954</v>
      </c>
      <c r="Q184" s="13">
        <f t="shared" si="51"/>
        <v>429300</v>
      </c>
      <c r="R184" s="13">
        <f t="shared" si="52"/>
        <v>106848</v>
      </c>
      <c r="S184" s="13">
        <f t="shared" si="53"/>
        <v>322452</v>
      </c>
      <c r="T184" s="10">
        <v>25</v>
      </c>
      <c r="U184" s="13">
        <f t="shared" si="54"/>
        <v>11250</v>
      </c>
      <c r="V184" s="13">
        <f t="shared" si="55"/>
        <v>2800</v>
      </c>
      <c r="W184" s="13">
        <f t="shared" si="56"/>
        <v>8450</v>
      </c>
      <c r="X184" s="10">
        <v>0</v>
      </c>
      <c r="Y184" s="13">
        <f t="shared" si="57"/>
        <v>0</v>
      </c>
      <c r="Z184" s="13">
        <f t="shared" si="58"/>
        <v>0</v>
      </c>
      <c r="AA184" s="13">
        <f t="shared" si="59"/>
        <v>0</v>
      </c>
      <c r="AB184" s="10">
        <v>0</v>
      </c>
      <c r="AC184" s="13">
        <f t="shared" si="60"/>
        <v>0</v>
      </c>
      <c r="AD184" s="13">
        <f t="shared" si="61"/>
        <v>0</v>
      </c>
      <c r="AE184" s="13">
        <f t="shared" si="62"/>
        <v>0</v>
      </c>
      <c r="AF184" s="10">
        <v>0</v>
      </c>
      <c r="AG184" s="13">
        <f t="shared" si="63"/>
        <v>0</v>
      </c>
      <c r="AH184" s="13">
        <f t="shared" si="64"/>
        <v>0</v>
      </c>
      <c r="AI184" s="13">
        <f t="shared" si="65"/>
        <v>0</v>
      </c>
      <c r="AJ184" s="4" t="s">
        <v>155</v>
      </c>
      <c r="AK184">
        <v>90</v>
      </c>
    </row>
    <row r="185" spans="1:37" x14ac:dyDescent="0.35">
      <c r="A185" s="3" t="s">
        <v>3</v>
      </c>
      <c r="B185" t="s">
        <v>123</v>
      </c>
      <c r="C185" s="2" t="s">
        <v>157</v>
      </c>
      <c r="D185" s="8">
        <v>20</v>
      </c>
      <c r="E185" s="12">
        <f>VLOOKUP(C185,Information!$B$24:$C$42,2)</f>
        <v>2.8</v>
      </c>
      <c r="F185" s="12">
        <f t="shared" si="44"/>
        <v>56</v>
      </c>
      <c r="G185" s="8">
        <v>150</v>
      </c>
      <c r="H185" s="10">
        <v>230</v>
      </c>
      <c r="I185" s="13">
        <f t="shared" si="45"/>
        <v>34500</v>
      </c>
      <c r="J185" s="13">
        <f t="shared" si="46"/>
        <v>12880</v>
      </c>
      <c r="K185" s="13">
        <f t="shared" si="47"/>
        <v>21620</v>
      </c>
      <c r="L185" s="10">
        <v>215</v>
      </c>
      <c r="M185" s="13">
        <f t="shared" si="48"/>
        <v>32250</v>
      </c>
      <c r="N185" s="13">
        <f t="shared" si="49"/>
        <v>12040</v>
      </c>
      <c r="O185" s="13">
        <f t="shared" si="50"/>
        <v>20210</v>
      </c>
      <c r="P185" s="10">
        <v>150</v>
      </c>
      <c r="Q185" s="13">
        <f t="shared" si="51"/>
        <v>22500</v>
      </c>
      <c r="R185" s="13">
        <f t="shared" si="52"/>
        <v>8400</v>
      </c>
      <c r="S185" s="13">
        <f t="shared" si="53"/>
        <v>14100</v>
      </c>
      <c r="T185" s="10">
        <v>20</v>
      </c>
      <c r="U185" s="13">
        <f t="shared" si="54"/>
        <v>3000</v>
      </c>
      <c r="V185" s="13">
        <f t="shared" si="55"/>
        <v>1120</v>
      </c>
      <c r="W185" s="13">
        <f t="shared" si="56"/>
        <v>1880</v>
      </c>
      <c r="X185" s="10">
        <v>80</v>
      </c>
      <c r="Y185" s="13">
        <f t="shared" si="57"/>
        <v>12000</v>
      </c>
      <c r="Z185" s="13">
        <f t="shared" si="58"/>
        <v>4480</v>
      </c>
      <c r="AA185" s="13">
        <f t="shared" si="59"/>
        <v>7520</v>
      </c>
      <c r="AB185" s="10">
        <v>40</v>
      </c>
      <c r="AC185" s="13">
        <f t="shared" si="60"/>
        <v>6000</v>
      </c>
      <c r="AD185" s="13">
        <f t="shared" si="61"/>
        <v>2240</v>
      </c>
      <c r="AE185" s="13">
        <f t="shared" si="62"/>
        <v>3760</v>
      </c>
      <c r="AF185" s="10">
        <v>50</v>
      </c>
      <c r="AG185" s="13">
        <f t="shared" si="63"/>
        <v>7500</v>
      </c>
      <c r="AH185" s="13">
        <f t="shared" si="64"/>
        <v>2800</v>
      </c>
      <c r="AI185" s="13">
        <f t="shared" si="65"/>
        <v>4700</v>
      </c>
      <c r="AJ185" s="4" t="s">
        <v>155</v>
      </c>
      <c r="AK185">
        <v>97</v>
      </c>
    </row>
    <row r="186" spans="1:37" x14ac:dyDescent="0.35">
      <c r="A186" t="s">
        <v>47</v>
      </c>
      <c r="B186" t="s">
        <v>124</v>
      </c>
      <c r="C186" s="2" t="s">
        <v>157</v>
      </c>
      <c r="D186" s="8">
        <v>10</v>
      </c>
      <c r="E186" s="12">
        <f>VLOOKUP(C186,Information!$B$24:$C$42,2)</f>
        <v>2.8</v>
      </c>
      <c r="F186" s="12">
        <f t="shared" si="44"/>
        <v>28</v>
      </c>
      <c r="G186" s="8">
        <v>55</v>
      </c>
      <c r="H186" s="10">
        <v>200</v>
      </c>
      <c r="I186" s="13">
        <f t="shared" si="45"/>
        <v>11000</v>
      </c>
      <c r="J186" s="13">
        <f t="shared" si="46"/>
        <v>5600</v>
      </c>
      <c r="K186" s="13">
        <f t="shared" si="47"/>
        <v>5400</v>
      </c>
      <c r="L186" s="10">
        <v>233</v>
      </c>
      <c r="M186" s="13">
        <f t="shared" si="48"/>
        <v>12815</v>
      </c>
      <c r="N186" s="13">
        <f t="shared" si="49"/>
        <v>6524</v>
      </c>
      <c r="O186" s="13">
        <f t="shared" si="50"/>
        <v>6291</v>
      </c>
      <c r="P186" s="10">
        <v>150</v>
      </c>
      <c r="Q186" s="13">
        <f t="shared" si="51"/>
        <v>8250</v>
      </c>
      <c r="R186" s="13">
        <f t="shared" si="52"/>
        <v>4200</v>
      </c>
      <c r="S186" s="13">
        <f t="shared" si="53"/>
        <v>4050</v>
      </c>
      <c r="T186" s="10">
        <v>200</v>
      </c>
      <c r="U186" s="13">
        <f t="shared" si="54"/>
        <v>11000</v>
      </c>
      <c r="V186" s="13">
        <f t="shared" si="55"/>
        <v>5600</v>
      </c>
      <c r="W186" s="13">
        <f t="shared" si="56"/>
        <v>5400</v>
      </c>
      <c r="X186" s="10">
        <v>148</v>
      </c>
      <c r="Y186" s="13">
        <f t="shared" si="57"/>
        <v>8140</v>
      </c>
      <c r="Z186" s="13">
        <f t="shared" si="58"/>
        <v>4144</v>
      </c>
      <c r="AA186" s="13">
        <f t="shared" si="59"/>
        <v>3996</v>
      </c>
      <c r="AB186" s="10">
        <v>150</v>
      </c>
      <c r="AC186" s="13">
        <f t="shared" si="60"/>
        <v>8250</v>
      </c>
      <c r="AD186" s="13">
        <f t="shared" si="61"/>
        <v>4200</v>
      </c>
      <c r="AE186" s="13">
        <f t="shared" si="62"/>
        <v>4050</v>
      </c>
      <c r="AF186" s="10">
        <v>170</v>
      </c>
      <c r="AG186" s="13">
        <f t="shared" si="63"/>
        <v>9350</v>
      </c>
      <c r="AH186" s="13">
        <f t="shared" si="64"/>
        <v>4760</v>
      </c>
      <c r="AI186" s="13">
        <f t="shared" si="65"/>
        <v>4590</v>
      </c>
      <c r="AJ186" s="4" t="s">
        <v>155</v>
      </c>
      <c r="AK186">
        <v>96</v>
      </c>
    </row>
    <row r="187" spans="1:37" x14ac:dyDescent="0.35">
      <c r="A187" t="s">
        <v>59</v>
      </c>
      <c r="B187" t="s">
        <v>125</v>
      </c>
      <c r="C187" s="2" t="s">
        <v>157</v>
      </c>
      <c r="D187" s="8">
        <v>12</v>
      </c>
      <c r="E187" s="12">
        <f>VLOOKUP(C187,Information!$B$24:$C$42,2)</f>
        <v>2.8</v>
      </c>
      <c r="F187" s="12">
        <f t="shared" si="44"/>
        <v>33.599999999999994</v>
      </c>
      <c r="G187" s="8">
        <v>75</v>
      </c>
      <c r="H187" s="10">
        <v>315</v>
      </c>
      <c r="I187" s="13">
        <f t="shared" si="45"/>
        <v>23625</v>
      </c>
      <c r="J187" s="13">
        <f t="shared" si="46"/>
        <v>10583.999999999998</v>
      </c>
      <c r="K187" s="13">
        <f t="shared" si="47"/>
        <v>13041.000000000002</v>
      </c>
      <c r="L187" s="10">
        <v>467</v>
      </c>
      <c r="M187" s="13">
        <f t="shared" si="48"/>
        <v>35025</v>
      </c>
      <c r="N187" s="13">
        <f t="shared" si="49"/>
        <v>15691.199999999997</v>
      </c>
      <c r="O187" s="13">
        <f t="shared" si="50"/>
        <v>19333.800000000003</v>
      </c>
      <c r="P187" s="10">
        <v>580</v>
      </c>
      <c r="Q187" s="13">
        <f t="shared" si="51"/>
        <v>43500</v>
      </c>
      <c r="R187" s="13">
        <f t="shared" si="52"/>
        <v>19487.999999999996</v>
      </c>
      <c r="S187" s="13">
        <f t="shared" si="53"/>
        <v>24012.000000000004</v>
      </c>
      <c r="T187" s="10">
        <v>443</v>
      </c>
      <c r="U187" s="13">
        <f t="shared" si="54"/>
        <v>33225</v>
      </c>
      <c r="V187" s="13">
        <f t="shared" si="55"/>
        <v>14884.799999999997</v>
      </c>
      <c r="W187" s="13">
        <f t="shared" si="56"/>
        <v>18340.200000000004</v>
      </c>
      <c r="X187" s="10">
        <v>521</v>
      </c>
      <c r="Y187" s="13">
        <f t="shared" si="57"/>
        <v>39075</v>
      </c>
      <c r="Z187" s="13">
        <f t="shared" si="58"/>
        <v>17505.599999999999</v>
      </c>
      <c r="AA187" s="13">
        <f t="shared" si="59"/>
        <v>21569.4</v>
      </c>
      <c r="AB187" s="10">
        <v>342</v>
      </c>
      <c r="AC187" s="13">
        <f t="shared" si="60"/>
        <v>25650</v>
      </c>
      <c r="AD187" s="13">
        <f t="shared" si="61"/>
        <v>11491.199999999999</v>
      </c>
      <c r="AE187" s="13">
        <f t="shared" si="62"/>
        <v>14158.800000000001</v>
      </c>
      <c r="AF187" s="10">
        <v>155</v>
      </c>
      <c r="AG187" s="13">
        <f t="shared" si="63"/>
        <v>11625</v>
      </c>
      <c r="AH187" s="13">
        <f t="shared" si="64"/>
        <v>5207.9999999999991</v>
      </c>
      <c r="AI187" s="13">
        <f t="shared" si="65"/>
        <v>6417.0000000000009</v>
      </c>
      <c r="AJ187" s="4" t="s">
        <v>155</v>
      </c>
      <c r="AK187">
        <v>96</v>
      </c>
    </row>
    <row r="188" spans="1:37" x14ac:dyDescent="0.35">
      <c r="A188" t="s">
        <v>39</v>
      </c>
      <c r="B188" t="s">
        <v>126</v>
      </c>
      <c r="C188" s="2" t="s">
        <v>157</v>
      </c>
      <c r="D188" s="8">
        <v>30</v>
      </c>
      <c r="E188" s="12">
        <f>VLOOKUP(C188,Information!$B$24:$C$42,2)</f>
        <v>2.8</v>
      </c>
      <c r="F188" s="12">
        <f t="shared" si="44"/>
        <v>84</v>
      </c>
      <c r="G188" s="8">
        <v>250</v>
      </c>
      <c r="H188" s="10">
        <v>70</v>
      </c>
      <c r="I188" s="13">
        <f t="shared" si="45"/>
        <v>17500</v>
      </c>
      <c r="J188" s="13">
        <f t="shared" si="46"/>
        <v>5880</v>
      </c>
      <c r="K188" s="13">
        <f t="shared" si="47"/>
        <v>11620</v>
      </c>
      <c r="L188" s="10">
        <v>55</v>
      </c>
      <c r="M188" s="13">
        <f t="shared" si="48"/>
        <v>13750</v>
      </c>
      <c r="N188" s="13">
        <f t="shared" si="49"/>
        <v>4620</v>
      </c>
      <c r="O188" s="13">
        <f t="shared" si="50"/>
        <v>9130</v>
      </c>
      <c r="P188" s="10">
        <v>30</v>
      </c>
      <c r="Q188" s="13">
        <f t="shared" si="51"/>
        <v>7500</v>
      </c>
      <c r="R188" s="13">
        <f t="shared" si="52"/>
        <v>2520</v>
      </c>
      <c r="S188" s="13">
        <f t="shared" si="53"/>
        <v>4980</v>
      </c>
      <c r="T188" s="10">
        <v>55</v>
      </c>
      <c r="U188" s="13">
        <f t="shared" si="54"/>
        <v>13750</v>
      </c>
      <c r="V188" s="13">
        <f t="shared" si="55"/>
        <v>4620</v>
      </c>
      <c r="W188" s="13">
        <f t="shared" si="56"/>
        <v>9130</v>
      </c>
      <c r="X188" s="10">
        <v>168</v>
      </c>
      <c r="Y188" s="13">
        <f t="shared" si="57"/>
        <v>42000</v>
      </c>
      <c r="Z188" s="13">
        <f t="shared" si="58"/>
        <v>14112</v>
      </c>
      <c r="AA188" s="13">
        <f t="shared" si="59"/>
        <v>27888</v>
      </c>
      <c r="AB188" s="10">
        <v>213</v>
      </c>
      <c r="AC188" s="13">
        <f t="shared" si="60"/>
        <v>53250</v>
      </c>
      <c r="AD188" s="13">
        <f t="shared" si="61"/>
        <v>17892</v>
      </c>
      <c r="AE188" s="13">
        <f t="shared" si="62"/>
        <v>35358</v>
      </c>
      <c r="AF188" s="10">
        <v>230</v>
      </c>
      <c r="AG188" s="13">
        <f t="shared" si="63"/>
        <v>57500</v>
      </c>
      <c r="AH188" s="13">
        <f t="shared" si="64"/>
        <v>19320</v>
      </c>
      <c r="AI188" s="13">
        <f t="shared" si="65"/>
        <v>38180</v>
      </c>
      <c r="AJ188" s="4" t="s">
        <v>155</v>
      </c>
      <c r="AK188">
        <v>90</v>
      </c>
    </row>
    <row r="189" spans="1:37" x14ac:dyDescent="0.35">
      <c r="A189" t="s">
        <v>46</v>
      </c>
      <c r="B189" t="s">
        <v>127</v>
      </c>
      <c r="C189" s="2" t="s">
        <v>157</v>
      </c>
      <c r="D189" s="8">
        <v>25</v>
      </c>
      <c r="E189" s="12">
        <f>VLOOKUP(C189,Information!$B$24:$C$42,2)</f>
        <v>2.8</v>
      </c>
      <c r="F189" s="12">
        <f t="shared" si="44"/>
        <v>70</v>
      </c>
      <c r="G189" s="8">
        <v>180</v>
      </c>
      <c r="H189" s="10">
        <v>40</v>
      </c>
      <c r="I189" s="13">
        <f t="shared" si="45"/>
        <v>7200</v>
      </c>
      <c r="J189" s="13">
        <f t="shared" si="46"/>
        <v>2800</v>
      </c>
      <c r="K189" s="13">
        <f t="shared" si="47"/>
        <v>4400</v>
      </c>
      <c r="L189" s="10">
        <v>30</v>
      </c>
      <c r="M189" s="13">
        <f t="shared" si="48"/>
        <v>5400</v>
      </c>
      <c r="N189" s="13">
        <f t="shared" si="49"/>
        <v>2100</v>
      </c>
      <c r="O189" s="13">
        <f t="shared" si="50"/>
        <v>3300</v>
      </c>
      <c r="Q189" s="13">
        <f t="shared" si="51"/>
        <v>0</v>
      </c>
      <c r="R189" s="13">
        <f t="shared" si="52"/>
        <v>0</v>
      </c>
      <c r="S189" s="13">
        <f t="shared" si="53"/>
        <v>0</v>
      </c>
      <c r="U189" s="13">
        <f t="shared" si="54"/>
        <v>0</v>
      </c>
      <c r="V189" s="13">
        <f t="shared" si="55"/>
        <v>0</v>
      </c>
      <c r="W189" s="13">
        <f t="shared" si="56"/>
        <v>0</v>
      </c>
      <c r="Y189" s="13">
        <f t="shared" si="57"/>
        <v>0</v>
      </c>
      <c r="Z189" s="13">
        <f t="shared" si="58"/>
        <v>0</v>
      </c>
      <c r="AA189" s="13">
        <f t="shared" si="59"/>
        <v>0</v>
      </c>
      <c r="AC189" s="13">
        <f t="shared" si="60"/>
        <v>0</v>
      </c>
      <c r="AD189" s="13">
        <f t="shared" si="61"/>
        <v>0</v>
      </c>
      <c r="AE189" s="13">
        <f t="shared" si="62"/>
        <v>0</v>
      </c>
      <c r="AG189" s="13">
        <f t="shared" si="63"/>
        <v>0</v>
      </c>
      <c r="AH189" s="13">
        <f t="shared" si="64"/>
        <v>0</v>
      </c>
      <c r="AI189" s="13">
        <f t="shared" si="65"/>
        <v>0</v>
      </c>
      <c r="AJ189" s="4" t="s">
        <v>155</v>
      </c>
      <c r="AK189">
        <v>91</v>
      </c>
    </row>
    <row r="190" spans="1:37" x14ac:dyDescent="0.35">
      <c r="A190" t="s">
        <v>60</v>
      </c>
      <c r="B190" t="s">
        <v>128</v>
      </c>
      <c r="C190" s="2" t="s">
        <v>157</v>
      </c>
      <c r="D190" s="8">
        <v>4</v>
      </c>
      <c r="E190" s="12">
        <f>VLOOKUP(C190,Information!$B$24:$C$42,2)</f>
        <v>2.8</v>
      </c>
      <c r="F190" s="12">
        <f t="shared" si="44"/>
        <v>11.2</v>
      </c>
      <c r="G190" s="8">
        <v>50</v>
      </c>
      <c r="H190" s="10">
        <v>332</v>
      </c>
      <c r="I190" s="13">
        <f t="shared" si="45"/>
        <v>16600</v>
      </c>
      <c r="J190" s="13">
        <f t="shared" si="46"/>
        <v>3718.3999999999996</v>
      </c>
      <c r="K190" s="13">
        <f t="shared" si="47"/>
        <v>12881.6</v>
      </c>
      <c r="L190" s="10">
        <v>280</v>
      </c>
      <c r="M190" s="13">
        <f t="shared" si="48"/>
        <v>14000</v>
      </c>
      <c r="N190" s="13">
        <f t="shared" si="49"/>
        <v>3136</v>
      </c>
      <c r="O190" s="13">
        <f t="shared" si="50"/>
        <v>10864</v>
      </c>
      <c r="P190" s="10">
        <v>309</v>
      </c>
      <c r="Q190" s="13">
        <f t="shared" si="51"/>
        <v>15450</v>
      </c>
      <c r="R190" s="13">
        <f t="shared" si="52"/>
        <v>3460.7999999999997</v>
      </c>
      <c r="S190" s="13">
        <f t="shared" si="53"/>
        <v>11989.2</v>
      </c>
      <c r="T190" s="10">
        <v>280</v>
      </c>
      <c r="U190" s="13">
        <f t="shared" si="54"/>
        <v>14000</v>
      </c>
      <c r="V190" s="13">
        <f t="shared" si="55"/>
        <v>3136</v>
      </c>
      <c r="W190" s="13">
        <f t="shared" si="56"/>
        <v>10864</v>
      </c>
      <c r="X190" s="10">
        <v>255</v>
      </c>
      <c r="Y190" s="13">
        <f t="shared" si="57"/>
        <v>12750</v>
      </c>
      <c r="Z190" s="13">
        <f t="shared" si="58"/>
        <v>2856</v>
      </c>
      <c r="AA190" s="13">
        <f t="shared" si="59"/>
        <v>9894</v>
      </c>
      <c r="AB190" s="10">
        <v>244</v>
      </c>
      <c r="AC190" s="13">
        <f t="shared" si="60"/>
        <v>12200</v>
      </c>
      <c r="AD190" s="13">
        <f t="shared" si="61"/>
        <v>2732.7999999999997</v>
      </c>
      <c r="AE190" s="13">
        <f t="shared" si="62"/>
        <v>9467.2000000000007</v>
      </c>
      <c r="AF190" s="10">
        <v>158</v>
      </c>
      <c r="AG190" s="13">
        <f t="shared" si="63"/>
        <v>7900</v>
      </c>
      <c r="AH190" s="13">
        <f t="shared" si="64"/>
        <v>1769.6</v>
      </c>
      <c r="AI190" s="13">
        <f t="shared" si="65"/>
        <v>6130.4</v>
      </c>
      <c r="AJ190" s="4" t="s">
        <v>155</v>
      </c>
      <c r="AK190">
        <v>94</v>
      </c>
    </row>
    <row r="191" spans="1:37" x14ac:dyDescent="0.35">
      <c r="A191" t="s">
        <v>48</v>
      </c>
      <c r="B191" t="s">
        <v>129</v>
      </c>
      <c r="C191" s="2" t="s">
        <v>157</v>
      </c>
      <c r="D191" s="8">
        <v>35</v>
      </c>
      <c r="E191" s="12">
        <f>VLOOKUP(C191,Information!$B$24:$C$42,2)</f>
        <v>2.8</v>
      </c>
      <c r="F191" s="12">
        <f t="shared" si="44"/>
        <v>98</v>
      </c>
      <c r="G191" s="8">
        <v>300</v>
      </c>
      <c r="H191" s="10">
        <v>19</v>
      </c>
      <c r="I191" s="13">
        <f t="shared" si="45"/>
        <v>5700</v>
      </c>
      <c r="J191" s="13">
        <f t="shared" si="46"/>
        <v>1862</v>
      </c>
      <c r="K191" s="13">
        <f t="shared" si="47"/>
        <v>3838</v>
      </c>
      <c r="L191" s="10">
        <v>41</v>
      </c>
      <c r="M191" s="13">
        <f t="shared" si="48"/>
        <v>12300</v>
      </c>
      <c r="N191" s="13">
        <f t="shared" si="49"/>
        <v>4018</v>
      </c>
      <c r="O191" s="13">
        <f t="shared" si="50"/>
        <v>8282</v>
      </c>
      <c r="P191" s="10">
        <v>40</v>
      </c>
      <c r="Q191" s="13">
        <f t="shared" si="51"/>
        <v>12000</v>
      </c>
      <c r="R191" s="13">
        <f t="shared" si="52"/>
        <v>3920</v>
      </c>
      <c r="S191" s="13">
        <f t="shared" si="53"/>
        <v>8080</v>
      </c>
      <c r="T191" s="10">
        <v>23</v>
      </c>
      <c r="U191" s="13">
        <f t="shared" si="54"/>
        <v>6900</v>
      </c>
      <c r="V191" s="13">
        <f t="shared" si="55"/>
        <v>2254</v>
      </c>
      <c r="W191" s="13">
        <f t="shared" si="56"/>
        <v>4646</v>
      </c>
      <c r="X191" s="10">
        <v>70</v>
      </c>
      <c r="Y191" s="13">
        <f t="shared" si="57"/>
        <v>21000</v>
      </c>
      <c r="Z191" s="13">
        <f t="shared" si="58"/>
        <v>6860</v>
      </c>
      <c r="AA191" s="13">
        <f t="shared" si="59"/>
        <v>14140</v>
      </c>
      <c r="AB191" s="10">
        <v>22</v>
      </c>
      <c r="AC191" s="13">
        <f t="shared" si="60"/>
        <v>6600</v>
      </c>
      <c r="AD191" s="13">
        <f t="shared" si="61"/>
        <v>2156</v>
      </c>
      <c r="AE191" s="13">
        <f t="shared" si="62"/>
        <v>4444</v>
      </c>
      <c r="AF191" s="10">
        <v>25</v>
      </c>
      <c r="AG191" s="13">
        <f t="shared" si="63"/>
        <v>7500</v>
      </c>
      <c r="AH191" s="13">
        <f t="shared" si="64"/>
        <v>2450</v>
      </c>
      <c r="AI191" s="13">
        <f t="shared" si="65"/>
        <v>5050</v>
      </c>
      <c r="AJ191" s="4" t="s">
        <v>155</v>
      </c>
      <c r="AK191">
        <v>97</v>
      </c>
    </row>
    <row r="192" spans="1:37" x14ac:dyDescent="0.35">
      <c r="A192" t="s">
        <v>42</v>
      </c>
      <c r="B192" t="s">
        <v>130</v>
      </c>
      <c r="C192" s="2" t="s">
        <v>157</v>
      </c>
      <c r="D192" s="8">
        <v>30</v>
      </c>
      <c r="E192" s="12">
        <f>VLOOKUP(C192,Information!$B$24:$C$42,2)</f>
        <v>2.8</v>
      </c>
      <c r="F192" s="12">
        <f t="shared" si="44"/>
        <v>84</v>
      </c>
      <c r="G192" s="8">
        <v>250</v>
      </c>
      <c r="H192" s="10">
        <v>15</v>
      </c>
      <c r="I192" s="13">
        <f t="shared" si="45"/>
        <v>3750</v>
      </c>
      <c r="J192" s="13">
        <f t="shared" si="46"/>
        <v>1260</v>
      </c>
      <c r="K192" s="13">
        <f t="shared" si="47"/>
        <v>2490</v>
      </c>
      <c r="L192" s="10">
        <v>10</v>
      </c>
      <c r="M192" s="13">
        <f t="shared" si="48"/>
        <v>2500</v>
      </c>
      <c r="N192" s="13">
        <f t="shared" si="49"/>
        <v>840</v>
      </c>
      <c r="O192" s="13">
        <f t="shared" si="50"/>
        <v>1660</v>
      </c>
      <c r="P192" s="10">
        <v>8</v>
      </c>
      <c r="Q192" s="13">
        <f t="shared" si="51"/>
        <v>2000</v>
      </c>
      <c r="R192" s="13">
        <f t="shared" si="52"/>
        <v>672</v>
      </c>
      <c r="S192" s="13">
        <f t="shared" si="53"/>
        <v>1328</v>
      </c>
      <c r="T192" s="10">
        <v>10</v>
      </c>
      <c r="U192" s="13">
        <f t="shared" si="54"/>
        <v>2500</v>
      </c>
      <c r="V192" s="13">
        <f t="shared" si="55"/>
        <v>840</v>
      </c>
      <c r="W192" s="13">
        <f t="shared" si="56"/>
        <v>1660</v>
      </c>
      <c r="X192" s="10">
        <v>25</v>
      </c>
      <c r="Y192" s="13">
        <f t="shared" si="57"/>
        <v>6250</v>
      </c>
      <c r="Z192" s="13">
        <f t="shared" si="58"/>
        <v>2100</v>
      </c>
      <c r="AA192" s="13">
        <f t="shared" si="59"/>
        <v>4150</v>
      </c>
      <c r="AB192" s="10">
        <v>10</v>
      </c>
      <c r="AC192" s="13">
        <f t="shared" si="60"/>
        <v>2500</v>
      </c>
      <c r="AD192" s="13">
        <f t="shared" si="61"/>
        <v>840</v>
      </c>
      <c r="AE192" s="13">
        <f t="shared" si="62"/>
        <v>1660</v>
      </c>
      <c r="AF192" s="10">
        <v>3</v>
      </c>
      <c r="AG192" s="13">
        <f t="shared" si="63"/>
        <v>750</v>
      </c>
      <c r="AH192" s="13">
        <f t="shared" si="64"/>
        <v>252</v>
      </c>
      <c r="AI192" s="13">
        <f t="shared" si="65"/>
        <v>498</v>
      </c>
      <c r="AJ192" s="4" t="s">
        <v>155</v>
      </c>
      <c r="AK192">
        <v>96</v>
      </c>
    </row>
    <row r="193" spans="1:37" x14ac:dyDescent="0.35">
      <c r="A193" t="s">
        <v>1</v>
      </c>
      <c r="B193" t="s">
        <v>131</v>
      </c>
      <c r="C193" s="2" t="s">
        <v>157</v>
      </c>
      <c r="D193" s="8">
        <v>8</v>
      </c>
      <c r="E193" s="12">
        <f>VLOOKUP(C193,Information!$B$24:$C$42,2)</f>
        <v>2.8</v>
      </c>
      <c r="F193" s="12">
        <f t="shared" si="44"/>
        <v>22.4</v>
      </c>
      <c r="G193" s="8">
        <v>125</v>
      </c>
      <c r="H193" s="10">
        <v>45</v>
      </c>
      <c r="I193" s="13">
        <f t="shared" si="45"/>
        <v>5625</v>
      </c>
      <c r="J193" s="13">
        <f t="shared" si="46"/>
        <v>1007.9999999999999</v>
      </c>
      <c r="K193" s="13">
        <f t="shared" si="47"/>
        <v>4617</v>
      </c>
      <c r="L193" s="10">
        <v>50</v>
      </c>
      <c r="M193" s="13">
        <f t="shared" si="48"/>
        <v>6250</v>
      </c>
      <c r="N193" s="13">
        <f t="shared" si="49"/>
        <v>1120</v>
      </c>
      <c r="O193" s="13">
        <f t="shared" si="50"/>
        <v>5130</v>
      </c>
      <c r="P193" s="10">
        <v>80</v>
      </c>
      <c r="Q193" s="13">
        <f t="shared" si="51"/>
        <v>10000</v>
      </c>
      <c r="R193" s="13">
        <f t="shared" si="52"/>
        <v>1792</v>
      </c>
      <c r="S193" s="13">
        <f t="shared" si="53"/>
        <v>8208</v>
      </c>
      <c r="T193" s="10">
        <v>50</v>
      </c>
      <c r="U193" s="13">
        <f t="shared" si="54"/>
        <v>6250</v>
      </c>
      <c r="V193" s="13">
        <f t="shared" si="55"/>
        <v>1120</v>
      </c>
      <c r="W193" s="13">
        <f t="shared" si="56"/>
        <v>5130</v>
      </c>
      <c r="X193" s="10">
        <v>120</v>
      </c>
      <c r="Y193" s="13">
        <f t="shared" si="57"/>
        <v>15000</v>
      </c>
      <c r="Z193" s="13">
        <f t="shared" si="58"/>
        <v>2688</v>
      </c>
      <c r="AA193" s="13">
        <f t="shared" si="59"/>
        <v>12312</v>
      </c>
      <c r="AB193" s="10">
        <v>103</v>
      </c>
      <c r="AC193" s="13">
        <f t="shared" si="60"/>
        <v>12875</v>
      </c>
      <c r="AD193" s="13">
        <f t="shared" si="61"/>
        <v>2307.1999999999998</v>
      </c>
      <c r="AE193" s="13">
        <f t="shared" si="62"/>
        <v>10567.8</v>
      </c>
      <c r="AF193" s="10">
        <v>69</v>
      </c>
      <c r="AG193" s="13">
        <f t="shared" si="63"/>
        <v>8625</v>
      </c>
      <c r="AH193" s="13">
        <f t="shared" si="64"/>
        <v>1545.6</v>
      </c>
      <c r="AI193" s="13">
        <f t="shared" si="65"/>
        <v>7079.4</v>
      </c>
      <c r="AJ193" s="4" t="s">
        <v>155</v>
      </c>
      <c r="AK193">
        <v>100</v>
      </c>
    </row>
    <row r="194" spans="1:37" x14ac:dyDescent="0.35">
      <c r="A194" t="s">
        <v>19</v>
      </c>
      <c r="B194" t="s">
        <v>132</v>
      </c>
      <c r="C194" s="2" t="s">
        <v>157</v>
      </c>
      <c r="D194" s="8">
        <v>30</v>
      </c>
      <c r="E194" s="12">
        <f>VLOOKUP(C194,Information!$B$24:$C$42,2)</f>
        <v>2.8</v>
      </c>
      <c r="F194" s="12">
        <f t="shared" si="44"/>
        <v>84</v>
      </c>
      <c r="G194" s="8">
        <v>200</v>
      </c>
      <c r="H194" s="10">
        <v>20</v>
      </c>
      <c r="I194" s="13">
        <f t="shared" si="45"/>
        <v>4000</v>
      </c>
      <c r="J194" s="13">
        <f t="shared" si="46"/>
        <v>1680</v>
      </c>
      <c r="K194" s="13">
        <f t="shared" si="47"/>
        <v>2320</v>
      </c>
      <c r="L194" s="10">
        <v>25</v>
      </c>
      <c r="M194" s="13">
        <f t="shared" si="48"/>
        <v>5000</v>
      </c>
      <c r="N194" s="13">
        <f t="shared" si="49"/>
        <v>2100</v>
      </c>
      <c r="O194" s="13">
        <f t="shared" si="50"/>
        <v>2900</v>
      </c>
      <c r="P194" s="10">
        <v>60</v>
      </c>
      <c r="Q194" s="13">
        <f t="shared" si="51"/>
        <v>12000</v>
      </c>
      <c r="R194" s="13">
        <f t="shared" si="52"/>
        <v>5040</v>
      </c>
      <c r="S194" s="13">
        <f t="shared" si="53"/>
        <v>6960</v>
      </c>
      <c r="T194" s="10">
        <v>45</v>
      </c>
      <c r="U194" s="13">
        <f t="shared" si="54"/>
        <v>9000</v>
      </c>
      <c r="V194" s="13">
        <f t="shared" si="55"/>
        <v>3780</v>
      </c>
      <c r="W194" s="13">
        <f t="shared" si="56"/>
        <v>5220</v>
      </c>
      <c r="X194" s="10">
        <v>55</v>
      </c>
      <c r="Y194" s="13">
        <f t="shared" si="57"/>
        <v>11000</v>
      </c>
      <c r="Z194" s="13">
        <f t="shared" si="58"/>
        <v>4620</v>
      </c>
      <c r="AA194" s="13">
        <f t="shared" si="59"/>
        <v>6380</v>
      </c>
      <c r="AB194" s="10">
        <v>130</v>
      </c>
      <c r="AC194" s="13">
        <f t="shared" si="60"/>
        <v>26000</v>
      </c>
      <c r="AD194" s="13">
        <f t="shared" si="61"/>
        <v>10920</v>
      </c>
      <c r="AE194" s="13">
        <f t="shared" si="62"/>
        <v>15080</v>
      </c>
      <c r="AF194" s="10">
        <v>0</v>
      </c>
      <c r="AG194" s="13">
        <f t="shared" si="63"/>
        <v>0</v>
      </c>
      <c r="AH194" s="13">
        <f t="shared" si="64"/>
        <v>0</v>
      </c>
      <c r="AI194" s="13">
        <f t="shared" si="65"/>
        <v>0</v>
      </c>
      <c r="AJ194" s="4" t="s">
        <v>155</v>
      </c>
      <c r="AK194">
        <v>91</v>
      </c>
    </row>
    <row r="195" spans="1:37" x14ac:dyDescent="0.35">
      <c r="A195" t="s">
        <v>38</v>
      </c>
      <c r="B195" t="s">
        <v>133</v>
      </c>
      <c r="C195" s="2" t="s">
        <v>157</v>
      </c>
      <c r="D195" s="8">
        <v>30</v>
      </c>
      <c r="E195" s="12">
        <f>VLOOKUP(C195,Information!$B$24:$C$42,2)</f>
        <v>2.8</v>
      </c>
      <c r="F195" s="12">
        <f t="shared" ref="F195:F203" si="66">E195*D195</f>
        <v>84</v>
      </c>
      <c r="G195" s="8">
        <v>280</v>
      </c>
      <c r="H195" s="10">
        <v>12</v>
      </c>
      <c r="I195" s="13">
        <f t="shared" ref="I195:I203" si="67">H195*G195</f>
        <v>3360</v>
      </c>
      <c r="J195" s="13">
        <f t="shared" ref="J195:J203" si="68">H195*F195</f>
        <v>1008</v>
      </c>
      <c r="K195" s="13">
        <f t="shared" ref="K195:K203" si="69">I195-J195</f>
        <v>2352</v>
      </c>
      <c r="L195" s="10">
        <v>12</v>
      </c>
      <c r="M195" s="13">
        <f t="shared" ref="M195:M203" si="70">L195*G195</f>
        <v>3360</v>
      </c>
      <c r="N195" s="13">
        <f t="shared" ref="N195:N203" si="71">L195*F195</f>
        <v>1008</v>
      </c>
      <c r="O195" s="13">
        <f t="shared" ref="O195:O203" si="72">M195-N195</f>
        <v>2352</v>
      </c>
      <c r="P195" s="10">
        <v>9</v>
      </c>
      <c r="Q195" s="13">
        <f t="shared" ref="Q195:Q203" si="73">P195*G195</f>
        <v>2520</v>
      </c>
      <c r="R195" s="13">
        <f t="shared" ref="R195:R203" si="74">P195*F195</f>
        <v>756</v>
      </c>
      <c r="S195" s="13">
        <f t="shared" ref="S195:S203" si="75">Q195-R195</f>
        <v>1764</v>
      </c>
      <c r="T195" s="10">
        <v>10</v>
      </c>
      <c r="U195" s="13">
        <f t="shared" ref="U195:U203" si="76">T195*G195</f>
        <v>2800</v>
      </c>
      <c r="V195" s="13">
        <f t="shared" ref="V195:V203" si="77">F195*T195</f>
        <v>840</v>
      </c>
      <c r="W195" s="13">
        <f t="shared" ref="W195:W203" si="78">U195-V195</f>
        <v>1960</v>
      </c>
      <c r="X195" s="10">
        <v>13</v>
      </c>
      <c r="Y195" s="13">
        <f t="shared" ref="Y195:Y203" si="79">X195*G195</f>
        <v>3640</v>
      </c>
      <c r="Z195" s="13">
        <f t="shared" ref="Z195:Z203" si="80">X195*F195</f>
        <v>1092</v>
      </c>
      <c r="AA195" s="13">
        <f t="shared" ref="AA195:AA203" si="81">Y195-Z195</f>
        <v>2548</v>
      </c>
      <c r="AB195" s="10">
        <v>13</v>
      </c>
      <c r="AC195" s="13">
        <f t="shared" ref="AC195:AC203" si="82">AB195*G195</f>
        <v>3640</v>
      </c>
      <c r="AD195" s="13">
        <f t="shared" ref="AD195:AD203" si="83">AB195*F195</f>
        <v>1092</v>
      </c>
      <c r="AE195" s="13">
        <f t="shared" ref="AE195:AE203" si="84">AC195-AD195</f>
        <v>2548</v>
      </c>
      <c r="AF195" s="10">
        <v>15</v>
      </c>
      <c r="AG195" s="13">
        <f t="shared" ref="AG195:AG203" si="85">AF195*G195</f>
        <v>4200</v>
      </c>
      <c r="AH195" s="13">
        <f t="shared" ref="AH195:AH203" si="86">AF195*F195</f>
        <v>1260</v>
      </c>
      <c r="AI195" s="13">
        <f t="shared" ref="AI195:AI203" si="87">AG195-AH195</f>
        <v>2940</v>
      </c>
      <c r="AJ195" s="4" t="s">
        <v>155</v>
      </c>
      <c r="AK195">
        <v>93</v>
      </c>
    </row>
    <row r="196" spans="1:37" x14ac:dyDescent="0.35">
      <c r="A196" t="s">
        <v>2</v>
      </c>
      <c r="B196" t="s">
        <v>134</v>
      </c>
      <c r="C196" s="2" t="s">
        <v>157</v>
      </c>
      <c r="D196" s="8">
        <v>45</v>
      </c>
      <c r="E196" s="12">
        <f>VLOOKUP(C196,Information!$B$24:$C$42,2)</f>
        <v>2.8</v>
      </c>
      <c r="F196" s="12">
        <f t="shared" si="66"/>
        <v>125.99999999999999</v>
      </c>
      <c r="G196" s="8">
        <v>300</v>
      </c>
      <c r="H196" s="10">
        <v>23</v>
      </c>
      <c r="I196" s="13">
        <f t="shared" si="67"/>
        <v>6900</v>
      </c>
      <c r="J196" s="13">
        <f t="shared" si="68"/>
        <v>2897.9999999999995</v>
      </c>
      <c r="K196" s="13">
        <f t="shared" si="69"/>
        <v>4002.0000000000005</v>
      </c>
      <c r="L196" s="10">
        <v>20</v>
      </c>
      <c r="M196" s="13">
        <f t="shared" si="70"/>
        <v>6000</v>
      </c>
      <c r="N196" s="13">
        <f t="shared" si="71"/>
        <v>2519.9999999999995</v>
      </c>
      <c r="O196" s="13">
        <f t="shared" si="72"/>
        <v>3480.0000000000005</v>
      </c>
      <c r="P196" s="10">
        <v>15</v>
      </c>
      <c r="Q196" s="13">
        <f t="shared" si="73"/>
        <v>4500</v>
      </c>
      <c r="R196" s="13">
        <f t="shared" si="74"/>
        <v>1889.9999999999998</v>
      </c>
      <c r="S196" s="13">
        <f t="shared" si="75"/>
        <v>2610</v>
      </c>
      <c r="T196" s="10">
        <v>10</v>
      </c>
      <c r="U196" s="13">
        <f t="shared" si="76"/>
        <v>3000</v>
      </c>
      <c r="V196" s="13">
        <f t="shared" si="77"/>
        <v>1259.9999999999998</v>
      </c>
      <c r="W196" s="13">
        <f t="shared" si="78"/>
        <v>1740.0000000000002</v>
      </c>
      <c r="X196" s="10">
        <v>13</v>
      </c>
      <c r="Y196" s="13">
        <f t="shared" si="79"/>
        <v>3900</v>
      </c>
      <c r="Z196" s="13">
        <f t="shared" si="80"/>
        <v>1637.9999999999998</v>
      </c>
      <c r="AA196" s="13">
        <f t="shared" si="81"/>
        <v>2262</v>
      </c>
      <c r="AB196" s="10">
        <v>20</v>
      </c>
      <c r="AC196" s="13">
        <f t="shared" si="82"/>
        <v>6000</v>
      </c>
      <c r="AD196" s="13">
        <f t="shared" si="83"/>
        <v>2519.9999999999995</v>
      </c>
      <c r="AE196" s="13">
        <f t="shared" si="84"/>
        <v>3480.0000000000005</v>
      </c>
      <c r="AF196" s="10">
        <v>15</v>
      </c>
      <c r="AG196" s="13">
        <f t="shared" si="85"/>
        <v>4500</v>
      </c>
      <c r="AH196" s="13">
        <f t="shared" si="86"/>
        <v>1889.9999999999998</v>
      </c>
      <c r="AI196" s="13">
        <f t="shared" si="87"/>
        <v>2610</v>
      </c>
      <c r="AJ196" s="4" t="s">
        <v>155</v>
      </c>
      <c r="AK196">
        <v>98</v>
      </c>
    </row>
    <row r="197" spans="1:37" x14ac:dyDescent="0.35">
      <c r="A197" t="s">
        <v>44</v>
      </c>
      <c r="B197" t="s">
        <v>135</v>
      </c>
      <c r="C197" s="2" t="s">
        <v>157</v>
      </c>
      <c r="D197" s="8">
        <v>6</v>
      </c>
      <c r="E197" s="12">
        <f>VLOOKUP(C197,Information!$B$24:$C$42,2)</f>
        <v>2.8</v>
      </c>
      <c r="F197" s="12">
        <f t="shared" si="66"/>
        <v>16.799999999999997</v>
      </c>
      <c r="G197" s="8">
        <v>130</v>
      </c>
      <c r="H197" s="10">
        <v>85</v>
      </c>
      <c r="I197" s="13">
        <f t="shared" si="67"/>
        <v>11050</v>
      </c>
      <c r="J197" s="13">
        <f t="shared" si="68"/>
        <v>1427.9999999999998</v>
      </c>
      <c r="K197" s="13">
        <f t="shared" si="69"/>
        <v>9622</v>
      </c>
      <c r="L197" s="10">
        <v>34</v>
      </c>
      <c r="M197" s="13">
        <f t="shared" si="70"/>
        <v>4420</v>
      </c>
      <c r="N197" s="13">
        <f t="shared" si="71"/>
        <v>571.19999999999993</v>
      </c>
      <c r="O197" s="13">
        <f t="shared" si="72"/>
        <v>3848.8</v>
      </c>
      <c r="P197" s="10">
        <v>33</v>
      </c>
      <c r="Q197" s="13">
        <f t="shared" si="73"/>
        <v>4290</v>
      </c>
      <c r="R197" s="13">
        <f t="shared" si="74"/>
        <v>554.39999999999986</v>
      </c>
      <c r="S197" s="13">
        <f t="shared" si="75"/>
        <v>3735.6000000000004</v>
      </c>
      <c r="T197" s="10">
        <v>10</v>
      </c>
      <c r="U197" s="13">
        <f t="shared" si="76"/>
        <v>1300</v>
      </c>
      <c r="V197" s="13">
        <f t="shared" si="77"/>
        <v>167.99999999999997</v>
      </c>
      <c r="W197" s="13">
        <f t="shared" si="78"/>
        <v>1132</v>
      </c>
      <c r="X197" s="10">
        <v>0</v>
      </c>
      <c r="Y197" s="13">
        <f t="shared" si="79"/>
        <v>0</v>
      </c>
      <c r="Z197" s="13">
        <f t="shared" si="80"/>
        <v>0</v>
      </c>
      <c r="AA197" s="13">
        <f t="shared" si="81"/>
        <v>0</v>
      </c>
      <c r="AB197" s="10">
        <v>0</v>
      </c>
      <c r="AC197" s="13">
        <f t="shared" si="82"/>
        <v>0</v>
      </c>
      <c r="AD197" s="13">
        <f t="shared" si="83"/>
        <v>0</v>
      </c>
      <c r="AE197" s="13">
        <f t="shared" si="84"/>
        <v>0</v>
      </c>
      <c r="AF197" s="10">
        <v>0</v>
      </c>
      <c r="AG197" s="13">
        <f t="shared" si="85"/>
        <v>0</v>
      </c>
      <c r="AH197" s="13">
        <f t="shared" si="86"/>
        <v>0</v>
      </c>
      <c r="AI197" s="13">
        <f t="shared" si="87"/>
        <v>0</v>
      </c>
      <c r="AJ197" s="4" t="s">
        <v>155</v>
      </c>
      <c r="AK197">
        <v>92</v>
      </c>
    </row>
    <row r="198" spans="1:37" x14ac:dyDescent="0.35">
      <c r="A198" t="s">
        <v>45</v>
      </c>
      <c r="B198" t="s">
        <v>136</v>
      </c>
      <c r="C198" s="2" t="s">
        <v>157</v>
      </c>
      <c r="D198" s="8">
        <v>25</v>
      </c>
      <c r="E198" s="12">
        <f>VLOOKUP(C198,Information!$B$24:$C$42,2)</f>
        <v>2.8</v>
      </c>
      <c r="F198" s="12">
        <f t="shared" si="66"/>
        <v>70</v>
      </c>
      <c r="G198" s="8">
        <v>99</v>
      </c>
      <c r="H198" s="10">
        <v>65</v>
      </c>
      <c r="I198" s="13">
        <f t="shared" si="67"/>
        <v>6435</v>
      </c>
      <c r="J198" s="13">
        <f t="shared" si="68"/>
        <v>4550</v>
      </c>
      <c r="K198" s="13">
        <f t="shared" si="69"/>
        <v>1885</v>
      </c>
      <c r="L198" s="10">
        <v>50</v>
      </c>
      <c r="M198" s="13">
        <f t="shared" si="70"/>
        <v>4950</v>
      </c>
      <c r="N198" s="13">
        <f t="shared" si="71"/>
        <v>3500</v>
      </c>
      <c r="O198" s="13">
        <f t="shared" si="72"/>
        <v>1450</v>
      </c>
      <c r="P198" s="10">
        <v>95</v>
      </c>
      <c r="Q198" s="13">
        <f t="shared" si="73"/>
        <v>9405</v>
      </c>
      <c r="R198" s="13">
        <f t="shared" si="74"/>
        <v>6650</v>
      </c>
      <c r="S198" s="13">
        <f t="shared" si="75"/>
        <v>2755</v>
      </c>
      <c r="T198" s="10">
        <v>89</v>
      </c>
      <c r="U198" s="13">
        <f t="shared" si="76"/>
        <v>8811</v>
      </c>
      <c r="V198" s="13">
        <f t="shared" si="77"/>
        <v>6230</v>
      </c>
      <c r="W198" s="13">
        <f t="shared" si="78"/>
        <v>2581</v>
      </c>
      <c r="X198" s="10">
        <v>66</v>
      </c>
      <c r="Y198" s="13">
        <f t="shared" si="79"/>
        <v>6534</v>
      </c>
      <c r="Z198" s="13">
        <f t="shared" si="80"/>
        <v>4620</v>
      </c>
      <c r="AA198" s="13">
        <f t="shared" si="81"/>
        <v>1914</v>
      </c>
      <c r="AB198" s="10">
        <v>30</v>
      </c>
      <c r="AC198" s="13">
        <f t="shared" si="82"/>
        <v>2970</v>
      </c>
      <c r="AD198" s="13">
        <f t="shared" si="83"/>
        <v>2100</v>
      </c>
      <c r="AE198" s="13">
        <f t="shared" si="84"/>
        <v>870</v>
      </c>
      <c r="AF198" s="10">
        <v>0</v>
      </c>
      <c r="AG198" s="13">
        <f t="shared" si="85"/>
        <v>0</v>
      </c>
      <c r="AH198" s="13">
        <f t="shared" si="86"/>
        <v>0</v>
      </c>
      <c r="AI198" s="13">
        <f t="shared" si="87"/>
        <v>0</v>
      </c>
      <c r="AJ198" s="4" t="s">
        <v>155</v>
      </c>
      <c r="AK198">
        <v>93</v>
      </c>
    </row>
    <row r="199" spans="1:37" x14ac:dyDescent="0.35">
      <c r="A199" t="s">
        <v>14</v>
      </c>
      <c r="B199" t="s">
        <v>137</v>
      </c>
      <c r="C199" s="2" t="s">
        <v>157</v>
      </c>
      <c r="D199" s="8">
        <v>30</v>
      </c>
      <c r="E199" s="12">
        <f>VLOOKUP(C199,Information!$B$24:$C$42,2)</f>
        <v>2.8</v>
      </c>
      <c r="F199" s="12">
        <f t="shared" si="66"/>
        <v>84</v>
      </c>
      <c r="G199" s="8">
        <v>250</v>
      </c>
      <c r="H199" s="10">
        <v>15</v>
      </c>
      <c r="I199" s="13">
        <f t="shared" si="67"/>
        <v>3750</v>
      </c>
      <c r="J199" s="13">
        <f t="shared" si="68"/>
        <v>1260</v>
      </c>
      <c r="K199" s="13">
        <f t="shared" si="69"/>
        <v>2490</v>
      </c>
      <c r="L199" s="10">
        <v>17</v>
      </c>
      <c r="M199" s="13">
        <f t="shared" si="70"/>
        <v>4250</v>
      </c>
      <c r="N199" s="13">
        <f t="shared" si="71"/>
        <v>1428</v>
      </c>
      <c r="O199" s="13">
        <f t="shared" si="72"/>
        <v>2822</v>
      </c>
      <c r="P199" s="10">
        <v>15</v>
      </c>
      <c r="Q199" s="13">
        <f t="shared" si="73"/>
        <v>3750</v>
      </c>
      <c r="R199" s="13">
        <f t="shared" si="74"/>
        <v>1260</v>
      </c>
      <c r="S199" s="13">
        <f t="shared" si="75"/>
        <v>2490</v>
      </c>
      <c r="T199" s="10">
        <v>20</v>
      </c>
      <c r="U199" s="13">
        <f t="shared" si="76"/>
        <v>5000</v>
      </c>
      <c r="V199" s="13">
        <f t="shared" si="77"/>
        <v>1680</v>
      </c>
      <c r="W199" s="13">
        <f t="shared" si="78"/>
        <v>3320</v>
      </c>
      <c r="X199" s="10">
        <v>35</v>
      </c>
      <c r="Y199" s="13">
        <f t="shared" si="79"/>
        <v>8750</v>
      </c>
      <c r="Z199" s="13">
        <f t="shared" si="80"/>
        <v>2940</v>
      </c>
      <c r="AA199" s="13">
        <f t="shared" si="81"/>
        <v>5810</v>
      </c>
      <c r="AB199" s="10">
        <v>24</v>
      </c>
      <c r="AC199" s="13">
        <f t="shared" si="82"/>
        <v>6000</v>
      </c>
      <c r="AD199" s="13">
        <f t="shared" si="83"/>
        <v>2016</v>
      </c>
      <c r="AE199" s="13">
        <f t="shared" si="84"/>
        <v>3984</v>
      </c>
      <c r="AF199" s="10">
        <v>15</v>
      </c>
      <c r="AG199" s="13">
        <f t="shared" si="85"/>
        <v>3750</v>
      </c>
      <c r="AH199" s="13">
        <f t="shared" si="86"/>
        <v>1260</v>
      </c>
      <c r="AI199" s="13">
        <f t="shared" si="87"/>
        <v>2490</v>
      </c>
      <c r="AJ199" s="4" t="s">
        <v>155</v>
      </c>
      <c r="AK199">
        <v>90</v>
      </c>
    </row>
    <row r="200" spans="1:37" x14ac:dyDescent="0.35">
      <c r="A200" t="s">
        <v>41</v>
      </c>
      <c r="B200" t="s">
        <v>138</v>
      </c>
      <c r="C200" s="2" t="s">
        <v>157</v>
      </c>
      <c r="D200" s="8">
        <v>30</v>
      </c>
      <c r="E200" s="12">
        <f>VLOOKUP(C200,Information!$B$24:$C$42,2)</f>
        <v>2.8</v>
      </c>
      <c r="F200" s="12">
        <f t="shared" si="66"/>
        <v>84</v>
      </c>
      <c r="G200" s="8">
        <v>300</v>
      </c>
      <c r="H200" s="10">
        <v>25</v>
      </c>
      <c r="I200" s="13">
        <f t="shared" si="67"/>
        <v>7500</v>
      </c>
      <c r="J200" s="13">
        <f t="shared" si="68"/>
        <v>2100</v>
      </c>
      <c r="K200" s="13">
        <f t="shared" si="69"/>
        <v>5400</v>
      </c>
      <c r="L200" s="10">
        <v>30</v>
      </c>
      <c r="M200" s="13">
        <f t="shared" si="70"/>
        <v>9000</v>
      </c>
      <c r="N200" s="13">
        <f t="shared" si="71"/>
        <v>2520</v>
      </c>
      <c r="O200" s="13">
        <f t="shared" si="72"/>
        <v>6480</v>
      </c>
      <c r="P200" s="10">
        <v>10</v>
      </c>
      <c r="Q200" s="13">
        <f t="shared" si="73"/>
        <v>3000</v>
      </c>
      <c r="R200" s="13">
        <f t="shared" si="74"/>
        <v>840</v>
      </c>
      <c r="S200" s="13">
        <f t="shared" si="75"/>
        <v>2160</v>
      </c>
      <c r="T200" s="10">
        <v>20</v>
      </c>
      <c r="U200" s="13">
        <f t="shared" si="76"/>
        <v>6000</v>
      </c>
      <c r="V200" s="13">
        <f t="shared" si="77"/>
        <v>1680</v>
      </c>
      <c r="W200" s="13">
        <f t="shared" si="78"/>
        <v>4320</v>
      </c>
      <c r="X200" s="10">
        <v>43</v>
      </c>
      <c r="Y200" s="13">
        <f t="shared" si="79"/>
        <v>12900</v>
      </c>
      <c r="Z200" s="13">
        <f t="shared" si="80"/>
        <v>3612</v>
      </c>
      <c r="AA200" s="13">
        <f t="shared" si="81"/>
        <v>9288</v>
      </c>
      <c r="AB200" s="10">
        <v>55</v>
      </c>
      <c r="AC200" s="13">
        <f t="shared" si="82"/>
        <v>16500</v>
      </c>
      <c r="AD200" s="13">
        <f t="shared" si="83"/>
        <v>4620</v>
      </c>
      <c r="AE200" s="13">
        <f t="shared" si="84"/>
        <v>11880</v>
      </c>
      <c r="AF200" s="10">
        <v>10</v>
      </c>
      <c r="AG200" s="13">
        <f t="shared" si="85"/>
        <v>3000</v>
      </c>
      <c r="AH200" s="13">
        <f t="shared" si="86"/>
        <v>840</v>
      </c>
      <c r="AI200" s="13">
        <f t="shared" si="87"/>
        <v>2160</v>
      </c>
      <c r="AJ200" s="4" t="s">
        <v>155</v>
      </c>
      <c r="AK200">
        <v>98</v>
      </c>
    </row>
    <row r="201" spans="1:37" x14ac:dyDescent="0.35">
      <c r="A201" t="s">
        <v>20</v>
      </c>
      <c r="B201" t="s">
        <v>139</v>
      </c>
      <c r="C201" s="2" t="s">
        <v>157</v>
      </c>
      <c r="D201" s="8">
        <v>30</v>
      </c>
      <c r="E201" s="12">
        <f>VLOOKUP(C201,Information!$B$24:$C$42,2)</f>
        <v>2.8</v>
      </c>
      <c r="F201" s="12">
        <f t="shared" si="66"/>
        <v>84</v>
      </c>
      <c r="G201" s="8">
        <v>280</v>
      </c>
      <c r="H201" s="10">
        <v>35</v>
      </c>
      <c r="I201" s="13">
        <f t="shared" si="67"/>
        <v>9800</v>
      </c>
      <c r="J201" s="13">
        <f t="shared" si="68"/>
        <v>2940</v>
      </c>
      <c r="K201" s="13">
        <f t="shared" si="69"/>
        <v>6860</v>
      </c>
      <c r="L201" s="10">
        <v>55</v>
      </c>
      <c r="M201" s="13">
        <f t="shared" si="70"/>
        <v>15400</v>
      </c>
      <c r="N201" s="13">
        <f t="shared" si="71"/>
        <v>4620</v>
      </c>
      <c r="O201" s="13">
        <f t="shared" si="72"/>
        <v>10780</v>
      </c>
      <c r="P201" s="10">
        <v>2</v>
      </c>
      <c r="Q201" s="13">
        <f t="shared" si="73"/>
        <v>560</v>
      </c>
      <c r="R201" s="13">
        <f t="shared" si="74"/>
        <v>168</v>
      </c>
      <c r="S201" s="13">
        <f t="shared" si="75"/>
        <v>392</v>
      </c>
      <c r="T201" s="10">
        <v>10</v>
      </c>
      <c r="U201" s="13">
        <f t="shared" si="76"/>
        <v>2800</v>
      </c>
      <c r="V201" s="13">
        <f t="shared" si="77"/>
        <v>840</v>
      </c>
      <c r="W201" s="13">
        <f t="shared" si="78"/>
        <v>1960</v>
      </c>
      <c r="X201" s="10">
        <v>62</v>
      </c>
      <c r="Y201" s="13">
        <f t="shared" si="79"/>
        <v>17360</v>
      </c>
      <c r="Z201" s="13">
        <f t="shared" si="80"/>
        <v>5208</v>
      </c>
      <c r="AA201" s="13">
        <f t="shared" si="81"/>
        <v>12152</v>
      </c>
      <c r="AB201" s="10">
        <v>57</v>
      </c>
      <c r="AC201" s="13">
        <f t="shared" si="82"/>
        <v>15960</v>
      </c>
      <c r="AD201" s="13">
        <f t="shared" si="83"/>
        <v>4788</v>
      </c>
      <c r="AE201" s="13">
        <f t="shared" si="84"/>
        <v>11172</v>
      </c>
      <c r="AF201" s="10">
        <v>315</v>
      </c>
      <c r="AG201" s="13">
        <f t="shared" si="85"/>
        <v>88200</v>
      </c>
      <c r="AH201" s="13">
        <f t="shared" si="86"/>
        <v>26460</v>
      </c>
      <c r="AI201" s="13">
        <f t="shared" si="87"/>
        <v>61740</v>
      </c>
      <c r="AJ201" s="4" t="s">
        <v>155</v>
      </c>
      <c r="AK201">
        <v>92</v>
      </c>
    </row>
    <row r="202" spans="1:37" x14ac:dyDescent="0.35">
      <c r="A202" t="s">
        <v>40</v>
      </c>
      <c r="B202" t="s">
        <v>140</v>
      </c>
      <c r="C202" s="2" t="s">
        <v>157</v>
      </c>
      <c r="D202" s="8">
        <v>7</v>
      </c>
      <c r="E202" s="12">
        <f>VLOOKUP(C202,Information!$B$24:$C$42,2)</f>
        <v>2.8</v>
      </c>
      <c r="F202" s="12">
        <f t="shared" si="66"/>
        <v>19.599999999999998</v>
      </c>
      <c r="G202" s="8">
        <v>120</v>
      </c>
      <c r="H202" s="10">
        <v>10</v>
      </c>
      <c r="I202" s="13">
        <f t="shared" si="67"/>
        <v>1200</v>
      </c>
      <c r="J202" s="13">
        <f t="shared" si="68"/>
        <v>195.99999999999997</v>
      </c>
      <c r="K202" s="13">
        <f t="shared" si="69"/>
        <v>1004</v>
      </c>
      <c r="M202" s="13">
        <f t="shared" si="70"/>
        <v>0</v>
      </c>
      <c r="N202" s="13">
        <f t="shared" si="71"/>
        <v>0</v>
      </c>
      <c r="O202" s="13">
        <f t="shared" si="72"/>
        <v>0</v>
      </c>
      <c r="Q202" s="13">
        <f t="shared" si="73"/>
        <v>0</v>
      </c>
      <c r="R202" s="13">
        <f t="shared" si="74"/>
        <v>0</v>
      </c>
      <c r="S202" s="13">
        <f t="shared" si="75"/>
        <v>0</v>
      </c>
      <c r="U202" s="13">
        <f t="shared" si="76"/>
        <v>0</v>
      </c>
      <c r="V202" s="13">
        <f t="shared" si="77"/>
        <v>0</v>
      </c>
      <c r="W202" s="13">
        <f t="shared" si="78"/>
        <v>0</v>
      </c>
      <c r="Y202" s="13">
        <f t="shared" si="79"/>
        <v>0</v>
      </c>
      <c r="Z202" s="13">
        <f t="shared" si="80"/>
        <v>0</v>
      </c>
      <c r="AA202" s="13">
        <f t="shared" si="81"/>
        <v>0</v>
      </c>
      <c r="AC202" s="13">
        <f t="shared" si="82"/>
        <v>0</v>
      </c>
      <c r="AD202" s="13">
        <f t="shared" si="83"/>
        <v>0</v>
      </c>
      <c r="AE202" s="13">
        <f t="shared" si="84"/>
        <v>0</v>
      </c>
      <c r="AG202" s="13">
        <f t="shared" si="85"/>
        <v>0</v>
      </c>
      <c r="AH202" s="13">
        <f t="shared" si="86"/>
        <v>0</v>
      </c>
      <c r="AI202" s="13">
        <f t="shared" si="87"/>
        <v>0</v>
      </c>
      <c r="AJ202" s="4" t="s">
        <v>155</v>
      </c>
      <c r="AK202">
        <v>98</v>
      </c>
    </row>
    <row r="203" spans="1:37" x14ac:dyDescent="0.35">
      <c r="A203" t="s">
        <v>43</v>
      </c>
      <c r="B203" t="s">
        <v>135</v>
      </c>
      <c r="C203" s="2" t="s">
        <v>157</v>
      </c>
      <c r="D203" s="8">
        <v>5</v>
      </c>
      <c r="E203" s="12">
        <f>VLOOKUP(C203,Information!$B$24:$C$42,2)</f>
        <v>2.8</v>
      </c>
      <c r="F203" s="12">
        <f t="shared" si="66"/>
        <v>14</v>
      </c>
      <c r="G203" s="8">
        <v>100</v>
      </c>
      <c r="H203" s="10">
        <v>5</v>
      </c>
      <c r="I203" s="13">
        <f t="shared" si="67"/>
        <v>500</v>
      </c>
      <c r="J203" s="13">
        <f t="shared" si="68"/>
        <v>70</v>
      </c>
      <c r="K203" s="13">
        <f t="shared" si="69"/>
        <v>430</v>
      </c>
      <c r="L203" s="10">
        <v>7</v>
      </c>
      <c r="M203" s="13">
        <f t="shared" si="70"/>
        <v>700</v>
      </c>
      <c r="N203" s="13">
        <f t="shared" si="71"/>
        <v>98</v>
      </c>
      <c r="O203" s="13">
        <f t="shared" si="72"/>
        <v>602</v>
      </c>
      <c r="P203" s="10">
        <v>3</v>
      </c>
      <c r="Q203" s="13">
        <f t="shared" si="73"/>
        <v>300</v>
      </c>
      <c r="R203" s="13">
        <f t="shared" si="74"/>
        <v>42</v>
      </c>
      <c r="S203" s="13">
        <f t="shared" si="75"/>
        <v>258</v>
      </c>
      <c r="T203" s="10">
        <v>8</v>
      </c>
      <c r="U203" s="13">
        <f t="shared" si="76"/>
        <v>800</v>
      </c>
      <c r="V203" s="13">
        <f t="shared" si="77"/>
        <v>112</v>
      </c>
      <c r="W203" s="13">
        <f t="shared" si="78"/>
        <v>688</v>
      </c>
      <c r="X203" s="10">
        <v>0</v>
      </c>
      <c r="Y203" s="13">
        <f t="shared" si="79"/>
        <v>0</v>
      </c>
      <c r="Z203" s="13">
        <f t="shared" si="80"/>
        <v>0</v>
      </c>
      <c r="AA203" s="13">
        <f t="shared" si="81"/>
        <v>0</v>
      </c>
      <c r="AB203" s="10">
        <v>0</v>
      </c>
      <c r="AC203" s="13">
        <f t="shared" si="82"/>
        <v>0</v>
      </c>
      <c r="AD203" s="13">
        <f t="shared" si="83"/>
        <v>0</v>
      </c>
      <c r="AE203" s="13">
        <f t="shared" si="84"/>
        <v>0</v>
      </c>
      <c r="AF203" s="10">
        <v>0</v>
      </c>
      <c r="AG203" s="13">
        <f t="shared" si="85"/>
        <v>0</v>
      </c>
      <c r="AH203" s="13">
        <f t="shared" si="86"/>
        <v>0</v>
      </c>
      <c r="AI203" s="13">
        <f t="shared" si="87"/>
        <v>0</v>
      </c>
      <c r="AJ203" s="4" t="s">
        <v>155</v>
      </c>
      <c r="AK203">
        <v>91</v>
      </c>
    </row>
    <row r="204" spans="1:37" x14ac:dyDescent="0.35"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</row>
    <row r="210" spans="12:32" x14ac:dyDescent="0.35">
      <c r="L210" s="13"/>
      <c r="P210" s="13"/>
      <c r="T210" s="13"/>
      <c r="X210" s="13"/>
      <c r="AB210" s="13"/>
      <c r="AF210" s="13"/>
    </row>
  </sheetData>
  <pageMargins left="0.7" right="0.7" top="0.75" bottom="0.75" header="0.3" footer="0.3"/>
  <pageSetup paperSize="9" orientation="portrait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B815-AE1E-214B-B74A-3AF87C882D2D}">
  <dimension ref="A1:AU203"/>
  <sheetViews>
    <sheetView zoomScaleNormal="100" workbookViewId="0">
      <selection activeCell="AN12" sqref="AN12:AO15"/>
    </sheetView>
  </sheetViews>
  <sheetFormatPr defaultColWidth="10.90625" defaultRowHeight="14.5" x14ac:dyDescent="0.35"/>
  <cols>
    <col min="39" max="39" width="12.1796875" bestFit="1" customWidth="1"/>
    <col min="40" max="46" width="15.453125" bestFit="1" customWidth="1"/>
  </cols>
  <sheetData>
    <row r="1" spans="1:47" x14ac:dyDescent="0.35">
      <c r="A1" s="1" t="s">
        <v>0</v>
      </c>
      <c r="B1" s="1" t="s">
        <v>94</v>
      </c>
      <c r="C1" s="1" t="s">
        <v>156</v>
      </c>
      <c r="D1" s="6" t="s">
        <v>95</v>
      </c>
      <c r="E1" s="6" t="s">
        <v>219</v>
      </c>
      <c r="F1" s="6" t="s">
        <v>220</v>
      </c>
      <c r="G1" s="6" t="s">
        <v>207</v>
      </c>
      <c r="H1" s="9">
        <v>2012</v>
      </c>
      <c r="I1" s="9" t="s">
        <v>221</v>
      </c>
      <c r="J1" s="9" t="s">
        <v>222</v>
      </c>
      <c r="K1" s="9" t="s">
        <v>223</v>
      </c>
      <c r="L1" s="9">
        <v>2011</v>
      </c>
      <c r="M1" s="9" t="s">
        <v>224</v>
      </c>
      <c r="N1" s="9" t="s">
        <v>225</v>
      </c>
      <c r="O1" s="9" t="s">
        <v>226</v>
      </c>
      <c r="P1" s="9">
        <v>2010</v>
      </c>
      <c r="Q1" s="9" t="s">
        <v>227</v>
      </c>
      <c r="R1" s="9" t="s">
        <v>228</v>
      </c>
      <c r="S1" s="9" t="s">
        <v>229</v>
      </c>
      <c r="T1" s="9">
        <v>2009</v>
      </c>
      <c r="U1" s="9" t="s">
        <v>230</v>
      </c>
      <c r="V1" s="9" t="s">
        <v>231</v>
      </c>
      <c r="W1" s="9" t="s">
        <v>232</v>
      </c>
      <c r="X1" s="9">
        <v>2008</v>
      </c>
      <c r="Y1" s="9" t="s">
        <v>233</v>
      </c>
      <c r="Z1" s="9" t="s">
        <v>234</v>
      </c>
      <c r="AA1" s="9" t="s">
        <v>235</v>
      </c>
      <c r="AB1" s="9">
        <v>2007</v>
      </c>
      <c r="AC1" s="9" t="s">
        <v>236</v>
      </c>
      <c r="AD1" s="9" t="s">
        <v>237</v>
      </c>
      <c r="AE1" s="9" t="s">
        <v>238</v>
      </c>
      <c r="AF1" s="9">
        <v>2006</v>
      </c>
      <c r="AG1" s="9" t="s">
        <v>239</v>
      </c>
      <c r="AH1" s="9" t="s">
        <v>240</v>
      </c>
      <c r="AI1" s="9" t="s">
        <v>241</v>
      </c>
      <c r="AJ1" s="12" t="s">
        <v>153</v>
      </c>
      <c r="AK1" t="s">
        <v>208</v>
      </c>
    </row>
    <row r="2" spans="1:47" x14ac:dyDescent="0.35">
      <c r="A2" t="s">
        <v>10</v>
      </c>
      <c r="B2" t="s">
        <v>160</v>
      </c>
      <c r="C2" t="s">
        <v>157</v>
      </c>
      <c r="D2" s="12">
        <v>7</v>
      </c>
      <c r="E2" s="12">
        <f>VLOOKUP(C2,Information!$B$24:$C$42,2)</f>
        <v>2.8</v>
      </c>
      <c r="F2" s="12">
        <f>E2*D2</f>
        <v>19.599999999999998</v>
      </c>
      <c r="G2" s="12">
        <v>30</v>
      </c>
      <c r="H2" s="13">
        <v>2132</v>
      </c>
      <c r="I2" s="13">
        <f>H2*G2</f>
        <v>63960</v>
      </c>
      <c r="J2" s="13">
        <f>H2*F2</f>
        <v>41787.199999999997</v>
      </c>
      <c r="K2" s="13">
        <f>I2-J2</f>
        <v>22172.800000000003</v>
      </c>
      <c r="L2" s="13">
        <v>2648</v>
      </c>
      <c r="M2" s="13">
        <f>L2*G2</f>
        <v>79440</v>
      </c>
      <c r="N2" s="13">
        <f>L2*F2</f>
        <v>51900.799999999996</v>
      </c>
      <c r="O2" s="13">
        <f>M2-N2</f>
        <v>27539.200000000004</v>
      </c>
      <c r="P2" s="13">
        <v>2712</v>
      </c>
      <c r="Q2" s="13">
        <f>P2*G2</f>
        <v>81360</v>
      </c>
      <c r="R2" s="13">
        <f>P2*F2</f>
        <v>53155.199999999997</v>
      </c>
      <c r="S2" s="13">
        <f>Q2-R2</f>
        <v>28204.800000000003</v>
      </c>
      <c r="T2" s="13">
        <v>1775</v>
      </c>
      <c r="U2" s="13">
        <f>T2*G2</f>
        <v>53250</v>
      </c>
      <c r="V2" s="13">
        <f>F2*T2</f>
        <v>34789.999999999993</v>
      </c>
      <c r="W2" s="13">
        <f>U2-V2</f>
        <v>18460.000000000007</v>
      </c>
      <c r="X2" s="13">
        <v>2302</v>
      </c>
      <c r="Y2" s="13">
        <f>X2*G2</f>
        <v>69060</v>
      </c>
      <c r="Z2" s="13">
        <f>X2*F2</f>
        <v>45119.199999999997</v>
      </c>
      <c r="AA2" s="13">
        <f>Y2-Z2</f>
        <v>23940.800000000003</v>
      </c>
      <c r="AB2" s="13">
        <v>2250</v>
      </c>
      <c r="AC2" s="13">
        <f>AB2*G2</f>
        <v>67500</v>
      </c>
      <c r="AD2" s="13">
        <f>AB2*F2</f>
        <v>44099.999999999993</v>
      </c>
      <c r="AE2" s="13">
        <f>AC2-AD2</f>
        <v>23400.000000000007</v>
      </c>
      <c r="AF2" s="13">
        <v>2532</v>
      </c>
      <c r="AG2" s="13">
        <f>AF2*G2</f>
        <v>75960</v>
      </c>
      <c r="AH2" s="13">
        <f>AF2*F2</f>
        <v>49627.199999999997</v>
      </c>
      <c r="AI2" s="13">
        <f>AG2-AH2</f>
        <v>26332.800000000003</v>
      </c>
      <c r="AJ2" s="12" t="s">
        <v>199</v>
      </c>
      <c r="AK2">
        <v>91</v>
      </c>
    </row>
    <row r="3" spans="1:47" x14ac:dyDescent="0.35">
      <c r="A3" t="s">
        <v>10</v>
      </c>
      <c r="B3" t="s">
        <v>161</v>
      </c>
      <c r="C3" t="s">
        <v>158</v>
      </c>
      <c r="D3" s="12">
        <v>7</v>
      </c>
      <c r="E3" s="12">
        <f>VLOOKUP(C3,Information!$B$24:$C$42,2)</f>
        <v>3</v>
      </c>
      <c r="F3" s="12">
        <f t="shared" ref="F3:F66" si="0">E3*D3</f>
        <v>21</v>
      </c>
      <c r="G3" s="12">
        <v>40</v>
      </c>
      <c r="H3" s="13">
        <v>1300</v>
      </c>
      <c r="I3" s="13">
        <f t="shared" ref="I3:I66" si="1">H3*G3</f>
        <v>52000</v>
      </c>
      <c r="J3" s="13">
        <f t="shared" ref="J3:J66" si="2">H3*F3</f>
        <v>27300</v>
      </c>
      <c r="K3" s="13">
        <f t="shared" ref="K3:K66" si="3">I3-J3</f>
        <v>24700</v>
      </c>
      <c r="L3" s="13">
        <v>1250</v>
      </c>
      <c r="M3" s="13">
        <f t="shared" ref="M3:M66" si="4">L3*G3</f>
        <v>50000</v>
      </c>
      <c r="N3" s="13">
        <f t="shared" ref="N3:N66" si="5">L3*F3</f>
        <v>26250</v>
      </c>
      <c r="O3" s="13">
        <f t="shared" ref="O3:O66" si="6">M3-N3</f>
        <v>23750</v>
      </c>
      <c r="P3" s="13">
        <v>800</v>
      </c>
      <c r="Q3" s="13">
        <f t="shared" ref="Q3:Q66" si="7">P3*G3</f>
        <v>32000</v>
      </c>
      <c r="R3" s="13">
        <f t="shared" ref="R3:R66" si="8">P3*F3</f>
        <v>16800</v>
      </c>
      <c r="S3" s="13">
        <f t="shared" ref="S3:S66" si="9">Q3-R3</f>
        <v>15200</v>
      </c>
      <c r="T3" s="13">
        <v>750</v>
      </c>
      <c r="U3" s="13">
        <f t="shared" ref="U3:U66" si="10">T3*G3</f>
        <v>30000</v>
      </c>
      <c r="V3" s="13">
        <f t="shared" ref="V3:V66" si="11">F3*T3</f>
        <v>15750</v>
      </c>
      <c r="W3" s="13">
        <f t="shared" ref="W3:W66" si="12">U3-V3</f>
        <v>14250</v>
      </c>
      <c r="X3" s="13">
        <v>1200</v>
      </c>
      <c r="Y3" s="13">
        <f t="shared" ref="Y3:Y66" si="13">X3*G3</f>
        <v>48000</v>
      </c>
      <c r="Z3" s="13">
        <f t="shared" ref="Z3:Z66" si="14">X3*F3</f>
        <v>25200</v>
      </c>
      <c r="AA3" s="13">
        <f t="shared" ref="AA3:AA66" si="15">Y3-Z3</f>
        <v>22800</v>
      </c>
      <c r="AB3" s="13">
        <v>2050</v>
      </c>
      <c r="AC3" s="13">
        <f t="shared" ref="AC3:AC66" si="16">AB3*G3</f>
        <v>82000</v>
      </c>
      <c r="AD3" s="13">
        <f t="shared" ref="AD3:AD66" si="17">AB3*F3</f>
        <v>43050</v>
      </c>
      <c r="AE3" s="13">
        <f t="shared" ref="AE3:AE66" si="18">AC3-AD3</f>
        <v>38950</v>
      </c>
      <c r="AF3" s="13">
        <v>1980</v>
      </c>
      <c r="AG3" s="13">
        <f t="shared" ref="AG3:AG66" si="19">AF3*G3</f>
        <v>79200</v>
      </c>
      <c r="AH3" s="13">
        <f t="shared" ref="AH3:AH66" si="20">AF3*F3</f>
        <v>41580</v>
      </c>
      <c r="AI3" s="13">
        <f t="shared" ref="AI3:AI66" si="21">AG3-AH3</f>
        <v>37620</v>
      </c>
      <c r="AJ3" s="12" t="s">
        <v>199</v>
      </c>
      <c r="AK3">
        <v>97</v>
      </c>
      <c r="AM3" s="22" t="s">
        <v>242</v>
      </c>
      <c r="AN3" t="s">
        <v>299</v>
      </c>
      <c r="AO3" t="s">
        <v>298</v>
      </c>
      <c r="AP3" t="s">
        <v>300</v>
      </c>
      <c r="AQ3" t="s">
        <v>301</v>
      </c>
      <c r="AR3" t="s">
        <v>302</v>
      </c>
      <c r="AS3" t="s">
        <v>303</v>
      </c>
      <c r="AT3" t="s">
        <v>304</v>
      </c>
      <c r="AU3" t="s">
        <v>273</v>
      </c>
    </row>
    <row r="4" spans="1:47" x14ac:dyDescent="0.35">
      <c r="A4" t="s">
        <v>10</v>
      </c>
      <c r="B4" t="s">
        <v>160</v>
      </c>
      <c r="C4" t="s">
        <v>159</v>
      </c>
      <c r="D4" s="12">
        <v>7</v>
      </c>
      <c r="E4" s="12">
        <f>VLOOKUP(C4,Information!$B$24:$C$42,2)</f>
        <v>3</v>
      </c>
      <c r="F4" s="12">
        <f t="shared" si="0"/>
        <v>21</v>
      </c>
      <c r="G4" s="12">
        <v>40</v>
      </c>
      <c r="H4" s="13">
        <v>6</v>
      </c>
      <c r="I4" s="13">
        <f t="shared" si="1"/>
        <v>240</v>
      </c>
      <c r="J4" s="13">
        <f t="shared" si="2"/>
        <v>126</v>
      </c>
      <c r="K4" s="13">
        <f t="shared" si="3"/>
        <v>114</v>
      </c>
      <c r="L4" s="13">
        <v>15</v>
      </c>
      <c r="M4" s="13">
        <f t="shared" si="4"/>
        <v>600</v>
      </c>
      <c r="N4" s="13">
        <f t="shared" si="5"/>
        <v>315</v>
      </c>
      <c r="O4" s="13">
        <f t="shared" si="6"/>
        <v>285</v>
      </c>
      <c r="P4" s="13"/>
      <c r="Q4" s="13">
        <f t="shared" si="7"/>
        <v>0</v>
      </c>
      <c r="R4" s="13">
        <f t="shared" si="8"/>
        <v>0</v>
      </c>
      <c r="S4" s="13">
        <f t="shared" si="9"/>
        <v>0</v>
      </c>
      <c r="T4" s="13"/>
      <c r="U4" s="13">
        <f t="shared" si="10"/>
        <v>0</v>
      </c>
      <c r="V4" s="13">
        <f t="shared" si="11"/>
        <v>0</v>
      </c>
      <c r="W4" s="13">
        <f t="shared" si="12"/>
        <v>0</v>
      </c>
      <c r="X4" s="13"/>
      <c r="Y4" s="13">
        <f t="shared" si="13"/>
        <v>0</v>
      </c>
      <c r="Z4" s="13">
        <f t="shared" si="14"/>
        <v>0</v>
      </c>
      <c r="AA4" s="13">
        <f t="shared" si="15"/>
        <v>0</v>
      </c>
      <c r="AB4" s="13"/>
      <c r="AC4" s="13">
        <f t="shared" si="16"/>
        <v>0</v>
      </c>
      <c r="AD4" s="13">
        <f t="shared" si="17"/>
        <v>0</v>
      </c>
      <c r="AE4" s="13">
        <f t="shared" si="18"/>
        <v>0</v>
      </c>
      <c r="AF4" s="13"/>
      <c r="AG4" s="13">
        <f t="shared" si="19"/>
        <v>0</v>
      </c>
      <c r="AH4" s="13">
        <f t="shared" si="20"/>
        <v>0</v>
      </c>
      <c r="AI4" s="13">
        <f t="shared" si="21"/>
        <v>0</v>
      </c>
      <c r="AJ4" s="12" t="s">
        <v>199</v>
      </c>
      <c r="AK4">
        <v>94</v>
      </c>
      <c r="AM4" s="20" t="s">
        <v>155</v>
      </c>
      <c r="AN4" s="23">
        <v>271015.59999999998</v>
      </c>
      <c r="AO4" s="23">
        <v>280878.59999999998</v>
      </c>
      <c r="AP4" s="23">
        <v>422323.8</v>
      </c>
      <c r="AQ4" s="23">
        <v>88421.200000000012</v>
      </c>
      <c r="AR4" s="23">
        <v>141823.4</v>
      </c>
      <c r="AS4" s="23">
        <v>132479.79999999999</v>
      </c>
      <c r="AT4" s="23">
        <v>144584.79999999999</v>
      </c>
      <c r="AU4">
        <f>SUM(AN4:AT4)</f>
        <v>1481527.2</v>
      </c>
    </row>
    <row r="5" spans="1:47" x14ac:dyDescent="0.35">
      <c r="A5" t="s">
        <v>10</v>
      </c>
      <c r="B5" t="s">
        <v>160</v>
      </c>
      <c r="C5" t="s">
        <v>162</v>
      </c>
      <c r="D5" s="12">
        <v>7</v>
      </c>
      <c r="E5" s="12">
        <f>VLOOKUP(C5,Information!$B$24:$C$42,2)</f>
        <v>3</v>
      </c>
      <c r="F5" s="12">
        <f t="shared" si="0"/>
        <v>21</v>
      </c>
      <c r="G5" s="12">
        <v>40</v>
      </c>
      <c r="H5" s="13">
        <v>135</v>
      </c>
      <c r="I5" s="13">
        <f t="shared" si="1"/>
        <v>5400</v>
      </c>
      <c r="J5" s="13">
        <f t="shared" si="2"/>
        <v>2835</v>
      </c>
      <c r="K5" s="13">
        <f t="shared" si="3"/>
        <v>2565</v>
      </c>
      <c r="L5" s="13">
        <v>46</v>
      </c>
      <c r="M5" s="13">
        <f t="shared" si="4"/>
        <v>1840</v>
      </c>
      <c r="N5" s="13">
        <f t="shared" si="5"/>
        <v>966</v>
      </c>
      <c r="O5" s="13">
        <f t="shared" si="6"/>
        <v>874</v>
      </c>
      <c r="P5" s="13"/>
      <c r="Q5" s="13">
        <f t="shared" si="7"/>
        <v>0</v>
      </c>
      <c r="R5" s="13">
        <f t="shared" si="8"/>
        <v>0</v>
      </c>
      <c r="S5" s="13">
        <f t="shared" si="9"/>
        <v>0</v>
      </c>
      <c r="T5" s="13"/>
      <c r="U5" s="13">
        <f t="shared" si="10"/>
        <v>0</v>
      </c>
      <c r="V5" s="13">
        <f t="shared" si="11"/>
        <v>0</v>
      </c>
      <c r="W5" s="13">
        <f t="shared" si="12"/>
        <v>0</v>
      </c>
      <c r="X5" s="13"/>
      <c r="Y5" s="13">
        <f t="shared" si="13"/>
        <v>0</v>
      </c>
      <c r="Z5" s="13">
        <f t="shared" si="14"/>
        <v>0</v>
      </c>
      <c r="AA5" s="13">
        <f t="shared" si="15"/>
        <v>0</v>
      </c>
      <c r="AB5" s="13"/>
      <c r="AC5" s="13">
        <f t="shared" si="16"/>
        <v>0</v>
      </c>
      <c r="AD5" s="13">
        <f t="shared" si="17"/>
        <v>0</v>
      </c>
      <c r="AE5" s="13">
        <f t="shared" si="18"/>
        <v>0</v>
      </c>
      <c r="AF5" s="13"/>
      <c r="AG5" s="13">
        <f t="shared" si="19"/>
        <v>0</v>
      </c>
      <c r="AH5" s="13">
        <f t="shared" si="20"/>
        <v>0</v>
      </c>
      <c r="AI5" s="13">
        <f t="shared" si="21"/>
        <v>0</v>
      </c>
      <c r="AJ5" s="12" t="s">
        <v>199</v>
      </c>
      <c r="AK5">
        <v>95</v>
      </c>
      <c r="AM5" s="20" t="s">
        <v>61</v>
      </c>
      <c r="AN5" s="23">
        <v>58185.5</v>
      </c>
      <c r="AO5" s="23">
        <v>100747.5</v>
      </c>
      <c r="AP5" s="23">
        <v>19512.5</v>
      </c>
      <c r="AQ5" s="23">
        <v>0</v>
      </c>
      <c r="AR5" s="23">
        <v>0</v>
      </c>
      <c r="AS5" s="23">
        <v>0</v>
      </c>
      <c r="AT5" s="23">
        <v>0</v>
      </c>
      <c r="AU5">
        <f t="shared" ref="AU5:AU6" si="22">SUM(AN5:AT5)</f>
        <v>178445.5</v>
      </c>
    </row>
    <row r="6" spans="1:47" x14ac:dyDescent="0.35">
      <c r="A6" t="s">
        <v>5</v>
      </c>
      <c r="B6" t="s">
        <v>104</v>
      </c>
      <c r="C6" t="s">
        <v>157</v>
      </c>
      <c r="D6" s="12">
        <v>6</v>
      </c>
      <c r="E6" s="12">
        <f>VLOOKUP(C6,Information!$B$24:$C$42,2)</f>
        <v>2.8</v>
      </c>
      <c r="F6" s="12">
        <f t="shared" si="0"/>
        <v>16.799999999999997</v>
      </c>
      <c r="G6" s="12">
        <v>40</v>
      </c>
      <c r="H6" s="13">
        <v>405</v>
      </c>
      <c r="I6" s="13">
        <f t="shared" si="1"/>
        <v>16200</v>
      </c>
      <c r="J6" s="13">
        <f t="shared" si="2"/>
        <v>6803.9999999999991</v>
      </c>
      <c r="K6" s="13">
        <f t="shared" si="3"/>
        <v>9396</v>
      </c>
      <c r="L6" s="13">
        <v>534</v>
      </c>
      <c r="M6" s="13">
        <f t="shared" si="4"/>
        <v>21360</v>
      </c>
      <c r="N6" s="13">
        <f t="shared" si="5"/>
        <v>8971.1999999999989</v>
      </c>
      <c r="O6" s="13">
        <f t="shared" si="6"/>
        <v>12388.800000000001</v>
      </c>
      <c r="P6" s="13">
        <v>987</v>
      </c>
      <c r="Q6" s="13">
        <f t="shared" si="7"/>
        <v>39480</v>
      </c>
      <c r="R6" s="13">
        <f t="shared" si="8"/>
        <v>16581.599999999999</v>
      </c>
      <c r="S6" s="13">
        <f t="shared" si="9"/>
        <v>22898.400000000001</v>
      </c>
      <c r="T6" s="13">
        <v>1917</v>
      </c>
      <c r="U6" s="13">
        <f t="shared" si="10"/>
        <v>76680</v>
      </c>
      <c r="V6" s="13">
        <f t="shared" si="11"/>
        <v>32205.599999999995</v>
      </c>
      <c r="W6" s="13">
        <f t="shared" si="12"/>
        <v>44474.400000000009</v>
      </c>
      <c r="X6" s="13">
        <v>1047</v>
      </c>
      <c r="Y6" s="13">
        <f t="shared" si="13"/>
        <v>41880</v>
      </c>
      <c r="Z6" s="13">
        <f t="shared" si="14"/>
        <v>17589.599999999999</v>
      </c>
      <c r="AA6" s="13">
        <f t="shared" si="15"/>
        <v>24290.400000000001</v>
      </c>
      <c r="AB6" s="13">
        <v>326</v>
      </c>
      <c r="AC6" s="13">
        <f t="shared" si="16"/>
        <v>13040</v>
      </c>
      <c r="AD6" s="13">
        <f t="shared" si="17"/>
        <v>5476.7999999999993</v>
      </c>
      <c r="AE6" s="13">
        <f t="shared" si="18"/>
        <v>7563.2000000000007</v>
      </c>
      <c r="AF6" s="13">
        <v>857</v>
      </c>
      <c r="AG6" s="13">
        <f t="shared" si="19"/>
        <v>34280</v>
      </c>
      <c r="AH6" s="13">
        <f t="shared" si="20"/>
        <v>14397.599999999997</v>
      </c>
      <c r="AI6" s="13">
        <f t="shared" si="21"/>
        <v>19882.400000000001</v>
      </c>
      <c r="AJ6" s="12" t="s">
        <v>199</v>
      </c>
      <c r="AK6">
        <v>92</v>
      </c>
      <c r="AM6" s="20" t="s">
        <v>199</v>
      </c>
      <c r="AN6" s="23">
        <v>883160</v>
      </c>
      <c r="AO6" s="23">
        <v>1094141.2000000004</v>
      </c>
      <c r="AP6" s="23">
        <v>804376.59999999986</v>
      </c>
      <c r="AQ6" s="23">
        <v>748392.79999999993</v>
      </c>
      <c r="AR6" s="23">
        <v>840681.2</v>
      </c>
      <c r="AS6" s="23">
        <v>895837</v>
      </c>
      <c r="AT6" s="23">
        <v>799208.40000000014</v>
      </c>
      <c r="AU6">
        <f t="shared" si="22"/>
        <v>6065797.2000000002</v>
      </c>
    </row>
    <row r="7" spans="1:47" x14ac:dyDescent="0.35">
      <c r="A7" t="s">
        <v>5</v>
      </c>
      <c r="B7" t="s">
        <v>104</v>
      </c>
      <c r="C7" t="s">
        <v>158</v>
      </c>
      <c r="D7" s="12">
        <v>6</v>
      </c>
      <c r="E7" s="12">
        <f>VLOOKUP(C7,Information!$B$24:$C$42,2)</f>
        <v>3</v>
      </c>
      <c r="F7" s="12">
        <f t="shared" si="0"/>
        <v>18</v>
      </c>
      <c r="G7" s="12">
        <v>50</v>
      </c>
      <c r="H7" s="13">
        <v>450</v>
      </c>
      <c r="I7" s="13">
        <f t="shared" si="1"/>
        <v>22500</v>
      </c>
      <c r="J7" s="13">
        <f t="shared" si="2"/>
        <v>8100</v>
      </c>
      <c r="K7" s="13">
        <f t="shared" si="3"/>
        <v>14400</v>
      </c>
      <c r="L7" s="13">
        <v>300</v>
      </c>
      <c r="M7" s="13">
        <f t="shared" si="4"/>
        <v>15000</v>
      </c>
      <c r="N7" s="13">
        <f t="shared" si="5"/>
        <v>5400</v>
      </c>
      <c r="O7" s="13">
        <f t="shared" si="6"/>
        <v>9600</v>
      </c>
      <c r="P7" s="13">
        <v>230</v>
      </c>
      <c r="Q7" s="13">
        <f t="shared" si="7"/>
        <v>11500</v>
      </c>
      <c r="R7" s="13">
        <f t="shared" si="8"/>
        <v>4140</v>
      </c>
      <c r="S7" s="13">
        <f t="shared" si="9"/>
        <v>7360</v>
      </c>
      <c r="T7" s="13">
        <v>200</v>
      </c>
      <c r="U7" s="13">
        <f t="shared" si="10"/>
        <v>10000</v>
      </c>
      <c r="V7" s="13">
        <f t="shared" si="11"/>
        <v>3600</v>
      </c>
      <c r="W7" s="13">
        <f t="shared" si="12"/>
        <v>6400</v>
      </c>
      <c r="X7" s="13">
        <v>225</v>
      </c>
      <c r="Y7" s="13">
        <f t="shared" si="13"/>
        <v>11250</v>
      </c>
      <c r="Z7" s="13">
        <f t="shared" si="14"/>
        <v>4050</v>
      </c>
      <c r="AA7" s="13">
        <f t="shared" si="15"/>
        <v>7200</v>
      </c>
      <c r="AB7" s="13">
        <v>705</v>
      </c>
      <c r="AC7" s="13">
        <f t="shared" si="16"/>
        <v>35250</v>
      </c>
      <c r="AD7" s="13">
        <f t="shared" si="17"/>
        <v>12690</v>
      </c>
      <c r="AE7" s="13">
        <f t="shared" si="18"/>
        <v>22560</v>
      </c>
      <c r="AF7" s="13">
        <v>680</v>
      </c>
      <c r="AG7" s="13">
        <f t="shared" si="19"/>
        <v>34000</v>
      </c>
      <c r="AH7" s="13">
        <f t="shared" si="20"/>
        <v>12240</v>
      </c>
      <c r="AI7" s="13">
        <f t="shared" si="21"/>
        <v>21760</v>
      </c>
      <c r="AJ7" s="12" t="s">
        <v>199</v>
      </c>
      <c r="AK7">
        <v>92</v>
      </c>
      <c r="AM7" s="20" t="s">
        <v>243</v>
      </c>
      <c r="AN7" s="23">
        <v>1212361.1000000001</v>
      </c>
      <c r="AO7" s="23">
        <v>1475767.3000000003</v>
      </c>
      <c r="AP7" s="23">
        <v>1246212.8999999999</v>
      </c>
      <c r="AQ7" s="23">
        <v>836814</v>
      </c>
      <c r="AR7" s="23">
        <v>982504.6</v>
      </c>
      <c r="AS7" s="23">
        <v>1028316.8</v>
      </c>
      <c r="AT7" s="23">
        <v>943793.20000000019</v>
      </c>
    </row>
    <row r="8" spans="1:47" x14ac:dyDescent="0.35">
      <c r="A8" t="s">
        <v>5</v>
      </c>
      <c r="B8" t="s">
        <v>104</v>
      </c>
      <c r="C8" t="s">
        <v>171</v>
      </c>
      <c r="D8" s="12">
        <v>6</v>
      </c>
      <c r="E8" s="12">
        <f>VLOOKUP(C8,Information!$B$24:$C$42,2)</f>
        <v>3.2</v>
      </c>
      <c r="F8" s="12">
        <f t="shared" si="0"/>
        <v>19.200000000000003</v>
      </c>
      <c r="G8" s="12">
        <v>55</v>
      </c>
      <c r="H8" s="13">
        <v>530</v>
      </c>
      <c r="I8" s="13">
        <f t="shared" si="1"/>
        <v>29150</v>
      </c>
      <c r="J8" s="13">
        <f t="shared" si="2"/>
        <v>10176.000000000002</v>
      </c>
      <c r="K8" s="13">
        <f t="shared" si="3"/>
        <v>18974</v>
      </c>
      <c r="L8" s="13">
        <v>135</v>
      </c>
      <c r="M8" s="13">
        <f t="shared" si="4"/>
        <v>7425</v>
      </c>
      <c r="N8" s="13">
        <f t="shared" si="5"/>
        <v>2592.0000000000005</v>
      </c>
      <c r="O8" s="13">
        <f t="shared" si="6"/>
        <v>4833</v>
      </c>
      <c r="P8" s="13"/>
      <c r="Q8" s="13">
        <f t="shared" si="7"/>
        <v>0</v>
      </c>
      <c r="R8" s="13">
        <f t="shared" si="8"/>
        <v>0</v>
      </c>
      <c r="S8" s="13">
        <f t="shared" si="9"/>
        <v>0</v>
      </c>
      <c r="T8" s="13"/>
      <c r="U8" s="13">
        <f t="shared" si="10"/>
        <v>0</v>
      </c>
      <c r="V8" s="13">
        <f t="shared" si="11"/>
        <v>0</v>
      </c>
      <c r="W8" s="13">
        <f t="shared" si="12"/>
        <v>0</v>
      </c>
      <c r="X8" s="13"/>
      <c r="Y8" s="13">
        <f t="shared" si="13"/>
        <v>0</v>
      </c>
      <c r="Z8" s="13">
        <f t="shared" si="14"/>
        <v>0</v>
      </c>
      <c r="AA8" s="13">
        <f t="shared" si="15"/>
        <v>0</v>
      </c>
      <c r="AB8" s="13"/>
      <c r="AC8" s="13">
        <f t="shared" si="16"/>
        <v>0</v>
      </c>
      <c r="AD8" s="13">
        <f t="shared" si="17"/>
        <v>0</v>
      </c>
      <c r="AE8" s="13">
        <f t="shared" si="18"/>
        <v>0</v>
      </c>
      <c r="AF8" s="13"/>
      <c r="AG8" s="13">
        <f t="shared" si="19"/>
        <v>0</v>
      </c>
      <c r="AH8" s="13">
        <f t="shared" si="20"/>
        <v>0</v>
      </c>
      <c r="AI8" s="13">
        <f t="shared" si="21"/>
        <v>0</v>
      </c>
      <c r="AJ8" s="12" t="s">
        <v>199</v>
      </c>
      <c r="AK8">
        <v>90</v>
      </c>
    </row>
    <row r="9" spans="1:47" x14ac:dyDescent="0.35">
      <c r="A9" t="s">
        <v>32</v>
      </c>
      <c r="B9" t="s">
        <v>97</v>
      </c>
      <c r="C9" t="s">
        <v>157</v>
      </c>
      <c r="D9" s="12">
        <v>35</v>
      </c>
      <c r="E9" s="12">
        <f>VLOOKUP(C9,Information!$B$24:$C$42,2)</f>
        <v>2.8</v>
      </c>
      <c r="F9" s="12">
        <f t="shared" si="0"/>
        <v>98</v>
      </c>
      <c r="G9" s="12">
        <v>185</v>
      </c>
      <c r="H9" s="13">
        <v>112</v>
      </c>
      <c r="I9" s="13">
        <f t="shared" si="1"/>
        <v>20720</v>
      </c>
      <c r="J9" s="13">
        <f t="shared" si="2"/>
        <v>10976</v>
      </c>
      <c r="K9" s="13">
        <f t="shared" si="3"/>
        <v>9744</v>
      </c>
      <c r="L9" s="13">
        <v>98</v>
      </c>
      <c r="M9" s="13">
        <f t="shared" si="4"/>
        <v>18130</v>
      </c>
      <c r="N9" s="13">
        <f t="shared" si="5"/>
        <v>9604</v>
      </c>
      <c r="O9" s="13">
        <f t="shared" si="6"/>
        <v>8526</v>
      </c>
      <c r="P9" s="13">
        <v>92</v>
      </c>
      <c r="Q9" s="13">
        <f t="shared" si="7"/>
        <v>17020</v>
      </c>
      <c r="R9" s="13">
        <f t="shared" si="8"/>
        <v>9016</v>
      </c>
      <c r="S9" s="13">
        <f t="shared" si="9"/>
        <v>8004</v>
      </c>
      <c r="T9" s="13">
        <v>235</v>
      </c>
      <c r="U9" s="13">
        <f t="shared" si="10"/>
        <v>43475</v>
      </c>
      <c r="V9" s="13">
        <f t="shared" si="11"/>
        <v>23030</v>
      </c>
      <c r="W9" s="13">
        <f t="shared" si="12"/>
        <v>20445</v>
      </c>
      <c r="X9" s="13">
        <v>176</v>
      </c>
      <c r="Y9" s="13">
        <f t="shared" si="13"/>
        <v>32560</v>
      </c>
      <c r="Z9" s="13">
        <f t="shared" si="14"/>
        <v>17248</v>
      </c>
      <c r="AA9" s="13">
        <f t="shared" si="15"/>
        <v>15312</v>
      </c>
      <c r="AB9" s="13">
        <v>88</v>
      </c>
      <c r="AC9" s="13">
        <f t="shared" si="16"/>
        <v>16280</v>
      </c>
      <c r="AD9" s="13">
        <f t="shared" si="17"/>
        <v>8624</v>
      </c>
      <c r="AE9" s="13">
        <f t="shared" si="18"/>
        <v>7656</v>
      </c>
      <c r="AF9" s="13">
        <v>28</v>
      </c>
      <c r="AG9" s="13">
        <f t="shared" si="19"/>
        <v>5180</v>
      </c>
      <c r="AH9" s="13">
        <f t="shared" si="20"/>
        <v>2744</v>
      </c>
      <c r="AI9" s="13">
        <f t="shared" si="21"/>
        <v>2436</v>
      </c>
      <c r="AJ9" s="12" t="s">
        <v>199</v>
      </c>
      <c r="AK9">
        <v>97</v>
      </c>
    </row>
    <row r="10" spans="1:47" x14ac:dyDescent="0.35">
      <c r="A10" t="s">
        <v>32</v>
      </c>
      <c r="B10" t="s">
        <v>97</v>
      </c>
      <c r="C10" t="s">
        <v>158</v>
      </c>
      <c r="D10" s="12">
        <v>35</v>
      </c>
      <c r="E10" s="12">
        <f>VLOOKUP(C10,Information!$B$24:$C$42,2)</f>
        <v>3</v>
      </c>
      <c r="F10" s="12">
        <f t="shared" si="0"/>
        <v>105</v>
      </c>
      <c r="G10" s="12">
        <v>250</v>
      </c>
      <c r="H10" s="13">
        <v>230</v>
      </c>
      <c r="I10" s="13">
        <f t="shared" si="1"/>
        <v>57500</v>
      </c>
      <c r="J10" s="13">
        <f t="shared" si="2"/>
        <v>24150</v>
      </c>
      <c r="K10" s="13">
        <f t="shared" si="3"/>
        <v>33350</v>
      </c>
      <c r="L10" s="13">
        <v>187</v>
      </c>
      <c r="M10" s="13">
        <f t="shared" si="4"/>
        <v>46750</v>
      </c>
      <c r="N10" s="13">
        <f t="shared" si="5"/>
        <v>19635</v>
      </c>
      <c r="O10" s="13">
        <f t="shared" si="6"/>
        <v>27115</v>
      </c>
      <c r="P10" s="13">
        <v>135</v>
      </c>
      <c r="Q10" s="13">
        <f t="shared" si="7"/>
        <v>33750</v>
      </c>
      <c r="R10" s="13">
        <f t="shared" si="8"/>
        <v>14175</v>
      </c>
      <c r="S10" s="13">
        <f t="shared" si="9"/>
        <v>19575</v>
      </c>
      <c r="T10" s="13">
        <v>87</v>
      </c>
      <c r="U10" s="13">
        <f t="shared" si="10"/>
        <v>21750</v>
      </c>
      <c r="V10" s="13">
        <f t="shared" si="11"/>
        <v>9135</v>
      </c>
      <c r="W10" s="13">
        <f t="shared" si="12"/>
        <v>12615</v>
      </c>
      <c r="X10" s="13">
        <v>53</v>
      </c>
      <c r="Y10" s="13">
        <f t="shared" si="13"/>
        <v>13250</v>
      </c>
      <c r="Z10" s="13">
        <f t="shared" si="14"/>
        <v>5565</v>
      </c>
      <c r="AA10" s="13">
        <f t="shared" si="15"/>
        <v>7685</v>
      </c>
      <c r="AB10" s="13">
        <v>235</v>
      </c>
      <c r="AC10" s="13">
        <f t="shared" si="16"/>
        <v>58750</v>
      </c>
      <c r="AD10" s="13">
        <f t="shared" si="17"/>
        <v>24675</v>
      </c>
      <c r="AE10" s="13">
        <f t="shared" si="18"/>
        <v>34075</v>
      </c>
      <c r="AF10" s="13">
        <v>200</v>
      </c>
      <c r="AG10" s="13">
        <f t="shared" si="19"/>
        <v>50000</v>
      </c>
      <c r="AH10" s="13">
        <f t="shared" si="20"/>
        <v>21000</v>
      </c>
      <c r="AI10" s="13">
        <f t="shared" si="21"/>
        <v>29000</v>
      </c>
      <c r="AJ10" s="12" t="s">
        <v>199</v>
      </c>
      <c r="AK10">
        <v>96</v>
      </c>
    </row>
    <row r="11" spans="1:47" x14ac:dyDescent="0.35">
      <c r="A11" t="s">
        <v>32</v>
      </c>
      <c r="B11" t="s">
        <v>97</v>
      </c>
      <c r="C11" t="s">
        <v>190</v>
      </c>
      <c r="D11" s="12">
        <v>35</v>
      </c>
      <c r="E11" s="12">
        <f>VLOOKUP(C11,Information!$B$24:$C$42,2)</f>
        <v>3.2</v>
      </c>
      <c r="F11" s="12">
        <f t="shared" si="0"/>
        <v>112</v>
      </c>
      <c r="G11" s="12">
        <v>250</v>
      </c>
      <c r="H11" s="13">
        <v>26</v>
      </c>
      <c r="I11" s="13">
        <f t="shared" si="1"/>
        <v>6500</v>
      </c>
      <c r="J11" s="13">
        <f t="shared" si="2"/>
        <v>2912</v>
      </c>
      <c r="K11" s="13">
        <f t="shared" si="3"/>
        <v>3588</v>
      </c>
      <c r="L11" s="13">
        <v>13</v>
      </c>
      <c r="M11" s="13">
        <f t="shared" si="4"/>
        <v>3250</v>
      </c>
      <c r="N11" s="13">
        <f t="shared" si="5"/>
        <v>1456</v>
      </c>
      <c r="O11" s="13">
        <f t="shared" si="6"/>
        <v>1794</v>
      </c>
      <c r="P11" s="13"/>
      <c r="Q11" s="13">
        <f t="shared" si="7"/>
        <v>0</v>
      </c>
      <c r="R11" s="13">
        <f t="shared" si="8"/>
        <v>0</v>
      </c>
      <c r="S11" s="13">
        <f t="shared" si="9"/>
        <v>0</v>
      </c>
      <c r="T11" s="13"/>
      <c r="U11" s="13">
        <f t="shared" si="10"/>
        <v>0</v>
      </c>
      <c r="V11" s="13">
        <f t="shared" si="11"/>
        <v>0</v>
      </c>
      <c r="W11" s="13">
        <f t="shared" si="12"/>
        <v>0</v>
      </c>
      <c r="X11" s="13"/>
      <c r="Y11" s="13">
        <f t="shared" si="13"/>
        <v>0</v>
      </c>
      <c r="Z11" s="13">
        <f t="shared" si="14"/>
        <v>0</v>
      </c>
      <c r="AA11" s="13">
        <f t="shared" si="15"/>
        <v>0</v>
      </c>
      <c r="AB11" s="13"/>
      <c r="AC11" s="13">
        <f t="shared" si="16"/>
        <v>0</v>
      </c>
      <c r="AD11" s="13">
        <f t="shared" si="17"/>
        <v>0</v>
      </c>
      <c r="AE11" s="13">
        <f t="shared" si="18"/>
        <v>0</v>
      </c>
      <c r="AF11" s="13"/>
      <c r="AG11" s="13">
        <f t="shared" si="19"/>
        <v>0</v>
      </c>
      <c r="AH11" s="13">
        <f t="shared" si="20"/>
        <v>0</v>
      </c>
      <c r="AI11" s="13">
        <f t="shared" si="21"/>
        <v>0</v>
      </c>
      <c r="AJ11" s="12" t="s">
        <v>199</v>
      </c>
      <c r="AK11">
        <v>95</v>
      </c>
    </row>
    <row r="12" spans="1:47" x14ac:dyDescent="0.35">
      <c r="A12" t="s">
        <v>32</v>
      </c>
      <c r="B12" t="s">
        <v>97</v>
      </c>
      <c r="C12" t="s">
        <v>191</v>
      </c>
      <c r="D12" s="12">
        <v>35</v>
      </c>
      <c r="E12" s="12">
        <f>VLOOKUP(C12,Information!$B$24:$C$42,2)</f>
        <v>3.2</v>
      </c>
      <c r="F12" s="12">
        <f t="shared" si="0"/>
        <v>112</v>
      </c>
      <c r="G12" s="12">
        <v>250</v>
      </c>
      <c r="H12" s="13">
        <v>135</v>
      </c>
      <c r="I12" s="13">
        <f t="shared" si="1"/>
        <v>33750</v>
      </c>
      <c r="J12" s="13">
        <f t="shared" si="2"/>
        <v>15120</v>
      </c>
      <c r="K12" s="13">
        <f t="shared" si="3"/>
        <v>18630</v>
      </c>
      <c r="L12" s="13">
        <v>78</v>
      </c>
      <c r="M12" s="13">
        <f t="shared" si="4"/>
        <v>19500</v>
      </c>
      <c r="N12" s="13">
        <f t="shared" si="5"/>
        <v>8736</v>
      </c>
      <c r="O12" s="13">
        <f t="shared" si="6"/>
        <v>10764</v>
      </c>
      <c r="P12" s="13"/>
      <c r="Q12" s="13">
        <f t="shared" si="7"/>
        <v>0</v>
      </c>
      <c r="R12" s="13">
        <f t="shared" si="8"/>
        <v>0</v>
      </c>
      <c r="S12" s="13">
        <f t="shared" si="9"/>
        <v>0</v>
      </c>
      <c r="T12" s="13"/>
      <c r="U12" s="13">
        <f t="shared" si="10"/>
        <v>0</v>
      </c>
      <c r="V12" s="13">
        <f t="shared" si="11"/>
        <v>0</v>
      </c>
      <c r="W12" s="13">
        <f t="shared" si="12"/>
        <v>0</v>
      </c>
      <c r="X12" s="13"/>
      <c r="Y12" s="13">
        <f t="shared" si="13"/>
        <v>0</v>
      </c>
      <c r="Z12" s="13">
        <f t="shared" si="14"/>
        <v>0</v>
      </c>
      <c r="AA12" s="13">
        <f t="shared" si="15"/>
        <v>0</v>
      </c>
      <c r="AB12" s="13"/>
      <c r="AC12" s="13">
        <f t="shared" si="16"/>
        <v>0</v>
      </c>
      <c r="AD12" s="13">
        <f t="shared" si="17"/>
        <v>0</v>
      </c>
      <c r="AE12" s="13">
        <f t="shared" si="18"/>
        <v>0</v>
      </c>
      <c r="AF12" s="13"/>
      <c r="AG12" s="13">
        <f t="shared" si="19"/>
        <v>0</v>
      </c>
      <c r="AH12" s="13">
        <f t="shared" si="20"/>
        <v>0</v>
      </c>
      <c r="AI12" s="13">
        <f t="shared" si="21"/>
        <v>0</v>
      </c>
      <c r="AJ12" s="12" t="s">
        <v>199</v>
      </c>
      <c r="AK12">
        <v>95</v>
      </c>
      <c r="AN12" t="s">
        <v>307</v>
      </c>
      <c r="AO12" t="s">
        <v>308</v>
      </c>
    </row>
    <row r="13" spans="1:47" x14ac:dyDescent="0.35">
      <c r="A13" t="s">
        <v>32</v>
      </c>
      <c r="B13" t="s">
        <v>97</v>
      </c>
      <c r="C13" t="s">
        <v>175</v>
      </c>
      <c r="D13" s="12">
        <v>35</v>
      </c>
      <c r="E13" s="12">
        <f>VLOOKUP(C13,Information!$B$24:$C$42,2)</f>
        <v>3.2</v>
      </c>
      <c r="F13" s="12">
        <f t="shared" si="0"/>
        <v>112</v>
      </c>
      <c r="G13" s="12">
        <v>250</v>
      </c>
      <c r="H13" s="13">
        <v>15</v>
      </c>
      <c r="I13" s="13">
        <f t="shared" si="1"/>
        <v>3750</v>
      </c>
      <c r="J13" s="13">
        <f t="shared" si="2"/>
        <v>1680</v>
      </c>
      <c r="K13" s="13">
        <f t="shared" si="3"/>
        <v>2070</v>
      </c>
      <c r="L13" s="13">
        <v>8</v>
      </c>
      <c r="M13" s="13">
        <f t="shared" si="4"/>
        <v>2000</v>
      </c>
      <c r="N13" s="13">
        <f t="shared" si="5"/>
        <v>896</v>
      </c>
      <c r="O13" s="13">
        <f t="shared" si="6"/>
        <v>1104</v>
      </c>
      <c r="P13" s="13"/>
      <c r="Q13" s="13">
        <f t="shared" si="7"/>
        <v>0</v>
      </c>
      <c r="R13" s="13">
        <f t="shared" si="8"/>
        <v>0</v>
      </c>
      <c r="S13" s="13">
        <f t="shared" si="9"/>
        <v>0</v>
      </c>
      <c r="T13" s="13"/>
      <c r="U13" s="13">
        <f t="shared" si="10"/>
        <v>0</v>
      </c>
      <c r="V13" s="13">
        <f t="shared" si="11"/>
        <v>0</v>
      </c>
      <c r="W13" s="13">
        <f t="shared" si="12"/>
        <v>0</v>
      </c>
      <c r="X13" s="13"/>
      <c r="Y13" s="13">
        <f t="shared" si="13"/>
        <v>0</v>
      </c>
      <c r="Z13" s="13">
        <f t="shared" si="14"/>
        <v>0</v>
      </c>
      <c r="AA13" s="13">
        <f t="shared" si="15"/>
        <v>0</v>
      </c>
      <c r="AB13" s="13"/>
      <c r="AC13" s="13">
        <f t="shared" si="16"/>
        <v>0</v>
      </c>
      <c r="AD13" s="13">
        <f t="shared" si="17"/>
        <v>0</v>
      </c>
      <c r="AE13" s="13">
        <f t="shared" si="18"/>
        <v>0</v>
      </c>
      <c r="AF13" s="13"/>
      <c r="AG13" s="13">
        <f t="shared" si="19"/>
        <v>0</v>
      </c>
      <c r="AH13" s="13">
        <f t="shared" si="20"/>
        <v>0</v>
      </c>
      <c r="AI13" s="13">
        <f t="shared" si="21"/>
        <v>0</v>
      </c>
      <c r="AJ13" s="12" t="s">
        <v>199</v>
      </c>
      <c r="AK13">
        <v>97</v>
      </c>
      <c r="AN13" t="s">
        <v>155</v>
      </c>
      <c r="AO13">
        <v>1481527.2</v>
      </c>
    </row>
    <row r="14" spans="1:47" x14ac:dyDescent="0.35">
      <c r="A14" t="s">
        <v>32</v>
      </c>
      <c r="B14" t="s">
        <v>97</v>
      </c>
      <c r="C14" t="s">
        <v>171</v>
      </c>
      <c r="D14" s="12">
        <v>35</v>
      </c>
      <c r="E14" s="12">
        <f>VLOOKUP(C14,Information!$B$24:$C$42,2)</f>
        <v>3.2</v>
      </c>
      <c r="F14" s="12">
        <f t="shared" si="0"/>
        <v>112</v>
      </c>
      <c r="G14" s="12">
        <v>250</v>
      </c>
      <c r="H14" s="13">
        <v>76</v>
      </c>
      <c r="I14" s="13">
        <f t="shared" si="1"/>
        <v>19000</v>
      </c>
      <c r="J14" s="13">
        <f t="shared" si="2"/>
        <v>8512</v>
      </c>
      <c r="K14" s="13">
        <f t="shared" si="3"/>
        <v>10488</v>
      </c>
      <c r="L14" s="13">
        <v>55</v>
      </c>
      <c r="M14" s="13">
        <f t="shared" si="4"/>
        <v>13750</v>
      </c>
      <c r="N14" s="13">
        <f t="shared" si="5"/>
        <v>6160</v>
      </c>
      <c r="O14" s="13">
        <f t="shared" si="6"/>
        <v>7590</v>
      </c>
      <c r="P14" s="13"/>
      <c r="Q14" s="13">
        <f t="shared" si="7"/>
        <v>0</v>
      </c>
      <c r="R14" s="13">
        <f t="shared" si="8"/>
        <v>0</v>
      </c>
      <c r="S14" s="13">
        <f t="shared" si="9"/>
        <v>0</v>
      </c>
      <c r="T14" s="13"/>
      <c r="U14" s="13">
        <f t="shared" si="10"/>
        <v>0</v>
      </c>
      <c r="V14" s="13">
        <f t="shared" si="11"/>
        <v>0</v>
      </c>
      <c r="W14" s="13">
        <f t="shared" si="12"/>
        <v>0</v>
      </c>
      <c r="X14" s="13"/>
      <c r="Y14" s="13">
        <f t="shared" si="13"/>
        <v>0</v>
      </c>
      <c r="Z14" s="13">
        <f t="shared" si="14"/>
        <v>0</v>
      </c>
      <c r="AA14" s="13">
        <f t="shared" si="15"/>
        <v>0</v>
      </c>
      <c r="AB14" s="13"/>
      <c r="AC14" s="13">
        <f t="shared" si="16"/>
        <v>0</v>
      </c>
      <c r="AD14" s="13">
        <f t="shared" si="17"/>
        <v>0</v>
      </c>
      <c r="AE14" s="13">
        <f t="shared" si="18"/>
        <v>0</v>
      </c>
      <c r="AF14" s="13"/>
      <c r="AG14" s="13">
        <f t="shared" si="19"/>
        <v>0</v>
      </c>
      <c r="AH14" s="13">
        <f t="shared" si="20"/>
        <v>0</v>
      </c>
      <c r="AI14" s="13">
        <f t="shared" si="21"/>
        <v>0</v>
      </c>
      <c r="AJ14" s="12" t="s">
        <v>199</v>
      </c>
      <c r="AK14">
        <v>95</v>
      </c>
      <c r="AN14" t="s">
        <v>61</v>
      </c>
      <c r="AO14">
        <v>178445.5</v>
      </c>
    </row>
    <row r="15" spans="1:47" x14ac:dyDescent="0.35">
      <c r="A15" t="s">
        <v>15</v>
      </c>
      <c r="B15" t="s">
        <v>98</v>
      </c>
      <c r="C15" t="s">
        <v>157</v>
      </c>
      <c r="D15" s="12">
        <v>7</v>
      </c>
      <c r="E15" s="12">
        <f>VLOOKUP(C15,Information!$B$24:$C$42,2)</f>
        <v>2.8</v>
      </c>
      <c r="F15" s="12">
        <f t="shared" si="0"/>
        <v>19.599999999999998</v>
      </c>
      <c r="G15" s="12">
        <v>45</v>
      </c>
      <c r="H15" s="13">
        <v>1064</v>
      </c>
      <c r="I15" s="13">
        <f t="shared" si="1"/>
        <v>47880</v>
      </c>
      <c r="J15" s="13">
        <f t="shared" si="2"/>
        <v>20854.399999999998</v>
      </c>
      <c r="K15" s="13">
        <f t="shared" si="3"/>
        <v>27025.600000000002</v>
      </c>
      <c r="L15" s="13">
        <v>1153</v>
      </c>
      <c r="M15" s="13">
        <f t="shared" si="4"/>
        <v>51885</v>
      </c>
      <c r="N15" s="13">
        <f t="shared" si="5"/>
        <v>22598.799999999999</v>
      </c>
      <c r="O15" s="13">
        <f t="shared" si="6"/>
        <v>29286.2</v>
      </c>
      <c r="P15" s="13">
        <v>1979</v>
      </c>
      <c r="Q15" s="13">
        <f t="shared" si="7"/>
        <v>89055</v>
      </c>
      <c r="R15" s="13">
        <f t="shared" si="8"/>
        <v>38788.399999999994</v>
      </c>
      <c r="S15" s="13">
        <f t="shared" si="9"/>
        <v>50266.600000000006</v>
      </c>
      <c r="T15" s="13">
        <v>2901</v>
      </c>
      <c r="U15" s="13">
        <f t="shared" si="10"/>
        <v>130545</v>
      </c>
      <c r="V15" s="13">
        <f t="shared" si="11"/>
        <v>56859.599999999991</v>
      </c>
      <c r="W15" s="13">
        <f t="shared" si="12"/>
        <v>73685.400000000009</v>
      </c>
      <c r="X15" s="13">
        <v>2434</v>
      </c>
      <c r="Y15" s="13">
        <f t="shared" si="13"/>
        <v>109530</v>
      </c>
      <c r="Z15" s="13">
        <f t="shared" si="14"/>
        <v>47706.399999999994</v>
      </c>
      <c r="AA15" s="13">
        <f t="shared" si="15"/>
        <v>61823.600000000006</v>
      </c>
      <c r="AB15" s="13">
        <v>1693</v>
      </c>
      <c r="AC15" s="13">
        <f t="shared" si="16"/>
        <v>76185</v>
      </c>
      <c r="AD15" s="13">
        <f t="shared" si="17"/>
        <v>33182.799999999996</v>
      </c>
      <c r="AE15" s="13">
        <f t="shared" si="18"/>
        <v>43002.200000000004</v>
      </c>
      <c r="AF15" s="13">
        <v>1311</v>
      </c>
      <c r="AG15" s="13">
        <f t="shared" si="19"/>
        <v>58995</v>
      </c>
      <c r="AH15" s="13">
        <f t="shared" si="20"/>
        <v>25695.599999999999</v>
      </c>
      <c r="AI15" s="13">
        <f t="shared" si="21"/>
        <v>33299.4</v>
      </c>
      <c r="AJ15" s="12" t="s">
        <v>199</v>
      </c>
      <c r="AK15">
        <v>94</v>
      </c>
      <c r="AN15" t="s">
        <v>199</v>
      </c>
      <c r="AO15">
        <v>6065797.2000000002</v>
      </c>
    </row>
    <row r="16" spans="1:47" x14ac:dyDescent="0.35">
      <c r="A16" t="s">
        <v>15</v>
      </c>
      <c r="B16" t="s">
        <v>98</v>
      </c>
      <c r="C16" t="s">
        <v>158</v>
      </c>
      <c r="D16" s="12">
        <v>7</v>
      </c>
      <c r="E16" s="12">
        <f>VLOOKUP(C16,Information!$B$24:$C$42,2)</f>
        <v>3</v>
      </c>
      <c r="F16" s="12">
        <f t="shared" si="0"/>
        <v>21</v>
      </c>
      <c r="G16" s="12">
        <v>55</v>
      </c>
      <c r="H16" s="13">
        <v>1578</v>
      </c>
      <c r="I16" s="13">
        <f t="shared" si="1"/>
        <v>86790</v>
      </c>
      <c r="J16" s="13">
        <f t="shared" si="2"/>
        <v>33138</v>
      </c>
      <c r="K16" s="13">
        <f t="shared" si="3"/>
        <v>53652</v>
      </c>
      <c r="L16" s="13">
        <v>1450</v>
      </c>
      <c r="M16" s="13">
        <f t="shared" si="4"/>
        <v>79750</v>
      </c>
      <c r="N16" s="13">
        <f t="shared" si="5"/>
        <v>30450</v>
      </c>
      <c r="O16" s="13">
        <f t="shared" si="6"/>
        <v>49300</v>
      </c>
      <c r="P16" s="13">
        <v>1135</v>
      </c>
      <c r="Q16" s="13">
        <f t="shared" si="7"/>
        <v>62425</v>
      </c>
      <c r="R16" s="13">
        <f t="shared" si="8"/>
        <v>23835</v>
      </c>
      <c r="S16" s="13">
        <f t="shared" si="9"/>
        <v>38590</v>
      </c>
      <c r="T16" s="13">
        <v>957</v>
      </c>
      <c r="U16" s="13">
        <f t="shared" si="10"/>
        <v>52635</v>
      </c>
      <c r="V16" s="13">
        <f t="shared" si="11"/>
        <v>20097</v>
      </c>
      <c r="W16" s="13">
        <f t="shared" si="12"/>
        <v>32538</v>
      </c>
      <c r="X16" s="13">
        <v>2300</v>
      </c>
      <c r="Y16" s="13">
        <f t="shared" si="13"/>
        <v>126500</v>
      </c>
      <c r="Z16" s="13">
        <f t="shared" si="14"/>
        <v>48300</v>
      </c>
      <c r="AA16" s="13">
        <f t="shared" si="15"/>
        <v>78200</v>
      </c>
      <c r="AB16" s="13">
        <v>2780</v>
      </c>
      <c r="AC16" s="13">
        <f t="shared" si="16"/>
        <v>152900</v>
      </c>
      <c r="AD16" s="13">
        <f t="shared" si="17"/>
        <v>58380</v>
      </c>
      <c r="AE16" s="13">
        <f t="shared" si="18"/>
        <v>94520</v>
      </c>
      <c r="AF16" s="13">
        <v>2800</v>
      </c>
      <c r="AG16" s="13">
        <f t="shared" si="19"/>
        <v>154000</v>
      </c>
      <c r="AH16" s="13">
        <f t="shared" si="20"/>
        <v>58800</v>
      </c>
      <c r="AI16" s="13">
        <f t="shared" si="21"/>
        <v>95200</v>
      </c>
      <c r="AJ16" s="12" t="s">
        <v>199</v>
      </c>
      <c r="AK16">
        <v>95</v>
      </c>
    </row>
    <row r="17" spans="1:37" x14ac:dyDescent="0.35">
      <c r="A17" t="s">
        <v>15</v>
      </c>
      <c r="B17" t="s">
        <v>98</v>
      </c>
      <c r="C17" t="s">
        <v>169</v>
      </c>
      <c r="D17" s="12">
        <v>7</v>
      </c>
      <c r="E17" s="12">
        <f>VLOOKUP(C17,Information!$B$24:$C$42,2)</f>
        <v>3</v>
      </c>
      <c r="F17" s="12">
        <f t="shared" si="0"/>
        <v>21</v>
      </c>
      <c r="G17" s="12">
        <v>55</v>
      </c>
      <c r="H17" s="13">
        <v>23</v>
      </c>
      <c r="I17" s="13">
        <f t="shared" si="1"/>
        <v>1265</v>
      </c>
      <c r="J17" s="13">
        <f t="shared" si="2"/>
        <v>483</v>
      </c>
      <c r="K17" s="13">
        <f t="shared" si="3"/>
        <v>782</v>
      </c>
      <c r="L17" s="13">
        <v>15</v>
      </c>
      <c r="M17" s="13">
        <f t="shared" si="4"/>
        <v>825</v>
      </c>
      <c r="N17" s="13">
        <f t="shared" si="5"/>
        <v>315</v>
      </c>
      <c r="O17" s="13">
        <f t="shared" si="6"/>
        <v>510</v>
      </c>
      <c r="P17" s="13"/>
      <c r="Q17" s="13">
        <f t="shared" si="7"/>
        <v>0</v>
      </c>
      <c r="R17" s="13">
        <f t="shared" si="8"/>
        <v>0</v>
      </c>
      <c r="S17" s="13">
        <f t="shared" si="9"/>
        <v>0</v>
      </c>
      <c r="T17" s="13"/>
      <c r="U17" s="13">
        <f t="shared" si="10"/>
        <v>0</v>
      </c>
      <c r="V17" s="13">
        <f t="shared" si="11"/>
        <v>0</v>
      </c>
      <c r="W17" s="13">
        <f t="shared" si="12"/>
        <v>0</v>
      </c>
      <c r="X17" s="13"/>
      <c r="Y17" s="13">
        <f t="shared" si="13"/>
        <v>0</v>
      </c>
      <c r="Z17" s="13">
        <f t="shared" si="14"/>
        <v>0</v>
      </c>
      <c r="AA17" s="13">
        <f t="shared" si="15"/>
        <v>0</v>
      </c>
      <c r="AB17" s="13"/>
      <c r="AC17" s="13">
        <f t="shared" si="16"/>
        <v>0</v>
      </c>
      <c r="AD17" s="13">
        <f t="shared" si="17"/>
        <v>0</v>
      </c>
      <c r="AE17" s="13">
        <f t="shared" si="18"/>
        <v>0</v>
      </c>
      <c r="AF17" s="13"/>
      <c r="AG17" s="13">
        <f t="shared" si="19"/>
        <v>0</v>
      </c>
      <c r="AH17" s="13">
        <f t="shared" si="20"/>
        <v>0</v>
      </c>
      <c r="AI17" s="13">
        <f t="shared" si="21"/>
        <v>0</v>
      </c>
      <c r="AJ17" s="12" t="s">
        <v>199</v>
      </c>
      <c r="AK17">
        <v>90</v>
      </c>
    </row>
    <row r="18" spans="1:37" x14ac:dyDescent="0.35">
      <c r="A18" t="s">
        <v>9</v>
      </c>
      <c r="B18" t="s">
        <v>99</v>
      </c>
      <c r="C18" t="s">
        <v>192</v>
      </c>
      <c r="D18" s="12">
        <v>15</v>
      </c>
      <c r="E18" s="12">
        <f>VLOOKUP(C18,Information!$B$24:$C$42,2)</f>
        <v>3</v>
      </c>
      <c r="F18" s="12">
        <f t="shared" si="0"/>
        <v>45</v>
      </c>
      <c r="G18" s="12">
        <v>75</v>
      </c>
      <c r="H18" s="13">
        <v>496</v>
      </c>
      <c r="I18" s="13">
        <f t="shared" si="1"/>
        <v>37200</v>
      </c>
      <c r="J18" s="13">
        <f t="shared" si="2"/>
        <v>22320</v>
      </c>
      <c r="K18" s="13">
        <f t="shared" si="3"/>
        <v>14880</v>
      </c>
      <c r="L18" s="13">
        <v>557</v>
      </c>
      <c r="M18" s="13">
        <f t="shared" si="4"/>
        <v>41775</v>
      </c>
      <c r="N18" s="13">
        <f t="shared" si="5"/>
        <v>25065</v>
      </c>
      <c r="O18" s="13">
        <f t="shared" si="6"/>
        <v>16710</v>
      </c>
      <c r="P18" s="13"/>
      <c r="Q18" s="13">
        <f t="shared" si="7"/>
        <v>0</v>
      </c>
      <c r="R18" s="13">
        <f t="shared" si="8"/>
        <v>0</v>
      </c>
      <c r="S18" s="13">
        <f t="shared" si="9"/>
        <v>0</v>
      </c>
      <c r="T18" s="13"/>
      <c r="U18" s="13">
        <f t="shared" si="10"/>
        <v>0</v>
      </c>
      <c r="V18" s="13">
        <f t="shared" si="11"/>
        <v>0</v>
      </c>
      <c r="W18" s="13">
        <f t="shared" si="12"/>
        <v>0</v>
      </c>
      <c r="X18" s="13"/>
      <c r="Y18" s="13">
        <f t="shared" si="13"/>
        <v>0</v>
      </c>
      <c r="Z18" s="13">
        <f t="shared" si="14"/>
        <v>0</v>
      </c>
      <c r="AA18" s="13">
        <f t="shared" si="15"/>
        <v>0</v>
      </c>
      <c r="AB18" s="13"/>
      <c r="AC18" s="13">
        <f t="shared" si="16"/>
        <v>0</v>
      </c>
      <c r="AD18" s="13">
        <f t="shared" si="17"/>
        <v>0</v>
      </c>
      <c r="AE18" s="13">
        <f t="shared" si="18"/>
        <v>0</v>
      </c>
      <c r="AF18" s="13"/>
      <c r="AG18" s="13">
        <f t="shared" si="19"/>
        <v>0</v>
      </c>
      <c r="AH18" s="13">
        <f t="shared" si="20"/>
        <v>0</v>
      </c>
      <c r="AI18" s="13">
        <f t="shared" si="21"/>
        <v>0</v>
      </c>
      <c r="AJ18" s="12" t="s">
        <v>199</v>
      </c>
      <c r="AK18">
        <v>91</v>
      </c>
    </row>
    <row r="19" spans="1:37" x14ac:dyDescent="0.35">
      <c r="A19" t="s">
        <v>7</v>
      </c>
      <c r="B19" t="s">
        <v>100</v>
      </c>
      <c r="C19" t="s">
        <v>157</v>
      </c>
      <c r="D19" s="12">
        <v>55</v>
      </c>
      <c r="E19" s="12">
        <f>VLOOKUP(C19,Information!$B$24:$C$42,2)</f>
        <v>2.8</v>
      </c>
      <c r="F19" s="12">
        <f t="shared" si="0"/>
        <v>154</v>
      </c>
      <c r="G19" s="12">
        <v>530</v>
      </c>
      <c r="H19" s="13">
        <v>58</v>
      </c>
      <c r="I19" s="13">
        <f t="shared" si="1"/>
        <v>30740</v>
      </c>
      <c r="J19" s="13">
        <f t="shared" si="2"/>
        <v>8932</v>
      </c>
      <c r="K19" s="13">
        <f t="shared" si="3"/>
        <v>21808</v>
      </c>
      <c r="L19" s="13">
        <v>75</v>
      </c>
      <c r="M19" s="13">
        <f t="shared" si="4"/>
        <v>39750</v>
      </c>
      <c r="N19" s="13">
        <f t="shared" si="5"/>
        <v>11550</v>
      </c>
      <c r="O19" s="13">
        <f t="shared" si="6"/>
        <v>28200</v>
      </c>
      <c r="P19" s="13">
        <v>39</v>
      </c>
      <c r="Q19" s="13">
        <f t="shared" si="7"/>
        <v>20670</v>
      </c>
      <c r="R19" s="13">
        <f t="shared" si="8"/>
        <v>6006</v>
      </c>
      <c r="S19" s="13">
        <f t="shared" si="9"/>
        <v>14664</v>
      </c>
      <c r="T19" s="13">
        <v>16</v>
      </c>
      <c r="U19" s="13">
        <f t="shared" si="10"/>
        <v>8480</v>
      </c>
      <c r="V19" s="13">
        <f t="shared" si="11"/>
        <v>2464</v>
      </c>
      <c r="W19" s="13">
        <f t="shared" si="12"/>
        <v>6016</v>
      </c>
      <c r="X19" s="13">
        <v>21</v>
      </c>
      <c r="Y19" s="13">
        <f t="shared" si="13"/>
        <v>11130</v>
      </c>
      <c r="Z19" s="13">
        <f t="shared" si="14"/>
        <v>3234</v>
      </c>
      <c r="AA19" s="13">
        <f t="shared" si="15"/>
        <v>7896</v>
      </c>
      <c r="AB19" s="13">
        <v>60</v>
      </c>
      <c r="AC19" s="13">
        <f t="shared" si="16"/>
        <v>31800</v>
      </c>
      <c r="AD19" s="13">
        <f t="shared" si="17"/>
        <v>9240</v>
      </c>
      <c r="AE19" s="13">
        <f t="shared" si="18"/>
        <v>22560</v>
      </c>
      <c r="AF19" s="13">
        <v>64</v>
      </c>
      <c r="AG19" s="13">
        <f t="shared" si="19"/>
        <v>33920</v>
      </c>
      <c r="AH19" s="13">
        <f t="shared" si="20"/>
        <v>9856</v>
      </c>
      <c r="AI19" s="13">
        <f t="shared" si="21"/>
        <v>24064</v>
      </c>
      <c r="AJ19" s="12" t="s">
        <v>199</v>
      </c>
      <c r="AK19">
        <v>100</v>
      </c>
    </row>
    <row r="20" spans="1:37" x14ac:dyDescent="0.35">
      <c r="A20" t="s">
        <v>7</v>
      </c>
      <c r="B20" t="s">
        <v>100</v>
      </c>
      <c r="C20" t="s">
        <v>158</v>
      </c>
      <c r="D20" s="12">
        <v>55</v>
      </c>
      <c r="E20" s="12">
        <f>VLOOKUP(C20,Information!$B$24:$C$42,2)</f>
        <v>3</v>
      </c>
      <c r="F20" s="12">
        <f t="shared" si="0"/>
        <v>165</v>
      </c>
      <c r="G20" s="12">
        <v>600</v>
      </c>
      <c r="H20" s="13">
        <v>66</v>
      </c>
      <c r="I20" s="13">
        <f t="shared" si="1"/>
        <v>39600</v>
      </c>
      <c r="J20" s="13">
        <f t="shared" si="2"/>
        <v>10890</v>
      </c>
      <c r="K20" s="13">
        <f t="shared" si="3"/>
        <v>28710</v>
      </c>
      <c r="L20" s="13">
        <v>35</v>
      </c>
      <c r="M20" s="13">
        <f t="shared" si="4"/>
        <v>21000</v>
      </c>
      <c r="N20" s="13">
        <f t="shared" si="5"/>
        <v>5775</v>
      </c>
      <c r="O20" s="13">
        <f t="shared" si="6"/>
        <v>15225</v>
      </c>
      <c r="P20" s="13">
        <v>12</v>
      </c>
      <c r="Q20" s="13">
        <f t="shared" si="7"/>
        <v>7200</v>
      </c>
      <c r="R20" s="13">
        <f t="shared" si="8"/>
        <v>1980</v>
      </c>
      <c r="S20" s="13">
        <f t="shared" si="9"/>
        <v>5220</v>
      </c>
      <c r="T20" s="13">
        <v>15</v>
      </c>
      <c r="U20" s="13">
        <f t="shared" si="10"/>
        <v>9000</v>
      </c>
      <c r="V20" s="13">
        <f t="shared" si="11"/>
        <v>2475</v>
      </c>
      <c r="W20" s="13">
        <f t="shared" si="12"/>
        <v>6525</v>
      </c>
      <c r="X20" s="13">
        <v>33</v>
      </c>
      <c r="Y20" s="13">
        <f t="shared" si="13"/>
        <v>19800</v>
      </c>
      <c r="Z20" s="13">
        <f t="shared" si="14"/>
        <v>5445</v>
      </c>
      <c r="AA20" s="13">
        <f t="shared" si="15"/>
        <v>14355</v>
      </c>
      <c r="AB20" s="13">
        <v>50</v>
      </c>
      <c r="AC20" s="13">
        <f t="shared" si="16"/>
        <v>30000</v>
      </c>
      <c r="AD20" s="13">
        <f t="shared" si="17"/>
        <v>8250</v>
      </c>
      <c r="AE20" s="13">
        <f t="shared" si="18"/>
        <v>21750</v>
      </c>
      <c r="AF20" s="13">
        <v>45</v>
      </c>
      <c r="AG20" s="13">
        <f t="shared" si="19"/>
        <v>27000</v>
      </c>
      <c r="AH20" s="13">
        <f t="shared" si="20"/>
        <v>7425</v>
      </c>
      <c r="AI20" s="13">
        <f t="shared" si="21"/>
        <v>19575</v>
      </c>
      <c r="AJ20" s="12" t="s">
        <v>199</v>
      </c>
      <c r="AK20">
        <v>94</v>
      </c>
    </row>
    <row r="21" spans="1:37" x14ac:dyDescent="0.35">
      <c r="A21" t="s">
        <v>7</v>
      </c>
      <c r="B21" t="s">
        <v>100</v>
      </c>
      <c r="C21" t="s">
        <v>171</v>
      </c>
      <c r="D21" s="12">
        <v>55</v>
      </c>
      <c r="E21" s="12">
        <f>VLOOKUP(C21,Information!$B$24:$C$42,2)</f>
        <v>3.2</v>
      </c>
      <c r="F21" s="12">
        <f t="shared" si="0"/>
        <v>176</v>
      </c>
      <c r="G21" s="12">
        <v>600</v>
      </c>
      <c r="H21" s="13">
        <v>35</v>
      </c>
      <c r="I21" s="13">
        <f t="shared" si="1"/>
        <v>21000</v>
      </c>
      <c r="J21" s="13">
        <f t="shared" si="2"/>
        <v>6160</v>
      </c>
      <c r="K21" s="13">
        <f t="shared" si="3"/>
        <v>14840</v>
      </c>
      <c r="L21" s="13">
        <v>14</v>
      </c>
      <c r="M21" s="13">
        <f t="shared" si="4"/>
        <v>8400</v>
      </c>
      <c r="N21" s="13">
        <f t="shared" si="5"/>
        <v>2464</v>
      </c>
      <c r="O21" s="13">
        <f t="shared" si="6"/>
        <v>5936</v>
      </c>
      <c r="P21" s="13"/>
      <c r="Q21" s="13">
        <f t="shared" si="7"/>
        <v>0</v>
      </c>
      <c r="R21" s="13">
        <f t="shared" si="8"/>
        <v>0</v>
      </c>
      <c r="S21" s="13">
        <f t="shared" si="9"/>
        <v>0</v>
      </c>
      <c r="T21" s="13"/>
      <c r="U21" s="13">
        <f t="shared" si="10"/>
        <v>0</v>
      </c>
      <c r="V21" s="13">
        <f t="shared" si="11"/>
        <v>0</v>
      </c>
      <c r="W21" s="13">
        <f t="shared" si="12"/>
        <v>0</v>
      </c>
      <c r="X21" s="13"/>
      <c r="Y21" s="13">
        <f t="shared" si="13"/>
        <v>0</v>
      </c>
      <c r="Z21" s="13">
        <f t="shared" si="14"/>
        <v>0</v>
      </c>
      <c r="AA21" s="13">
        <f t="shared" si="15"/>
        <v>0</v>
      </c>
      <c r="AB21" s="13"/>
      <c r="AC21" s="13">
        <f t="shared" si="16"/>
        <v>0</v>
      </c>
      <c r="AD21" s="13">
        <f t="shared" si="17"/>
        <v>0</v>
      </c>
      <c r="AE21" s="13">
        <f t="shared" si="18"/>
        <v>0</v>
      </c>
      <c r="AF21" s="13"/>
      <c r="AG21" s="13">
        <f t="shared" si="19"/>
        <v>0</v>
      </c>
      <c r="AH21" s="13">
        <f t="shared" si="20"/>
        <v>0</v>
      </c>
      <c r="AI21" s="13">
        <f t="shared" si="21"/>
        <v>0</v>
      </c>
      <c r="AJ21" s="12" t="s">
        <v>199</v>
      </c>
      <c r="AK21">
        <v>90</v>
      </c>
    </row>
    <row r="22" spans="1:37" x14ac:dyDescent="0.35">
      <c r="A22" t="s">
        <v>7</v>
      </c>
      <c r="B22" t="s">
        <v>100</v>
      </c>
      <c r="C22" t="s">
        <v>191</v>
      </c>
      <c r="D22" s="12">
        <v>55</v>
      </c>
      <c r="E22" s="12">
        <f>VLOOKUP(C22,Information!$B$24:$C$42,2)</f>
        <v>3.2</v>
      </c>
      <c r="F22" s="12">
        <f t="shared" si="0"/>
        <v>176</v>
      </c>
      <c r="G22" s="12">
        <v>615</v>
      </c>
      <c r="H22" s="13">
        <v>57</v>
      </c>
      <c r="I22" s="13">
        <f t="shared" si="1"/>
        <v>35055</v>
      </c>
      <c r="J22" s="13">
        <f t="shared" si="2"/>
        <v>10032</v>
      </c>
      <c r="K22" s="13">
        <f t="shared" si="3"/>
        <v>25023</v>
      </c>
      <c r="L22" s="13">
        <v>35</v>
      </c>
      <c r="M22" s="13">
        <f t="shared" si="4"/>
        <v>21525</v>
      </c>
      <c r="N22" s="13">
        <f t="shared" si="5"/>
        <v>6160</v>
      </c>
      <c r="O22" s="13">
        <f t="shared" si="6"/>
        <v>15365</v>
      </c>
      <c r="P22" s="13"/>
      <c r="Q22" s="13">
        <f t="shared" si="7"/>
        <v>0</v>
      </c>
      <c r="R22" s="13">
        <f t="shared" si="8"/>
        <v>0</v>
      </c>
      <c r="S22" s="13">
        <f t="shared" si="9"/>
        <v>0</v>
      </c>
      <c r="T22" s="13"/>
      <c r="U22" s="13">
        <f t="shared" si="10"/>
        <v>0</v>
      </c>
      <c r="V22" s="13">
        <f t="shared" si="11"/>
        <v>0</v>
      </c>
      <c r="W22" s="13">
        <f t="shared" si="12"/>
        <v>0</v>
      </c>
      <c r="X22" s="13"/>
      <c r="Y22" s="13">
        <f t="shared" si="13"/>
        <v>0</v>
      </c>
      <c r="Z22" s="13">
        <f t="shared" si="14"/>
        <v>0</v>
      </c>
      <c r="AA22" s="13">
        <f t="shared" si="15"/>
        <v>0</v>
      </c>
      <c r="AB22" s="13"/>
      <c r="AC22" s="13">
        <f t="shared" si="16"/>
        <v>0</v>
      </c>
      <c r="AD22" s="13">
        <f t="shared" si="17"/>
        <v>0</v>
      </c>
      <c r="AE22" s="13">
        <f t="shared" si="18"/>
        <v>0</v>
      </c>
      <c r="AF22" s="13"/>
      <c r="AG22" s="13">
        <f t="shared" si="19"/>
        <v>0</v>
      </c>
      <c r="AH22" s="13">
        <f t="shared" si="20"/>
        <v>0</v>
      </c>
      <c r="AI22" s="13">
        <f t="shared" si="21"/>
        <v>0</v>
      </c>
      <c r="AJ22" s="12" t="s">
        <v>199</v>
      </c>
      <c r="AK22">
        <v>93</v>
      </c>
    </row>
    <row r="23" spans="1:37" x14ac:dyDescent="0.35">
      <c r="A23" t="s">
        <v>8</v>
      </c>
      <c r="B23" t="s">
        <v>101</v>
      </c>
      <c r="C23" t="s">
        <v>157</v>
      </c>
      <c r="D23" s="12">
        <v>65</v>
      </c>
      <c r="E23" s="12">
        <f>VLOOKUP(C23,Information!$B$24:$C$42,2)</f>
        <v>2.8</v>
      </c>
      <c r="F23" s="12">
        <f t="shared" si="0"/>
        <v>182</v>
      </c>
      <c r="G23" s="12">
        <v>584</v>
      </c>
      <c r="H23" s="13">
        <v>51</v>
      </c>
      <c r="I23" s="13">
        <f t="shared" si="1"/>
        <v>29784</v>
      </c>
      <c r="J23" s="13">
        <f t="shared" si="2"/>
        <v>9282</v>
      </c>
      <c r="K23" s="13">
        <f t="shared" si="3"/>
        <v>20502</v>
      </c>
      <c r="L23" s="13">
        <v>78</v>
      </c>
      <c r="M23" s="13">
        <f t="shared" si="4"/>
        <v>45552</v>
      </c>
      <c r="N23" s="13">
        <f t="shared" si="5"/>
        <v>14196</v>
      </c>
      <c r="O23" s="13">
        <f t="shared" si="6"/>
        <v>31356</v>
      </c>
      <c r="P23" s="13">
        <v>193</v>
      </c>
      <c r="Q23" s="13">
        <f t="shared" si="7"/>
        <v>112712</v>
      </c>
      <c r="R23" s="13">
        <f t="shared" si="8"/>
        <v>35126</v>
      </c>
      <c r="S23" s="13">
        <f t="shared" si="9"/>
        <v>77586</v>
      </c>
      <c r="T23" s="13">
        <v>0</v>
      </c>
      <c r="U23" s="13">
        <f t="shared" si="10"/>
        <v>0</v>
      </c>
      <c r="V23" s="13">
        <f t="shared" si="11"/>
        <v>0</v>
      </c>
      <c r="W23" s="13">
        <f t="shared" si="12"/>
        <v>0</v>
      </c>
      <c r="X23" s="13">
        <v>0</v>
      </c>
      <c r="Y23" s="13">
        <f t="shared" si="13"/>
        <v>0</v>
      </c>
      <c r="Z23" s="13">
        <f t="shared" si="14"/>
        <v>0</v>
      </c>
      <c r="AA23" s="13">
        <f t="shared" si="15"/>
        <v>0</v>
      </c>
      <c r="AB23" s="13">
        <v>0</v>
      </c>
      <c r="AC23" s="13">
        <f t="shared" si="16"/>
        <v>0</v>
      </c>
      <c r="AD23" s="13">
        <f t="shared" si="17"/>
        <v>0</v>
      </c>
      <c r="AE23" s="13">
        <f t="shared" si="18"/>
        <v>0</v>
      </c>
      <c r="AF23" s="13">
        <v>0</v>
      </c>
      <c r="AG23" s="13">
        <f t="shared" si="19"/>
        <v>0</v>
      </c>
      <c r="AH23" s="13">
        <f t="shared" si="20"/>
        <v>0</v>
      </c>
      <c r="AI23" s="13">
        <f t="shared" si="21"/>
        <v>0</v>
      </c>
      <c r="AJ23" s="12" t="s">
        <v>199</v>
      </c>
      <c r="AK23">
        <v>94</v>
      </c>
    </row>
    <row r="24" spans="1:37" x14ac:dyDescent="0.35">
      <c r="A24" t="s">
        <v>8</v>
      </c>
      <c r="B24" t="s">
        <v>101</v>
      </c>
      <c r="C24" t="s">
        <v>158</v>
      </c>
      <c r="D24" s="12">
        <v>65</v>
      </c>
      <c r="E24" s="12">
        <f>VLOOKUP(C24,Information!$B$24:$C$42,2)</f>
        <v>3</v>
      </c>
      <c r="F24" s="12">
        <f t="shared" si="0"/>
        <v>195</v>
      </c>
      <c r="G24" s="12">
        <v>650</v>
      </c>
      <c r="H24" s="13">
        <v>158</v>
      </c>
      <c r="I24" s="13">
        <f t="shared" si="1"/>
        <v>102700</v>
      </c>
      <c r="J24" s="13">
        <f t="shared" si="2"/>
        <v>30810</v>
      </c>
      <c r="K24" s="13">
        <f t="shared" si="3"/>
        <v>71890</v>
      </c>
      <c r="L24" s="13">
        <v>113</v>
      </c>
      <c r="M24" s="13">
        <f t="shared" si="4"/>
        <v>73450</v>
      </c>
      <c r="N24" s="13">
        <f t="shared" si="5"/>
        <v>22035</v>
      </c>
      <c r="O24" s="13">
        <f t="shared" si="6"/>
        <v>51415</v>
      </c>
      <c r="P24" s="13">
        <v>250</v>
      </c>
      <c r="Q24" s="13">
        <f t="shared" si="7"/>
        <v>162500</v>
      </c>
      <c r="R24" s="13">
        <f t="shared" si="8"/>
        <v>48750</v>
      </c>
      <c r="S24" s="13">
        <f t="shared" si="9"/>
        <v>113750</v>
      </c>
      <c r="T24" s="13"/>
      <c r="U24" s="13">
        <f t="shared" si="10"/>
        <v>0</v>
      </c>
      <c r="V24" s="13">
        <f t="shared" si="11"/>
        <v>0</v>
      </c>
      <c r="W24" s="13">
        <f t="shared" si="12"/>
        <v>0</v>
      </c>
      <c r="X24" s="13"/>
      <c r="Y24" s="13">
        <f t="shared" si="13"/>
        <v>0</v>
      </c>
      <c r="Z24" s="13">
        <f t="shared" si="14"/>
        <v>0</v>
      </c>
      <c r="AA24" s="13">
        <f t="shared" si="15"/>
        <v>0</v>
      </c>
      <c r="AB24" s="13"/>
      <c r="AC24" s="13">
        <f t="shared" si="16"/>
        <v>0</v>
      </c>
      <c r="AD24" s="13">
        <f t="shared" si="17"/>
        <v>0</v>
      </c>
      <c r="AE24" s="13">
        <f t="shared" si="18"/>
        <v>0</v>
      </c>
      <c r="AF24" s="13"/>
      <c r="AG24" s="13">
        <f t="shared" si="19"/>
        <v>0</v>
      </c>
      <c r="AH24" s="13">
        <f t="shared" si="20"/>
        <v>0</v>
      </c>
      <c r="AI24" s="13">
        <f t="shared" si="21"/>
        <v>0</v>
      </c>
      <c r="AJ24" s="12" t="s">
        <v>199</v>
      </c>
      <c r="AK24">
        <v>97</v>
      </c>
    </row>
    <row r="25" spans="1:37" x14ac:dyDescent="0.35">
      <c r="A25" t="s">
        <v>8</v>
      </c>
      <c r="B25" t="s">
        <v>101</v>
      </c>
      <c r="C25" t="s">
        <v>169</v>
      </c>
      <c r="D25" s="12">
        <v>65</v>
      </c>
      <c r="E25" s="12">
        <f>VLOOKUP(C25,Information!$B$24:$C$42,2)</f>
        <v>3</v>
      </c>
      <c r="F25" s="12">
        <f t="shared" si="0"/>
        <v>195</v>
      </c>
      <c r="G25" s="12">
        <v>650</v>
      </c>
      <c r="H25" s="13">
        <v>3</v>
      </c>
      <c r="I25" s="13">
        <f t="shared" si="1"/>
        <v>1950</v>
      </c>
      <c r="J25" s="13">
        <f t="shared" si="2"/>
        <v>585</v>
      </c>
      <c r="K25" s="13">
        <f t="shared" si="3"/>
        <v>1365</v>
      </c>
      <c r="L25" s="13"/>
      <c r="M25" s="13">
        <f t="shared" si="4"/>
        <v>0</v>
      </c>
      <c r="N25" s="13">
        <f t="shared" si="5"/>
        <v>0</v>
      </c>
      <c r="O25" s="13">
        <f t="shared" si="6"/>
        <v>0</v>
      </c>
      <c r="P25" s="13"/>
      <c r="Q25" s="13">
        <f t="shared" si="7"/>
        <v>0</v>
      </c>
      <c r="R25" s="13">
        <f t="shared" si="8"/>
        <v>0</v>
      </c>
      <c r="S25" s="13">
        <f t="shared" si="9"/>
        <v>0</v>
      </c>
      <c r="T25" s="13"/>
      <c r="U25" s="13">
        <f t="shared" si="10"/>
        <v>0</v>
      </c>
      <c r="V25" s="13">
        <f t="shared" si="11"/>
        <v>0</v>
      </c>
      <c r="W25" s="13">
        <f t="shared" si="12"/>
        <v>0</v>
      </c>
      <c r="X25" s="13"/>
      <c r="Y25" s="13">
        <f t="shared" si="13"/>
        <v>0</v>
      </c>
      <c r="Z25" s="13">
        <f t="shared" si="14"/>
        <v>0</v>
      </c>
      <c r="AA25" s="13">
        <f t="shared" si="15"/>
        <v>0</v>
      </c>
      <c r="AB25" s="13"/>
      <c r="AC25" s="13">
        <f t="shared" si="16"/>
        <v>0</v>
      </c>
      <c r="AD25" s="13">
        <f t="shared" si="17"/>
        <v>0</v>
      </c>
      <c r="AE25" s="13">
        <f t="shared" si="18"/>
        <v>0</v>
      </c>
      <c r="AF25" s="13"/>
      <c r="AG25" s="13">
        <f t="shared" si="19"/>
        <v>0</v>
      </c>
      <c r="AH25" s="13">
        <f t="shared" si="20"/>
        <v>0</v>
      </c>
      <c r="AI25" s="13">
        <f t="shared" si="21"/>
        <v>0</v>
      </c>
      <c r="AJ25" s="12" t="s">
        <v>199</v>
      </c>
      <c r="AK25">
        <v>98</v>
      </c>
    </row>
    <row r="26" spans="1:37" x14ac:dyDescent="0.35">
      <c r="A26" t="s">
        <v>8</v>
      </c>
      <c r="B26" t="s">
        <v>101</v>
      </c>
      <c r="C26" t="s">
        <v>173</v>
      </c>
      <c r="D26" s="12">
        <v>65</v>
      </c>
      <c r="E26" s="12">
        <f>VLOOKUP(C26,Information!$B$24:$C$42,2)</f>
        <v>3.2</v>
      </c>
      <c r="F26" s="12">
        <f t="shared" si="0"/>
        <v>208</v>
      </c>
      <c r="G26" s="12">
        <v>700</v>
      </c>
      <c r="H26" s="13"/>
      <c r="I26" s="13">
        <f t="shared" si="1"/>
        <v>0</v>
      </c>
      <c r="J26" s="13">
        <f t="shared" si="2"/>
        <v>0</v>
      </c>
      <c r="K26" s="13">
        <f t="shared" si="3"/>
        <v>0</v>
      </c>
      <c r="L26" s="13">
        <v>5</v>
      </c>
      <c r="M26" s="13">
        <f t="shared" si="4"/>
        <v>3500</v>
      </c>
      <c r="N26" s="13">
        <f t="shared" si="5"/>
        <v>1040</v>
      </c>
      <c r="O26" s="13">
        <f t="shared" si="6"/>
        <v>2460</v>
      </c>
      <c r="P26" s="13"/>
      <c r="Q26" s="13">
        <f t="shared" si="7"/>
        <v>0</v>
      </c>
      <c r="R26" s="13">
        <f t="shared" si="8"/>
        <v>0</v>
      </c>
      <c r="S26" s="13">
        <f t="shared" si="9"/>
        <v>0</v>
      </c>
      <c r="T26" s="13"/>
      <c r="U26" s="13">
        <f t="shared" si="10"/>
        <v>0</v>
      </c>
      <c r="V26" s="13">
        <f t="shared" si="11"/>
        <v>0</v>
      </c>
      <c r="W26" s="13">
        <f t="shared" si="12"/>
        <v>0</v>
      </c>
      <c r="X26" s="13"/>
      <c r="Y26" s="13">
        <f t="shared" si="13"/>
        <v>0</v>
      </c>
      <c r="Z26" s="13">
        <f t="shared" si="14"/>
        <v>0</v>
      </c>
      <c r="AA26" s="13">
        <f t="shared" si="15"/>
        <v>0</v>
      </c>
      <c r="AB26" s="13"/>
      <c r="AC26" s="13">
        <f t="shared" si="16"/>
        <v>0</v>
      </c>
      <c r="AD26" s="13">
        <f t="shared" si="17"/>
        <v>0</v>
      </c>
      <c r="AE26" s="13">
        <f t="shared" si="18"/>
        <v>0</v>
      </c>
      <c r="AF26" s="13"/>
      <c r="AG26" s="13">
        <f t="shared" si="19"/>
        <v>0</v>
      </c>
      <c r="AH26" s="13">
        <f t="shared" si="20"/>
        <v>0</v>
      </c>
      <c r="AI26" s="13">
        <f t="shared" si="21"/>
        <v>0</v>
      </c>
      <c r="AJ26" s="12" t="s">
        <v>199</v>
      </c>
      <c r="AK26">
        <v>98</v>
      </c>
    </row>
    <row r="27" spans="1:37" x14ac:dyDescent="0.35">
      <c r="A27" t="s">
        <v>8</v>
      </c>
      <c r="B27" t="s">
        <v>101</v>
      </c>
      <c r="C27" t="s">
        <v>191</v>
      </c>
      <c r="D27" s="12">
        <v>65</v>
      </c>
      <c r="E27" s="12">
        <f>VLOOKUP(C27,Information!$B$24:$C$42,2)</f>
        <v>3.2</v>
      </c>
      <c r="F27" s="12">
        <f t="shared" si="0"/>
        <v>208</v>
      </c>
      <c r="G27" s="12">
        <v>700</v>
      </c>
      <c r="H27" s="13">
        <v>5</v>
      </c>
      <c r="I27" s="13">
        <f t="shared" si="1"/>
        <v>3500</v>
      </c>
      <c r="J27" s="13">
        <f t="shared" si="2"/>
        <v>1040</v>
      </c>
      <c r="K27" s="13">
        <f t="shared" si="3"/>
        <v>2460</v>
      </c>
      <c r="L27" s="13"/>
      <c r="M27" s="13">
        <f t="shared" si="4"/>
        <v>0</v>
      </c>
      <c r="N27" s="13">
        <f t="shared" si="5"/>
        <v>0</v>
      </c>
      <c r="O27" s="13">
        <f t="shared" si="6"/>
        <v>0</v>
      </c>
      <c r="P27" s="13"/>
      <c r="Q27" s="13">
        <f t="shared" si="7"/>
        <v>0</v>
      </c>
      <c r="R27" s="13">
        <f t="shared" si="8"/>
        <v>0</v>
      </c>
      <c r="S27" s="13">
        <f t="shared" si="9"/>
        <v>0</v>
      </c>
      <c r="T27" s="13"/>
      <c r="U27" s="13">
        <f t="shared" si="10"/>
        <v>0</v>
      </c>
      <c r="V27" s="13">
        <f t="shared" si="11"/>
        <v>0</v>
      </c>
      <c r="W27" s="13">
        <f t="shared" si="12"/>
        <v>0</v>
      </c>
      <c r="X27" s="13"/>
      <c r="Y27" s="13">
        <f t="shared" si="13"/>
        <v>0</v>
      </c>
      <c r="Z27" s="13">
        <f t="shared" si="14"/>
        <v>0</v>
      </c>
      <c r="AA27" s="13">
        <f t="shared" si="15"/>
        <v>0</v>
      </c>
      <c r="AB27" s="13"/>
      <c r="AC27" s="13">
        <f t="shared" si="16"/>
        <v>0</v>
      </c>
      <c r="AD27" s="13">
        <f t="shared" si="17"/>
        <v>0</v>
      </c>
      <c r="AE27" s="13">
        <f t="shared" si="18"/>
        <v>0</v>
      </c>
      <c r="AF27" s="13"/>
      <c r="AG27" s="13">
        <f t="shared" si="19"/>
        <v>0</v>
      </c>
      <c r="AH27" s="13">
        <f t="shared" si="20"/>
        <v>0</v>
      </c>
      <c r="AI27" s="13">
        <f t="shared" si="21"/>
        <v>0</v>
      </c>
      <c r="AJ27" s="12" t="s">
        <v>199</v>
      </c>
      <c r="AK27">
        <v>99</v>
      </c>
    </row>
    <row r="28" spans="1:37" x14ac:dyDescent="0.35">
      <c r="A28" t="s">
        <v>8</v>
      </c>
      <c r="B28" t="s">
        <v>101</v>
      </c>
      <c r="C28" t="s">
        <v>171</v>
      </c>
      <c r="D28" s="12">
        <v>65</v>
      </c>
      <c r="E28" s="12">
        <f>VLOOKUP(C28,Information!$B$24:$C$42,2)</f>
        <v>3.2</v>
      </c>
      <c r="F28" s="12">
        <f t="shared" si="0"/>
        <v>208</v>
      </c>
      <c r="G28" s="12">
        <v>700</v>
      </c>
      <c r="H28" s="13">
        <v>53</v>
      </c>
      <c r="I28" s="13">
        <f t="shared" si="1"/>
        <v>37100</v>
      </c>
      <c r="J28" s="13">
        <f t="shared" si="2"/>
        <v>11024</v>
      </c>
      <c r="K28" s="13">
        <f t="shared" si="3"/>
        <v>26076</v>
      </c>
      <c r="L28" s="13">
        <v>28</v>
      </c>
      <c r="M28" s="13">
        <f t="shared" si="4"/>
        <v>19600</v>
      </c>
      <c r="N28" s="13">
        <f t="shared" si="5"/>
        <v>5824</v>
      </c>
      <c r="O28" s="13">
        <f t="shared" si="6"/>
        <v>13776</v>
      </c>
      <c r="P28" s="13"/>
      <c r="Q28" s="13">
        <f t="shared" si="7"/>
        <v>0</v>
      </c>
      <c r="R28" s="13">
        <f t="shared" si="8"/>
        <v>0</v>
      </c>
      <c r="S28" s="13">
        <f t="shared" si="9"/>
        <v>0</v>
      </c>
      <c r="T28" s="13"/>
      <c r="U28" s="13">
        <f t="shared" si="10"/>
        <v>0</v>
      </c>
      <c r="V28" s="13">
        <f t="shared" si="11"/>
        <v>0</v>
      </c>
      <c r="W28" s="13">
        <f t="shared" si="12"/>
        <v>0</v>
      </c>
      <c r="X28" s="13"/>
      <c r="Y28" s="13">
        <f t="shared" si="13"/>
        <v>0</v>
      </c>
      <c r="Z28" s="13">
        <f t="shared" si="14"/>
        <v>0</v>
      </c>
      <c r="AA28" s="13">
        <f t="shared" si="15"/>
        <v>0</v>
      </c>
      <c r="AB28" s="13"/>
      <c r="AC28" s="13">
        <f t="shared" si="16"/>
        <v>0</v>
      </c>
      <c r="AD28" s="13">
        <f t="shared" si="17"/>
        <v>0</v>
      </c>
      <c r="AE28" s="13">
        <f t="shared" si="18"/>
        <v>0</v>
      </c>
      <c r="AF28" s="13"/>
      <c r="AG28" s="13">
        <f t="shared" si="19"/>
        <v>0</v>
      </c>
      <c r="AH28" s="13">
        <f t="shared" si="20"/>
        <v>0</v>
      </c>
      <c r="AI28" s="13">
        <f t="shared" si="21"/>
        <v>0</v>
      </c>
      <c r="AJ28" s="12" t="s">
        <v>199</v>
      </c>
      <c r="AK28">
        <v>93</v>
      </c>
    </row>
    <row r="29" spans="1:37" x14ac:dyDescent="0.35">
      <c r="A29" t="s">
        <v>52</v>
      </c>
      <c r="B29" s="2" t="s">
        <v>102</v>
      </c>
      <c r="C29" s="2" t="s">
        <v>157</v>
      </c>
      <c r="D29" s="12">
        <v>5</v>
      </c>
      <c r="E29" s="12">
        <f>VLOOKUP(C29,Information!$B$24:$C$42,2)</f>
        <v>2.8</v>
      </c>
      <c r="F29" s="12">
        <f t="shared" si="0"/>
        <v>14</v>
      </c>
      <c r="G29" s="12">
        <v>65</v>
      </c>
      <c r="H29" s="13">
        <v>728</v>
      </c>
      <c r="I29" s="13">
        <f t="shared" si="1"/>
        <v>47320</v>
      </c>
      <c r="J29" s="13">
        <f t="shared" si="2"/>
        <v>10192</v>
      </c>
      <c r="K29" s="13">
        <f t="shared" si="3"/>
        <v>37128</v>
      </c>
      <c r="L29" s="13">
        <v>871</v>
      </c>
      <c r="M29" s="13">
        <f t="shared" si="4"/>
        <v>56615</v>
      </c>
      <c r="N29" s="13">
        <f t="shared" si="5"/>
        <v>12194</v>
      </c>
      <c r="O29" s="13">
        <f t="shared" si="6"/>
        <v>44421</v>
      </c>
      <c r="P29" s="13">
        <v>913</v>
      </c>
      <c r="Q29" s="13">
        <f t="shared" si="7"/>
        <v>59345</v>
      </c>
      <c r="R29" s="13">
        <f t="shared" si="8"/>
        <v>12782</v>
      </c>
      <c r="S29" s="13">
        <f t="shared" si="9"/>
        <v>46563</v>
      </c>
      <c r="T29" s="13">
        <v>1800</v>
      </c>
      <c r="U29" s="13">
        <f t="shared" si="10"/>
        <v>117000</v>
      </c>
      <c r="V29" s="13">
        <f t="shared" si="11"/>
        <v>25200</v>
      </c>
      <c r="W29" s="13">
        <f t="shared" si="12"/>
        <v>91800</v>
      </c>
      <c r="X29" s="13">
        <v>1315</v>
      </c>
      <c r="Y29" s="13">
        <f t="shared" si="13"/>
        <v>85475</v>
      </c>
      <c r="Z29" s="13">
        <f t="shared" si="14"/>
        <v>18410</v>
      </c>
      <c r="AA29" s="13">
        <f t="shared" si="15"/>
        <v>67065</v>
      </c>
      <c r="AB29" s="13">
        <v>577</v>
      </c>
      <c r="AC29" s="13">
        <f t="shared" si="16"/>
        <v>37505</v>
      </c>
      <c r="AD29" s="13">
        <f t="shared" si="17"/>
        <v>8078</v>
      </c>
      <c r="AE29" s="13">
        <f t="shared" si="18"/>
        <v>29427</v>
      </c>
      <c r="AF29" s="13">
        <v>573</v>
      </c>
      <c r="AG29" s="13">
        <f t="shared" si="19"/>
        <v>37245</v>
      </c>
      <c r="AH29" s="13">
        <f t="shared" si="20"/>
        <v>8022</v>
      </c>
      <c r="AI29" s="13">
        <f t="shared" si="21"/>
        <v>29223</v>
      </c>
      <c r="AJ29" s="12" t="s">
        <v>199</v>
      </c>
      <c r="AK29">
        <v>93</v>
      </c>
    </row>
    <row r="30" spans="1:37" x14ac:dyDescent="0.35">
      <c r="A30" t="s">
        <v>52</v>
      </c>
      <c r="B30" s="2" t="s">
        <v>102</v>
      </c>
      <c r="C30" s="2" t="s">
        <v>158</v>
      </c>
      <c r="D30" s="12">
        <v>5</v>
      </c>
      <c r="E30" s="12">
        <f>VLOOKUP(C30,Information!$B$24:$C$42,2)</f>
        <v>3</v>
      </c>
      <c r="F30" s="12">
        <f t="shared" si="0"/>
        <v>15</v>
      </c>
      <c r="G30" s="12">
        <v>70</v>
      </c>
      <c r="H30" s="13">
        <v>890</v>
      </c>
      <c r="I30" s="13">
        <f t="shared" si="1"/>
        <v>62300</v>
      </c>
      <c r="J30" s="13">
        <f t="shared" si="2"/>
        <v>13350</v>
      </c>
      <c r="K30" s="13">
        <f t="shared" si="3"/>
        <v>48950</v>
      </c>
      <c r="L30" s="13">
        <v>765</v>
      </c>
      <c r="M30" s="13">
        <f t="shared" si="4"/>
        <v>53550</v>
      </c>
      <c r="N30" s="13">
        <f t="shared" si="5"/>
        <v>11475</v>
      </c>
      <c r="O30" s="13">
        <f t="shared" si="6"/>
        <v>42075</v>
      </c>
      <c r="P30" s="13">
        <v>521</v>
      </c>
      <c r="Q30" s="13">
        <f t="shared" si="7"/>
        <v>36470</v>
      </c>
      <c r="R30" s="13">
        <f t="shared" si="8"/>
        <v>7815</v>
      </c>
      <c r="S30" s="13">
        <f t="shared" si="9"/>
        <v>28655</v>
      </c>
      <c r="T30" s="13">
        <v>220</v>
      </c>
      <c r="U30" s="13">
        <f t="shared" si="10"/>
        <v>15400</v>
      </c>
      <c r="V30" s="13">
        <f t="shared" si="11"/>
        <v>3300</v>
      </c>
      <c r="W30" s="13">
        <f t="shared" si="12"/>
        <v>12100</v>
      </c>
      <c r="X30" s="13">
        <v>349</v>
      </c>
      <c r="Y30" s="13">
        <f t="shared" si="13"/>
        <v>24430</v>
      </c>
      <c r="Z30" s="13">
        <f t="shared" si="14"/>
        <v>5235</v>
      </c>
      <c r="AA30" s="13">
        <f t="shared" si="15"/>
        <v>19195</v>
      </c>
      <c r="AB30" s="13">
        <v>1385</v>
      </c>
      <c r="AC30" s="13">
        <f t="shared" si="16"/>
        <v>96950</v>
      </c>
      <c r="AD30" s="13">
        <f t="shared" si="17"/>
        <v>20775</v>
      </c>
      <c r="AE30" s="13">
        <f t="shared" si="18"/>
        <v>76175</v>
      </c>
      <c r="AF30" s="13">
        <v>1290</v>
      </c>
      <c r="AG30" s="13">
        <f t="shared" si="19"/>
        <v>90300</v>
      </c>
      <c r="AH30" s="13">
        <f t="shared" si="20"/>
        <v>19350</v>
      </c>
      <c r="AI30" s="13">
        <f t="shared" si="21"/>
        <v>70950</v>
      </c>
      <c r="AJ30" s="12" t="s">
        <v>199</v>
      </c>
      <c r="AK30">
        <v>93</v>
      </c>
    </row>
    <row r="31" spans="1:37" x14ac:dyDescent="0.35">
      <c r="A31" t="s">
        <v>52</v>
      </c>
      <c r="B31" s="2" t="s">
        <v>102</v>
      </c>
      <c r="C31" s="2" t="s">
        <v>162</v>
      </c>
      <c r="D31" s="12">
        <v>5</v>
      </c>
      <c r="E31" s="12">
        <f>VLOOKUP(C31,Information!$B$24:$C$42,2)</f>
        <v>3</v>
      </c>
      <c r="F31" s="12">
        <f t="shared" si="0"/>
        <v>15</v>
      </c>
      <c r="G31" s="12">
        <v>70</v>
      </c>
      <c r="H31" s="13">
        <v>23</v>
      </c>
      <c r="I31" s="13">
        <f t="shared" si="1"/>
        <v>1610</v>
      </c>
      <c r="J31" s="13">
        <f t="shared" si="2"/>
        <v>345</v>
      </c>
      <c r="K31" s="13">
        <f t="shared" si="3"/>
        <v>1265</v>
      </c>
      <c r="L31" s="13">
        <v>5</v>
      </c>
      <c r="M31" s="13">
        <f t="shared" si="4"/>
        <v>350</v>
      </c>
      <c r="N31" s="13">
        <f t="shared" si="5"/>
        <v>75</v>
      </c>
      <c r="O31" s="13">
        <f t="shared" si="6"/>
        <v>275</v>
      </c>
      <c r="P31" s="13"/>
      <c r="Q31" s="13">
        <f t="shared" si="7"/>
        <v>0</v>
      </c>
      <c r="R31" s="13">
        <f t="shared" si="8"/>
        <v>0</v>
      </c>
      <c r="S31" s="13">
        <f t="shared" si="9"/>
        <v>0</v>
      </c>
      <c r="T31" s="13"/>
      <c r="U31" s="13">
        <f t="shared" si="10"/>
        <v>0</v>
      </c>
      <c r="V31" s="13">
        <f t="shared" si="11"/>
        <v>0</v>
      </c>
      <c r="W31" s="13">
        <f t="shared" si="12"/>
        <v>0</v>
      </c>
      <c r="X31" s="13"/>
      <c r="Y31" s="13">
        <f t="shared" si="13"/>
        <v>0</v>
      </c>
      <c r="Z31" s="13">
        <f t="shared" si="14"/>
        <v>0</v>
      </c>
      <c r="AA31" s="13">
        <f t="shared" si="15"/>
        <v>0</v>
      </c>
      <c r="AB31" s="13"/>
      <c r="AC31" s="13">
        <f t="shared" si="16"/>
        <v>0</v>
      </c>
      <c r="AD31" s="13">
        <f t="shared" si="17"/>
        <v>0</v>
      </c>
      <c r="AE31" s="13">
        <f t="shared" si="18"/>
        <v>0</v>
      </c>
      <c r="AF31" s="13"/>
      <c r="AG31" s="13">
        <f t="shared" si="19"/>
        <v>0</v>
      </c>
      <c r="AH31" s="13">
        <f t="shared" si="20"/>
        <v>0</v>
      </c>
      <c r="AI31" s="13">
        <f t="shared" si="21"/>
        <v>0</v>
      </c>
      <c r="AJ31" s="12" t="s">
        <v>199</v>
      </c>
      <c r="AK31">
        <v>93</v>
      </c>
    </row>
    <row r="32" spans="1:37" x14ac:dyDescent="0.35">
      <c r="A32" t="s">
        <v>52</v>
      </c>
      <c r="B32" s="2" t="s">
        <v>102</v>
      </c>
      <c r="C32" s="2" t="s">
        <v>169</v>
      </c>
      <c r="D32" s="12">
        <v>5</v>
      </c>
      <c r="E32" s="12">
        <f>VLOOKUP(C32,Information!$B$24:$C$42,2)</f>
        <v>3</v>
      </c>
      <c r="F32" s="12">
        <f t="shared" si="0"/>
        <v>15</v>
      </c>
      <c r="G32" s="12">
        <v>70</v>
      </c>
      <c r="H32" s="13">
        <v>15</v>
      </c>
      <c r="I32" s="13">
        <f t="shared" si="1"/>
        <v>1050</v>
      </c>
      <c r="J32" s="13">
        <f t="shared" si="2"/>
        <v>225</v>
      </c>
      <c r="K32" s="13">
        <f t="shared" si="3"/>
        <v>825</v>
      </c>
      <c r="L32" s="13"/>
      <c r="M32" s="13">
        <f t="shared" si="4"/>
        <v>0</v>
      </c>
      <c r="N32" s="13">
        <f t="shared" si="5"/>
        <v>0</v>
      </c>
      <c r="O32" s="13">
        <f t="shared" si="6"/>
        <v>0</v>
      </c>
      <c r="P32" s="13"/>
      <c r="Q32" s="13">
        <f t="shared" si="7"/>
        <v>0</v>
      </c>
      <c r="R32" s="13">
        <f t="shared" si="8"/>
        <v>0</v>
      </c>
      <c r="S32" s="13">
        <f t="shared" si="9"/>
        <v>0</v>
      </c>
      <c r="T32" s="13"/>
      <c r="U32" s="13">
        <f t="shared" si="10"/>
        <v>0</v>
      </c>
      <c r="V32" s="13">
        <f t="shared" si="11"/>
        <v>0</v>
      </c>
      <c r="W32" s="13">
        <f t="shared" si="12"/>
        <v>0</v>
      </c>
      <c r="X32" s="13"/>
      <c r="Y32" s="13">
        <f t="shared" si="13"/>
        <v>0</v>
      </c>
      <c r="Z32" s="13">
        <f t="shared" si="14"/>
        <v>0</v>
      </c>
      <c r="AA32" s="13">
        <f t="shared" si="15"/>
        <v>0</v>
      </c>
      <c r="AB32" s="13"/>
      <c r="AC32" s="13">
        <f t="shared" si="16"/>
        <v>0</v>
      </c>
      <c r="AD32" s="13">
        <f t="shared" si="17"/>
        <v>0</v>
      </c>
      <c r="AE32" s="13">
        <f t="shared" si="18"/>
        <v>0</v>
      </c>
      <c r="AF32" s="13"/>
      <c r="AG32" s="13">
        <f t="shared" si="19"/>
        <v>0</v>
      </c>
      <c r="AH32" s="13">
        <f t="shared" si="20"/>
        <v>0</v>
      </c>
      <c r="AI32" s="13">
        <f t="shared" si="21"/>
        <v>0</v>
      </c>
      <c r="AJ32" s="12" t="s">
        <v>199</v>
      </c>
      <c r="AK32">
        <v>99</v>
      </c>
    </row>
    <row r="33" spans="1:37" x14ac:dyDescent="0.35">
      <c r="A33" t="s">
        <v>11</v>
      </c>
      <c r="B33" t="s">
        <v>96</v>
      </c>
      <c r="C33" s="2" t="s">
        <v>157</v>
      </c>
      <c r="D33" s="12">
        <v>5</v>
      </c>
      <c r="E33" s="12">
        <f>VLOOKUP(C33,Information!$B$24:$C$42,2)</f>
        <v>2.8</v>
      </c>
      <c r="F33" s="12">
        <f t="shared" si="0"/>
        <v>14</v>
      </c>
      <c r="G33" s="12">
        <v>45</v>
      </c>
      <c r="H33" s="13">
        <v>787</v>
      </c>
      <c r="I33" s="13">
        <f t="shared" si="1"/>
        <v>35415</v>
      </c>
      <c r="J33" s="13">
        <f t="shared" si="2"/>
        <v>11018</v>
      </c>
      <c r="K33" s="13">
        <f t="shared" si="3"/>
        <v>24397</v>
      </c>
      <c r="L33" s="13">
        <v>478</v>
      </c>
      <c r="M33" s="13">
        <f t="shared" si="4"/>
        <v>21510</v>
      </c>
      <c r="N33" s="13">
        <f t="shared" si="5"/>
        <v>6692</v>
      </c>
      <c r="O33" s="13">
        <f t="shared" si="6"/>
        <v>14818</v>
      </c>
      <c r="P33" s="13">
        <v>1235</v>
      </c>
      <c r="Q33" s="13">
        <f t="shared" si="7"/>
        <v>55575</v>
      </c>
      <c r="R33" s="13">
        <f t="shared" si="8"/>
        <v>17290</v>
      </c>
      <c r="S33" s="13">
        <f t="shared" si="9"/>
        <v>38285</v>
      </c>
      <c r="T33" s="13">
        <v>1450</v>
      </c>
      <c r="U33" s="13">
        <f t="shared" si="10"/>
        <v>65250</v>
      </c>
      <c r="V33" s="13">
        <f t="shared" si="11"/>
        <v>20300</v>
      </c>
      <c r="W33" s="13">
        <f t="shared" si="12"/>
        <v>44950</v>
      </c>
      <c r="X33" s="13">
        <v>1728</v>
      </c>
      <c r="Y33" s="13">
        <f t="shared" si="13"/>
        <v>77760</v>
      </c>
      <c r="Z33" s="13">
        <f t="shared" si="14"/>
        <v>24192</v>
      </c>
      <c r="AA33" s="13">
        <f t="shared" si="15"/>
        <v>53568</v>
      </c>
      <c r="AB33" s="13">
        <v>1182</v>
      </c>
      <c r="AC33" s="13">
        <f t="shared" si="16"/>
        <v>53190</v>
      </c>
      <c r="AD33" s="13">
        <f t="shared" si="17"/>
        <v>16548</v>
      </c>
      <c r="AE33" s="13">
        <f t="shared" si="18"/>
        <v>36642</v>
      </c>
      <c r="AF33" s="13">
        <v>999</v>
      </c>
      <c r="AG33" s="13">
        <f t="shared" si="19"/>
        <v>44955</v>
      </c>
      <c r="AH33" s="13">
        <f t="shared" si="20"/>
        <v>13986</v>
      </c>
      <c r="AI33" s="13">
        <f t="shared" si="21"/>
        <v>30969</v>
      </c>
      <c r="AJ33" s="12" t="s">
        <v>199</v>
      </c>
      <c r="AK33">
        <v>97</v>
      </c>
    </row>
    <row r="34" spans="1:37" x14ac:dyDescent="0.35">
      <c r="A34" t="s">
        <v>11</v>
      </c>
      <c r="B34" t="s">
        <v>96</v>
      </c>
      <c r="C34" s="2" t="s">
        <v>158</v>
      </c>
      <c r="D34" s="12">
        <v>5</v>
      </c>
      <c r="E34" s="12">
        <f>VLOOKUP(C34,Information!$B$24:$C$42,2)</f>
        <v>3</v>
      </c>
      <c r="F34" s="12">
        <f t="shared" si="0"/>
        <v>15</v>
      </c>
      <c r="G34" s="12">
        <v>50</v>
      </c>
      <c r="H34" s="13">
        <v>860</v>
      </c>
      <c r="I34" s="13">
        <f t="shared" si="1"/>
        <v>43000</v>
      </c>
      <c r="J34" s="13">
        <f t="shared" si="2"/>
        <v>12900</v>
      </c>
      <c r="K34" s="13">
        <f t="shared" si="3"/>
        <v>30100</v>
      </c>
      <c r="L34" s="13">
        <v>744</v>
      </c>
      <c r="M34" s="13">
        <f t="shared" si="4"/>
        <v>37200</v>
      </c>
      <c r="N34" s="13">
        <f t="shared" si="5"/>
        <v>11160</v>
      </c>
      <c r="O34" s="13">
        <f t="shared" si="6"/>
        <v>26040</v>
      </c>
      <c r="P34" s="13">
        <v>343</v>
      </c>
      <c r="Q34" s="13">
        <f t="shared" si="7"/>
        <v>17150</v>
      </c>
      <c r="R34" s="13">
        <f t="shared" si="8"/>
        <v>5145</v>
      </c>
      <c r="S34" s="13">
        <f t="shared" si="9"/>
        <v>12005</v>
      </c>
      <c r="T34" s="13">
        <v>320</v>
      </c>
      <c r="U34" s="13">
        <f t="shared" si="10"/>
        <v>16000</v>
      </c>
      <c r="V34" s="13">
        <f t="shared" si="11"/>
        <v>4800</v>
      </c>
      <c r="W34" s="13">
        <f t="shared" si="12"/>
        <v>11200</v>
      </c>
      <c r="X34" s="13">
        <v>287</v>
      </c>
      <c r="Y34" s="13">
        <f t="shared" si="13"/>
        <v>14350</v>
      </c>
      <c r="Z34" s="13">
        <f t="shared" si="14"/>
        <v>4305</v>
      </c>
      <c r="AA34" s="13">
        <f t="shared" si="15"/>
        <v>10045</v>
      </c>
      <c r="AB34" s="13">
        <v>680</v>
      </c>
      <c r="AC34" s="13">
        <f t="shared" si="16"/>
        <v>34000</v>
      </c>
      <c r="AD34" s="13">
        <f t="shared" si="17"/>
        <v>10200</v>
      </c>
      <c r="AE34" s="13">
        <f t="shared" si="18"/>
        <v>23800</v>
      </c>
      <c r="AF34" s="13">
        <v>623</v>
      </c>
      <c r="AG34" s="13">
        <f t="shared" si="19"/>
        <v>31150</v>
      </c>
      <c r="AH34" s="13">
        <f t="shared" si="20"/>
        <v>9345</v>
      </c>
      <c r="AI34" s="13">
        <f t="shared" si="21"/>
        <v>21805</v>
      </c>
      <c r="AJ34" s="12" t="s">
        <v>199</v>
      </c>
      <c r="AK34">
        <v>96</v>
      </c>
    </row>
    <row r="35" spans="1:37" x14ac:dyDescent="0.35">
      <c r="A35" t="s">
        <v>11</v>
      </c>
      <c r="B35" t="s">
        <v>96</v>
      </c>
      <c r="C35" s="2" t="s">
        <v>174</v>
      </c>
      <c r="D35" s="12">
        <v>5</v>
      </c>
      <c r="E35" s="12">
        <f>VLOOKUP(C35,Information!$B$24:$C$42,2)</f>
        <v>3.2</v>
      </c>
      <c r="F35" s="12">
        <f t="shared" si="0"/>
        <v>16</v>
      </c>
      <c r="G35" s="12">
        <v>60</v>
      </c>
      <c r="H35" s="13">
        <v>23</v>
      </c>
      <c r="I35" s="13">
        <f t="shared" si="1"/>
        <v>1380</v>
      </c>
      <c r="J35" s="13">
        <f t="shared" si="2"/>
        <v>368</v>
      </c>
      <c r="K35" s="13">
        <f t="shared" si="3"/>
        <v>1012</v>
      </c>
      <c r="L35" s="13">
        <v>35</v>
      </c>
      <c r="M35" s="13">
        <f t="shared" si="4"/>
        <v>2100</v>
      </c>
      <c r="N35" s="13">
        <f t="shared" si="5"/>
        <v>560</v>
      </c>
      <c r="O35" s="13">
        <f t="shared" si="6"/>
        <v>1540</v>
      </c>
      <c r="P35" s="13"/>
      <c r="Q35" s="13">
        <f t="shared" si="7"/>
        <v>0</v>
      </c>
      <c r="R35" s="13">
        <f t="shared" si="8"/>
        <v>0</v>
      </c>
      <c r="S35" s="13">
        <f t="shared" si="9"/>
        <v>0</v>
      </c>
      <c r="T35" s="13"/>
      <c r="U35" s="13">
        <f t="shared" si="10"/>
        <v>0</v>
      </c>
      <c r="V35" s="13">
        <f t="shared" si="11"/>
        <v>0</v>
      </c>
      <c r="W35" s="13">
        <f t="shared" si="12"/>
        <v>0</v>
      </c>
      <c r="X35" s="13"/>
      <c r="Y35" s="13">
        <f t="shared" si="13"/>
        <v>0</v>
      </c>
      <c r="Z35" s="13">
        <f t="shared" si="14"/>
        <v>0</v>
      </c>
      <c r="AA35" s="13">
        <f t="shared" si="15"/>
        <v>0</v>
      </c>
      <c r="AB35" s="13"/>
      <c r="AC35" s="13">
        <f t="shared" si="16"/>
        <v>0</v>
      </c>
      <c r="AD35" s="13">
        <f t="shared" si="17"/>
        <v>0</v>
      </c>
      <c r="AE35" s="13">
        <f t="shared" si="18"/>
        <v>0</v>
      </c>
      <c r="AF35" s="13"/>
      <c r="AG35" s="13">
        <f t="shared" si="19"/>
        <v>0</v>
      </c>
      <c r="AH35" s="13">
        <f t="shared" si="20"/>
        <v>0</v>
      </c>
      <c r="AI35" s="13">
        <f t="shared" si="21"/>
        <v>0</v>
      </c>
      <c r="AJ35" s="12" t="s">
        <v>199</v>
      </c>
      <c r="AK35">
        <v>95</v>
      </c>
    </row>
    <row r="36" spans="1:37" x14ac:dyDescent="0.35">
      <c r="A36" t="s">
        <v>27</v>
      </c>
      <c r="B36" t="s">
        <v>103</v>
      </c>
      <c r="C36" s="2" t="s">
        <v>157</v>
      </c>
      <c r="D36" s="12">
        <v>35</v>
      </c>
      <c r="E36" s="12">
        <f>VLOOKUP(C36,Information!$B$24:$C$42,2)</f>
        <v>2.8</v>
      </c>
      <c r="F36" s="12">
        <f t="shared" si="0"/>
        <v>98</v>
      </c>
      <c r="G36" s="12">
        <v>135</v>
      </c>
      <c r="H36" s="13">
        <v>116</v>
      </c>
      <c r="I36" s="13">
        <f t="shared" si="1"/>
        <v>15660</v>
      </c>
      <c r="J36" s="13">
        <f t="shared" si="2"/>
        <v>11368</v>
      </c>
      <c r="K36" s="13">
        <f t="shared" si="3"/>
        <v>4292</v>
      </c>
      <c r="L36" s="13">
        <v>164</v>
      </c>
      <c r="M36" s="13">
        <f t="shared" si="4"/>
        <v>22140</v>
      </c>
      <c r="N36" s="13">
        <f t="shared" si="5"/>
        <v>16072</v>
      </c>
      <c r="O36" s="13">
        <f t="shared" si="6"/>
        <v>6068</v>
      </c>
      <c r="P36" s="13">
        <v>319</v>
      </c>
      <c r="Q36" s="13">
        <f t="shared" si="7"/>
        <v>43065</v>
      </c>
      <c r="R36" s="13">
        <f t="shared" si="8"/>
        <v>31262</v>
      </c>
      <c r="S36" s="13">
        <f t="shared" si="9"/>
        <v>11803</v>
      </c>
      <c r="T36" s="13">
        <v>251</v>
      </c>
      <c r="U36" s="13">
        <f t="shared" si="10"/>
        <v>33885</v>
      </c>
      <c r="V36" s="13">
        <f t="shared" si="11"/>
        <v>24598</v>
      </c>
      <c r="W36" s="13">
        <f t="shared" si="12"/>
        <v>9287</v>
      </c>
      <c r="X36" s="13">
        <v>207</v>
      </c>
      <c r="Y36" s="13">
        <f t="shared" si="13"/>
        <v>27945</v>
      </c>
      <c r="Z36" s="13">
        <f t="shared" si="14"/>
        <v>20286</v>
      </c>
      <c r="AA36" s="13">
        <f t="shared" si="15"/>
        <v>7659</v>
      </c>
      <c r="AB36" s="13">
        <v>182</v>
      </c>
      <c r="AC36" s="13">
        <f t="shared" si="16"/>
        <v>24570</v>
      </c>
      <c r="AD36" s="13">
        <f t="shared" si="17"/>
        <v>17836</v>
      </c>
      <c r="AE36" s="13">
        <f t="shared" si="18"/>
        <v>6734</v>
      </c>
      <c r="AF36" s="13">
        <v>54</v>
      </c>
      <c r="AG36" s="13">
        <f t="shared" si="19"/>
        <v>7290</v>
      </c>
      <c r="AH36" s="13">
        <f t="shared" si="20"/>
        <v>5292</v>
      </c>
      <c r="AI36" s="13">
        <f t="shared" si="21"/>
        <v>1998</v>
      </c>
      <c r="AJ36" s="12" t="s">
        <v>199</v>
      </c>
      <c r="AK36">
        <v>96</v>
      </c>
    </row>
    <row r="37" spans="1:37" x14ac:dyDescent="0.35">
      <c r="A37" t="s">
        <v>27</v>
      </c>
      <c r="B37" t="s">
        <v>103</v>
      </c>
      <c r="C37" s="2" t="s">
        <v>171</v>
      </c>
      <c r="D37" s="12">
        <v>35</v>
      </c>
      <c r="E37" s="12">
        <f>VLOOKUP(C37,Information!$B$24:$C$42,2)</f>
        <v>3.2</v>
      </c>
      <c r="F37" s="12">
        <f t="shared" si="0"/>
        <v>112</v>
      </c>
      <c r="G37" s="12">
        <v>180</v>
      </c>
      <c r="H37" s="13"/>
      <c r="I37" s="13">
        <f t="shared" si="1"/>
        <v>0</v>
      </c>
      <c r="J37" s="13">
        <f t="shared" si="2"/>
        <v>0</v>
      </c>
      <c r="K37" s="13">
        <f t="shared" si="3"/>
        <v>0</v>
      </c>
      <c r="L37" s="13">
        <v>89</v>
      </c>
      <c r="M37" s="13">
        <f t="shared" si="4"/>
        <v>16020</v>
      </c>
      <c r="N37" s="13">
        <f t="shared" si="5"/>
        <v>9968</v>
      </c>
      <c r="O37" s="13">
        <f t="shared" si="6"/>
        <v>6052</v>
      </c>
      <c r="P37" s="13"/>
      <c r="Q37" s="13">
        <f t="shared" si="7"/>
        <v>0</v>
      </c>
      <c r="R37" s="13">
        <f t="shared" si="8"/>
        <v>0</v>
      </c>
      <c r="S37" s="13">
        <f t="shared" si="9"/>
        <v>0</v>
      </c>
      <c r="T37" s="13"/>
      <c r="U37" s="13">
        <f t="shared" si="10"/>
        <v>0</v>
      </c>
      <c r="V37" s="13">
        <f t="shared" si="11"/>
        <v>0</v>
      </c>
      <c r="W37" s="13">
        <f t="shared" si="12"/>
        <v>0</v>
      </c>
      <c r="X37" s="13"/>
      <c r="Y37" s="13">
        <f t="shared" si="13"/>
        <v>0</v>
      </c>
      <c r="Z37" s="13">
        <f t="shared" si="14"/>
        <v>0</v>
      </c>
      <c r="AA37" s="13">
        <f t="shared" si="15"/>
        <v>0</v>
      </c>
      <c r="AB37" s="13"/>
      <c r="AC37" s="13">
        <f t="shared" si="16"/>
        <v>0</v>
      </c>
      <c r="AD37" s="13">
        <f t="shared" si="17"/>
        <v>0</v>
      </c>
      <c r="AE37" s="13">
        <f t="shared" si="18"/>
        <v>0</v>
      </c>
      <c r="AF37" s="13"/>
      <c r="AG37" s="13">
        <f t="shared" si="19"/>
        <v>0</v>
      </c>
      <c r="AH37" s="13">
        <f t="shared" si="20"/>
        <v>0</v>
      </c>
      <c r="AI37" s="13">
        <f t="shared" si="21"/>
        <v>0</v>
      </c>
      <c r="AJ37" s="12" t="s">
        <v>199</v>
      </c>
      <c r="AK37">
        <v>92</v>
      </c>
    </row>
    <row r="38" spans="1:37" x14ac:dyDescent="0.35">
      <c r="A38" t="s">
        <v>27</v>
      </c>
      <c r="B38" t="s">
        <v>103</v>
      </c>
      <c r="C38" s="2" t="s">
        <v>174</v>
      </c>
      <c r="D38" s="12">
        <v>35</v>
      </c>
      <c r="E38" s="12">
        <f>VLOOKUP(C38,Information!$B$24:$C$42,2)</f>
        <v>3.2</v>
      </c>
      <c r="F38" s="12">
        <f t="shared" si="0"/>
        <v>112</v>
      </c>
      <c r="G38" s="12">
        <v>180</v>
      </c>
      <c r="H38" s="13">
        <v>5</v>
      </c>
      <c r="I38" s="13">
        <f t="shared" si="1"/>
        <v>900</v>
      </c>
      <c r="J38" s="13">
        <f t="shared" si="2"/>
        <v>560</v>
      </c>
      <c r="K38" s="13">
        <f t="shared" si="3"/>
        <v>340</v>
      </c>
      <c r="L38" s="13"/>
      <c r="M38" s="13">
        <f t="shared" si="4"/>
        <v>0</v>
      </c>
      <c r="N38" s="13">
        <f t="shared" si="5"/>
        <v>0</v>
      </c>
      <c r="O38" s="13">
        <f t="shared" si="6"/>
        <v>0</v>
      </c>
      <c r="P38" s="13"/>
      <c r="Q38" s="13">
        <f t="shared" si="7"/>
        <v>0</v>
      </c>
      <c r="R38" s="13">
        <f t="shared" si="8"/>
        <v>0</v>
      </c>
      <c r="S38" s="13">
        <f t="shared" si="9"/>
        <v>0</v>
      </c>
      <c r="T38" s="13"/>
      <c r="U38" s="13">
        <f t="shared" si="10"/>
        <v>0</v>
      </c>
      <c r="V38" s="13">
        <f t="shared" si="11"/>
        <v>0</v>
      </c>
      <c r="W38" s="13">
        <f t="shared" si="12"/>
        <v>0</v>
      </c>
      <c r="X38" s="13"/>
      <c r="Y38" s="13">
        <f t="shared" si="13"/>
        <v>0</v>
      </c>
      <c r="Z38" s="13">
        <f t="shared" si="14"/>
        <v>0</v>
      </c>
      <c r="AA38" s="13">
        <f t="shared" si="15"/>
        <v>0</v>
      </c>
      <c r="AB38" s="13"/>
      <c r="AC38" s="13">
        <f t="shared" si="16"/>
        <v>0</v>
      </c>
      <c r="AD38" s="13">
        <f t="shared" si="17"/>
        <v>0</v>
      </c>
      <c r="AE38" s="13">
        <f t="shared" si="18"/>
        <v>0</v>
      </c>
      <c r="AF38" s="13"/>
      <c r="AG38" s="13">
        <f t="shared" si="19"/>
        <v>0</v>
      </c>
      <c r="AH38" s="13">
        <f t="shared" si="20"/>
        <v>0</v>
      </c>
      <c r="AI38" s="13">
        <f t="shared" si="21"/>
        <v>0</v>
      </c>
      <c r="AJ38" s="12" t="s">
        <v>199</v>
      </c>
      <c r="AK38">
        <v>98</v>
      </c>
    </row>
    <row r="39" spans="1:37" x14ac:dyDescent="0.35">
      <c r="A39" t="s">
        <v>27</v>
      </c>
      <c r="B39" t="s">
        <v>103</v>
      </c>
      <c r="C39" s="2" t="s">
        <v>170</v>
      </c>
      <c r="D39" s="12">
        <v>35</v>
      </c>
      <c r="E39" s="12">
        <f>VLOOKUP(C39,Information!$B$24:$C$42,2)</f>
        <v>3.2</v>
      </c>
      <c r="F39" s="12">
        <f t="shared" si="0"/>
        <v>112</v>
      </c>
      <c r="G39" s="12">
        <v>180</v>
      </c>
      <c r="H39" s="13">
        <v>5</v>
      </c>
      <c r="I39" s="13">
        <f t="shared" si="1"/>
        <v>900</v>
      </c>
      <c r="J39" s="13">
        <f t="shared" si="2"/>
        <v>560</v>
      </c>
      <c r="K39" s="13">
        <f t="shared" si="3"/>
        <v>340</v>
      </c>
      <c r="L39" s="13"/>
      <c r="M39" s="13">
        <f t="shared" si="4"/>
        <v>0</v>
      </c>
      <c r="N39" s="13">
        <f t="shared" si="5"/>
        <v>0</v>
      </c>
      <c r="O39" s="13">
        <f t="shared" si="6"/>
        <v>0</v>
      </c>
      <c r="P39" s="13"/>
      <c r="Q39" s="13">
        <f t="shared" si="7"/>
        <v>0</v>
      </c>
      <c r="R39" s="13">
        <f t="shared" si="8"/>
        <v>0</v>
      </c>
      <c r="S39" s="13">
        <f t="shared" si="9"/>
        <v>0</v>
      </c>
      <c r="T39" s="13"/>
      <c r="U39" s="13">
        <f t="shared" si="10"/>
        <v>0</v>
      </c>
      <c r="V39" s="13">
        <f t="shared" si="11"/>
        <v>0</v>
      </c>
      <c r="W39" s="13">
        <f t="shared" si="12"/>
        <v>0</v>
      </c>
      <c r="X39" s="13"/>
      <c r="Y39" s="13">
        <f t="shared" si="13"/>
        <v>0</v>
      </c>
      <c r="Z39" s="13">
        <f t="shared" si="14"/>
        <v>0</v>
      </c>
      <c r="AA39" s="13">
        <f t="shared" si="15"/>
        <v>0</v>
      </c>
      <c r="AB39" s="13"/>
      <c r="AC39" s="13">
        <f t="shared" si="16"/>
        <v>0</v>
      </c>
      <c r="AD39" s="13">
        <f t="shared" si="17"/>
        <v>0</v>
      </c>
      <c r="AE39" s="13">
        <f t="shared" si="18"/>
        <v>0</v>
      </c>
      <c r="AF39" s="13"/>
      <c r="AG39" s="13">
        <f t="shared" si="19"/>
        <v>0</v>
      </c>
      <c r="AH39" s="13">
        <f t="shared" si="20"/>
        <v>0</v>
      </c>
      <c r="AI39" s="13">
        <f t="shared" si="21"/>
        <v>0</v>
      </c>
      <c r="AJ39" s="12" t="s">
        <v>199</v>
      </c>
      <c r="AK39">
        <v>97</v>
      </c>
    </row>
    <row r="40" spans="1:37" x14ac:dyDescent="0.35">
      <c r="A40" t="s">
        <v>50</v>
      </c>
      <c r="B40" t="s">
        <v>102</v>
      </c>
      <c r="C40" s="2" t="s">
        <v>157</v>
      </c>
      <c r="D40" s="12">
        <v>4</v>
      </c>
      <c r="E40" s="12">
        <f>VLOOKUP(C40,Information!$B$24:$C$42,2)</f>
        <v>2.8</v>
      </c>
      <c r="F40" s="12">
        <f t="shared" si="0"/>
        <v>11.2</v>
      </c>
      <c r="G40" s="12">
        <v>45</v>
      </c>
      <c r="H40" s="13">
        <v>962</v>
      </c>
      <c r="I40" s="13">
        <f t="shared" si="1"/>
        <v>43290</v>
      </c>
      <c r="J40" s="13">
        <f t="shared" si="2"/>
        <v>10774.4</v>
      </c>
      <c r="K40" s="13">
        <f t="shared" si="3"/>
        <v>32515.599999999999</v>
      </c>
      <c r="L40" s="13">
        <v>1465</v>
      </c>
      <c r="M40" s="13">
        <f t="shared" si="4"/>
        <v>65925</v>
      </c>
      <c r="N40" s="13">
        <f t="shared" si="5"/>
        <v>16408</v>
      </c>
      <c r="O40" s="13">
        <f t="shared" si="6"/>
        <v>49517</v>
      </c>
      <c r="P40" s="13">
        <v>1334</v>
      </c>
      <c r="Q40" s="13">
        <f t="shared" si="7"/>
        <v>60030</v>
      </c>
      <c r="R40" s="13">
        <f t="shared" si="8"/>
        <v>14940.8</v>
      </c>
      <c r="S40" s="13">
        <f t="shared" si="9"/>
        <v>45089.2</v>
      </c>
      <c r="T40" s="13">
        <v>2383</v>
      </c>
      <c r="U40" s="13">
        <f t="shared" si="10"/>
        <v>107235</v>
      </c>
      <c r="V40" s="13">
        <f t="shared" si="11"/>
        <v>26689.599999999999</v>
      </c>
      <c r="W40" s="13">
        <f t="shared" si="12"/>
        <v>80545.399999999994</v>
      </c>
      <c r="X40" s="13">
        <v>1525</v>
      </c>
      <c r="Y40" s="13">
        <f t="shared" si="13"/>
        <v>68625</v>
      </c>
      <c r="Z40" s="13">
        <f t="shared" si="14"/>
        <v>17080</v>
      </c>
      <c r="AA40" s="13">
        <f t="shared" si="15"/>
        <v>51545</v>
      </c>
      <c r="AB40" s="13">
        <v>1582</v>
      </c>
      <c r="AC40" s="13">
        <f t="shared" si="16"/>
        <v>71190</v>
      </c>
      <c r="AD40" s="13">
        <f t="shared" si="17"/>
        <v>17718.399999999998</v>
      </c>
      <c r="AE40" s="13">
        <f t="shared" si="18"/>
        <v>53471.600000000006</v>
      </c>
      <c r="AF40" s="13">
        <v>1539</v>
      </c>
      <c r="AG40" s="13">
        <f t="shared" si="19"/>
        <v>69255</v>
      </c>
      <c r="AH40" s="13">
        <f t="shared" si="20"/>
        <v>17236.8</v>
      </c>
      <c r="AI40" s="13">
        <f t="shared" si="21"/>
        <v>52018.2</v>
      </c>
      <c r="AJ40" s="12" t="s">
        <v>199</v>
      </c>
      <c r="AK40">
        <v>100</v>
      </c>
    </row>
    <row r="41" spans="1:37" x14ac:dyDescent="0.35">
      <c r="A41" t="s">
        <v>50</v>
      </c>
      <c r="B41" t="s">
        <v>102</v>
      </c>
      <c r="C41" s="2" t="s">
        <v>158</v>
      </c>
      <c r="D41" s="12">
        <v>4</v>
      </c>
      <c r="E41" s="12">
        <f>VLOOKUP(C41,Information!$B$24:$C$42,2)</f>
        <v>3</v>
      </c>
      <c r="F41" s="12">
        <f t="shared" si="0"/>
        <v>12</v>
      </c>
      <c r="G41" s="12">
        <v>55</v>
      </c>
      <c r="H41" s="13">
        <v>1450</v>
      </c>
      <c r="I41" s="13">
        <f t="shared" si="1"/>
        <v>79750</v>
      </c>
      <c r="J41" s="13">
        <f t="shared" si="2"/>
        <v>17400</v>
      </c>
      <c r="K41" s="13">
        <f t="shared" si="3"/>
        <v>62350</v>
      </c>
      <c r="L41" s="13">
        <v>834</v>
      </c>
      <c r="M41" s="13">
        <f t="shared" si="4"/>
        <v>45870</v>
      </c>
      <c r="N41" s="13">
        <f t="shared" si="5"/>
        <v>10008</v>
      </c>
      <c r="O41" s="13">
        <f t="shared" si="6"/>
        <v>35862</v>
      </c>
      <c r="P41" s="13">
        <v>620</v>
      </c>
      <c r="Q41" s="13">
        <f t="shared" si="7"/>
        <v>34100</v>
      </c>
      <c r="R41" s="13">
        <f t="shared" si="8"/>
        <v>7440</v>
      </c>
      <c r="S41" s="13">
        <f t="shared" si="9"/>
        <v>26660</v>
      </c>
      <c r="T41" s="13">
        <v>348</v>
      </c>
      <c r="U41" s="13">
        <f t="shared" si="10"/>
        <v>19140</v>
      </c>
      <c r="V41" s="13">
        <f t="shared" si="11"/>
        <v>4176</v>
      </c>
      <c r="W41" s="13">
        <f t="shared" si="12"/>
        <v>14964</v>
      </c>
      <c r="X41" s="13">
        <v>930</v>
      </c>
      <c r="Y41" s="13">
        <f t="shared" si="13"/>
        <v>51150</v>
      </c>
      <c r="Z41" s="13">
        <f t="shared" si="14"/>
        <v>11160</v>
      </c>
      <c r="AA41" s="13">
        <f t="shared" si="15"/>
        <v>39990</v>
      </c>
      <c r="AB41" s="13">
        <v>870</v>
      </c>
      <c r="AC41" s="13">
        <f t="shared" si="16"/>
        <v>47850</v>
      </c>
      <c r="AD41" s="13">
        <f t="shared" si="17"/>
        <v>10440</v>
      </c>
      <c r="AE41" s="13">
        <f t="shared" si="18"/>
        <v>37410</v>
      </c>
      <c r="AF41" s="13">
        <v>850</v>
      </c>
      <c r="AG41" s="13">
        <f t="shared" si="19"/>
        <v>46750</v>
      </c>
      <c r="AH41" s="13">
        <f t="shared" si="20"/>
        <v>10200</v>
      </c>
      <c r="AI41" s="13">
        <f t="shared" si="21"/>
        <v>36550</v>
      </c>
      <c r="AJ41" s="12" t="s">
        <v>199</v>
      </c>
      <c r="AK41">
        <v>96</v>
      </c>
    </row>
    <row r="42" spans="1:37" x14ac:dyDescent="0.35">
      <c r="A42" t="s">
        <v>50</v>
      </c>
      <c r="B42" t="s">
        <v>102</v>
      </c>
      <c r="C42" s="2" t="s">
        <v>159</v>
      </c>
      <c r="D42" s="12">
        <v>4</v>
      </c>
      <c r="E42" s="12">
        <f>VLOOKUP(C42,Information!$B$24:$C$42,2)</f>
        <v>3</v>
      </c>
      <c r="F42" s="12">
        <f t="shared" si="0"/>
        <v>12</v>
      </c>
      <c r="G42" s="12">
        <v>55</v>
      </c>
      <c r="H42" s="13"/>
      <c r="I42" s="13">
        <f t="shared" si="1"/>
        <v>0</v>
      </c>
      <c r="J42" s="13">
        <f t="shared" si="2"/>
        <v>0</v>
      </c>
      <c r="K42" s="13">
        <f t="shared" si="3"/>
        <v>0</v>
      </c>
      <c r="L42" s="13">
        <v>5</v>
      </c>
      <c r="M42" s="13">
        <f t="shared" si="4"/>
        <v>275</v>
      </c>
      <c r="N42" s="13">
        <f t="shared" si="5"/>
        <v>60</v>
      </c>
      <c r="O42" s="13">
        <f t="shared" si="6"/>
        <v>215</v>
      </c>
      <c r="P42" s="13"/>
      <c r="Q42" s="13">
        <f t="shared" si="7"/>
        <v>0</v>
      </c>
      <c r="R42" s="13">
        <f t="shared" si="8"/>
        <v>0</v>
      </c>
      <c r="S42" s="13">
        <f t="shared" si="9"/>
        <v>0</v>
      </c>
      <c r="T42" s="13"/>
      <c r="U42" s="13">
        <f t="shared" si="10"/>
        <v>0</v>
      </c>
      <c r="V42" s="13">
        <f t="shared" si="11"/>
        <v>0</v>
      </c>
      <c r="W42" s="13">
        <f t="shared" si="12"/>
        <v>0</v>
      </c>
      <c r="X42" s="13"/>
      <c r="Y42" s="13">
        <f t="shared" si="13"/>
        <v>0</v>
      </c>
      <c r="Z42" s="13">
        <f t="shared" si="14"/>
        <v>0</v>
      </c>
      <c r="AA42" s="13">
        <f t="shared" si="15"/>
        <v>0</v>
      </c>
      <c r="AB42" s="13"/>
      <c r="AC42" s="13">
        <f t="shared" si="16"/>
        <v>0</v>
      </c>
      <c r="AD42" s="13">
        <f t="shared" si="17"/>
        <v>0</v>
      </c>
      <c r="AE42" s="13">
        <f t="shared" si="18"/>
        <v>0</v>
      </c>
      <c r="AF42" s="13"/>
      <c r="AG42" s="13">
        <f t="shared" si="19"/>
        <v>0</v>
      </c>
      <c r="AH42" s="13">
        <f t="shared" si="20"/>
        <v>0</v>
      </c>
      <c r="AI42" s="13">
        <f t="shared" si="21"/>
        <v>0</v>
      </c>
      <c r="AJ42" s="12" t="s">
        <v>199</v>
      </c>
      <c r="AK42">
        <v>100</v>
      </c>
    </row>
    <row r="43" spans="1:37" x14ac:dyDescent="0.35">
      <c r="A43" t="s">
        <v>50</v>
      </c>
      <c r="B43" t="s">
        <v>102</v>
      </c>
      <c r="C43" s="2" t="s">
        <v>162</v>
      </c>
      <c r="D43" s="12">
        <v>4</v>
      </c>
      <c r="E43" s="12">
        <f>VLOOKUP(C43,Information!$B$24:$C$42,2)</f>
        <v>3</v>
      </c>
      <c r="F43" s="12">
        <f t="shared" si="0"/>
        <v>12</v>
      </c>
      <c r="G43" s="12">
        <v>55</v>
      </c>
      <c r="H43" s="13">
        <v>5</v>
      </c>
      <c r="I43" s="13">
        <f t="shared" si="1"/>
        <v>275</v>
      </c>
      <c r="J43" s="13">
        <f t="shared" si="2"/>
        <v>60</v>
      </c>
      <c r="K43" s="13">
        <f t="shared" si="3"/>
        <v>215</v>
      </c>
      <c r="L43" s="13"/>
      <c r="M43" s="13">
        <f t="shared" si="4"/>
        <v>0</v>
      </c>
      <c r="N43" s="13">
        <f t="shared" si="5"/>
        <v>0</v>
      </c>
      <c r="O43" s="13">
        <f t="shared" si="6"/>
        <v>0</v>
      </c>
      <c r="P43" s="13"/>
      <c r="Q43" s="13">
        <f t="shared" si="7"/>
        <v>0</v>
      </c>
      <c r="R43" s="13">
        <f t="shared" si="8"/>
        <v>0</v>
      </c>
      <c r="S43" s="13">
        <f t="shared" si="9"/>
        <v>0</v>
      </c>
      <c r="T43" s="13"/>
      <c r="U43" s="13">
        <f t="shared" si="10"/>
        <v>0</v>
      </c>
      <c r="V43" s="13">
        <f t="shared" si="11"/>
        <v>0</v>
      </c>
      <c r="W43" s="13">
        <f t="shared" si="12"/>
        <v>0</v>
      </c>
      <c r="X43" s="13"/>
      <c r="Y43" s="13">
        <f t="shared" si="13"/>
        <v>0</v>
      </c>
      <c r="Z43" s="13">
        <f t="shared" si="14"/>
        <v>0</v>
      </c>
      <c r="AA43" s="13">
        <f t="shared" si="15"/>
        <v>0</v>
      </c>
      <c r="AB43" s="13"/>
      <c r="AC43" s="13">
        <f t="shared" si="16"/>
        <v>0</v>
      </c>
      <c r="AD43" s="13">
        <f t="shared" si="17"/>
        <v>0</v>
      </c>
      <c r="AE43" s="13">
        <f t="shared" si="18"/>
        <v>0</v>
      </c>
      <c r="AF43" s="13"/>
      <c r="AG43" s="13">
        <f t="shared" si="19"/>
        <v>0</v>
      </c>
      <c r="AH43" s="13">
        <f t="shared" si="20"/>
        <v>0</v>
      </c>
      <c r="AI43" s="13">
        <f t="shared" si="21"/>
        <v>0</v>
      </c>
      <c r="AJ43" s="12" t="s">
        <v>199</v>
      </c>
      <c r="AK43">
        <v>95</v>
      </c>
    </row>
    <row r="44" spans="1:37" x14ac:dyDescent="0.35">
      <c r="A44" t="s">
        <v>50</v>
      </c>
      <c r="B44" t="s">
        <v>102</v>
      </c>
      <c r="C44" s="2" t="s">
        <v>167</v>
      </c>
      <c r="D44" s="12">
        <v>4</v>
      </c>
      <c r="E44" s="12">
        <f>VLOOKUP(C44,Information!$B$24:$C$42,2)</f>
        <v>3</v>
      </c>
      <c r="F44" s="12">
        <f t="shared" si="0"/>
        <v>12</v>
      </c>
      <c r="G44" s="12">
        <v>55</v>
      </c>
      <c r="H44" s="13"/>
      <c r="I44" s="13">
        <f t="shared" si="1"/>
        <v>0</v>
      </c>
      <c r="J44" s="13">
        <f t="shared" si="2"/>
        <v>0</v>
      </c>
      <c r="K44" s="13">
        <f t="shared" si="3"/>
        <v>0</v>
      </c>
      <c r="L44" s="13">
        <v>5</v>
      </c>
      <c r="M44" s="13">
        <f t="shared" si="4"/>
        <v>275</v>
      </c>
      <c r="N44" s="13">
        <f t="shared" si="5"/>
        <v>60</v>
      </c>
      <c r="O44" s="13">
        <f t="shared" si="6"/>
        <v>215</v>
      </c>
      <c r="P44" s="13"/>
      <c r="Q44" s="13">
        <f t="shared" si="7"/>
        <v>0</v>
      </c>
      <c r="R44" s="13">
        <f t="shared" si="8"/>
        <v>0</v>
      </c>
      <c r="S44" s="13">
        <f t="shared" si="9"/>
        <v>0</v>
      </c>
      <c r="T44" s="13"/>
      <c r="U44" s="13">
        <f t="shared" si="10"/>
        <v>0</v>
      </c>
      <c r="V44" s="13">
        <f t="shared" si="11"/>
        <v>0</v>
      </c>
      <c r="W44" s="13">
        <f t="shared" si="12"/>
        <v>0</v>
      </c>
      <c r="X44" s="13"/>
      <c r="Y44" s="13">
        <f t="shared" si="13"/>
        <v>0</v>
      </c>
      <c r="Z44" s="13">
        <f t="shared" si="14"/>
        <v>0</v>
      </c>
      <c r="AA44" s="13">
        <f t="shared" si="15"/>
        <v>0</v>
      </c>
      <c r="AB44" s="13"/>
      <c r="AC44" s="13">
        <f t="shared" si="16"/>
        <v>0</v>
      </c>
      <c r="AD44" s="13">
        <f t="shared" si="17"/>
        <v>0</v>
      </c>
      <c r="AE44" s="13">
        <f t="shared" si="18"/>
        <v>0</v>
      </c>
      <c r="AF44" s="13"/>
      <c r="AG44" s="13">
        <f t="shared" si="19"/>
        <v>0</v>
      </c>
      <c r="AH44" s="13">
        <f t="shared" si="20"/>
        <v>0</v>
      </c>
      <c r="AI44" s="13">
        <f t="shared" si="21"/>
        <v>0</v>
      </c>
      <c r="AJ44" s="12" t="s">
        <v>199</v>
      </c>
      <c r="AK44">
        <v>100</v>
      </c>
    </row>
    <row r="45" spans="1:37" x14ac:dyDescent="0.35">
      <c r="A45" t="s">
        <v>6</v>
      </c>
      <c r="B45" t="s">
        <v>189</v>
      </c>
      <c r="C45" s="2" t="s">
        <v>157</v>
      </c>
      <c r="D45" s="12">
        <v>3.5</v>
      </c>
      <c r="E45" s="12">
        <f>VLOOKUP(C45,Information!$B$24:$C$42,2)</f>
        <v>2.8</v>
      </c>
      <c r="F45" s="12">
        <f t="shared" si="0"/>
        <v>9.7999999999999989</v>
      </c>
      <c r="G45" s="12">
        <v>25</v>
      </c>
      <c r="H45" s="13">
        <v>604</v>
      </c>
      <c r="I45" s="13">
        <f t="shared" si="1"/>
        <v>15100</v>
      </c>
      <c r="J45" s="13">
        <f t="shared" si="2"/>
        <v>5919.1999999999989</v>
      </c>
      <c r="K45" s="13">
        <f t="shared" si="3"/>
        <v>9180.8000000000011</v>
      </c>
      <c r="L45" s="13">
        <v>339</v>
      </c>
      <c r="M45" s="13">
        <f t="shared" si="4"/>
        <v>8475</v>
      </c>
      <c r="N45" s="13">
        <f t="shared" si="5"/>
        <v>3322.2</v>
      </c>
      <c r="O45" s="13">
        <f t="shared" si="6"/>
        <v>5152.8</v>
      </c>
      <c r="P45" s="13">
        <v>853</v>
      </c>
      <c r="Q45" s="13">
        <f t="shared" si="7"/>
        <v>21325</v>
      </c>
      <c r="R45" s="13">
        <f t="shared" si="8"/>
        <v>8359.4</v>
      </c>
      <c r="S45" s="13">
        <f t="shared" si="9"/>
        <v>12965.6</v>
      </c>
      <c r="T45" s="13">
        <v>2331</v>
      </c>
      <c r="U45" s="13">
        <f t="shared" si="10"/>
        <v>58275</v>
      </c>
      <c r="V45" s="13">
        <f t="shared" si="11"/>
        <v>22843.8</v>
      </c>
      <c r="W45" s="13">
        <f t="shared" si="12"/>
        <v>35431.199999999997</v>
      </c>
      <c r="X45" s="13">
        <v>1049</v>
      </c>
      <c r="Y45" s="13">
        <f t="shared" si="13"/>
        <v>26225</v>
      </c>
      <c r="Z45" s="13">
        <f t="shared" si="14"/>
        <v>10280.199999999999</v>
      </c>
      <c r="AA45" s="13">
        <f t="shared" si="15"/>
        <v>15944.800000000001</v>
      </c>
      <c r="AB45" s="13">
        <v>326</v>
      </c>
      <c r="AC45" s="13">
        <f t="shared" si="16"/>
        <v>8150</v>
      </c>
      <c r="AD45" s="13">
        <f t="shared" si="17"/>
        <v>3194.7999999999997</v>
      </c>
      <c r="AE45" s="13">
        <f t="shared" si="18"/>
        <v>4955.2000000000007</v>
      </c>
      <c r="AF45" s="13">
        <v>708</v>
      </c>
      <c r="AG45" s="13">
        <f t="shared" si="19"/>
        <v>17700</v>
      </c>
      <c r="AH45" s="13">
        <f t="shared" si="20"/>
        <v>6938.4</v>
      </c>
      <c r="AI45" s="13">
        <f t="shared" si="21"/>
        <v>10761.6</v>
      </c>
      <c r="AJ45" s="12" t="s">
        <v>199</v>
      </c>
      <c r="AK45">
        <v>99</v>
      </c>
    </row>
    <row r="46" spans="1:37" x14ac:dyDescent="0.35">
      <c r="A46" t="s">
        <v>6</v>
      </c>
      <c r="B46" t="s">
        <v>189</v>
      </c>
      <c r="C46" s="2" t="s">
        <v>158</v>
      </c>
      <c r="D46" s="12">
        <v>3.5</v>
      </c>
      <c r="E46" s="12">
        <f>VLOOKUP(C46,Information!$B$24:$C$42,2)</f>
        <v>3</v>
      </c>
      <c r="F46" s="12">
        <f t="shared" si="0"/>
        <v>10.5</v>
      </c>
      <c r="G46" s="12">
        <v>35</v>
      </c>
      <c r="H46" s="13">
        <v>1350</v>
      </c>
      <c r="I46" s="13">
        <f t="shared" si="1"/>
        <v>47250</v>
      </c>
      <c r="J46" s="13">
        <f t="shared" si="2"/>
        <v>14175</v>
      </c>
      <c r="K46" s="13">
        <f t="shared" si="3"/>
        <v>33075</v>
      </c>
      <c r="L46" s="13">
        <v>1200</v>
      </c>
      <c r="M46" s="13">
        <f t="shared" si="4"/>
        <v>42000</v>
      </c>
      <c r="N46" s="13">
        <f t="shared" si="5"/>
        <v>12600</v>
      </c>
      <c r="O46" s="13">
        <f t="shared" si="6"/>
        <v>29400</v>
      </c>
      <c r="P46" s="13">
        <v>567</v>
      </c>
      <c r="Q46" s="13">
        <f t="shared" si="7"/>
        <v>19845</v>
      </c>
      <c r="R46" s="13">
        <f t="shared" si="8"/>
        <v>5953.5</v>
      </c>
      <c r="S46" s="13">
        <f t="shared" si="9"/>
        <v>13891.5</v>
      </c>
      <c r="T46" s="13">
        <v>200</v>
      </c>
      <c r="U46" s="13">
        <f t="shared" si="10"/>
        <v>7000</v>
      </c>
      <c r="V46" s="13">
        <f t="shared" si="11"/>
        <v>2100</v>
      </c>
      <c r="W46" s="13">
        <f t="shared" si="12"/>
        <v>4900</v>
      </c>
      <c r="X46" s="13">
        <v>540</v>
      </c>
      <c r="Y46" s="13">
        <f t="shared" si="13"/>
        <v>18900</v>
      </c>
      <c r="Z46" s="13">
        <f t="shared" si="14"/>
        <v>5670</v>
      </c>
      <c r="AA46" s="13">
        <f t="shared" si="15"/>
        <v>13230</v>
      </c>
      <c r="AB46" s="13">
        <v>1250</v>
      </c>
      <c r="AC46" s="13">
        <f t="shared" si="16"/>
        <v>43750</v>
      </c>
      <c r="AD46" s="13">
        <f t="shared" si="17"/>
        <v>13125</v>
      </c>
      <c r="AE46" s="13">
        <f t="shared" si="18"/>
        <v>30625</v>
      </c>
      <c r="AF46" s="13">
        <v>890</v>
      </c>
      <c r="AG46" s="13">
        <f t="shared" si="19"/>
        <v>31150</v>
      </c>
      <c r="AH46" s="13">
        <f t="shared" si="20"/>
        <v>9345</v>
      </c>
      <c r="AI46" s="13">
        <f t="shared" si="21"/>
        <v>21805</v>
      </c>
      <c r="AJ46" s="12" t="s">
        <v>199</v>
      </c>
      <c r="AK46">
        <v>91</v>
      </c>
    </row>
    <row r="47" spans="1:37" x14ac:dyDescent="0.35">
      <c r="A47" t="s">
        <v>12</v>
      </c>
      <c r="B47" t="s">
        <v>144</v>
      </c>
      <c r="C47" s="2" t="s">
        <v>157</v>
      </c>
      <c r="D47" s="12">
        <v>5</v>
      </c>
      <c r="E47" s="12">
        <f>VLOOKUP(C47,Information!$B$24:$C$42,2)</f>
        <v>2.8</v>
      </c>
      <c r="F47" s="12">
        <f t="shared" si="0"/>
        <v>14</v>
      </c>
      <c r="G47" s="12">
        <v>35</v>
      </c>
      <c r="H47" s="13">
        <v>527</v>
      </c>
      <c r="I47" s="13">
        <f t="shared" si="1"/>
        <v>18445</v>
      </c>
      <c r="J47" s="13">
        <f t="shared" si="2"/>
        <v>7378</v>
      </c>
      <c r="K47" s="13">
        <f t="shared" si="3"/>
        <v>11067</v>
      </c>
      <c r="L47" s="13">
        <v>203</v>
      </c>
      <c r="M47" s="13">
        <f t="shared" si="4"/>
        <v>7105</v>
      </c>
      <c r="N47" s="13">
        <f t="shared" si="5"/>
        <v>2842</v>
      </c>
      <c r="O47" s="13">
        <f t="shared" si="6"/>
        <v>4263</v>
      </c>
      <c r="P47" s="13">
        <v>395</v>
      </c>
      <c r="Q47" s="13">
        <f t="shared" si="7"/>
        <v>13825</v>
      </c>
      <c r="R47" s="13">
        <f t="shared" si="8"/>
        <v>5530</v>
      </c>
      <c r="S47" s="13">
        <f t="shared" si="9"/>
        <v>8295</v>
      </c>
      <c r="T47" s="13">
        <v>499</v>
      </c>
      <c r="U47" s="13">
        <f t="shared" si="10"/>
        <v>17465</v>
      </c>
      <c r="V47" s="13">
        <f t="shared" si="11"/>
        <v>6986</v>
      </c>
      <c r="W47" s="13">
        <f t="shared" si="12"/>
        <v>10479</v>
      </c>
      <c r="X47" s="13">
        <v>915</v>
      </c>
      <c r="Y47" s="13">
        <f t="shared" si="13"/>
        <v>32025</v>
      </c>
      <c r="Z47" s="13">
        <f t="shared" si="14"/>
        <v>12810</v>
      </c>
      <c r="AA47" s="13">
        <f t="shared" si="15"/>
        <v>19215</v>
      </c>
      <c r="AB47" s="13">
        <v>230</v>
      </c>
      <c r="AC47" s="13">
        <f t="shared" si="16"/>
        <v>8050</v>
      </c>
      <c r="AD47" s="13">
        <f t="shared" si="17"/>
        <v>3220</v>
      </c>
      <c r="AE47" s="13">
        <f t="shared" si="18"/>
        <v>4830</v>
      </c>
      <c r="AF47" s="13">
        <v>532</v>
      </c>
      <c r="AG47" s="13">
        <f t="shared" si="19"/>
        <v>18620</v>
      </c>
      <c r="AH47" s="13">
        <f t="shared" si="20"/>
        <v>7448</v>
      </c>
      <c r="AI47" s="13">
        <f t="shared" si="21"/>
        <v>11172</v>
      </c>
      <c r="AJ47" s="12" t="s">
        <v>199</v>
      </c>
      <c r="AK47">
        <v>91</v>
      </c>
    </row>
    <row r="48" spans="1:37" x14ac:dyDescent="0.35">
      <c r="A48" t="s">
        <v>12</v>
      </c>
      <c r="B48" t="s">
        <v>144</v>
      </c>
      <c r="C48" s="2" t="s">
        <v>158</v>
      </c>
      <c r="D48" s="12">
        <v>5</v>
      </c>
      <c r="E48" s="12">
        <f>VLOOKUP(C48,Information!$B$24:$C$42,2)</f>
        <v>3</v>
      </c>
      <c r="F48" s="12">
        <f t="shared" si="0"/>
        <v>15</v>
      </c>
      <c r="G48" s="12">
        <v>45</v>
      </c>
      <c r="H48" s="13">
        <v>342</v>
      </c>
      <c r="I48" s="13">
        <f t="shared" si="1"/>
        <v>15390</v>
      </c>
      <c r="J48" s="13">
        <f t="shared" si="2"/>
        <v>5130</v>
      </c>
      <c r="K48" s="13">
        <f t="shared" si="3"/>
        <v>10260</v>
      </c>
      <c r="L48" s="13">
        <v>280</v>
      </c>
      <c r="M48" s="13">
        <f t="shared" si="4"/>
        <v>12600</v>
      </c>
      <c r="N48" s="13">
        <f t="shared" si="5"/>
        <v>4200</v>
      </c>
      <c r="O48" s="13">
        <f t="shared" si="6"/>
        <v>8400</v>
      </c>
      <c r="P48" s="13">
        <v>133</v>
      </c>
      <c r="Q48" s="13">
        <f t="shared" si="7"/>
        <v>5985</v>
      </c>
      <c r="R48" s="13">
        <f t="shared" si="8"/>
        <v>1995</v>
      </c>
      <c r="S48" s="13">
        <f t="shared" si="9"/>
        <v>3990</v>
      </c>
      <c r="T48" s="13">
        <v>200</v>
      </c>
      <c r="U48" s="13">
        <f t="shared" si="10"/>
        <v>9000</v>
      </c>
      <c r="V48" s="13">
        <f t="shared" si="11"/>
        <v>3000</v>
      </c>
      <c r="W48" s="13">
        <f t="shared" si="12"/>
        <v>6000</v>
      </c>
      <c r="X48" s="13">
        <v>187</v>
      </c>
      <c r="Y48" s="13">
        <f t="shared" si="13"/>
        <v>8415</v>
      </c>
      <c r="Z48" s="13">
        <f t="shared" si="14"/>
        <v>2805</v>
      </c>
      <c r="AA48" s="13">
        <f t="shared" si="15"/>
        <v>5610</v>
      </c>
      <c r="AB48" s="13">
        <v>850</v>
      </c>
      <c r="AC48" s="13">
        <f t="shared" si="16"/>
        <v>38250</v>
      </c>
      <c r="AD48" s="13">
        <f t="shared" si="17"/>
        <v>12750</v>
      </c>
      <c r="AE48" s="13">
        <f t="shared" si="18"/>
        <v>25500</v>
      </c>
      <c r="AF48" s="13">
        <v>345</v>
      </c>
      <c r="AG48" s="13">
        <f t="shared" si="19"/>
        <v>15525</v>
      </c>
      <c r="AH48" s="13">
        <f t="shared" si="20"/>
        <v>5175</v>
      </c>
      <c r="AI48" s="13">
        <f t="shared" si="21"/>
        <v>10350</v>
      </c>
      <c r="AJ48" s="12" t="s">
        <v>199</v>
      </c>
      <c r="AK48">
        <v>94</v>
      </c>
    </row>
    <row r="49" spans="1:37" x14ac:dyDescent="0.35">
      <c r="A49" t="s">
        <v>12</v>
      </c>
      <c r="B49" t="s">
        <v>144</v>
      </c>
      <c r="C49" s="2" t="s">
        <v>167</v>
      </c>
      <c r="D49" s="12">
        <v>5</v>
      </c>
      <c r="E49" s="12">
        <f>VLOOKUP(C49,Information!$B$24:$C$42,2)</f>
        <v>3</v>
      </c>
      <c r="F49" s="12">
        <f t="shared" si="0"/>
        <v>15</v>
      </c>
      <c r="G49" s="12">
        <v>45</v>
      </c>
      <c r="H49" s="13">
        <v>28</v>
      </c>
      <c r="I49" s="13">
        <f t="shared" si="1"/>
        <v>1260</v>
      </c>
      <c r="J49" s="13">
        <f t="shared" si="2"/>
        <v>420</v>
      </c>
      <c r="K49" s="13">
        <f t="shared" si="3"/>
        <v>840</v>
      </c>
      <c r="L49" s="13">
        <v>5</v>
      </c>
      <c r="M49" s="13">
        <f t="shared" si="4"/>
        <v>225</v>
      </c>
      <c r="N49" s="13">
        <f t="shared" si="5"/>
        <v>75</v>
      </c>
      <c r="O49" s="13">
        <f t="shared" si="6"/>
        <v>150</v>
      </c>
      <c r="P49" s="13"/>
      <c r="Q49" s="13">
        <f t="shared" si="7"/>
        <v>0</v>
      </c>
      <c r="R49" s="13">
        <f t="shared" si="8"/>
        <v>0</v>
      </c>
      <c r="S49" s="13">
        <f t="shared" si="9"/>
        <v>0</v>
      </c>
      <c r="T49" s="13"/>
      <c r="U49" s="13">
        <f t="shared" si="10"/>
        <v>0</v>
      </c>
      <c r="V49" s="13">
        <f t="shared" si="11"/>
        <v>0</v>
      </c>
      <c r="W49" s="13">
        <f t="shared" si="12"/>
        <v>0</v>
      </c>
      <c r="X49" s="13"/>
      <c r="Y49" s="13">
        <f t="shared" si="13"/>
        <v>0</v>
      </c>
      <c r="Z49" s="13">
        <f t="shared" si="14"/>
        <v>0</v>
      </c>
      <c r="AA49" s="13">
        <f t="shared" si="15"/>
        <v>0</v>
      </c>
      <c r="AB49" s="13"/>
      <c r="AC49" s="13">
        <f t="shared" si="16"/>
        <v>0</v>
      </c>
      <c r="AD49" s="13">
        <f t="shared" si="17"/>
        <v>0</v>
      </c>
      <c r="AE49" s="13">
        <f t="shared" si="18"/>
        <v>0</v>
      </c>
      <c r="AF49" s="13"/>
      <c r="AG49" s="13">
        <f t="shared" si="19"/>
        <v>0</v>
      </c>
      <c r="AH49" s="13">
        <f t="shared" si="20"/>
        <v>0</v>
      </c>
      <c r="AI49" s="13">
        <f t="shared" si="21"/>
        <v>0</v>
      </c>
      <c r="AJ49" s="12" t="s">
        <v>199</v>
      </c>
      <c r="AK49">
        <v>90</v>
      </c>
    </row>
    <row r="50" spans="1:37" x14ac:dyDescent="0.35">
      <c r="A50" t="s">
        <v>30</v>
      </c>
      <c r="B50" t="s">
        <v>105</v>
      </c>
      <c r="C50" s="2" t="s">
        <v>157</v>
      </c>
      <c r="D50" s="12">
        <v>55</v>
      </c>
      <c r="E50" s="12">
        <f>VLOOKUP(C50,Information!$B$24:$C$42,2)</f>
        <v>2.8</v>
      </c>
      <c r="F50" s="12">
        <f t="shared" si="0"/>
        <v>154</v>
      </c>
      <c r="G50" s="12">
        <v>375</v>
      </c>
      <c r="H50" s="13">
        <v>36</v>
      </c>
      <c r="I50" s="13">
        <f t="shared" si="1"/>
        <v>13500</v>
      </c>
      <c r="J50" s="13">
        <f t="shared" si="2"/>
        <v>5544</v>
      </c>
      <c r="K50" s="13">
        <f t="shared" si="3"/>
        <v>7956</v>
      </c>
      <c r="L50" s="13">
        <v>40</v>
      </c>
      <c r="M50" s="13">
        <f t="shared" si="4"/>
        <v>15000</v>
      </c>
      <c r="N50" s="13">
        <f t="shared" si="5"/>
        <v>6160</v>
      </c>
      <c r="O50" s="13">
        <f t="shared" si="6"/>
        <v>8840</v>
      </c>
      <c r="P50" s="13">
        <v>45</v>
      </c>
      <c r="Q50" s="13">
        <f t="shared" si="7"/>
        <v>16875</v>
      </c>
      <c r="R50" s="13">
        <f t="shared" si="8"/>
        <v>6930</v>
      </c>
      <c r="S50" s="13">
        <f t="shared" si="9"/>
        <v>9945</v>
      </c>
      <c r="T50" s="13">
        <v>141</v>
      </c>
      <c r="U50" s="13">
        <f t="shared" si="10"/>
        <v>52875</v>
      </c>
      <c r="V50" s="13">
        <f t="shared" si="11"/>
        <v>21714</v>
      </c>
      <c r="W50" s="13">
        <f t="shared" si="12"/>
        <v>31161</v>
      </c>
      <c r="X50" s="13">
        <v>156</v>
      </c>
      <c r="Y50" s="13">
        <f t="shared" si="13"/>
        <v>58500</v>
      </c>
      <c r="Z50" s="13">
        <f t="shared" si="14"/>
        <v>24024</v>
      </c>
      <c r="AA50" s="13">
        <f t="shared" si="15"/>
        <v>34476</v>
      </c>
      <c r="AB50" s="13">
        <v>73</v>
      </c>
      <c r="AC50" s="13">
        <f t="shared" si="16"/>
        <v>27375</v>
      </c>
      <c r="AD50" s="13">
        <f t="shared" si="17"/>
        <v>11242</v>
      </c>
      <c r="AE50" s="13">
        <f t="shared" si="18"/>
        <v>16133</v>
      </c>
      <c r="AF50" s="13">
        <v>39</v>
      </c>
      <c r="AG50" s="13">
        <f t="shared" si="19"/>
        <v>14625</v>
      </c>
      <c r="AH50" s="13">
        <f t="shared" si="20"/>
        <v>6006</v>
      </c>
      <c r="AI50" s="13">
        <f t="shared" si="21"/>
        <v>8619</v>
      </c>
      <c r="AJ50" s="12" t="s">
        <v>199</v>
      </c>
      <c r="AK50">
        <v>92</v>
      </c>
    </row>
    <row r="51" spans="1:37" x14ac:dyDescent="0.35">
      <c r="A51" t="s">
        <v>30</v>
      </c>
      <c r="B51" t="s">
        <v>105</v>
      </c>
      <c r="C51" s="2" t="s">
        <v>158</v>
      </c>
      <c r="D51" s="12">
        <v>55</v>
      </c>
      <c r="E51" s="12">
        <f>VLOOKUP(C51,Information!$B$24:$C$42,2)</f>
        <v>3</v>
      </c>
      <c r="F51" s="12">
        <f t="shared" si="0"/>
        <v>165</v>
      </c>
      <c r="G51" s="12">
        <v>400</v>
      </c>
      <c r="H51" s="13">
        <v>25</v>
      </c>
      <c r="I51" s="13">
        <f t="shared" si="1"/>
        <v>10000</v>
      </c>
      <c r="J51" s="13">
        <f t="shared" si="2"/>
        <v>4125</v>
      </c>
      <c r="K51" s="13">
        <f t="shared" si="3"/>
        <v>5875</v>
      </c>
      <c r="L51" s="13">
        <v>30</v>
      </c>
      <c r="M51" s="13">
        <f t="shared" si="4"/>
        <v>12000</v>
      </c>
      <c r="N51" s="13">
        <f t="shared" si="5"/>
        <v>4950</v>
      </c>
      <c r="O51" s="13">
        <f t="shared" si="6"/>
        <v>7050</v>
      </c>
      <c r="P51" s="13">
        <v>23</v>
      </c>
      <c r="Q51" s="13">
        <f t="shared" si="7"/>
        <v>9200</v>
      </c>
      <c r="R51" s="13">
        <f t="shared" si="8"/>
        <v>3795</v>
      </c>
      <c r="S51" s="13">
        <f t="shared" si="9"/>
        <v>5405</v>
      </c>
      <c r="T51" s="13">
        <v>22</v>
      </c>
      <c r="U51" s="13">
        <f t="shared" si="10"/>
        <v>8800</v>
      </c>
      <c r="V51" s="13">
        <f t="shared" si="11"/>
        <v>3630</v>
      </c>
      <c r="W51" s="13">
        <f t="shared" si="12"/>
        <v>5170</v>
      </c>
      <c r="X51" s="13">
        <v>35</v>
      </c>
      <c r="Y51" s="13">
        <f t="shared" si="13"/>
        <v>14000</v>
      </c>
      <c r="Z51" s="13">
        <f t="shared" si="14"/>
        <v>5775</v>
      </c>
      <c r="AA51" s="13">
        <f t="shared" si="15"/>
        <v>8225</v>
      </c>
      <c r="AB51" s="13">
        <v>135</v>
      </c>
      <c r="AC51" s="13">
        <f t="shared" si="16"/>
        <v>54000</v>
      </c>
      <c r="AD51" s="13">
        <f t="shared" si="17"/>
        <v>22275</v>
      </c>
      <c r="AE51" s="13">
        <f t="shared" si="18"/>
        <v>31725</v>
      </c>
      <c r="AF51" s="13">
        <v>142</v>
      </c>
      <c r="AG51" s="13">
        <f t="shared" si="19"/>
        <v>56800</v>
      </c>
      <c r="AH51" s="13">
        <f t="shared" si="20"/>
        <v>23430</v>
      </c>
      <c r="AI51" s="13">
        <f t="shared" si="21"/>
        <v>33370</v>
      </c>
      <c r="AJ51" s="12" t="s">
        <v>199</v>
      </c>
      <c r="AK51">
        <v>95</v>
      </c>
    </row>
    <row r="52" spans="1:37" x14ac:dyDescent="0.35">
      <c r="A52" t="s">
        <v>30</v>
      </c>
      <c r="B52" t="s">
        <v>105</v>
      </c>
      <c r="C52" s="2" t="s">
        <v>171</v>
      </c>
      <c r="D52" s="12">
        <v>55</v>
      </c>
      <c r="E52" s="12">
        <f>VLOOKUP(C52,Information!$B$24:$C$42,2)</f>
        <v>3.2</v>
      </c>
      <c r="F52" s="12">
        <f t="shared" si="0"/>
        <v>176</v>
      </c>
      <c r="G52" s="12">
        <v>510</v>
      </c>
      <c r="H52" s="13">
        <v>33</v>
      </c>
      <c r="I52" s="13">
        <f t="shared" si="1"/>
        <v>16830</v>
      </c>
      <c r="J52" s="13">
        <f t="shared" si="2"/>
        <v>5808</v>
      </c>
      <c r="K52" s="13">
        <f t="shared" si="3"/>
        <v>11022</v>
      </c>
      <c r="L52" s="13">
        <v>15</v>
      </c>
      <c r="M52" s="13">
        <f t="shared" si="4"/>
        <v>7650</v>
      </c>
      <c r="N52" s="13">
        <f t="shared" si="5"/>
        <v>2640</v>
      </c>
      <c r="O52" s="13">
        <f t="shared" si="6"/>
        <v>5010</v>
      </c>
      <c r="P52" s="13"/>
      <c r="Q52" s="13">
        <f t="shared" si="7"/>
        <v>0</v>
      </c>
      <c r="R52" s="13">
        <f t="shared" si="8"/>
        <v>0</v>
      </c>
      <c r="S52" s="13">
        <f t="shared" si="9"/>
        <v>0</v>
      </c>
      <c r="T52" s="13"/>
      <c r="U52" s="13">
        <f t="shared" si="10"/>
        <v>0</v>
      </c>
      <c r="V52" s="13">
        <f t="shared" si="11"/>
        <v>0</v>
      </c>
      <c r="W52" s="13">
        <f t="shared" si="12"/>
        <v>0</v>
      </c>
      <c r="X52" s="13"/>
      <c r="Y52" s="13">
        <f t="shared" si="13"/>
        <v>0</v>
      </c>
      <c r="Z52" s="13">
        <f t="shared" si="14"/>
        <v>0</v>
      </c>
      <c r="AA52" s="13">
        <f t="shared" si="15"/>
        <v>0</v>
      </c>
      <c r="AB52" s="13"/>
      <c r="AC52" s="13">
        <f t="shared" si="16"/>
        <v>0</v>
      </c>
      <c r="AD52" s="13">
        <f t="shared" si="17"/>
        <v>0</v>
      </c>
      <c r="AE52" s="13">
        <f t="shared" si="18"/>
        <v>0</v>
      </c>
      <c r="AF52" s="13"/>
      <c r="AG52" s="13">
        <f t="shared" si="19"/>
        <v>0</v>
      </c>
      <c r="AH52" s="13">
        <f t="shared" si="20"/>
        <v>0</v>
      </c>
      <c r="AI52" s="13">
        <f t="shared" si="21"/>
        <v>0</v>
      </c>
      <c r="AJ52" s="12" t="s">
        <v>199</v>
      </c>
      <c r="AK52">
        <v>98</v>
      </c>
    </row>
    <row r="53" spans="1:37" x14ac:dyDescent="0.35">
      <c r="A53" t="s">
        <v>30</v>
      </c>
      <c r="B53" t="s">
        <v>105</v>
      </c>
      <c r="C53" s="2" t="s">
        <v>191</v>
      </c>
      <c r="D53" s="12">
        <v>55</v>
      </c>
      <c r="E53" s="12">
        <f>VLOOKUP(C53,Information!$B$24:$C$42,2)</f>
        <v>3.2</v>
      </c>
      <c r="F53" s="12">
        <f t="shared" si="0"/>
        <v>176</v>
      </c>
      <c r="G53" s="12">
        <v>510</v>
      </c>
      <c r="H53" s="13">
        <v>53</v>
      </c>
      <c r="I53" s="13">
        <f t="shared" si="1"/>
        <v>27030</v>
      </c>
      <c r="J53" s="13">
        <f t="shared" si="2"/>
        <v>9328</v>
      </c>
      <c r="K53" s="13">
        <f t="shared" si="3"/>
        <v>17702</v>
      </c>
      <c r="L53" s="13">
        <v>21</v>
      </c>
      <c r="M53" s="13">
        <f t="shared" si="4"/>
        <v>10710</v>
      </c>
      <c r="N53" s="13">
        <f t="shared" si="5"/>
        <v>3696</v>
      </c>
      <c r="O53" s="13">
        <f t="shared" si="6"/>
        <v>7014</v>
      </c>
      <c r="P53" s="13"/>
      <c r="Q53" s="13">
        <f t="shared" si="7"/>
        <v>0</v>
      </c>
      <c r="R53" s="13">
        <f t="shared" si="8"/>
        <v>0</v>
      </c>
      <c r="S53" s="13">
        <f t="shared" si="9"/>
        <v>0</v>
      </c>
      <c r="T53" s="13"/>
      <c r="U53" s="13">
        <f t="shared" si="10"/>
        <v>0</v>
      </c>
      <c r="V53" s="13">
        <f t="shared" si="11"/>
        <v>0</v>
      </c>
      <c r="W53" s="13">
        <f t="shared" si="12"/>
        <v>0</v>
      </c>
      <c r="X53" s="13"/>
      <c r="Y53" s="13">
        <f t="shared" si="13"/>
        <v>0</v>
      </c>
      <c r="Z53" s="13">
        <f t="shared" si="14"/>
        <v>0</v>
      </c>
      <c r="AA53" s="13">
        <f t="shared" si="15"/>
        <v>0</v>
      </c>
      <c r="AB53" s="13"/>
      <c r="AC53" s="13">
        <f t="shared" si="16"/>
        <v>0</v>
      </c>
      <c r="AD53" s="13">
        <f t="shared" si="17"/>
        <v>0</v>
      </c>
      <c r="AE53" s="13">
        <f t="shared" si="18"/>
        <v>0</v>
      </c>
      <c r="AF53" s="13"/>
      <c r="AG53" s="13">
        <f t="shared" si="19"/>
        <v>0</v>
      </c>
      <c r="AH53" s="13">
        <f t="shared" si="20"/>
        <v>0</v>
      </c>
      <c r="AI53" s="13">
        <f t="shared" si="21"/>
        <v>0</v>
      </c>
      <c r="AJ53" s="12" t="s">
        <v>199</v>
      </c>
      <c r="AK53">
        <v>99</v>
      </c>
    </row>
    <row r="54" spans="1:37" x14ac:dyDescent="0.35">
      <c r="A54" t="s">
        <v>21</v>
      </c>
      <c r="B54" s="2" t="s">
        <v>143</v>
      </c>
      <c r="C54" s="2" t="s">
        <v>157</v>
      </c>
      <c r="D54" s="12">
        <v>40</v>
      </c>
      <c r="E54" s="12">
        <f>VLOOKUP(C54,Information!$B$24:$C$42,2)</f>
        <v>2.8</v>
      </c>
      <c r="F54" s="12">
        <f t="shared" si="0"/>
        <v>112</v>
      </c>
      <c r="G54" s="12">
        <v>359</v>
      </c>
      <c r="H54" s="13">
        <v>41</v>
      </c>
      <c r="I54" s="13">
        <f t="shared" si="1"/>
        <v>14719</v>
      </c>
      <c r="J54" s="13">
        <f t="shared" si="2"/>
        <v>4592</v>
      </c>
      <c r="K54" s="13">
        <f t="shared" si="3"/>
        <v>10127</v>
      </c>
      <c r="L54" s="13">
        <v>106</v>
      </c>
      <c r="M54" s="13">
        <f t="shared" si="4"/>
        <v>38054</v>
      </c>
      <c r="N54" s="13">
        <f t="shared" si="5"/>
        <v>11872</v>
      </c>
      <c r="O54" s="13">
        <f t="shared" si="6"/>
        <v>26182</v>
      </c>
      <c r="P54" s="13">
        <v>81</v>
      </c>
      <c r="Q54" s="13">
        <f t="shared" si="7"/>
        <v>29079</v>
      </c>
      <c r="R54" s="13">
        <f t="shared" si="8"/>
        <v>9072</v>
      </c>
      <c r="S54" s="13">
        <f t="shared" si="9"/>
        <v>20007</v>
      </c>
      <c r="T54" s="13">
        <v>215</v>
      </c>
      <c r="U54" s="13">
        <f t="shared" si="10"/>
        <v>77185</v>
      </c>
      <c r="V54" s="13">
        <f t="shared" si="11"/>
        <v>24080</v>
      </c>
      <c r="W54" s="13">
        <f t="shared" si="12"/>
        <v>53105</v>
      </c>
      <c r="X54" s="13">
        <v>255</v>
      </c>
      <c r="Y54" s="13">
        <f t="shared" si="13"/>
        <v>91545</v>
      </c>
      <c r="Z54" s="13">
        <f t="shared" si="14"/>
        <v>28560</v>
      </c>
      <c r="AA54" s="13">
        <f t="shared" si="15"/>
        <v>62985</v>
      </c>
      <c r="AB54" s="13">
        <v>72</v>
      </c>
      <c r="AC54" s="13">
        <f t="shared" si="16"/>
        <v>25848</v>
      </c>
      <c r="AD54" s="13">
        <f t="shared" si="17"/>
        <v>8064</v>
      </c>
      <c r="AE54" s="13">
        <f t="shared" si="18"/>
        <v>17784</v>
      </c>
      <c r="AF54" s="13">
        <v>21</v>
      </c>
      <c r="AG54" s="13">
        <f t="shared" si="19"/>
        <v>7539</v>
      </c>
      <c r="AH54" s="13">
        <f t="shared" si="20"/>
        <v>2352</v>
      </c>
      <c r="AI54" s="13">
        <f t="shared" si="21"/>
        <v>5187</v>
      </c>
      <c r="AJ54" s="12" t="s">
        <v>199</v>
      </c>
      <c r="AK54">
        <v>93</v>
      </c>
    </row>
    <row r="55" spans="1:37" x14ac:dyDescent="0.35">
      <c r="A55" t="s">
        <v>21</v>
      </c>
      <c r="B55" s="2" t="s">
        <v>143</v>
      </c>
      <c r="C55" s="2" t="s">
        <v>171</v>
      </c>
      <c r="D55" s="12">
        <v>40</v>
      </c>
      <c r="E55" s="12">
        <f>VLOOKUP(C55,Information!$B$24:$C$42,2)</f>
        <v>3.2</v>
      </c>
      <c r="F55" s="12">
        <f t="shared" si="0"/>
        <v>128</v>
      </c>
      <c r="G55" s="12">
        <v>399</v>
      </c>
      <c r="H55" s="13">
        <v>55</v>
      </c>
      <c r="I55" s="13">
        <f t="shared" si="1"/>
        <v>21945</v>
      </c>
      <c r="J55" s="13">
        <f t="shared" si="2"/>
        <v>7040</v>
      </c>
      <c r="K55" s="13">
        <f t="shared" si="3"/>
        <v>14905</v>
      </c>
      <c r="L55" s="13">
        <v>45</v>
      </c>
      <c r="M55" s="13">
        <f t="shared" si="4"/>
        <v>17955</v>
      </c>
      <c r="N55" s="13">
        <f t="shared" si="5"/>
        <v>5760</v>
      </c>
      <c r="O55" s="13">
        <f t="shared" si="6"/>
        <v>12195</v>
      </c>
      <c r="P55" s="13"/>
      <c r="Q55" s="13">
        <f t="shared" si="7"/>
        <v>0</v>
      </c>
      <c r="R55" s="13">
        <f t="shared" si="8"/>
        <v>0</v>
      </c>
      <c r="S55" s="13">
        <f t="shared" si="9"/>
        <v>0</v>
      </c>
      <c r="T55" s="13"/>
      <c r="U55" s="13">
        <f t="shared" si="10"/>
        <v>0</v>
      </c>
      <c r="V55" s="13">
        <f t="shared" si="11"/>
        <v>0</v>
      </c>
      <c r="W55" s="13">
        <f t="shared" si="12"/>
        <v>0</v>
      </c>
      <c r="X55" s="13"/>
      <c r="Y55" s="13">
        <f t="shared" si="13"/>
        <v>0</v>
      </c>
      <c r="Z55" s="13">
        <f t="shared" si="14"/>
        <v>0</v>
      </c>
      <c r="AA55" s="13">
        <f t="shared" si="15"/>
        <v>0</v>
      </c>
      <c r="AB55" s="13"/>
      <c r="AC55" s="13">
        <f t="shared" si="16"/>
        <v>0</v>
      </c>
      <c r="AD55" s="13">
        <f t="shared" si="17"/>
        <v>0</v>
      </c>
      <c r="AE55" s="13">
        <f t="shared" si="18"/>
        <v>0</v>
      </c>
      <c r="AF55" s="13"/>
      <c r="AG55" s="13">
        <f t="shared" si="19"/>
        <v>0</v>
      </c>
      <c r="AH55" s="13">
        <f t="shared" si="20"/>
        <v>0</v>
      </c>
      <c r="AI55" s="13">
        <f t="shared" si="21"/>
        <v>0</v>
      </c>
      <c r="AJ55" s="12" t="s">
        <v>199</v>
      </c>
      <c r="AK55">
        <v>98</v>
      </c>
    </row>
    <row r="56" spans="1:37" x14ac:dyDescent="0.35">
      <c r="A56" t="s">
        <v>21</v>
      </c>
      <c r="B56" s="2" t="s">
        <v>143</v>
      </c>
      <c r="C56" s="2" t="s">
        <v>191</v>
      </c>
      <c r="D56" s="12">
        <v>40</v>
      </c>
      <c r="E56" s="12">
        <f>VLOOKUP(C56,Information!$B$24:$C$42,2)</f>
        <v>3.2</v>
      </c>
      <c r="F56" s="12">
        <f t="shared" si="0"/>
        <v>128</v>
      </c>
      <c r="G56" s="12">
        <v>399</v>
      </c>
      <c r="H56" s="13">
        <v>30</v>
      </c>
      <c r="I56" s="13">
        <f t="shared" si="1"/>
        <v>11970</v>
      </c>
      <c r="J56" s="13">
        <f t="shared" si="2"/>
        <v>3840</v>
      </c>
      <c r="K56" s="13">
        <f t="shared" si="3"/>
        <v>8130</v>
      </c>
      <c r="L56" s="13"/>
      <c r="M56" s="13">
        <f t="shared" si="4"/>
        <v>0</v>
      </c>
      <c r="N56" s="13">
        <f t="shared" si="5"/>
        <v>0</v>
      </c>
      <c r="O56" s="13">
        <f t="shared" si="6"/>
        <v>0</v>
      </c>
      <c r="P56" s="13"/>
      <c r="Q56" s="13">
        <f t="shared" si="7"/>
        <v>0</v>
      </c>
      <c r="R56" s="13">
        <f t="shared" si="8"/>
        <v>0</v>
      </c>
      <c r="S56" s="13">
        <f t="shared" si="9"/>
        <v>0</v>
      </c>
      <c r="T56" s="13"/>
      <c r="U56" s="13">
        <f t="shared" si="10"/>
        <v>0</v>
      </c>
      <c r="V56" s="13">
        <f t="shared" si="11"/>
        <v>0</v>
      </c>
      <c r="W56" s="13">
        <f t="shared" si="12"/>
        <v>0</v>
      </c>
      <c r="X56" s="13"/>
      <c r="Y56" s="13">
        <f t="shared" si="13"/>
        <v>0</v>
      </c>
      <c r="Z56" s="13">
        <f t="shared" si="14"/>
        <v>0</v>
      </c>
      <c r="AA56" s="13">
        <f t="shared" si="15"/>
        <v>0</v>
      </c>
      <c r="AB56" s="13"/>
      <c r="AC56" s="13">
        <f t="shared" si="16"/>
        <v>0</v>
      </c>
      <c r="AD56" s="13">
        <f t="shared" si="17"/>
        <v>0</v>
      </c>
      <c r="AE56" s="13">
        <f t="shared" si="18"/>
        <v>0</v>
      </c>
      <c r="AF56" s="13"/>
      <c r="AG56" s="13">
        <f t="shared" si="19"/>
        <v>0</v>
      </c>
      <c r="AH56" s="13">
        <f t="shared" si="20"/>
        <v>0</v>
      </c>
      <c r="AI56" s="13">
        <f t="shared" si="21"/>
        <v>0</v>
      </c>
      <c r="AJ56" s="12" t="s">
        <v>199</v>
      </c>
      <c r="AK56">
        <v>99</v>
      </c>
    </row>
    <row r="57" spans="1:37" x14ac:dyDescent="0.35">
      <c r="A57" t="s">
        <v>37</v>
      </c>
      <c r="B57" s="2" t="s">
        <v>106</v>
      </c>
      <c r="C57" s="2" t="s">
        <v>171</v>
      </c>
      <c r="D57" s="12">
        <v>30</v>
      </c>
      <c r="E57" s="12">
        <f>VLOOKUP(C57,Information!$B$24:$C$42,2)</f>
        <v>3.2</v>
      </c>
      <c r="F57" s="12">
        <f t="shared" si="0"/>
        <v>96</v>
      </c>
      <c r="G57" s="12">
        <v>120</v>
      </c>
      <c r="H57" s="13">
        <v>42</v>
      </c>
      <c r="I57" s="13">
        <f t="shared" si="1"/>
        <v>5040</v>
      </c>
      <c r="J57" s="13">
        <f t="shared" si="2"/>
        <v>4032</v>
      </c>
      <c r="K57" s="13">
        <f t="shared" si="3"/>
        <v>1008</v>
      </c>
      <c r="L57" s="13">
        <v>47</v>
      </c>
      <c r="M57" s="13">
        <f t="shared" si="4"/>
        <v>5640</v>
      </c>
      <c r="N57" s="13">
        <f t="shared" si="5"/>
        <v>4512</v>
      </c>
      <c r="O57" s="13">
        <f t="shared" si="6"/>
        <v>1128</v>
      </c>
      <c r="P57" s="13">
        <v>12</v>
      </c>
      <c r="Q57" s="13">
        <f t="shared" si="7"/>
        <v>1440</v>
      </c>
      <c r="R57" s="13">
        <f t="shared" si="8"/>
        <v>1152</v>
      </c>
      <c r="S57" s="13">
        <f t="shared" si="9"/>
        <v>288</v>
      </c>
      <c r="T57" s="13">
        <v>7</v>
      </c>
      <c r="U57" s="13">
        <f t="shared" si="10"/>
        <v>840</v>
      </c>
      <c r="V57" s="13">
        <f t="shared" si="11"/>
        <v>672</v>
      </c>
      <c r="W57" s="13">
        <f t="shared" si="12"/>
        <v>168</v>
      </c>
      <c r="X57" s="13">
        <v>71</v>
      </c>
      <c r="Y57" s="13">
        <f t="shared" si="13"/>
        <v>8520</v>
      </c>
      <c r="Z57" s="13">
        <f t="shared" si="14"/>
        <v>6816</v>
      </c>
      <c r="AA57" s="13">
        <f t="shared" si="15"/>
        <v>1704</v>
      </c>
      <c r="AB57" s="13">
        <v>29</v>
      </c>
      <c r="AC57" s="13">
        <f t="shared" si="16"/>
        <v>3480</v>
      </c>
      <c r="AD57" s="13">
        <f t="shared" si="17"/>
        <v>2784</v>
      </c>
      <c r="AE57" s="13">
        <f t="shared" si="18"/>
        <v>696</v>
      </c>
      <c r="AF57" s="13">
        <v>31</v>
      </c>
      <c r="AG57" s="13">
        <f t="shared" si="19"/>
        <v>3720</v>
      </c>
      <c r="AH57" s="13">
        <f t="shared" si="20"/>
        <v>2976</v>
      </c>
      <c r="AI57" s="13">
        <f t="shared" si="21"/>
        <v>744</v>
      </c>
      <c r="AJ57" s="12" t="s">
        <v>199</v>
      </c>
      <c r="AK57">
        <v>96</v>
      </c>
    </row>
    <row r="58" spans="1:37" x14ac:dyDescent="0.35">
      <c r="A58" t="s">
        <v>37</v>
      </c>
      <c r="B58" s="2" t="s">
        <v>106</v>
      </c>
      <c r="C58" s="2" t="s">
        <v>191</v>
      </c>
      <c r="D58" s="12">
        <v>30</v>
      </c>
      <c r="E58" s="12">
        <f>VLOOKUP(C58,Information!$B$24:$C$42,2)</f>
        <v>3.2</v>
      </c>
      <c r="F58" s="12">
        <f t="shared" si="0"/>
        <v>96</v>
      </c>
      <c r="G58" s="12">
        <v>150</v>
      </c>
      <c r="H58" s="13">
        <v>26</v>
      </c>
      <c r="I58" s="13">
        <f t="shared" si="1"/>
        <v>3900</v>
      </c>
      <c r="J58" s="13">
        <f t="shared" si="2"/>
        <v>2496</v>
      </c>
      <c r="K58" s="13">
        <f t="shared" si="3"/>
        <v>1404</v>
      </c>
      <c r="L58" s="13">
        <v>25</v>
      </c>
      <c r="M58" s="13">
        <f t="shared" si="4"/>
        <v>3750</v>
      </c>
      <c r="N58" s="13">
        <f t="shared" si="5"/>
        <v>2400</v>
      </c>
      <c r="O58" s="13">
        <f t="shared" si="6"/>
        <v>1350</v>
      </c>
      <c r="P58" s="13"/>
      <c r="Q58" s="13">
        <f t="shared" si="7"/>
        <v>0</v>
      </c>
      <c r="R58" s="13">
        <f t="shared" si="8"/>
        <v>0</v>
      </c>
      <c r="S58" s="13">
        <f t="shared" si="9"/>
        <v>0</v>
      </c>
      <c r="T58" s="13"/>
      <c r="U58" s="13">
        <f t="shared" si="10"/>
        <v>0</v>
      </c>
      <c r="V58" s="13">
        <f t="shared" si="11"/>
        <v>0</v>
      </c>
      <c r="W58" s="13">
        <f t="shared" si="12"/>
        <v>0</v>
      </c>
      <c r="X58" s="13"/>
      <c r="Y58" s="13">
        <f t="shared" si="13"/>
        <v>0</v>
      </c>
      <c r="Z58" s="13">
        <f t="shared" si="14"/>
        <v>0</v>
      </c>
      <c r="AA58" s="13">
        <f t="shared" si="15"/>
        <v>0</v>
      </c>
      <c r="AB58" s="13"/>
      <c r="AC58" s="13">
        <f t="shared" si="16"/>
        <v>0</v>
      </c>
      <c r="AD58" s="13">
        <f t="shared" si="17"/>
        <v>0</v>
      </c>
      <c r="AE58" s="13">
        <f t="shared" si="18"/>
        <v>0</v>
      </c>
      <c r="AF58" s="13"/>
      <c r="AG58" s="13">
        <f t="shared" si="19"/>
        <v>0</v>
      </c>
      <c r="AH58" s="13">
        <f t="shared" si="20"/>
        <v>0</v>
      </c>
      <c r="AI58" s="13">
        <f t="shared" si="21"/>
        <v>0</v>
      </c>
      <c r="AJ58" s="12" t="s">
        <v>199</v>
      </c>
      <c r="AK58">
        <v>100</v>
      </c>
    </row>
    <row r="59" spans="1:37" x14ac:dyDescent="0.35">
      <c r="A59" t="s">
        <v>37</v>
      </c>
      <c r="B59" s="2" t="s">
        <v>106</v>
      </c>
      <c r="C59" s="2" t="s">
        <v>162</v>
      </c>
      <c r="D59" s="12">
        <v>30</v>
      </c>
      <c r="E59" s="12">
        <f>VLOOKUP(C59,Information!$B$24:$C$42,2)</f>
        <v>3</v>
      </c>
      <c r="F59" s="12">
        <f t="shared" si="0"/>
        <v>90</v>
      </c>
      <c r="G59" s="12">
        <v>120</v>
      </c>
      <c r="H59" s="13">
        <v>5</v>
      </c>
      <c r="I59" s="13">
        <f t="shared" si="1"/>
        <v>600</v>
      </c>
      <c r="J59" s="13">
        <f t="shared" si="2"/>
        <v>450</v>
      </c>
      <c r="K59" s="13">
        <f t="shared" si="3"/>
        <v>150</v>
      </c>
      <c r="L59" s="13"/>
      <c r="M59" s="13">
        <f t="shared" si="4"/>
        <v>0</v>
      </c>
      <c r="N59" s="13">
        <f t="shared" si="5"/>
        <v>0</v>
      </c>
      <c r="O59" s="13">
        <f t="shared" si="6"/>
        <v>0</v>
      </c>
      <c r="P59" s="13"/>
      <c r="Q59" s="13">
        <f t="shared" si="7"/>
        <v>0</v>
      </c>
      <c r="R59" s="13">
        <f t="shared" si="8"/>
        <v>0</v>
      </c>
      <c r="S59" s="13">
        <f t="shared" si="9"/>
        <v>0</v>
      </c>
      <c r="T59" s="13"/>
      <c r="U59" s="13">
        <f t="shared" si="10"/>
        <v>0</v>
      </c>
      <c r="V59" s="13">
        <f t="shared" si="11"/>
        <v>0</v>
      </c>
      <c r="W59" s="13">
        <f t="shared" si="12"/>
        <v>0</v>
      </c>
      <c r="X59" s="13"/>
      <c r="Y59" s="13">
        <f t="shared" si="13"/>
        <v>0</v>
      </c>
      <c r="Z59" s="13">
        <f t="shared" si="14"/>
        <v>0</v>
      </c>
      <c r="AA59" s="13">
        <f t="shared" si="15"/>
        <v>0</v>
      </c>
      <c r="AB59" s="13"/>
      <c r="AC59" s="13">
        <f t="shared" si="16"/>
        <v>0</v>
      </c>
      <c r="AD59" s="13">
        <f t="shared" si="17"/>
        <v>0</v>
      </c>
      <c r="AE59" s="13">
        <f t="shared" si="18"/>
        <v>0</v>
      </c>
      <c r="AF59" s="13"/>
      <c r="AG59" s="13">
        <f t="shared" si="19"/>
        <v>0</v>
      </c>
      <c r="AH59" s="13">
        <f t="shared" si="20"/>
        <v>0</v>
      </c>
      <c r="AI59" s="13">
        <f t="shared" si="21"/>
        <v>0</v>
      </c>
      <c r="AJ59" s="12" t="s">
        <v>199</v>
      </c>
      <c r="AK59">
        <v>96</v>
      </c>
    </row>
    <row r="60" spans="1:37" x14ac:dyDescent="0.35">
      <c r="A60" t="s">
        <v>37</v>
      </c>
      <c r="B60" s="2" t="s">
        <v>106</v>
      </c>
      <c r="C60" s="2" t="s">
        <v>167</v>
      </c>
      <c r="D60" s="12">
        <v>30</v>
      </c>
      <c r="E60" s="12">
        <f>VLOOKUP(C60,Information!$B$24:$C$42,2)</f>
        <v>3</v>
      </c>
      <c r="F60" s="12">
        <f t="shared" si="0"/>
        <v>90</v>
      </c>
      <c r="G60" s="12">
        <v>120</v>
      </c>
      <c r="H60" s="13">
        <v>8</v>
      </c>
      <c r="I60" s="13">
        <f t="shared" si="1"/>
        <v>960</v>
      </c>
      <c r="J60" s="13">
        <f t="shared" si="2"/>
        <v>720</v>
      </c>
      <c r="K60" s="13">
        <f t="shared" si="3"/>
        <v>240</v>
      </c>
      <c r="L60" s="13"/>
      <c r="M60" s="13">
        <f t="shared" si="4"/>
        <v>0</v>
      </c>
      <c r="N60" s="13">
        <f t="shared" si="5"/>
        <v>0</v>
      </c>
      <c r="O60" s="13">
        <f t="shared" si="6"/>
        <v>0</v>
      </c>
      <c r="P60" s="13"/>
      <c r="Q60" s="13">
        <f t="shared" si="7"/>
        <v>0</v>
      </c>
      <c r="R60" s="13">
        <f t="shared" si="8"/>
        <v>0</v>
      </c>
      <c r="S60" s="13">
        <f t="shared" si="9"/>
        <v>0</v>
      </c>
      <c r="T60" s="13"/>
      <c r="U60" s="13">
        <f t="shared" si="10"/>
        <v>0</v>
      </c>
      <c r="V60" s="13">
        <f t="shared" si="11"/>
        <v>0</v>
      </c>
      <c r="W60" s="13">
        <f t="shared" si="12"/>
        <v>0</v>
      </c>
      <c r="X60" s="13"/>
      <c r="Y60" s="13">
        <f t="shared" si="13"/>
        <v>0</v>
      </c>
      <c r="Z60" s="13">
        <f t="shared" si="14"/>
        <v>0</v>
      </c>
      <c r="AA60" s="13">
        <f t="shared" si="15"/>
        <v>0</v>
      </c>
      <c r="AB60" s="13"/>
      <c r="AC60" s="13">
        <f t="shared" si="16"/>
        <v>0</v>
      </c>
      <c r="AD60" s="13">
        <f t="shared" si="17"/>
        <v>0</v>
      </c>
      <c r="AE60" s="13">
        <f t="shared" si="18"/>
        <v>0</v>
      </c>
      <c r="AF60" s="13"/>
      <c r="AG60" s="13">
        <f t="shared" si="19"/>
        <v>0</v>
      </c>
      <c r="AH60" s="13">
        <f t="shared" si="20"/>
        <v>0</v>
      </c>
      <c r="AI60" s="13">
        <f t="shared" si="21"/>
        <v>0</v>
      </c>
      <c r="AJ60" s="12" t="s">
        <v>199</v>
      </c>
      <c r="AK60">
        <v>97</v>
      </c>
    </row>
    <row r="61" spans="1:37" x14ac:dyDescent="0.35">
      <c r="A61" t="s">
        <v>24</v>
      </c>
      <c r="B61" t="s">
        <v>107</v>
      </c>
      <c r="C61" s="2" t="s">
        <v>157</v>
      </c>
      <c r="D61" s="12">
        <v>9</v>
      </c>
      <c r="E61" s="12">
        <f>VLOOKUP(C61,Information!$B$24:$C$42,2)</f>
        <v>2.8</v>
      </c>
      <c r="F61" s="12">
        <f t="shared" si="0"/>
        <v>25.2</v>
      </c>
      <c r="G61" s="12">
        <v>45</v>
      </c>
      <c r="H61" s="13">
        <v>80</v>
      </c>
      <c r="I61" s="13">
        <f t="shared" si="1"/>
        <v>3600</v>
      </c>
      <c r="J61" s="13">
        <f t="shared" si="2"/>
        <v>2016</v>
      </c>
      <c r="K61" s="13">
        <f t="shared" si="3"/>
        <v>1584</v>
      </c>
      <c r="L61" s="13">
        <v>71</v>
      </c>
      <c r="M61" s="13">
        <f t="shared" si="4"/>
        <v>3195</v>
      </c>
      <c r="N61" s="13">
        <f t="shared" si="5"/>
        <v>1789.2</v>
      </c>
      <c r="O61" s="13">
        <f t="shared" si="6"/>
        <v>1405.8</v>
      </c>
      <c r="P61" s="13">
        <v>200</v>
      </c>
      <c r="Q61" s="13">
        <f t="shared" si="7"/>
        <v>9000</v>
      </c>
      <c r="R61" s="13">
        <f t="shared" si="8"/>
        <v>5040</v>
      </c>
      <c r="S61" s="13">
        <f t="shared" si="9"/>
        <v>3960</v>
      </c>
      <c r="T61" s="13">
        <v>114</v>
      </c>
      <c r="U61" s="13">
        <f t="shared" si="10"/>
        <v>5130</v>
      </c>
      <c r="V61" s="13">
        <f t="shared" si="11"/>
        <v>2872.7999999999997</v>
      </c>
      <c r="W61" s="13">
        <f t="shared" si="12"/>
        <v>2257.2000000000003</v>
      </c>
      <c r="X61" s="13">
        <v>210</v>
      </c>
      <c r="Y61" s="13">
        <f t="shared" si="13"/>
        <v>9450</v>
      </c>
      <c r="Z61" s="13">
        <f t="shared" si="14"/>
        <v>5292</v>
      </c>
      <c r="AA61" s="13">
        <f t="shared" si="15"/>
        <v>4158</v>
      </c>
      <c r="AB61" s="13">
        <v>116</v>
      </c>
      <c r="AC61" s="13">
        <f t="shared" si="16"/>
        <v>5220</v>
      </c>
      <c r="AD61" s="13">
        <f t="shared" si="17"/>
        <v>2923.2</v>
      </c>
      <c r="AE61" s="13">
        <f t="shared" si="18"/>
        <v>2296.8000000000002</v>
      </c>
      <c r="AF61" s="13">
        <v>408</v>
      </c>
      <c r="AG61" s="13">
        <f t="shared" si="19"/>
        <v>18360</v>
      </c>
      <c r="AH61" s="13">
        <f t="shared" si="20"/>
        <v>10281.6</v>
      </c>
      <c r="AI61" s="13">
        <f t="shared" si="21"/>
        <v>8078.4</v>
      </c>
      <c r="AJ61" s="12" t="s">
        <v>199</v>
      </c>
      <c r="AK61">
        <v>97</v>
      </c>
    </row>
    <row r="62" spans="1:37" x14ac:dyDescent="0.35">
      <c r="A62" t="s">
        <v>24</v>
      </c>
      <c r="B62" t="s">
        <v>107</v>
      </c>
      <c r="C62" s="2" t="s">
        <v>158</v>
      </c>
      <c r="D62" s="12">
        <v>9</v>
      </c>
      <c r="E62" s="12">
        <f>VLOOKUP(C62,Information!$B$24:$C$42,2)</f>
        <v>3</v>
      </c>
      <c r="F62" s="12">
        <f t="shared" si="0"/>
        <v>27</v>
      </c>
      <c r="G62" s="12">
        <v>55</v>
      </c>
      <c r="H62" s="13">
        <v>230</v>
      </c>
      <c r="I62" s="13">
        <f t="shared" si="1"/>
        <v>12650</v>
      </c>
      <c r="J62" s="13">
        <f t="shared" si="2"/>
        <v>6210</v>
      </c>
      <c r="K62" s="13">
        <f t="shared" si="3"/>
        <v>6440</v>
      </c>
      <c r="L62" s="13">
        <v>185</v>
      </c>
      <c r="M62" s="13">
        <f t="shared" si="4"/>
        <v>10175</v>
      </c>
      <c r="N62" s="13">
        <f t="shared" si="5"/>
        <v>4995</v>
      </c>
      <c r="O62" s="13">
        <f t="shared" si="6"/>
        <v>5180</v>
      </c>
      <c r="P62" s="13">
        <v>74</v>
      </c>
      <c r="Q62" s="13">
        <f t="shared" si="7"/>
        <v>4070</v>
      </c>
      <c r="R62" s="13">
        <f t="shared" si="8"/>
        <v>1998</v>
      </c>
      <c r="S62" s="13">
        <f t="shared" si="9"/>
        <v>2072</v>
      </c>
      <c r="T62" s="13">
        <v>67</v>
      </c>
      <c r="U62" s="13">
        <f t="shared" si="10"/>
        <v>3685</v>
      </c>
      <c r="V62" s="13">
        <f t="shared" si="11"/>
        <v>1809</v>
      </c>
      <c r="W62" s="13">
        <f t="shared" si="12"/>
        <v>1876</v>
      </c>
      <c r="X62" s="13">
        <v>55</v>
      </c>
      <c r="Y62" s="13">
        <f t="shared" si="13"/>
        <v>3025</v>
      </c>
      <c r="Z62" s="13">
        <f t="shared" si="14"/>
        <v>1485</v>
      </c>
      <c r="AA62" s="13">
        <f t="shared" si="15"/>
        <v>1540</v>
      </c>
      <c r="AB62" s="13">
        <v>80</v>
      </c>
      <c r="AC62" s="13">
        <f t="shared" si="16"/>
        <v>4400</v>
      </c>
      <c r="AD62" s="13">
        <f t="shared" si="17"/>
        <v>2160</v>
      </c>
      <c r="AE62" s="13">
        <f t="shared" si="18"/>
        <v>2240</v>
      </c>
      <c r="AF62" s="13">
        <v>250</v>
      </c>
      <c r="AG62" s="13">
        <f t="shared" si="19"/>
        <v>13750</v>
      </c>
      <c r="AH62" s="13">
        <f t="shared" si="20"/>
        <v>6750</v>
      </c>
      <c r="AI62" s="13">
        <f t="shared" si="21"/>
        <v>7000</v>
      </c>
      <c r="AJ62" s="12" t="s">
        <v>199</v>
      </c>
      <c r="AK62">
        <v>90</v>
      </c>
    </row>
    <row r="63" spans="1:37" x14ac:dyDescent="0.35">
      <c r="A63" t="s">
        <v>4</v>
      </c>
      <c r="B63" t="s">
        <v>108</v>
      </c>
      <c r="C63" s="2" t="s">
        <v>157</v>
      </c>
      <c r="D63" s="12">
        <v>7.5</v>
      </c>
      <c r="E63" s="12">
        <f>VLOOKUP(C63,Information!$B$24:$C$42,2)</f>
        <v>2.8</v>
      </c>
      <c r="F63" s="12">
        <f t="shared" si="0"/>
        <v>21</v>
      </c>
      <c r="G63" s="12">
        <v>58</v>
      </c>
      <c r="H63" s="13">
        <v>94</v>
      </c>
      <c r="I63" s="13">
        <f t="shared" si="1"/>
        <v>5452</v>
      </c>
      <c r="J63" s="13">
        <f t="shared" si="2"/>
        <v>1974</v>
      </c>
      <c r="K63" s="13">
        <f t="shared" si="3"/>
        <v>3478</v>
      </c>
      <c r="L63" s="13">
        <v>138</v>
      </c>
      <c r="M63" s="13">
        <f t="shared" si="4"/>
        <v>8004</v>
      </c>
      <c r="N63" s="13">
        <f t="shared" si="5"/>
        <v>2898</v>
      </c>
      <c r="O63" s="13">
        <f t="shared" si="6"/>
        <v>5106</v>
      </c>
      <c r="P63" s="13">
        <v>124</v>
      </c>
      <c r="Q63" s="13">
        <f t="shared" si="7"/>
        <v>7192</v>
      </c>
      <c r="R63" s="13">
        <f t="shared" si="8"/>
        <v>2604</v>
      </c>
      <c r="S63" s="13">
        <f t="shared" si="9"/>
        <v>4588</v>
      </c>
      <c r="T63" s="13">
        <v>72</v>
      </c>
      <c r="U63" s="13">
        <f t="shared" si="10"/>
        <v>4176</v>
      </c>
      <c r="V63" s="13">
        <f t="shared" si="11"/>
        <v>1512</v>
      </c>
      <c r="W63" s="13">
        <f t="shared" si="12"/>
        <v>2664</v>
      </c>
      <c r="X63" s="13">
        <v>10</v>
      </c>
      <c r="Y63" s="13">
        <f t="shared" si="13"/>
        <v>580</v>
      </c>
      <c r="Z63" s="13">
        <f t="shared" si="14"/>
        <v>210</v>
      </c>
      <c r="AA63" s="13">
        <f t="shared" si="15"/>
        <v>370</v>
      </c>
      <c r="AB63" s="13">
        <v>0</v>
      </c>
      <c r="AC63" s="13">
        <f t="shared" si="16"/>
        <v>0</v>
      </c>
      <c r="AD63" s="13">
        <f t="shared" si="17"/>
        <v>0</v>
      </c>
      <c r="AE63" s="13">
        <f t="shared" si="18"/>
        <v>0</v>
      </c>
      <c r="AF63" s="13">
        <v>0</v>
      </c>
      <c r="AG63" s="13">
        <f t="shared" si="19"/>
        <v>0</v>
      </c>
      <c r="AH63" s="13">
        <f t="shared" si="20"/>
        <v>0</v>
      </c>
      <c r="AI63" s="13">
        <f t="shared" si="21"/>
        <v>0</v>
      </c>
      <c r="AJ63" s="12" t="s">
        <v>199</v>
      </c>
      <c r="AK63">
        <v>99</v>
      </c>
    </row>
    <row r="64" spans="1:37" x14ac:dyDescent="0.35">
      <c r="A64" t="s">
        <v>4</v>
      </c>
      <c r="B64" t="s">
        <v>108</v>
      </c>
      <c r="C64" s="2" t="s">
        <v>158</v>
      </c>
      <c r="D64" s="12">
        <v>7.5</v>
      </c>
      <c r="E64" s="12">
        <f>VLOOKUP(C64,Information!$B$24:$C$42,2)</f>
        <v>3</v>
      </c>
      <c r="F64" s="12">
        <f t="shared" si="0"/>
        <v>22.5</v>
      </c>
      <c r="G64" s="12">
        <v>70</v>
      </c>
      <c r="H64" s="13">
        <v>360</v>
      </c>
      <c r="I64" s="13">
        <f t="shared" si="1"/>
        <v>25200</v>
      </c>
      <c r="J64" s="13">
        <f t="shared" si="2"/>
        <v>8100</v>
      </c>
      <c r="K64" s="13">
        <f t="shared" si="3"/>
        <v>17100</v>
      </c>
      <c r="L64" s="13">
        <v>245</v>
      </c>
      <c r="M64" s="13">
        <f t="shared" si="4"/>
        <v>17150</v>
      </c>
      <c r="N64" s="13">
        <f t="shared" si="5"/>
        <v>5512.5</v>
      </c>
      <c r="O64" s="13">
        <f t="shared" si="6"/>
        <v>11637.5</v>
      </c>
      <c r="P64" s="13">
        <v>133</v>
      </c>
      <c r="Q64" s="13">
        <f t="shared" si="7"/>
        <v>9310</v>
      </c>
      <c r="R64" s="13">
        <f t="shared" si="8"/>
        <v>2992.5</v>
      </c>
      <c r="S64" s="13">
        <f t="shared" si="9"/>
        <v>6317.5</v>
      </c>
      <c r="T64" s="13">
        <v>88</v>
      </c>
      <c r="U64" s="13">
        <f t="shared" si="10"/>
        <v>6160</v>
      </c>
      <c r="V64" s="13">
        <f t="shared" si="11"/>
        <v>1980</v>
      </c>
      <c r="W64" s="13">
        <f t="shared" si="12"/>
        <v>4180</v>
      </c>
      <c r="X64" s="13">
        <v>10</v>
      </c>
      <c r="Y64" s="13">
        <f t="shared" si="13"/>
        <v>700</v>
      </c>
      <c r="Z64" s="13">
        <f t="shared" si="14"/>
        <v>225</v>
      </c>
      <c r="AA64" s="13">
        <f t="shared" si="15"/>
        <v>475</v>
      </c>
      <c r="AB64" s="13"/>
      <c r="AC64" s="13">
        <f t="shared" si="16"/>
        <v>0</v>
      </c>
      <c r="AD64" s="13">
        <f t="shared" si="17"/>
        <v>0</v>
      </c>
      <c r="AE64" s="13">
        <f t="shared" si="18"/>
        <v>0</v>
      </c>
      <c r="AF64" s="13"/>
      <c r="AG64" s="13">
        <f t="shared" si="19"/>
        <v>0</v>
      </c>
      <c r="AH64" s="13">
        <f t="shared" si="20"/>
        <v>0</v>
      </c>
      <c r="AI64" s="13">
        <f t="shared" si="21"/>
        <v>0</v>
      </c>
      <c r="AJ64" s="12" t="s">
        <v>199</v>
      </c>
      <c r="AK64">
        <v>99</v>
      </c>
    </row>
    <row r="65" spans="1:37" x14ac:dyDescent="0.35">
      <c r="A65" t="s">
        <v>4</v>
      </c>
      <c r="B65" t="s">
        <v>108</v>
      </c>
      <c r="C65" s="2" t="s">
        <v>167</v>
      </c>
      <c r="D65" s="12">
        <v>7.5</v>
      </c>
      <c r="E65" s="12">
        <f>VLOOKUP(C65,Information!$B$24:$C$42,2)</f>
        <v>3</v>
      </c>
      <c r="F65" s="12">
        <f t="shared" si="0"/>
        <v>22.5</v>
      </c>
      <c r="G65" s="12">
        <v>70</v>
      </c>
      <c r="H65" s="13">
        <v>5</v>
      </c>
      <c r="I65" s="13">
        <f t="shared" si="1"/>
        <v>350</v>
      </c>
      <c r="J65" s="13">
        <f t="shared" si="2"/>
        <v>112.5</v>
      </c>
      <c r="K65" s="13">
        <f t="shared" si="3"/>
        <v>237.5</v>
      </c>
      <c r="L65" s="13"/>
      <c r="M65" s="13">
        <f t="shared" si="4"/>
        <v>0</v>
      </c>
      <c r="N65" s="13">
        <f t="shared" si="5"/>
        <v>0</v>
      </c>
      <c r="O65" s="13">
        <f t="shared" si="6"/>
        <v>0</v>
      </c>
      <c r="P65" s="13"/>
      <c r="Q65" s="13">
        <f t="shared" si="7"/>
        <v>0</v>
      </c>
      <c r="R65" s="13">
        <f t="shared" si="8"/>
        <v>0</v>
      </c>
      <c r="S65" s="13">
        <f t="shared" si="9"/>
        <v>0</v>
      </c>
      <c r="T65" s="13"/>
      <c r="U65" s="13">
        <f t="shared" si="10"/>
        <v>0</v>
      </c>
      <c r="V65" s="13">
        <f t="shared" si="11"/>
        <v>0</v>
      </c>
      <c r="W65" s="13">
        <f t="shared" si="12"/>
        <v>0</v>
      </c>
      <c r="X65" s="13"/>
      <c r="Y65" s="13">
        <f t="shared" si="13"/>
        <v>0</v>
      </c>
      <c r="Z65" s="13">
        <f t="shared" si="14"/>
        <v>0</v>
      </c>
      <c r="AA65" s="13">
        <f t="shared" si="15"/>
        <v>0</v>
      </c>
      <c r="AB65" s="13"/>
      <c r="AC65" s="13">
        <f t="shared" si="16"/>
        <v>0</v>
      </c>
      <c r="AD65" s="13">
        <f t="shared" si="17"/>
        <v>0</v>
      </c>
      <c r="AE65" s="13">
        <f t="shared" si="18"/>
        <v>0</v>
      </c>
      <c r="AF65" s="13"/>
      <c r="AG65" s="13">
        <f t="shared" si="19"/>
        <v>0</v>
      </c>
      <c r="AH65" s="13">
        <f t="shared" si="20"/>
        <v>0</v>
      </c>
      <c r="AI65" s="13">
        <f t="shared" si="21"/>
        <v>0</v>
      </c>
      <c r="AJ65" s="12" t="s">
        <v>199</v>
      </c>
      <c r="AK65">
        <v>96</v>
      </c>
    </row>
    <row r="66" spans="1:37" x14ac:dyDescent="0.35">
      <c r="A66" t="s">
        <v>56</v>
      </c>
      <c r="B66" t="s">
        <v>109</v>
      </c>
      <c r="C66" s="2" t="s">
        <v>157</v>
      </c>
      <c r="D66" s="12">
        <v>3.5</v>
      </c>
      <c r="E66" s="12">
        <f>VLOOKUP(C66,Information!$B$24:$C$42,2)</f>
        <v>2.8</v>
      </c>
      <c r="F66" s="12">
        <f t="shared" si="0"/>
        <v>9.7999999999999989</v>
      </c>
      <c r="G66" s="12">
        <v>35</v>
      </c>
      <c r="H66" s="13">
        <v>62</v>
      </c>
      <c r="I66" s="13">
        <f t="shared" si="1"/>
        <v>2170</v>
      </c>
      <c r="J66" s="13">
        <f t="shared" si="2"/>
        <v>607.59999999999991</v>
      </c>
      <c r="K66" s="13">
        <f t="shared" si="3"/>
        <v>1562.4</v>
      </c>
      <c r="L66" s="13">
        <v>36</v>
      </c>
      <c r="M66" s="13">
        <f t="shared" si="4"/>
        <v>1260</v>
      </c>
      <c r="N66" s="13">
        <f t="shared" si="5"/>
        <v>352.79999999999995</v>
      </c>
      <c r="O66" s="13">
        <f t="shared" si="6"/>
        <v>907.2</v>
      </c>
      <c r="P66" s="13">
        <v>46</v>
      </c>
      <c r="Q66" s="13">
        <f t="shared" si="7"/>
        <v>1610</v>
      </c>
      <c r="R66" s="13">
        <f t="shared" si="8"/>
        <v>450.79999999999995</v>
      </c>
      <c r="S66" s="13">
        <f t="shared" si="9"/>
        <v>1159.2</v>
      </c>
      <c r="T66" s="13">
        <v>34</v>
      </c>
      <c r="U66" s="13">
        <f t="shared" si="10"/>
        <v>1190</v>
      </c>
      <c r="V66" s="13">
        <f t="shared" si="11"/>
        <v>333.2</v>
      </c>
      <c r="W66" s="13">
        <f t="shared" si="12"/>
        <v>856.8</v>
      </c>
      <c r="X66" s="13">
        <v>1</v>
      </c>
      <c r="Y66" s="13">
        <f t="shared" si="13"/>
        <v>35</v>
      </c>
      <c r="Z66" s="13">
        <f t="shared" si="14"/>
        <v>9.7999999999999989</v>
      </c>
      <c r="AA66" s="13">
        <f t="shared" si="15"/>
        <v>25.200000000000003</v>
      </c>
      <c r="AB66" s="13">
        <v>1</v>
      </c>
      <c r="AC66" s="13">
        <f t="shared" si="16"/>
        <v>35</v>
      </c>
      <c r="AD66" s="13">
        <f t="shared" si="17"/>
        <v>9.7999999999999989</v>
      </c>
      <c r="AE66" s="13">
        <f t="shared" si="18"/>
        <v>25.200000000000003</v>
      </c>
      <c r="AF66" s="13">
        <v>4</v>
      </c>
      <c r="AG66" s="13">
        <f t="shared" si="19"/>
        <v>140</v>
      </c>
      <c r="AH66" s="13">
        <f t="shared" si="20"/>
        <v>39.199999999999996</v>
      </c>
      <c r="AI66" s="13">
        <f t="shared" si="21"/>
        <v>100.80000000000001</v>
      </c>
      <c r="AJ66" s="12" t="s">
        <v>199</v>
      </c>
      <c r="AK66">
        <v>100</v>
      </c>
    </row>
    <row r="67" spans="1:37" x14ac:dyDescent="0.35">
      <c r="A67" t="s">
        <v>56</v>
      </c>
      <c r="B67" t="s">
        <v>109</v>
      </c>
      <c r="C67" s="2" t="s">
        <v>158</v>
      </c>
      <c r="D67" s="12">
        <v>3.5</v>
      </c>
      <c r="E67" s="12">
        <f>VLOOKUP(C67,Information!$B$24:$C$42,2)</f>
        <v>3</v>
      </c>
      <c r="F67" s="12">
        <f t="shared" ref="F67:F130" si="23">E67*D67</f>
        <v>10.5</v>
      </c>
      <c r="G67" s="12">
        <v>50</v>
      </c>
      <c r="H67" s="13">
        <v>5</v>
      </c>
      <c r="I67" s="13">
        <f t="shared" ref="I67:I130" si="24">H67*G67</f>
        <v>250</v>
      </c>
      <c r="J67" s="13">
        <f t="shared" ref="J67:J130" si="25">H67*F67</f>
        <v>52.5</v>
      </c>
      <c r="K67" s="13">
        <f t="shared" ref="K67:K130" si="26">I67-J67</f>
        <v>197.5</v>
      </c>
      <c r="L67" s="13"/>
      <c r="M67" s="13">
        <f t="shared" ref="M67:M130" si="27">L67*G67</f>
        <v>0</v>
      </c>
      <c r="N67" s="13">
        <f t="shared" ref="N67:N130" si="28">L67*F67</f>
        <v>0</v>
      </c>
      <c r="O67" s="13">
        <f t="shared" ref="O67:O130" si="29">M67-N67</f>
        <v>0</v>
      </c>
      <c r="P67" s="13"/>
      <c r="Q67" s="13">
        <f t="shared" ref="Q67:Q130" si="30">P67*G67</f>
        <v>0</v>
      </c>
      <c r="R67" s="13">
        <f t="shared" ref="R67:R130" si="31">P67*F67</f>
        <v>0</v>
      </c>
      <c r="S67" s="13">
        <f t="shared" ref="S67:S130" si="32">Q67-R67</f>
        <v>0</v>
      </c>
      <c r="T67" s="13"/>
      <c r="U67" s="13">
        <f t="shared" ref="U67:U130" si="33">T67*G67</f>
        <v>0</v>
      </c>
      <c r="V67" s="13">
        <f t="shared" ref="V67:V130" si="34">F67*T67</f>
        <v>0</v>
      </c>
      <c r="W67" s="13">
        <f t="shared" ref="W67:W130" si="35">U67-V67</f>
        <v>0</v>
      </c>
      <c r="X67" s="13"/>
      <c r="Y67" s="13">
        <f t="shared" ref="Y67:Y130" si="36">X67*G67</f>
        <v>0</v>
      </c>
      <c r="Z67" s="13">
        <f t="shared" ref="Z67:Z130" si="37">X67*F67</f>
        <v>0</v>
      </c>
      <c r="AA67" s="13">
        <f t="shared" ref="AA67:AA130" si="38">Y67-Z67</f>
        <v>0</v>
      </c>
      <c r="AB67" s="13"/>
      <c r="AC67" s="13">
        <f t="shared" ref="AC67:AC130" si="39">AB67*G67</f>
        <v>0</v>
      </c>
      <c r="AD67" s="13">
        <f t="shared" ref="AD67:AD130" si="40">AB67*F67</f>
        <v>0</v>
      </c>
      <c r="AE67" s="13">
        <f t="shared" ref="AE67:AE130" si="41">AC67-AD67</f>
        <v>0</v>
      </c>
      <c r="AF67" s="13"/>
      <c r="AG67" s="13">
        <f t="shared" ref="AG67:AG130" si="42">AF67*G67</f>
        <v>0</v>
      </c>
      <c r="AH67" s="13">
        <f t="shared" ref="AH67:AH130" si="43">AF67*F67</f>
        <v>0</v>
      </c>
      <c r="AI67" s="13">
        <f t="shared" ref="AI67:AI130" si="44">AG67-AH67</f>
        <v>0</v>
      </c>
      <c r="AJ67" s="12" t="s">
        <v>199</v>
      </c>
      <c r="AK67">
        <v>92</v>
      </c>
    </row>
    <row r="68" spans="1:37" x14ac:dyDescent="0.35">
      <c r="A68" t="s">
        <v>56</v>
      </c>
      <c r="B68" t="s">
        <v>109</v>
      </c>
      <c r="C68" s="2" t="s">
        <v>169</v>
      </c>
      <c r="D68" s="12">
        <v>3.5</v>
      </c>
      <c r="E68" s="12">
        <f>VLOOKUP(C68,Information!$B$24:$C$42,2)</f>
        <v>3</v>
      </c>
      <c r="F68" s="12">
        <f t="shared" si="23"/>
        <v>10.5</v>
      </c>
      <c r="G68" s="12">
        <v>50</v>
      </c>
      <c r="H68" s="13">
        <v>3</v>
      </c>
      <c r="I68" s="13">
        <f t="shared" si="24"/>
        <v>150</v>
      </c>
      <c r="J68" s="13">
        <f t="shared" si="25"/>
        <v>31.5</v>
      </c>
      <c r="K68" s="13">
        <f t="shared" si="26"/>
        <v>118.5</v>
      </c>
      <c r="L68" s="13"/>
      <c r="M68" s="13">
        <f t="shared" si="27"/>
        <v>0</v>
      </c>
      <c r="N68" s="13">
        <f t="shared" si="28"/>
        <v>0</v>
      </c>
      <c r="O68" s="13">
        <f t="shared" si="29"/>
        <v>0</v>
      </c>
      <c r="P68" s="13"/>
      <c r="Q68" s="13">
        <f t="shared" si="30"/>
        <v>0</v>
      </c>
      <c r="R68" s="13">
        <f t="shared" si="31"/>
        <v>0</v>
      </c>
      <c r="S68" s="13">
        <f t="shared" si="32"/>
        <v>0</v>
      </c>
      <c r="T68" s="13"/>
      <c r="U68" s="13">
        <f t="shared" si="33"/>
        <v>0</v>
      </c>
      <c r="V68" s="13">
        <f t="shared" si="34"/>
        <v>0</v>
      </c>
      <c r="W68" s="13">
        <f t="shared" si="35"/>
        <v>0</v>
      </c>
      <c r="X68" s="13"/>
      <c r="Y68" s="13">
        <f t="shared" si="36"/>
        <v>0</v>
      </c>
      <c r="Z68" s="13">
        <f t="shared" si="37"/>
        <v>0</v>
      </c>
      <c r="AA68" s="13">
        <f t="shared" si="38"/>
        <v>0</v>
      </c>
      <c r="AB68" s="13"/>
      <c r="AC68" s="13">
        <f t="shared" si="39"/>
        <v>0</v>
      </c>
      <c r="AD68" s="13">
        <f t="shared" si="40"/>
        <v>0</v>
      </c>
      <c r="AE68" s="13">
        <f t="shared" si="41"/>
        <v>0</v>
      </c>
      <c r="AF68" s="13"/>
      <c r="AG68" s="13">
        <f t="shared" si="42"/>
        <v>0</v>
      </c>
      <c r="AH68" s="13">
        <f t="shared" si="43"/>
        <v>0</v>
      </c>
      <c r="AI68" s="13">
        <f t="shared" si="44"/>
        <v>0</v>
      </c>
      <c r="AJ68" s="12" t="s">
        <v>199</v>
      </c>
      <c r="AK68">
        <v>93</v>
      </c>
    </row>
    <row r="69" spans="1:37" x14ac:dyDescent="0.35">
      <c r="A69" t="s">
        <v>56</v>
      </c>
      <c r="B69" t="s">
        <v>109</v>
      </c>
      <c r="C69" s="2" t="s">
        <v>171</v>
      </c>
      <c r="D69" s="12">
        <v>3.5</v>
      </c>
      <c r="E69" s="12">
        <f>VLOOKUP(C69,Information!$B$24:$C$42,2)</f>
        <v>3.2</v>
      </c>
      <c r="F69" s="12">
        <f t="shared" si="23"/>
        <v>11.200000000000001</v>
      </c>
      <c r="G69" s="12">
        <v>65</v>
      </c>
      <c r="H69" s="13">
        <v>35</v>
      </c>
      <c r="I69" s="13">
        <f t="shared" si="24"/>
        <v>2275</v>
      </c>
      <c r="J69" s="13">
        <f t="shared" si="25"/>
        <v>392.00000000000006</v>
      </c>
      <c r="K69" s="13">
        <f t="shared" si="26"/>
        <v>1883</v>
      </c>
      <c r="L69" s="13"/>
      <c r="M69" s="13">
        <f t="shared" si="27"/>
        <v>0</v>
      </c>
      <c r="N69" s="13">
        <f t="shared" si="28"/>
        <v>0</v>
      </c>
      <c r="O69" s="13">
        <f t="shared" si="29"/>
        <v>0</v>
      </c>
      <c r="P69" s="13"/>
      <c r="Q69" s="13">
        <f t="shared" si="30"/>
        <v>0</v>
      </c>
      <c r="R69" s="13">
        <f t="shared" si="31"/>
        <v>0</v>
      </c>
      <c r="S69" s="13">
        <f t="shared" si="32"/>
        <v>0</v>
      </c>
      <c r="T69" s="13"/>
      <c r="U69" s="13">
        <f t="shared" si="33"/>
        <v>0</v>
      </c>
      <c r="V69" s="13">
        <f t="shared" si="34"/>
        <v>0</v>
      </c>
      <c r="W69" s="13">
        <f t="shared" si="35"/>
        <v>0</v>
      </c>
      <c r="X69" s="13"/>
      <c r="Y69" s="13">
        <f t="shared" si="36"/>
        <v>0</v>
      </c>
      <c r="Z69" s="13">
        <f t="shared" si="37"/>
        <v>0</v>
      </c>
      <c r="AA69" s="13">
        <f t="shared" si="38"/>
        <v>0</v>
      </c>
      <c r="AB69" s="13"/>
      <c r="AC69" s="13">
        <f t="shared" si="39"/>
        <v>0</v>
      </c>
      <c r="AD69" s="13">
        <f t="shared" si="40"/>
        <v>0</v>
      </c>
      <c r="AE69" s="13">
        <f t="shared" si="41"/>
        <v>0</v>
      </c>
      <c r="AF69" s="13"/>
      <c r="AG69" s="13">
        <f t="shared" si="42"/>
        <v>0</v>
      </c>
      <c r="AH69" s="13">
        <f t="shared" si="43"/>
        <v>0</v>
      </c>
      <c r="AI69" s="13">
        <f t="shared" si="44"/>
        <v>0</v>
      </c>
      <c r="AJ69" s="12" t="s">
        <v>199</v>
      </c>
      <c r="AK69">
        <v>96</v>
      </c>
    </row>
    <row r="70" spans="1:37" x14ac:dyDescent="0.35">
      <c r="A70" t="s">
        <v>58</v>
      </c>
      <c r="B70" s="2" t="s">
        <v>109</v>
      </c>
      <c r="C70" s="2" t="s">
        <v>157</v>
      </c>
      <c r="D70" s="12">
        <v>5.5</v>
      </c>
      <c r="E70" s="12">
        <f>VLOOKUP(C70,Information!$B$24:$C$42,2)</f>
        <v>2.8</v>
      </c>
      <c r="F70" s="12">
        <f t="shared" si="23"/>
        <v>15.399999999999999</v>
      </c>
      <c r="G70" s="12">
        <v>75</v>
      </c>
      <c r="H70" s="13">
        <v>45</v>
      </c>
      <c r="I70" s="13">
        <f t="shared" si="24"/>
        <v>3375</v>
      </c>
      <c r="J70" s="13">
        <f t="shared" si="25"/>
        <v>692.99999999999989</v>
      </c>
      <c r="K70" s="13">
        <f t="shared" si="26"/>
        <v>2682</v>
      </c>
      <c r="L70" s="13">
        <v>3</v>
      </c>
      <c r="M70" s="13">
        <f t="shared" si="27"/>
        <v>225</v>
      </c>
      <c r="N70" s="13">
        <f t="shared" si="28"/>
        <v>46.199999999999996</v>
      </c>
      <c r="O70" s="13">
        <f t="shared" si="29"/>
        <v>178.8</v>
      </c>
      <c r="P70" s="13">
        <v>10</v>
      </c>
      <c r="Q70" s="13">
        <f t="shared" si="30"/>
        <v>750</v>
      </c>
      <c r="R70" s="13">
        <f t="shared" si="31"/>
        <v>154</v>
      </c>
      <c r="S70" s="13">
        <f t="shared" si="32"/>
        <v>596</v>
      </c>
      <c r="T70" s="13">
        <v>21</v>
      </c>
      <c r="U70" s="13">
        <f t="shared" si="33"/>
        <v>1575</v>
      </c>
      <c r="V70" s="13">
        <f t="shared" si="34"/>
        <v>323.39999999999998</v>
      </c>
      <c r="W70" s="13">
        <f t="shared" si="35"/>
        <v>1251.5999999999999</v>
      </c>
      <c r="X70" s="13">
        <v>1</v>
      </c>
      <c r="Y70" s="13">
        <f t="shared" si="36"/>
        <v>75</v>
      </c>
      <c r="Z70" s="13">
        <f t="shared" si="37"/>
        <v>15.399999999999999</v>
      </c>
      <c r="AA70" s="13">
        <f t="shared" si="38"/>
        <v>59.6</v>
      </c>
      <c r="AB70" s="13">
        <v>40</v>
      </c>
      <c r="AC70" s="13">
        <f t="shared" si="39"/>
        <v>3000</v>
      </c>
      <c r="AD70" s="13">
        <f t="shared" si="40"/>
        <v>616</v>
      </c>
      <c r="AE70" s="13">
        <f t="shared" si="41"/>
        <v>2384</v>
      </c>
      <c r="AF70" s="13">
        <v>41</v>
      </c>
      <c r="AG70" s="13">
        <f t="shared" si="42"/>
        <v>3075</v>
      </c>
      <c r="AH70" s="13">
        <f t="shared" si="43"/>
        <v>631.4</v>
      </c>
      <c r="AI70" s="13">
        <f t="shared" si="44"/>
        <v>2443.6</v>
      </c>
      <c r="AJ70" s="12" t="s">
        <v>199</v>
      </c>
      <c r="AK70">
        <v>91</v>
      </c>
    </row>
    <row r="71" spans="1:37" x14ac:dyDescent="0.35">
      <c r="A71" t="s">
        <v>58</v>
      </c>
      <c r="B71" s="2" t="s">
        <v>109</v>
      </c>
      <c r="C71" s="2" t="s">
        <v>158</v>
      </c>
      <c r="D71" s="12">
        <v>5.5</v>
      </c>
      <c r="E71" s="12">
        <f>VLOOKUP(C71,Information!$B$24:$C$42,2)</f>
        <v>3</v>
      </c>
      <c r="F71" s="12">
        <f t="shared" si="23"/>
        <v>16.5</v>
      </c>
      <c r="G71" s="12">
        <v>80</v>
      </c>
      <c r="H71" s="13">
        <v>200</v>
      </c>
      <c r="I71" s="13">
        <f t="shared" si="24"/>
        <v>16000</v>
      </c>
      <c r="J71" s="13">
        <f t="shared" si="25"/>
        <v>3300</v>
      </c>
      <c r="K71" s="13">
        <f t="shared" si="26"/>
        <v>12700</v>
      </c>
      <c r="L71" s="13">
        <v>45</v>
      </c>
      <c r="M71" s="13">
        <f t="shared" si="27"/>
        <v>3600</v>
      </c>
      <c r="N71" s="13">
        <f t="shared" si="28"/>
        <v>742.5</v>
      </c>
      <c r="O71" s="13">
        <f t="shared" si="29"/>
        <v>2857.5</v>
      </c>
      <c r="P71" s="13">
        <v>5</v>
      </c>
      <c r="Q71" s="13">
        <f t="shared" si="30"/>
        <v>400</v>
      </c>
      <c r="R71" s="13">
        <f t="shared" si="31"/>
        <v>82.5</v>
      </c>
      <c r="S71" s="13">
        <f t="shared" si="32"/>
        <v>317.5</v>
      </c>
      <c r="T71" s="13"/>
      <c r="U71" s="13">
        <f t="shared" si="33"/>
        <v>0</v>
      </c>
      <c r="V71" s="13">
        <f t="shared" si="34"/>
        <v>0</v>
      </c>
      <c r="W71" s="13">
        <f t="shared" si="35"/>
        <v>0</v>
      </c>
      <c r="X71" s="13"/>
      <c r="Y71" s="13">
        <f t="shared" si="36"/>
        <v>0</v>
      </c>
      <c r="Z71" s="13">
        <f t="shared" si="37"/>
        <v>0</v>
      </c>
      <c r="AA71" s="13">
        <f t="shared" si="38"/>
        <v>0</v>
      </c>
      <c r="AB71" s="13"/>
      <c r="AC71" s="13">
        <f t="shared" si="39"/>
        <v>0</v>
      </c>
      <c r="AD71" s="13">
        <f t="shared" si="40"/>
        <v>0</v>
      </c>
      <c r="AE71" s="13">
        <f t="shared" si="41"/>
        <v>0</v>
      </c>
      <c r="AF71" s="13"/>
      <c r="AG71" s="13">
        <f t="shared" si="42"/>
        <v>0</v>
      </c>
      <c r="AH71" s="13">
        <f t="shared" si="43"/>
        <v>0</v>
      </c>
      <c r="AI71" s="13">
        <f t="shared" si="44"/>
        <v>0</v>
      </c>
      <c r="AJ71" s="12" t="s">
        <v>199</v>
      </c>
      <c r="AK71">
        <v>92</v>
      </c>
    </row>
    <row r="72" spans="1:37" x14ac:dyDescent="0.35">
      <c r="A72" t="s">
        <v>58</v>
      </c>
      <c r="B72" s="2" t="s">
        <v>109</v>
      </c>
      <c r="C72" s="2" t="s">
        <v>171</v>
      </c>
      <c r="D72" s="12">
        <v>5.5</v>
      </c>
      <c r="E72" s="12">
        <f>VLOOKUP(C72,Information!$B$24:$C$42,2)</f>
        <v>3.2</v>
      </c>
      <c r="F72" s="12">
        <f t="shared" si="23"/>
        <v>17.600000000000001</v>
      </c>
      <c r="G72" s="12">
        <v>95</v>
      </c>
      <c r="H72" s="13">
        <v>35</v>
      </c>
      <c r="I72" s="13">
        <f t="shared" si="24"/>
        <v>3325</v>
      </c>
      <c r="J72" s="13">
        <f t="shared" si="25"/>
        <v>616</v>
      </c>
      <c r="K72" s="13">
        <f t="shared" si="26"/>
        <v>2709</v>
      </c>
      <c r="L72" s="13"/>
      <c r="M72" s="13">
        <f t="shared" si="27"/>
        <v>0</v>
      </c>
      <c r="N72" s="13">
        <f t="shared" si="28"/>
        <v>0</v>
      </c>
      <c r="O72" s="13">
        <f t="shared" si="29"/>
        <v>0</v>
      </c>
      <c r="P72" s="13"/>
      <c r="Q72" s="13">
        <f t="shared" si="30"/>
        <v>0</v>
      </c>
      <c r="R72" s="13">
        <f t="shared" si="31"/>
        <v>0</v>
      </c>
      <c r="S72" s="13">
        <f t="shared" si="32"/>
        <v>0</v>
      </c>
      <c r="T72" s="13"/>
      <c r="U72" s="13">
        <f t="shared" si="33"/>
        <v>0</v>
      </c>
      <c r="V72" s="13">
        <f t="shared" si="34"/>
        <v>0</v>
      </c>
      <c r="W72" s="13">
        <f t="shared" si="35"/>
        <v>0</v>
      </c>
      <c r="X72" s="13"/>
      <c r="Y72" s="13">
        <f t="shared" si="36"/>
        <v>0</v>
      </c>
      <c r="Z72" s="13">
        <f t="shared" si="37"/>
        <v>0</v>
      </c>
      <c r="AA72" s="13">
        <f t="shared" si="38"/>
        <v>0</v>
      </c>
      <c r="AB72" s="13"/>
      <c r="AC72" s="13">
        <f t="shared" si="39"/>
        <v>0</v>
      </c>
      <c r="AD72" s="13">
        <f t="shared" si="40"/>
        <v>0</v>
      </c>
      <c r="AE72" s="13">
        <f t="shared" si="41"/>
        <v>0</v>
      </c>
      <c r="AF72" s="13"/>
      <c r="AG72" s="13">
        <f t="shared" si="42"/>
        <v>0</v>
      </c>
      <c r="AH72" s="13">
        <f t="shared" si="43"/>
        <v>0</v>
      </c>
      <c r="AI72" s="13">
        <f t="shared" si="44"/>
        <v>0</v>
      </c>
      <c r="AJ72" s="12" t="s">
        <v>199</v>
      </c>
      <c r="AK72">
        <v>96</v>
      </c>
    </row>
    <row r="73" spans="1:37" x14ac:dyDescent="0.35">
      <c r="A73" t="s">
        <v>53</v>
      </c>
      <c r="B73" t="s">
        <v>110</v>
      </c>
      <c r="C73" s="2" t="s">
        <v>157</v>
      </c>
      <c r="D73" s="12">
        <v>3.5</v>
      </c>
      <c r="E73" s="12">
        <f>VLOOKUP(C73,Information!$B$24:$C$42,2)</f>
        <v>2.8</v>
      </c>
      <c r="F73" s="12">
        <f t="shared" si="23"/>
        <v>9.7999999999999989</v>
      </c>
      <c r="G73" s="12">
        <v>28</v>
      </c>
      <c r="H73" s="13">
        <v>299</v>
      </c>
      <c r="I73" s="13">
        <f t="shared" si="24"/>
        <v>8372</v>
      </c>
      <c r="J73" s="13">
        <f t="shared" si="25"/>
        <v>2930.2</v>
      </c>
      <c r="K73" s="13">
        <f t="shared" si="26"/>
        <v>5441.8</v>
      </c>
      <c r="L73" s="13">
        <v>83</v>
      </c>
      <c r="M73" s="13">
        <f t="shared" si="27"/>
        <v>2324</v>
      </c>
      <c r="N73" s="13">
        <f t="shared" si="28"/>
        <v>813.39999999999986</v>
      </c>
      <c r="O73" s="13">
        <f t="shared" si="29"/>
        <v>1510.6000000000001</v>
      </c>
      <c r="P73" s="13">
        <v>176</v>
      </c>
      <c r="Q73" s="13">
        <f t="shared" si="30"/>
        <v>4928</v>
      </c>
      <c r="R73" s="13">
        <f t="shared" si="31"/>
        <v>1724.7999999999997</v>
      </c>
      <c r="S73" s="13">
        <f t="shared" si="32"/>
        <v>3203.2000000000003</v>
      </c>
      <c r="T73" s="13">
        <v>400</v>
      </c>
      <c r="U73" s="13">
        <f t="shared" si="33"/>
        <v>11200</v>
      </c>
      <c r="V73" s="13">
        <f t="shared" si="34"/>
        <v>3919.9999999999995</v>
      </c>
      <c r="W73" s="13">
        <f t="shared" si="35"/>
        <v>7280</v>
      </c>
      <c r="X73" s="13">
        <v>427</v>
      </c>
      <c r="Y73" s="13">
        <f t="shared" si="36"/>
        <v>11956</v>
      </c>
      <c r="Z73" s="13">
        <f t="shared" si="37"/>
        <v>4184.5999999999995</v>
      </c>
      <c r="AA73" s="13">
        <f t="shared" si="38"/>
        <v>7771.4000000000005</v>
      </c>
      <c r="AB73" s="13">
        <v>459</v>
      </c>
      <c r="AC73" s="13">
        <f t="shared" si="39"/>
        <v>12852</v>
      </c>
      <c r="AD73" s="13">
        <f t="shared" si="40"/>
        <v>4498.2</v>
      </c>
      <c r="AE73" s="13">
        <f t="shared" si="41"/>
        <v>8353.7999999999993</v>
      </c>
      <c r="AF73" s="13">
        <v>369</v>
      </c>
      <c r="AG73" s="13">
        <f t="shared" si="42"/>
        <v>10332</v>
      </c>
      <c r="AH73" s="13">
        <f t="shared" si="43"/>
        <v>3616.2</v>
      </c>
      <c r="AI73" s="13">
        <f t="shared" si="44"/>
        <v>6715.8</v>
      </c>
      <c r="AJ73" s="12" t="s">
        <v>199</v>
      </c>
      <c r="AK73">
        <v>99</v>
      </c>
    </row>
    <row r="74" spans="1:37" x14ac:dyDescent="0.35">
      <c r="A74" t="s">
        <v>53</v>
      </c>
      <c r="B74" t="s">
        <v>110</v>
      </c>
      <c r="C74" s="2" t="s">
        <v>158</v>
      </c>
      <c r="D74" s="12">
        <v>3.5</v>
      </c>
      <c r="E74" s="12">
        <f>VLOOKUP(C74,Information!$B$24:$C$42,2)</f>
        <v>3</v>
      </c>
      <c r="F74" s="12">
        <f t="shared" si="23"/>
        <v>10.5</v>
      </c>
      <c r="G74" s="12">
        <v>35</v>
      </c>
      <c r="H74" s="13">
        <v>433</v>
      </c>
      <c r="I74" s="13">
        <f t="shared" si="24"/>
        <v>15155</v>
      </c>
      <c r="J74" s="13">
        <f t="shared" si="25"/>
        <v>4546.5</v>
      </c>
      <c r="K74" s="13">
        <f t="shared" si="26"/>
        <v>10608.5</v>
      </c>
      <c r="L74" s="13">
        <v>350</v>
      </c>
      <c r="M74" s="13">
        <f t="shared" si="27"/>
        <v>12250</v>
      </c>
      <c r="N74" s="13">
        <f t="shared" si="28"/>
        <v>3675</v>
      </c>
      <c r="O74" s="13">
        <f t="shared" si="29"/>
        <v>8575</v>
      </c>
      <c r="P74" s="13">
        <v>235</v>
      </c>
      <c r="Q74" s="13">
        <f t="shared" si="30"/>
        <v>8225</v>
      </c>
      <c r="R74" s="13">
        <f t="shared" si="31"/>
        <v>2467.5</v>
      </c>
      <c r="S74" s="13">
        <f t="shared" si="32"/>
        <v>5757.5</v>
      </c>
      <c r="T74" s="13">
        <v>170</v>
      </c>
      <c r="U74" s="13">
        <f t="shared" si="33"/>
        <v>5950</v>
      </c>
      <c r="V74" s="13">
        <f t="shared" si="34"/>
        <v>1785</v>
      </c>
      <c r="W74" s="13">
        <f t="shared" si="35"/>
        <v>4165</v>
      </c>
      <c r="X74" s="13">
        <v>55</v>
      </c>
      <c r="Y74" s="13">
        <f t="shared" si="36"/>
        <v>1925</v>
      </c>
      <c r="Z74" s="13">
        <f t="shared" si="37"/>
        <v>577.5</v>
      </c>
      <c r="AA74" s="13">
        <f t="shared" si="38"/>
        <v>1347.5</v>
      </c>
      <c r="AB74" s="13">
        <v>135</v>
      </c>
      <c r="AC74" s="13">
        <f t="shared" si="39"/>
        <v>4725</v>
      </c>
      <c r="AD74" s="13">
        <f t="shared" si="40"/>
        <v>1417.5</v>
      </c>
      <c r="AE74" s="13">
        <f t="shared" si="41"/>
        <v>3307.5</v>
      </c>
      <c r="AF74" s="13">
        <v>120</v>
      </c>
      <c r="AG74" s="13">
        <f t="shared" si="42"/>
        <v>4200</v>
      </c>
      <c r="AH74" s="13">
        <f t="shared" si="43"/>
        <v>1260</v>
      </c>
      <c r="AI74" s="13">
        <f t="shared" si="44"/>
        <v>2940</v>
      </c>
      <c r="AJ74" s="12" t="s">
        <v>199</v>
      </c>
      <c r="AK74">
        <v>99</v>
      </c>
    </row>
    <row r="75" spans="1:37" x14ac:dyDescent="0.35">
      <c r="A75" t="s">
        <v>53</v>
      </c>
      <c r="B75" t="s">
        <v>110</v>
      </c>
      <c r="C75" s="2" t="s">
        <v>167</v>
      </c>
      <c r="D75" s="12">
        <v>3.5</v>
      </c>
      <c r="E75" s="12">
        <f>VLOOKUP(C75,Information!$B$24:$C$42,2)</f>
        <v>3</v>
      </c>
      <c r="F75" s="12">
        <f t="shared" si="23"/>
        <v>10.5</v>
      </c>
      <c r="G75" s="12">
        <v>35</v>
      </c>
      <c r="H75" s="13"/>
      <c r="I75" s="13">
        <f t="shared" si="24"/>
        <v>0</v>
      </c>
      <c r="J75" s="13">
        <f t="shared" si="25"/>
        <v>0</v>
      </c>
      <c r="K75" s="13">
        <f t="shared" si="26"/>
        <v>0</v>
      </c>
      <c r="L75" s="13">
        <v>13</v>
      </c>
      <c r="M75" s="13">
        <f t="shared" si="27"/>
        <v>455</v>
      </c>
      <c r="N75" s="13">
        <f t="shared" si="28"/>
        <v>136.5</v>
      </c>
      <c r="O75" s="13">
        <f t="shared" si="29"/>
        <v>318.5</v>
      </c>
      <c r="P75" s="13"/>
      <c r="Q75" s="13">
        <f t="shared" si="30"/>
        <v>0</v>
      </c>
      <c r="R75" s="13">
        <f t="shared" si="31"/>
        <v>0</v>
      </c>
      <c r="S75" s="13">
        <f t="shared" si="32"/>
        <v>0</v>
      </c>
      <c r="T75" s="13"/>
      <c r="U75" s="13">
        <f t="shared" si="33"/>
        <v>0</v>
      </c>
      <c r="V75" s="13">
        <f t="shared" si="34"/>
        <v>0</v>
      </c>
      <c r="W75" s="13">
        <f t="shared" si="35"/>
        <v>0</v>
      </c>
      <c r="X75" s="13"/>
      <c r="Y75" s="13">
        <f t="shared" si="36"/>
        <v>0</v>
      </c>
      <c r="Z75" s="13">
        <f t="shared" si="37"/>
        <v>0</v>
      </c>
      <c r="AA75" s="13">
        <f t="shared" si="38"/>
        <v>0</v>
      </c>
      <c r="AB75" s="13"/>
      <c r="AC75" s="13">
        <f t="shared" si="39"/>
        <v>0</v>
      </c>
      <c r="AD75" s="13">
        <f t="shared" si="40"/>
        <v>0</v>
      </c>
      <c r="AE75" s="13">
        <f t="shared" si="41"/>
        <v>0</v>
      </c>
      <c r="AF75" s="13"/>
      <c r="AG75" s="13">
        <f t="shared" si="42"/>
        <v>0</v>
      </c>
      <c r="AH75" s="13">
        <f t="shared" si="43"/>
        <v>0</v>
      </c>
      <c r="AI75" s="13">
        <f t="shared" si="44"/>
        <v>0</v>
      </c>
      <c r="AJ75" s="12" t="s">
        <v>199</v>
      </c>
      <c r="AK75">
        <v>100</v>
      </c>
    </row>
    <row r="76" spans="1:37" x14ac:dyDescent="0.35">
      <c r="A76" t="s">
        <v>55</v>
      </c>
      <c r="B76" t="s">
        <v>109</v>
      </c>
      <c r="C76" s="2" t="s">
        <v>157</v>
      </c>
      <c r="D76" s="12">
        <v>8</v>
      </c>
      <c r="E76" s="12">
        <f>VLOOKUP(C76,Information!$B$24:$C$42,2)</f>
        <v>2.8</v>
      </c>
      <c r="F76" s="12">
        <f t="shared" si="23"/>
        <v>22.4</v>
      </c>
      <c r="G76" s="12">
        <v>65</v>
      </c>
      <c r="H76" s="13">
        <v>163</v>
      </c>
      <c r="I76" s="13">
        <f t="shared" si="24"/>
        <v>10595</v>
      </c>
      <c r="J76" s="13">
        <f t="shared" si="25"/>
        <v>3651.2</v>
      </c>
      <c r="K76" s="13">
        <f t="shared" si="26"/>
        <v>6943.8</v>
      </c>
      <c r="L76" s="13">
        <v>33</v>
      </c>
      <c r="M76" s="13">
        <f t="shared" si="27"/>
        <v>2145</v>
      </c>
      <c r="N76" s="13">
        <f t="shared" si="28"/>
        <v>739.19999999999993</v>
      </c>
      <c r="O76" s="13">
        <f t="shared" si="29"/>
        <v>1405.8000000000002</v>
      </c>
      <c r="P76" s="13">
        <v>68</v>
      </c>
      <c r="Q76" s="13">
        <f t="shared" si="30"/>
        <v>4420</v>
      </c>
      <c r="R76" s="13">
        <f t="shared" si="31"/>
        <v>1523.1999999999998</v>
      </c>
      <c r="S76" s="13">
        <f t="shared" si="32"/>
        <v>2896.8</v>
      </c>
      <c r="T76" s="13">
        <v>32</v>
      </c>
      <c r="U76" s="13">
        <f t="shared" si="33"/>
        <v>2080</v>
      </c>
      <c r="V76" s="13">
        <f t="shared" si="34"/>
        <v>716.8</v>
      </c>
      <c r="W76" s="13">
        <f t="shared" si="35"/>
        <v>1363.2</v>
      </c>
      <c r="X76" s="13">
        <v>138</v>
      </c>
      <c r="Y76" s="13">
        <f t="shared" si="36"/>
        <v>8970</v>
      </c>
      <c r="Z76" s="13">
        <f t="shared" si="37"/>
        <v>3091.2</v>
      </c>
      <c r="AA76" s="13">
        <f t="shared" si="38"/>
        <v>5878.8</v>
      </c>
      <c r="AB76" s="13">
        <v>386</v>
      </c>
      <c r="AC76" s="13">
        <f t="shared" si="39"/>
        <v>25090</v>
      </c>
      <c r="AD76" s="13">
        <f t="shared" si="40"/>
        <v>8646.4</v>
      </c>
      <c r="AE76" s="13">
        <f t="shared" si="41"/>
        <v>16443.599999999999</v>
      </c>
      <c r="AF76" s="13">
        <v>233</v>
      </c>
      <c r="AG76" s="13">
        <f t="shared" si="42"/>
        <v>15145</v>
      </c>
      <c r="AH76" s="13">
        <f t="shared" si="43"/>
        <v>5219.2</v>
      </c>
      <c r="AI76" s="13">
        <f t="shared" si="44"/>
        <v>9925.7999999999993</v>
      </c>
      <c r="AJ76" s="12" t="s">
        <v>199</v>
      </c>
      <c r="AK76">
        <v>91</v>
      </c>
    </row>
    <row r="77" spans="1:37" x14ac:dyDescent="0.35">
      <c r="A77" t="s">
        <v>55</v>
      </c>
      <c r="B77" t="s">
        <v>109</v>
      </c>
      <c r="C77" s="2" t="s">
        <v>158</v>
      </c>
      <c r="D77" s="12">
        <v>8</v>
      </c>
      <c r="E77" s="12">
        <f>VLOOKUP(C77,Information!$B$24:$C$42,2)</f>
        <v>3</v>
      </c>
      <c r="F77" s="12">
        <f t="shared" si="23"/>
        <v>24</v>
      </c>
      <c r="G77" s="12">
        <v>80</v>
      </c>
      <c r="H77" s="13">
        <v>189</v>
      </c>
      <c r="I77" s="13">
        <f t="shared" si="24"/>
        <v>15120</v>
      </c>
      <c r="J77" s="13">
        <f t="shared" si="25"/>
        <v>4536</v>
      </c>
      <c r="K77" s="13">
        <f t="shared" si="26"/>
        <v>10584</v>
      </c>
      <c r="L77" s="13">
        <v>144</v>
      </c>
      <c r="M77" s="13">
        <f t="shared" si="27"/>
        <v>11520</v>
      </c>
      <c r="N77" s="13">
        <f t="shared" si="28"/>
        <v>3456</v>
      </c>
      <c r="O77" s="13">
        <f t="shared" si="29"/>
        <v>8064</v>
      </c>
      <c r="P77" s="13">
        <v>64</v>
      </c>
      <c r="Q77" s="13">
        <f t="shared" si="30"/>
        <v>5120</v>
      </c>
      <c r="R77" s="13">
        <f t="shared" si="31"/>
        <v>1536</v>
      </c>
      <c r="S77" s="13">
        <f t="shared" si="32"/>
        <v>3584</v>
      </c>
      <c r="T77" s="13"/>
      <c r="U77" s="13">
        <f t="shared" si="33"/>
        <v>0</v>
      </c>
      <c r="V77" s="13">
        <f t="shared" si="34"/>
        <v>0</v>
      </c>
      <c r="W77" s="13">
        <f t="shared" si="35"/>
        <v>0</v>
      </c>
      <c r="X77" s="13">
        <v>87</v>
      </c>
      <c r="Y77" s="13">
        <f t="shared" si="36"/>
        <v>6960</v>
      </c>
      <c r="Z77" s="13">
        <f t="shared" si="37"/>
        <v>2088</v>
      </c>
      <c r="AA77" s="13">
        <f t="shared" si="38"/>
        <v>4872</v>
      </c>
      <c r="AB77" s="13">
        <v>153</v>
      </c>
      <c r="AC77" s="13">
        <f t="shared" si="39"/>
        <v>12240</v>
      </c>
      <c r="AD77" s="13">
        <f t="shared" si="40"/>
        <v>3672</v>
      </c>
      <c r="AE77" s="13">
        <f t="shared" si="41"/>
        <v>8568</v>
      </c>
      <c r="AF77" s="13">
        <v>145</v>
      </c>
      <c r="AG77" s="13">
        <f t="shared" si="42"/>
        <v>11600</v>
      </c>
      <c r="AH77" s="13">
        <f t="shared" si="43"/>
        <v>3480</v>
      </c>
      <c r="AI77" s="13">
        <f t="shared" si="44"/>
        <v>8120</v>
      </c>
      <c r="AJ77" s="12" t="s">
        <v>199</v>
      </c>
      <c r="AK77">
        <v>98</v>
      </c>
    </row>
    <row r="78" spans="1:37" x14ac:dyDescent="0.35">
      <c r="A78" t="s">
        <v>55</v>
      </c>
      <c r="B78" t="s">
        <v>109</v>
      </c>
      <c r="C78" s="2" t="s">
        <v>171</v>
      </c>
      <c r="D78" s="12">
        <v>8</v>
      </c>
      <c r="E78" s="12">
        <f>VLOOKUP(C78,Information!$B$24:$C$42,2)</f>
        <v>3.2</v>
      </c>
      <c r="F78" s="12">
        <f t="shared" si="23"/>
        <v>25.6</v>
      </c>
      <c r="G78" s="12">
        <v>80</v>
      </c>
      <c r="H78" s="13">
        <v>35</v>
      </c>
      <c r="I78" s="13">
        <f t="shared" si="24"/>
        <v>2800</v>
      </c>
      <c r="J78" s="13">
        <f t="shared" si="25"/>
        <v>896</v>
      </c>
      <c r="K78" s="13">
        <f t="shared" si="26"/>
        <v>1904</v>
      </c>
      <c r="L78" s="13">
        <v>23</v>
      </c>
      <c r="M78" s="13">
        <f t="shared" si="27"/>
        <v>1840</v>
      </c>
      <c r="N78" s="13">
        <f t="shared" si="28"/>
        <v>588.80000000000007</v>
      </c>
      <c r="O78" s="13">
        <f t="shared" si="29"/>
        <v>1251.1999999999998</v>
      </c>
      <c r="P78" s="13"/>
      <c r="Q78" s="13">
        <f t="shared" si="30"/>
        <v>0</v>
      </c>
      <c r="R78" s="13">
        <f t="shared" si="31"/>
        <v>0</v>
      </c>
      <c r="S78" s="13">
        <f t="shared" si="32"/>
        <v>0</v>
      </c>
      <c r="T78" s="13"/>
      <c r="U78" s="13">
        <f t="shared" si="33"/>
        <v>0</v>
      </c>
      <c r="V78" s="13">
        <f t="shared" si="34"/>
        <v>0</v>
      </c>
      <c r="W78" s="13">
        <f t="shared" si="35"/>
        <v>0</v>
      </c>
      <c r="X78" s="13"/>
      <c r="Y78" s="13">
        <f t="shared" si="36"/>
        <v>0</v>
      </c>
      <c r="Z78" s="13">
        <f t="shared" si="37"/>
        <v>0</v>
      </c>
      <c r="AA78" s="13">
        <f t="shared" si="38"/>
        <v>0</v>
      </c>
      <c r="AB78" s="13"/>
      <c r="AC78" s="13">
        <f t="shared" si="39"/>
        <v>0</v>
      </c>
      <c r="AD78" s="13">
        <f t="shared" si="40"/>
        <v>0</v>
      </c>
      <c r="AE78" s="13">
        <f t="shared" si="41"/>
        <v>0</v>
      </c>
      <c r="AF78" s="13"/>
      <c r="AG78" s="13">
        <f t="shared" si="42"/>
        <v>0</v>
      </c>
      <c r="AH78" s="13">
        <f t="shared" si="43"/>
        <v>0</v>
      </c>
      <c r="AI78" s="13">
        <f t="shared" si="44"/>
        <v>0</v>
      </c>
      <c r="AJ78" s="12" t="s">
        <v>199</v>
      </c>
      <c r="AK78">
        <v>93</v>
      </c>
    </row>
    <row r="79" spans="1:37" x14ac:dyDescent="0.35">
      <c r="A79" t="s">
        <v>51</v>
      </c>
      <c r="B79" t="s">
        <v>110</v>
      </c>
      <c r="C79" s="2" t="s">
        <v>157</v>
      </c>
      <c r="D79" s="12">
        <v>3.5</v>
      </c>
      <c r="E79" s="12">
        <f>VLOOKUP(C79,Information!$B$24:$C$42,2)</f>
        <v>2.8</v>
      </c>
      <c r="F79" s="12">
        <f t="shared" si="23"/>
        <v>9.7999999999999989</v>
      </c>
      <c r="G79" s="12">
        <v>25</v>
      </c>
      <c r="H79" s="13">
        <v>382</v>
      </c>
      <c r="I79" s="13">
        <f t="shared" si="24"/>
        <v>9550</v>
      </c>
      <c r="J79" s="13">
        <f t="shared" si="25"/>
        <v>3743.5999999999995</v>
      </c>
      <c r="K79" s="13">
        <f t="shared" si="26"/>
        <v>5806.4000000000005</v>
      </c>
      <c r="L79" s="13">
        <v>425</v>
      </c>
      <c r="M79" s="13">
        <f t="shared" si="27"/>
        <v>10625</v>
      </c>
      <c r="N79" s="13">
        <f t="shared" si="28"/>
        <v>4165</v>
      </c>
      <c r="O79" s="13">
        <f t="shared" si="29"/>
        <v>6460</v>
      </c>
      <c r="P79" s="13">
        <v>323</v>
      </c>
      <c r="Q79" s="13">
        <f t="shared" si="30"/>
        <v>8075</v>
      </c>
      <c r="R79" s="13">
        <f t="shared" si="31"/>
        <v>3165.3999999999996</v>
      </c>
      <c r="S79" s="13">
        <f t="shared" si="32"/>
        <v>4909.6000000000004</v>
      </c>
      <c r="T79" s="13">
        <v>238</v>
      </c>
      <c r="U79" s="13">
        <f t="shared" si="33"/>
        <v>5950</v>
      </c>
      <c r="V79" s="13">
        <f t="shared" si="34"/>
        <v>2332.3999999999996</v>
      </c>
      <c r="W79" s="13">
        <f t="shared" si="35"/>
        <v>3617.6000000000004</v>
      </c>
      <c r="X79" s="13">
        <v>484</v>
      </c>
      <c r="Y79" s="13">
        <f t="shared" si="36"/>
        <v>12100</v>
      </c>
      <c r="Z79" s="13">
        <f t="shared" si="37"/>
        <v>4743.2</v>
      </c>
      <c r="AA79" s="13">
        <f t="shared" si="38"/>
        <v>7356.8</v>
      </c>
      <c r="AB79" s="13">
        <v>394</v>
      </c>
      <c r="AC79" s="13">
        <f t="shared" si="39"/>
        <v>9850</v>
      </c>
      <c r="AD79" s="13">
        <f t="shared" si="40"/>
        <v>3861.1999999999994</v>
      </c>
      <c r="AE79" s="13">
        <f t="shared" si="41"/>
        <v>5988.8000000000011</v>
      </c>
      <c r="AF79" s="13">
        <v>213</v>
      </c>
      <c r="AG79" s="13">
        <f t="shared" si="42"/>
        <v>5325</v>
      </c>
      <c r="AH79" s="13">
        <f t="shared" si="43"/>
        <v>2087.3999999999996</v>
      </c>
      <c r="AI79" s="13">
        <f t="shared" si="44"/>
        <v>3237.6000000000004</v>
      </c>
      <c r="AJ79" s="12" t="s">
        <v>199</v>
      </c>
      <c r="AK79">
        <v>97</v>
      </c>
    </row>
    <row r="80" spans="1:37" x14ac:dyDescent="0.35">
      <c r="A80" t="s">
        <v>51</v>
      </c>
      <c r="B80" t="s">
        <v>110</v>
      </c>
      <c r="C80" s="2" t="s">
        <v>158</v>
      </c>
      <c r="D80" s="12">
        <v>3.5</v>
      </c>
      <c r="E80" s="12">
        <f>VLOOKUP(C80,Information!$B$24:$C$42,2)</f>
        <v>3</v>
      </c>
      <c r="F80" s="12">
        <f t="shared" si="23"/>
        <v>10.5</v>
      </c>
      <c r="G80" s="12">
        <v>35</v>
      </c>
      <c r="H80" s="13">
        <v>530</v>
      </c>
      <c r="I80" s="13">
        <f t="shared" si="24"/>
        <v>18550</v>
      </c>
      <c r="J80" s="13">
        <f t="shared" si="25"/>
        <v>5565</v>
      </c>
      <c r="K80" s="13">
        <f t="shared" si="26"/>
        <v>12985</v>
      </c>
      <c r="L80" s="13">
        <v>480</v>
      </c>
      <c r="M80" s="13">
        <f t="shared" si="27"/>
        <v>16800</v>
      </c>
      <c r="N80" s="13">
        <f t="shared" si="28"/>
        <v>5040</v>
      </c>
      <c r="O80" s="13">
        <f t="shared" si="29"/>
        <v>11760</v>
      </c>
      <c r="P80" s="13">
        <v>257</v>
      </c>
      <c r="Q80" s="13">
        <f t="shared" si="30"/>
        <v>8995</v>
      </c>
      <c r="R80" s="13">
        <f t="shared" si="31"/>
        <v>2698.5</v>
      </c>
      <c r="S80" s="13">
        <f t="shared" si="32"/>
        <v>6296.5</v>
      </c>
      <c r="T80" s="13">
        <v>200</v>
      </c>
      <c r="U80" s="13">
        <f t="shared" si="33"/>
        <v>7000</v>
      </c>
      <c r="V80" s="13">
        <f t="shared" si="34"/>
        <v>2100</v>
      </c>
      <c r="W80" s="13">
        <f t="shared" si="35"/>
        <v>4900</v>
      </c>
      <c r="X80" s="13">
        <v>230</v>
      </c>
      <c r="Y80" s="13">
        <f t="shared" si="36"/>
        <v>8050</v>
      </c>
      <c r="Z80" s="13">
        <f t="shared" si="37"/>
        <v>2415</v>
      </c>
      <c r="AA80" s="13">
        <f t="shared" si="38"/>
        <v>5635</v>
      </c>
      <c r="AB80" s="13">
        <v>580</v>
      </c>
      <c r="AC80" s="13">
        <f t="shared" si="39"/>
        <v>20300</v>
      </c>
      <c r="AD80" s="13">
        <f t="shared" si="40"/>
        <v>6090</v>
      </c>
      <c r="AE80" s="13">
        <f t="shared" si="41"/>
        <v>14210</v>
      </c>
      <c r="AF80" s="13">
        <v>578</v>
      </c>
      <c r="AG80" s="13">
        <f t="shared" si="42"/>
        <v>20230</v>
      </c>
      <c r="AH80" s="13">
        <f t="shared" si="43"/>
        <v>6069</v>
      </c>
      <c r="AI80" s="13">
        <f t="shared" si="44"/>
        <v>14161</v>
      </c>
      <c r="AJ80" s="12" t="s">
        <v>199</v>
      </c>
      <c r="AK80">
        <v>95</v>
      </c>
    </row>
    <row r="81" spans="1:37" x14ac:dyDescent="0.35">
      <c r="A81" t="s">
        <v>57</v>
      </c>
      <c r="B81" s="2" t="s">
        <v>109</v>
      </c>
      <c r="C81" s="2" t="s">
        <v>157</v>
      </c>
      <c r="D81" s="12">
        <v>10</v>
      </c>
      <c r="E81" s="12">
        <f>VLOOKUP(C81,Information!$B$24:$C$42,2)</f>
        <v>2.8</v>
      </c>
      <c r="F81" s="12">
        <f t="shared" si="23"/>
        <v>28</v>
      </c>
      <c r="G81" s="12">
        <v>130</v>
      </c>
      <c r="H81" s="13">
        <v>38</v>
      </c>
      <c r="I81" s="13">
        <f t="shared" si="24"/>
        <v>4940</v>
      </c>
      <c r="J81" s="13">
        <f t="shared" si="25"/>
        <v>1064</v>
      </c>
      <c r="K81" s="13">
        <f t="shared" si="26"/>
        <v>3876</v>
      </c>
      <c r="L81" s="13">
        <v>16</v>
      </c>
      <c r="M81" s="13">
        <f t="shared" si="27"/>
        <v>2080</v>
      </c>
      <c r="N81" s="13">
        <f t="shared" si="28"/>
        <v>448</v>
      </c>
      <c r="O81" s="13">
        <f t="shared" si="29"/>
        <v>1632</v>
      </c>
      <c r="P81" s="13">
        <v>36</v>
      </c>
      <c r="Q81" s="13">
        <f t="shared" si="30"/>
        <v>4680</v>
      </c>
      <c r="R81" s="13">
        <f t="shared" si="31"/>
        <v>1008</v>
      </c>
      <c r="S81" s="13">
        <f t="shared" si="32"/>
        <v>3672</v>
      </c>
      <c r="T81" s="13">
        <v>79</v>
      </c>
      <c r="U81" s="13">
        <f t="shared" si="33"/>
        <v>10270</v>
      </c>
      <c r="V81" s="13">
        <f t="shared" si="34"/>
        <v>2212</v>
      </c>
      <c r="W81" s="13">
        <f t="shared" si="35"/>
        <v>8058</v>
      </c>
      <c r="X81" s="13">
        <v>23</v>
      </c>
      <c r="Y81" s="13">
        <f t="shared" si="36"/>
        <v>2990</v>
      </c>
      <c r="Z81" s="13">
        <f t="shared" si="37"/>
        <v>644</v>
      </c>
      <c r="AA81" s="13">
        <f t="shared" si="38"/>
        <v>2346</v>
      </c>
      <c r="AB81" s="13">
        <v>78</v>
      </c>
      <c r="AC81" s="13">
        <f t="shared" si="39"/>
        <v>10140</v>
      </c>
      <c r="AD81" s="13">
        <f t="shared" si="40"/>
        <v>2184</v>
      </c>
      <c r="AE81" s="13">
        <f t="shared" si="41"/>
        <v>7956</v>
      </c>
      <c r="AF81" s="13">
        <v>124</v>
      </c>
      <c r="AG81" s="13">
        <f t="shared" si="42"/>
        <v>16120</v>
      </c>
      <c r="AH81" s="13">
        <f t="shared" si="43"/>
        <v>3472</v>
      </c>
      <c r="AI81" s="13">
        <f t="shared" si="44"/>
        <v>12648</v>
      </c>
      <c r="AJ81" s="12" t="s">
        <v>199</v>
      </c>
      <c r="AK81">
        <v>97</v>
      </c>
    </row>
    <row r="82" spans="1:37" x14ac:dyDescent="0.35">
      <c r="A82" t="s">
        <v>57</v>
      </c>
      <c r="B82" s="2" t="s">
        <v>109</v>
      </c>
      <c r="C82" s="2" t="s">
        <v>158</v>
      </c>
      <c r="D82" s="12">
        <v>10</v>
      </c>
      <c r="E82" s="12">
        <f>VLOOKUP(C82,Information!$B$24:$C$42,2)</f>
        <v>3</v>
      </c>
      <c r="F82" s="12">
        <f t="shared" si="23"/>
        <v>30</v>
      </c>
      <c r="G82" s="12">
        <v>145</v>
      </c>
      <c r="H82" s="13">
        <v>45</v>
      </c>
      <c r="I82" s="13">
        <f t="shared" si="24"/>
        <v>6525</v>
      </c>
      <c r="J82" s="13">
        <f t="shared" si="25"/>
        <v>1350</v>
      </c>
      <c r="K82" s="13">
        <f t="shared" si="26"/>
        <v>5175</v>
      </c>
      <c r="L82" s="13">
        <v>35</v>
      </c>
      <c r="M82" s="13">
        <f t="shared" si="27"/>
        <v>5075</v>
      </c>
      <c r="N82" s="13">
        <f t="shared" si="28"/>
        <v>1050</v>
      </c>
      <c r="O82" s="13">
        <f t="shared" si="29"/>
        <v>4025</v>
      </c>
      <c r="P82" s="13">
        <v>30</v>
      </c>
      <c r="Q82" s="13">
        <f t="shared" si="30"/>
        <v>4350</v>
      </c>
      <c r="R82" s="13">
        <f t="shared" si="31"/>
        <v>900</v>
      </c>
      <c r="S82" s="13">
        <f t="shared" si="32"/>
        <v>3450</v>
      </c>
      <c r="T82" s="13">
        <v>20</v>
      </c>
      <c r="U82" s="13">
        <f t="shared" si="33"/>
        <v>2900</v>
      </c>
      <c r="V82" s="13">
        <f t="shared" si="34"/>
        <v>600</v>
      </c>
      <c r="W82" s="13">
        <f t="shared" si="35"/>
        <v>2300</v>
      </c>
      <c r="X82" s="13">
        <v>15</v>
      </c>
      <c r="Y82" s="13">
        <f t="shared" si="36"/>
        <v>2175</v>
      </c>
      <c r="Z82" s="13">
        <f t="shared" si="37"/>
        <v>450</v>
      </c>
      <c r="AA82" s="13">
        <f t="shared" si="38"/>
        <v>1725</v>
      </c>
      <c r="AB82" s="13">
        <v>50</v>
      </c>
      <c r="AC82" s="13">
        <f t="shared" si="39"/>
        <v>7250</v>
      </c>
      <c r="AD82" s="13">
        <f t="shared" si="40"/>
        <v>1500</v>
      </c>
      <c r="AE82" s="13">
        <f t="shared" si="41"/>
        <v>5750</v>
      </c>
      <c r="AF82" s="13">
        <v>45</v>
      </c>
      <c r="AG82" s="13">
        <f t="shared" si="42"/>
        <v>6525</v>
      </c>
      <c r="AH82" s="13">
        <f t="shared" si="43"/>
        <v>1350</v>
      </c>
      <c r="AI82" s="13">
        <f t="shared" si="44"/>
        <v>5175</v>
      </c>
      <c r="AJ82" s="12" t="s">
        <v>199</v>
      </c>
      <c r="AK82">
        <v>100</v>
      </c>
    </row>
    <row r="83" spans="1:37" x14ac:dyDescent="0.35">
      <c r="A83" t="s">
        <v>57</v>
      </c>
      <c r="B83" s="2" t="s">
        <v>109</v>
      </c>
      <c r="C83" s="2" t="s">
        <v>171</v>
      </c>
      <c r="D83" s="12">
        <v>10</v>
      </c>
      <c r="E83" s="12">
        <f>VLOOKUP(C83,Information!$B$24:$C$42,2)</f>
        <v>3.2</v>
      </c>
      <c r="F83" s="12">
        <f t="shared" si="23"/>
        <v>32</v>
      </c>
      <c r="G83" s="12">
        <v>160</v>
      </c>
      <c r="H83" s="13">
        <v>55</v>
      </c>
      <c r="I83" s="13">
        <f t="shared" si="24"/>
        <v>8800</v>
      </c>
      <c r="J83" s="13">
        <f t="shared" si="25"/>
        <v>1760</v>
      </c>
      <c r="K83" s="13">
        <f t="shared" si="26"/>
        <v>7040</v>
      </c>
      <c r="L83" s="13"/>
      <c r="M83" s="13">
        <f t="shared" si="27"/>
        <v>0</v>
      </c>
      <c r="N83" s="13">
        <f t="shared" si="28"/>
        <v>0</v>
      </c>
      <c r="O83" s="13">
        <f t="shared" si="29"/>
        <v>0</v>
      </c>
      <c r="P83" s="13"/>
      <c r="Q83" s="13">
        <f t="shared" si="30"/>
        <v>0</v>
      </c>
      <c r="R83" s="13">
        <f t="shared" si="31"/>
        <v>0</v>
      </c>
      <c r="S83" s="13">
        <f t="shared" si="32"/>
        <v>0</v>
      </c>
      <c r="T83" s="13"/>
      <c r="U83" s="13">
        <f t="shared" si="33"/>
        <v>0</v>
      </c>
      <c r="V83" s="13">
        <f t="shared" si="34"/>
        <v>0</v>
      </c>
      <c r="W83" s="13">
        <f t="shared" si="35"/>
        <v>0</v>
      </c>
      <c r="X83" s="13"/>
      <c r="Y83" s="13">
        <f t="shared" si="36"/>
        <v>0</v>
      </c>
      <c r="Z83" s="13">
        <f t="shared" si="37"/>
        <v>0</v>
      </c>
      <c r="AA83" s="13">
        <f t="shared" si="38"/>
        <v>0</v>
      </c>
      <c r="AB83" s="13"/>
      <c r="AC83" s="13">
        <f t="shared" si="39"/>
        <v>0</v>
      </c>
      <c r="AD83" s="13">
        <f t="shared" si="40"/>
        <v>0</v>
      </c>
      <c r="AE83" s="13">
        <f t="shared" si="41"/>
        <v>0</v>
      </c>
      <c r="AF83" s="13"/>
      <c r="AG83" s="13">
        <f t="shared" si="42"/>
        <v>0</v>
      </c>
      <c r="AH83" s="13">
        <f t="shared" si="43"/>
        <v>0</v>
      </c>
      <c r="AI83" s="13">
        <f t="shared" si="44"/>
        <v>0</v>
      </c>
      <c r="AJ83" s="12" t="s">
        <v>199</v>
      </c>
      <c r="AK83">
        <v>99</v>
      </c>
    </row>
    <row r="84" spans="1:37" x14ac:dyDescent="0.35">
      <c r="A84" t="s">
        <v>25</v>
      </c>
      <c r="B84" s="2" t="s">
        <v>107</v>
      </c>
      <c r="C84" s="2" t="s">
        <v>157</v>
      </c>
      <c r="D84" s="12">
        <v>4.5</v>
      </c>
      <c r="E84" s="12">
        <f>VLOOKUP(C84,Information!$B$24:$C$42,2)</f>
        <v>2.8</v>
      </c>
      <c r="F84" s="12">
        <f t="shared" si="23"/>
        <v>12.6</v>
      </c>
      <c r="G84" s="12">
        <v>40</v>
      </c>
      <c r="H84" s="13">
        <v>41</v>
      </c>
      <c r="I84" s="13">
        <f t="shared" si="24"/>
        <v>1640</v>
      </c>
      <c r="J84" s="13">
        <f t="shared" si="25"/>
        <v>516.6</v>
      </c>
      <c r="K84" s="13">
        <f t="shared" si="26"/>
        <v>1123.4000000000001</v>
      </c>
      <c r="L84" s="13">
        <v>68</v>
      </c>
      <c r="M84" s="13">
        <f t="shared" si="27"/>
        <v>2720</v>
      </c>
      <c r="N84" s="13">
        <f t="shared" si="28"/>
        <v>856.8</v>
      </c>
      <c r="O84" s="13">
        <f t="shared" si="29"/>
        <v>1863.2</v>
      </c>
      <c r="P84" s="13">
        <v>183</v>
      </c>
      <c r="Q84" s="13">
        <f t="shared" si="30"/>
        <v>7320</v>
      </c>
      <c r="R84" s="13">
        <f t="shared" si="31"/>
        <v>2305.7999999999997</v>
      </c>
      <c r="S84" s="13">
        <f t="shared" si="32"/>
        <v>5014.2000000000007</v>
      </c>
      <c r="T84" s="13">
        <v>73</v>
      </c>
      <c r="U84" s="13">
        <f t="shared" si="33"/>
        <v>2920</v>
      </c>
      <c r="V84" s="13">
        <f t="shared" si="34"/>
        <v>919.8</v>
      </c>
      <c r="W84" s="13">
        <f t="shared" si="35"/>
        <v>2000.2</v>
      </c>
      <c r="X84" s="13">
        <v>79</v>
      </c>
      <c r="Y84" s="13">
        <f t="shared" si="36"/>
        <v>3160</v>
      </c>
      <c r="Z84" s="13">
        <f t="shared" si="37"/>
        <v>995.4</v>
      </c>
      <c r="AA84" s="13">
        <f t="shared" si="38"/>
        <v>2164.6</v>
      </c>
      <c r="AB84" s="13">
        <v>314</v>
      </c>
      <c r="AC84" s="13">
        <f t="shared" si="39"/>
        <v>12560</v>
      </c>
      <c r="AD84" s="13">
        <f t="shared" si="40"/>
        <v>3956.4</v>
      </c>
      <c r="AE84" s="13">
        <f t="shared" si="41"/>
        <v>8603.6</v>
      </c>
      <c r="AF84" s="13">
        <v>156</v>
      </c>
      <c r="AG84" s="13">
        <f t="shared" si="42"/>
        <v>6240</v>
      </c>
      <c r="AH84" s="13">
        <f t="shared" si="43"/>
        <v>1965.6</v>
      </c>
      <c r="AI84" s="13">
        <f t="shared" si="44"/>
        <v>4274.3999999999996</v>
      </c>
      <c r="AJ84" s="12" t="s">
        <v>199</v>
      </c>
      <c r="AK84">
        <v>97</v>
      </c>
    </row>
    <row r="85" spans="1:37" x14ac:dyDescent="0.35">
      <c r="A85" t="s">
        <v>25</v>
      </c>
      <c r="B85" s="2" t="s">
        <v>107</v>
      </c>
      <c r="C85" s="2" t="s">
        <v>158</v>
      </c>
      <c r="D85" s="12">
        <v>4.5</v>
      </c>
      <c r="E85" s="12">
        <f>VLOOKUP(C85,Information!$B$24:$C$42,2)</f>
        <v>3</v>
      </c>
      <c r="F85" s="12">
        <f t="shared" si="23"/>
        <v>13.5</v>
      </c>
      <c r="G85" s="12">
        <v>50</v>
      </c>
      <c r="H85" s="13">
        <v>40</v>
      </c>
      <c r="I85" s="13">
        <f t="shared" si="24"/>
        <v>2000</v>
      </c>
      <c r="J85" s="13">
        <f t="shared" si="25"/>
        <v>540</v>
      </c>
      <c r="K85" s="13">
        <f t="shared" si="26"/>
        <v>1460</v>
      </c>
      <c r="L85" s="13">
        <v>33</v>
      </c>
      <c r="M85" s="13">
        <f t="shared" si="27"/>
        <v>1650</v>
      </c>
      <c r="N85" s="13">
        <f t="shared" si="28"/>
        <v>445.5</v>
      </c>
      <c r="O85" s="13">
        <f t="shared" si="29"/>
        <v>1204.5</v>
      </c>
      <c r="P85" s="13">
        <v>45</v>
      </c>
      <c r="Q85" s="13">
        <f t="shared" si="30"/>
        <v>2250</v>
      </c>
      <c r="R85" s="13">
        <f t="shared" si="31"/>
        <v>607.5</v>
      </c>
      <c r="S85" s="13">
        <f t="shared" si="32"/>
        <v>1642.5</v>
      </c>
      <c r="T85" s="13">
        <v>20</v>
      </c>
      <c r="U85" s="13">
        <f t="shared" si="33"/>
        <v>1000</v>
      </c>
      <c r="V85" s="13">
        <f t="shared" si="34"/>
        <v>270</v>
      </c>
      <c r="W85" s="13">
        <f t="shared" si="35"/>
        <v>730</v>
      </c>
      <c r="X85" s="13">
        <v>15</v>
      </c>
      <c r="Y85" s="13">
        <f t="shared" si="36"/>
        <v>750</v>
      </c>
      <c r="Z85" s="13">
        <f t="shared" si="37"/>
        <v>202.5</v>
      </c>
      <c r="AA85" s="13">
        <f t="shared" si="38"/>
        <v>547.5</v>
      </c>
      <c r="AB85" s="13">
        <v>55</v>
      </c>
      <c r="AC85" s="13">
        <f t="shared" si="39"/>
        <v>2750</v>
      </c>
      <c r="AD85" s="13">
        <f t="shared" si="40"/>
        <v>742.5</v>
      </c>
      <c r="AE85" s="13">
        <f t="shared" si="41"/>
        <v>2007.5</v>
      </c>
      <c r="AF85" s="13">
        <v>46</v>
      </c>
      <c r="AG85" s="13">
        <f t="shared" si="42"/>
        <v>2300</v>
      </c>
      <c r="AH85" s="13">
        <f t="shared" si="43"/>
        <v>621</v>
      </c>
      <c r="AI85" s="13">
        <f t="shared" si="44"/>
        <v>1679</v>
      </c>
      <c r="AJ85" s="12" t="s">
        <v>199</v>
      </c>
      <c r="AK85">
        <v>100</v>
      </c>
    </row>
    <row r="86" spans="1:37" x14ac:dyDescent="0.35">
      <c r="A86" t="s">
        <v>25</v>
      </c>
      <c r="B86" s="2" t="s">
        <v>107</v>
      </c>
      <c r="C86" s="2" t="s">
        <v>171</v>
      </c>
      <c r="D86" s="12">
        <v>4.5</v>
      </c>
      <c r="E86" s="12">
        <f>VLOOKUP(C86,Information!$B$24:$C$42,2)</f>
        <v>3.2</v>
      </c>
      <c r="F86" s="12">
        <f t="shared" si="23"/>
        <v>14.4</v>
      </c>
      <c r="G86" s="12">
        <v>65</v>
      </c>
      <c r="H86" s="13">
        <v>5</v>
      </c>
      <c r="I86" s="13">
        <f t="shared" si="24"/>
        <v>325</v>
      </c>
      <c r="J86" s="13">
        <f t="shared" si="25"/>
        <v>72</v>
      </c>
      <c r="K86" s="13">
        <f t="shared" si="26"/>
        <v>253</v>
      </c>
      <c r="L86" s="13"/>
      <c r="M86" s="13">
        <f t="shared" si="27"/>
        <v>0</v>
      </c>
      <c r="N86" s="13">
        <f t="shared" si="28"/>
        <v>0</v>
      </c>
      <c r="O86" s="13">
        <f t="shared" si="29"/>
        <v>0</v>
      </c>
      <c r="P86" s="13"/>
      <c r="Q86" s="13">
        <f t="shared" si="30"/>
        <v>0</v>
      </c>
      <c r="R86" s="13">
        <f t="shared" si="31"/>
        <v>0</v>
      </c>
      <c r="S86" s="13">
        <f t="shared" si="32"/>
        <v>0</v>
      </c>
      <c r="T86" s="13"/>
      <c r="U86" s="13">
        <f t="shared" si="33"/>
        <v>0</v>
      </c>
      <c r="V86" s="13">
        <f t="shared" si="34"/>
        <v>0</v>
      </c>
      <c r="W86" s="13">
        <f t="shared" si="35"/>
        <v>0</v>
      </c>
      <c r="X86" s="13"/>
      <c r="Y86" s="13">
        <f t="shared" si="36"/>
        <v>0</v>
      </c>
      <c r="Z86" s="13">
        <f t="shared" si="37"/>
        <v>0</v>
      </c>
      <c r="AA86" s="13">
        <f t="shared" si="38"/>
        <v>0</v>
      </c>
      <c r="AB86" s="13"/>
      <c r="AC86" s="13">
        <f t="shared" si="39"/>
        <v>0</v>
      </c>
      <c r="AD86" s="13">
        <f t="shared" si="40"/>
        <v>0</v>
      </c>
      <c r="AE86" s="13">
        <f t="shared" si="41"/>
        <v>0</v>
      </c>
      <c r="AF86" s="13"/>
      <c r="AG86" s="13">
        <f t="shared" si="42"/>
        <v>0</v>
      </c>
      <c r="AH86" s="13">
        <f t="shared" si="43"/>
        <v>0</v>
      </c>
      <c r="AI86" s="13">
        <f t="shared" si="44"/>
        <v>0</v>
      </c>
      <c r="AJ86" s="12" t="s">
        <v>199</v>
      </c>
      <c r="AK86">
        <v>94</v>
      </c>
    </row>
    <row r="87" spans="1:37" x14ac:dyDescent="0.35">
      <c r="A87" t="s">
        <v>16</v>
      </c>
      <c r="B87" t="s">
        <v>142</v>
      </c>
      <c r="C87" s="2" t="s">
        <v>157</v>
      </c>
      <c r="D87" s="12">
        <v>5</v>
      </c>
      <c r="E87" s="12">
        <f>VLOOKUP(C87,Information!$B$24:$C$42,2)</f>
        <v>2.8</v>
      </c>
      <c r="F87" s="12">
        <f t="shared" si="23"/>
        <v>14</v>
      </c>
      <c r="G87" s="12">
        <v>85</v>
      </c>
      <c r="H87" s="13">
        <v>268</v>
      </c>
      <c r="I87" s="13">
        <f t="shared" si="24"/>
        <v>22780</v>
      </c>
      <c r="J87" s="13">
        <f t="shared" si="25"/>
        <v>3752</v>
      </c>
      <c r="K87" s="13">
        <f t="shared" si="26"/>
        <v>19028</v>
      </c>
      <c r="L87" s="13">
        <v>253</v>
      </c>
      <c r="M87" s="13">
        <f t="shared" si="27"/>
        <v>21505</v>
      </c>
      <c r="N87" s="13">
        <f t="shared" si="28"/>
        <v>3542</v>
      </c>
      <c r="O87" s="13">
        <f t="shared" si="29"/>
        <v>17963</v>
      </c>
      <c r="P87" s="13">
        <v>178</v>
      </c>
      <c r="Q87" s="13">
        <f t="shared" si="30"/>
        <v>15130</v>
      </c>
      <c r="R87" s="13">
        <f t="shared" si="31"/>
        <v>2492</v>
      </c>
      <c r="S87" s="13">
        <f t="shared" si="32"/>
        <v>12638</v>
      </c>
      <c r="T87" s="13">
        <v>360</v>
      </c>
      <c r="U87" s="13">
        <f t="shared" si="33"/>
        <v>30600</v>
      </c>
      <c r="V87" s="13">
        <f t="shared" si="34"/>
        <v>5040</v>
      </c>
      <c r="W87" s="13">
        <f t="shared" si="35"/>
        <v>25560</v>
      </c>
      <c r="X87" s="13">
        <v>816</v>
      </c>
      <c r="Y87" s="13">
        <f t="shared" si="36"/>
        <v>69360</v>
      </c>
      <c r="Z87" s="13">
        <f t="shared" si="37"/>
        <v>11424</v>
      </c>
      <c r="AA87" s="13">
        <f t="shared" si="38"/>
        <v>57936</v>
      </c>
      <c r="AB87" s="13">
        <v>410</v>
      </c>
      <c r="AC87" s="13">
        <f t="shared" si="39"/>
        <v>34850</v>
      </c>
      <c r="AD87" s="13">
        <f t="shared" si="40"/>
        <v>5740</v>
      </c>
      <c r="AE87" s="13">
        <f t="shared" si="41"/>
        <v>29110</v>
      </c>
      <c r="AF87" s="13">
        <v>301</v>
      </c>
      <c r="AG87" s="13">
        <f t="shared" si="42"/>
        <v>25585</v>
      </c>
      <c r="AH87" s="13">
        <f t="shared" si="43"/>
        <v>4214</v>
      </c>
      <c r="AI87" s="13">
        <f t="shared" si="44"/>
        <v>21371</v>
      </c>
      <c r="AJ87" s="12" t="s">
        <v>199</v>
      </c>
      <c r="AK87">
        <v>93</v>
      </c>
    </row>
    <row r="88" spans="1:37" x14ac:dyDescent="0.35">
      <c r="A88" t="s">
        <v>16</v>
      </c>
      <c r="B88" t="s">
        <v>142</v>
      </c>
      <c r="C88" s="2" t="s">
        <v>158</v>
      </c>
      <c r="D88" s="12">
        <v>5</v>
      </c>
      <c r="E88" s="12">
        <f>VLOOKUP(C88,Information!$B$24:$C$42,2)</f>
        <v>3</v>
      </c>
      <c r="F88" s="12">
        <f t="shared" si="23"/>
        <v>15</v>
      </c>
      <c r="G88" s="12">
        <v>85</v>
      </c>
      <c r="H88" s="13">
        <v>180</v>
      </c>
      <c r="I88" s="13">
        <f t="shared" si="24"/>
        <v>15300</v>
      </c>
      <c r="J88" s="13">
        <f t="shared" si="25"/>
        <v>2700</v>
      </c>
      <c r="K88" s="13">
        <f t="shared" si="26"/>
        <v>12600</v>
      </c>
      <c r="L88" s="13"/>
      <c r="M88" s="13">
        <f t="shared" si="27"/>
        <v>0</v>
      </c>
      <c r="N88" s="13">
        <f t="shared" si="28"/>
        <v>0</v>
      </c>
      <c r="O88" s="13">
        <f t="shared" si="29"/>
        <v>0</v>
      </c>
      <c r="P88" s="13"/>
      <c r="Q88" s="13">
        <f t="shared" si="30"/>
        <v>0</v>
      </c>
      <c r="R88" s="13">
        <f t="shared" si="31"/>
        <v>0</v>
      </c>
      <c r="S88" s="13">
        <f t="shared" si="32"/>
        <v>0</v>
      </c>
      <c r="T88" s="13"/>
      <c r="U88" s="13">
        <f t="shared" si="33"/>
        <v>0</v>
      </c>
      <c r="V88" s="13">
        <f t="shared" si="34"/>
        <v>0</v>
      </c>
      <c r="W88" s="13">
        <f t="shared" si="35"/>
        <v>0</v>
      </c>
      <c r="X88" s="13"/>
      <c r="Y88" s="13">
        <f t="shared" si="36"/>
        <v>0</v>
      </c>
      <c r="Z88" s="13">
        <f t="shared" si="37"/>
        <v>0</v>
      </c>
      <c r="AA88" s="13">
        <f t="shared" si="38"/>
        <v>0</v>
      </c>
      <c r="AB88" s="13"/>
      <c r="AC88" s="13">
        <f t="shared" si="39"/>
        <v>0</v>
      </c>
      <c r="AD88" s="13">
        <f t="shared" si="40"/>
        <v>0</v>
      </c>
      <c r="AE88" s="13">
        <f t="shared" si="41"/>
        <v>0</v>
      </c>
      <c r="AF88" s="13"/>
      <c r="AG88" s="13">
        <f t="shared" si="42"/>
        <v>0</v>
      </c>
      <c r="AH88" s="13">
        <f t="shared" si="43"/>
        <v>0</v>
      </c>
      <c r="AI88" s="13">
        <f t="shared" si="44"/>
        <v>0</v>
      </c>
      <c r="AJ88" s="12" t="s">
        <v>199</v>
      </c>
      <c r="AK88">
        <v>98</v>
      </c>
    </row>
    <row r="89" spans="1:37" x14ac:dyDescent="0.35">
      <c r="A89" t="s">
        <v>23</v>
      </c>
      <c r="B89" t="s">
        <v>107</v>
      </c>
      <c r="C89" s="2" t="s">
        <v>157</v>
      </c>
      <c r="D89" s="12">
        <v>3.5</v>
      </c>
      <c r="E89" s="12">
        <f>VLOOKUP(C89,Information!$B$24:$C$42,2)</f>
        <v>2.8</v>
      </c>
      <c r="F89" s="12">
        <f t="shared" si="23"/>
        <v>9.7999999999999989</v>
      </c>
      <c r="G89" s="12">
        <v>35</v>
      </c>
      <c r="H89" s="13">
        <v>124</v>
      </c>
      <c r="I89" s="13">
        <f t="shared" si="24"/>
        <v>4340</v>
      </c>
      <c r="J89" s="13">
        <f t="shared" si="25"/>
        <v>1215.1999999999998</v>
      </c>
      <c r="K89" s="13">
        <f t="shared" si="26"/>
        <v>3124.8</v>
      </c>
      <c r="L89" s="13">
        <v>4</v>
      </c>
      <c r="M89" s="13">
        <f t="shared" si="27"/>
        <v>140</v>
      </c>
      <c r="N89" s="13">
        <f t="shared" si="28"/>
        <v>39.199999999999996</v>
      </c>
      <c r="O89" s="13">
        <f t="shared" si="29"/>
        <v>100.80000000000001</v>
      </c>
      <c r="P89" s="13">
        <v>127</v>
      </c>
      <c r="Q89" s="13">
        <f t="shared" si="30"/>
        <v>4445</v>
      </c>
      <c r="R89" s="13">
        <f t="shared" si="31"/>
        <v>1244.5999999999999</v>
      </c>
      <c r="S89" s="13">
        <f t="shared" si="32"/>
        <v>3200.4</v>
      </c>
      <c r="T89" s="13">
        <v>35</v>
      </c>
      <c r="U89" s="13">
        <f t="shared" si="33"/>
        <v>1225</v>
      </c>
      <c r="V89" s="13">
        <f t="shared" si="34"/>
        <v>342.99999999999994</v>
      </c>
      <c r="W89" s="13">
        <f t="shared" si="35"/>
        <v>882</v>
      </c>
      <c r="X89" s="13">
        <v>38</v>
      </c>
      <c r="Y89" s="13">
        <f t="shared" si="36"/>
        <v>1330</v>
      </c>
      <c r="Z89" s="13">
        <f t="shared" si="37"/>
        <v>372.4</v>
      </c>
      <c r="AA89" s="13">
        <f t="shared" si="38"/>
        <v>957.6</v>
      </c>
      <c r="AB89" s="13">
        <v>12</v>
      </c>
      <c r="AC89" s="13">
        <f t="shared" si="39"/>
        <v>420</v>
      </c>
      <c r="AD89" s="13">
        <f t="shared" si="40"/>
        <v>117.6</v>
      </c>
      <c r="AE89" s="13">
        <f t="shared" si="41"/>
        <v>302.39999999999998</v>
      </c>
      <c r="AF89" s="13">
        <v>0</v>
      </c>
      <c r="AG89" s="13">
        <f t="shared" si="42"/>
        <v>0</v>
      </c>
      <c r="AH89" s="13">
        <f t="shared" si="43"/>
        <v>0</v>
      </c>
      <c r="AI89" s="13">
        <f t="shared" si="44"/>
        <v>0</v>
      </c>
      <c r="AJ89" s="12" t="s">
        <v>199</v>
      </c>
      <c r="AK89">
        <v>97</v>
      </c>
    </row>
    <row r="90" spans="1:37" x14ac:dyDescent="0.35">
      <c r="A90" t="s">
        <v>23</v>
      </c>
      <c r="B90" t="s">
        <v>107</v>
      </c>
      <c r="C90" s="2" t="s">
        <v>158</v>
      </c>
      <c r="D90" s="12">
        <v>3.5</v>
      </c>
      <c r="E90" s="12">
        <f>VLOOKUP(C90,Information!$B$24:$C$42,2)</f>
        <v>3</v>
      </c>
      <c r="F90" s="12">
        <f t="shared" si="23"/>
        <v>10.5</v>
      </c>
      <c r="G90" s="12">
        <v>45</v>
      </c>
      <c r="H90" s="13">
        <v>24</v>
      </c>
      <c r="I90" s="13">
        <f t="shared" si="24"/>
        <v>1080</v>
      </c>
      <c r="J90" s="13">
        <f t="shared" si="25"/>
        <v>252</v>
      </c>
      <c r="K90" s="13">
        <f t="shared" si="26"/>
        <v>828</v>
      </c>
      <c r="L90" s="13"/>
      <c r="M90" s="13">
        <f t="shared" si="27"/>
        <v>0</v>
      </c>
      <c r="N90" s="13">
        <f t="shared" si="28"/>
        <v>0</v>
      </c>
      <c r="O90" s="13">
        <f t="shared" si="29"/>
        <v>0</v>
      </c>
      <c r="P90" s="13"/>
      <c r="Q90" s="13">
        <f t="shared" si="30"/>
        <v>0</v>
      </c>
      <c r="R90" s="13">
        <f t="shared" si="31"/>
        <v>0</v>
      </c>
      <c r="S90" s="13">
        <f t="shared" si="32"/>
        <v>0</v>
      </c>
      <c r="T90" s="13"/>
      <c r="U90" s="13">
        <f t="shared" si="33"/>
        <v>0</v>
      </c>
      <c r="V90" s="13">
        <f t="shared" si="34"/>
        <v>0</v>
      </c>
      <c r="W90" s="13">
        <f t="shared" si="35"/>
        <v>0</v>
      </c>
      <c r="X90" s="13"/>
      <c r="Y90" s="13">
        <f t="shared" si="36"/>
        <v>0</v>
      </c>
      <c r="Z90" s="13">
        <f t="shared" si="37"/>
        <v>0</v>
      </c>
      <c r="AA90" s="13">
        <f t="shared" si="38"/>
        <v>0</v>
      </c>
      <c r="AB90" s="13"/>
      <c r="AC90" s="13">
        <f t="shared" si="39"/>
        <v>0</v>
      </c>
      <c r="AD90" s="13">
        <f t="shared" si="40"/>
        <v>0</v>
      </c>
      <c r="AE90" s="13">
        <f t="shared" si="41"/>
        <v>0</v>
      </c>
      <c r="AF90" s="13"/>
      <c r="AG90" s="13">
        <f t="shared" si="42"/>
        <v>0</v>
      </c>
      <c r="AH90" s="13">
        <f t="shared" si="43"/>
        <v>0</v>
      </c>
      <c r="AI90" s="13">
        <f t="shared" si="44"/>
        <v>0</v>
      </c>
      <c r="AJ90" s="12" t="s">
        <v>199</v>
      </c>
      <c r="AK90">
        <v>91</v>
      </c>
    </row>
    <row r="91" spans="1:37" x14ac:dyDescent="0.35">
      <c r="A91" t="s">
        <v>23</v>
      </c>
      <c r="B91" t="s">
        <v>107</v>
      </c>
      <c r="C91" s="2" t="s">
        <v>171</v>
      </c>
      <c r="D91" s="12">
        <v>3.5</v>
      </c>
      <c r="E91" s="12">
        <f>VLOOKUP(C91,Information!$B$24:$C$42,2)</f>
        <v>3.2</v>
      </c>
      <c r="F91" s="12">
        <f t="shared" si="23"/>
        <v>11.200000000000001</v>
      </c>
      <c r="G91" s="12">
        <v>60</v>
      </c>
      <c r="H91" s="13">
        <v>3</v>
      </c>
      <c r="I91" s="13">
        <f t="shared" si="24"/>
        <v>180</v>
      </c>
      <c r="J91" s="13">
        <f t="shared" si="25"/>
        <v>33.6</v>
      </c>
      <c r="K91" s="13">
        <f t="shared" si="26"/>
        <v>146.4</v>
      </c>
      <c r="L91" s="13"/>
      <c r="M91" s="13">
        <f t="shared" si="27"/>
        <v>0</v>
      </c>
      <c r="N91" s="13">
        <f t="shared" si="28"/>
        <v>0</v>
      </c>
      <c r="O91" s="13">
        <f t="shared" si="29"/>
        <v>0</v>
      </c>
      <c r="P91" s="13"/>
      <c r="Q91" s="13">
        <f t="shared" si="30"/>
        <v>0</v>
      </c>
      <c r="R91" s="13">
        <f t="shared" si="31"/>
        <v>0</v>
      </c>
      <c r="S91" s="13">
        <f t="shared" si="32"/>
        <v>0</v>
      </c>
      <c r="T91" s="13"/>
      <c r="U91" s="13">
        <f t="shared" si="33"/>
        <v>0</v>
      </c>
      <c r="V91" s="13">
        <f t="shared" si="34"/>
        <v>0</v>
      </c>
      <c r="W91" s="13">
        <f t="shared" si="35"/>
        <v>0</v>
      </c>
      <c r="X91" s="13"/>
      <c r="Y91" s="13">
        <f t="shared" si="36"/>
        <v>0</v>
      </c>
      <c r="Z91" s="13">
        <f t="shared" si="37"/>
        <v>0</v>
      </c>
      <c r="AA91" s="13">
        <f t="shared" si="38"/>
        <v>0</v>
      </c>
      <c r="AB91" s="13"/>
      <c r="AC91" s="13">
        <f t="shared" si="39"/>
        <v>0</v>
      </c>
      <c r="AD91" s="13">
        <f t="shared" si="40"/>
        <v>0</v>
      </c>
      <c r="AE91" s="13">
        <f t="shared" si="41"/>
        <v>0</v>
      </c>
      <c r="AF91" s="13"/>
      <c r="AG91" s="13">
        <f t="shared" si="42"/>
        <v>0</v>
      </c>
      <c r="AH91" s="13">
        <f t="shared" si="43"/>
        <v>0</v>
      </c>
      <c r="AI91" s="13">
        <f t="shared" si="44"/>
        <v>0</v>
      </c>
      <c r="AJ91" s="12" t="s">
        <v>199</v>
      </c>
      <c r="AK91">
        <v>94</v>
      </c>
    </row>
    <row r="92" spans="1:37" x14ac:dyDescent="0.35">
      <c r="A92" t="s">
        <v>13</v>
      </c>
      <c r="B92" s="2" t="s">
        <v>144</v>
      </c>
      <c r="C92" s="2" t="s">
        <v>157</v>
      </c>
      <c r="D92" s="12">
        <v>5</v>
      </c>
      <c r="E92" s="12">
        <f>VLOOKUP(C92,Information!$B$24:$C$42,2)</f>
        <v>2.8</v>
      </c>
      <c r="F92" s="12">
        <f t="shared" si="23"/>
        <v>14</v>
      </c>
      <c r="G92" s="12">
        <v>56</v>
      </c>
      <c r="H92" s="13">
        <v>61</v>
      </c>
      <c r="I92" s="13">
        <f t="shared" si="24"/>
        <v>3416</v>
      </c>
      <c r="J92" s="13">
        <f t="shared" si="25"/>
        <v>854</v>
      </c>
      <c r="K92" s="13">
        <f t="shared" si="26"/>
        <v>2562</v>
      </c>
      <c r="L92" s="13">
        <v>97</v>
      </c>
      <c r="M92" s="13">
        <f t="shared" si="27"/>
        <v>5432</v>
      </c>
      <c r="N92" s="13">
        <f t="shared" si="28"/>
        <v>1358</v>
      </c>
      <c r="O92" s="13">
        <f t="shared" si="29"/>
        <v>4074</v>
      </c>
      <c r="P92" s="13">
        <v>29</v>
      </c>
      <c r="Q92" s="13">
        <f t="shared" si="30"/>
        <v>1624</v>
      </c>
      <c r="R92" s="13">
        <f t="shared" si="31"/>
        <v>406</v>
      </c>
      <c r="S92" s="13">
        <f t="shared" si="32"/>
        <v>1218</v>
      </c>
      <c r="T92" s="13">
        <v>91</v>
      </c>
      <c r="U92" s="13">
        <f t="shared" si="33"/>
        <v>5096</v>
      </c>
      <c r="V92" s="13">
        <f t="shared" si="34"/>
        <v>1274</v>
      </c>
      <c r="W92" s="13">
        <f t="shared" si="35"/>
        <v>3822</v>
      </c>
      <c r="X92" s="13">
        <v>62</v>
      </c>
      <c r="Y92" s="13">
        <f t="shared" si="36"/>
        <v>3472</v>
      </c>
      <c r="Z92" s="13">
        <f t="shared" si="37"/>
        <v>868</v>
      </c>
      <c r="AA92" s="13">
        <f t="shared" si="38"/>
        <v>2604</v>
      </c>
      <c r="AB92" s="13">
        <v>419</v>
      </c>
      <c r="AC92" s="13">
        <f t="shared" si="39"/>
        <v>23464</v>
      </c>
      <c r="AD92" s="13">
        <f t="shared" si="40"/>
        <v>5866</v>
      </c>
      <c r="AE92" s="13">
        <f t="shared" si="41"/>
        <v>17598</v>
      </c>
      <c r="AF92" s="13">
        <v>37</v>
      </c>
      <c r="AG92" s="13">
        <f t="shared" si="42"/>
        <v>2072</v>
      </c>
      <c r="AH92" s="13">
        <f t="shared" si="43"/>
        <v>518</v>
      </c>
      <c r="AI92" s="13">
        <f t="shared" si="44"/>
        <v>1554</v>
      </c>
      <c r="AJ92" s="12" t="s">
        <v>199</v>
      </c>
      <c r="AK92">
        <v>96</v>
      </c>
    </row>
    <row r="93" spans="1:37" x14ac:dyDescent="0.35">
      <c r="A93" t="s">
        <v>13</v>
      </c>
      <c r="B93" s="2" t="s">
        <v>144</v>
      </c>
      <c r="C93" s="2" t="s">
        <v>158</v>
      </c>
      <c r="D93" s="12">
        <v>5</v>
      </c>
      <c r="E93" s="12">
        <f>VLOOKUP(C93,Information!$B$24:$C$42,2)</f>
        <v>3</v>
      </c>
      <c r="F93" s="12">
        <f t="shared" si="23"/>
        <v>15</v>
      </c>
      <c r="G93" s="12">
        <v>66</v>
      </c>
      <c r="H93" s="13">
        <v>87</v>
      </c>
      <c r="I93" s="13">
        <f t="shared" si="24"/>
        <v>5742</v>
      </c>
      <c r="J93" s="13">
        <f t="shared" si="25"/>
        <v>1305</v>
      </c>
      <c r="K93" s="13">
        <f t="shared" si="26"/>
        <v>4437</v>
      </c>
      <c r="L93" s="13">
        <v>65</v>
      </c>
      <c r="M93" s="13">
        <f t="shared" si="27"/>
        <v>4290</v>
      </c>
      <c r="N93" s="13">
        <f t="shared" si="28"/>
        <v>975</v>
      </c>
      <c r="O93" s="13">
        <f t="shared" si="29"/>
        <v>3315</v>
      </c>
      <c r="P93" s="13">
        <v>50</v>
      </c>
      <c r="Q93" s="13">
        <f t="shared" si="30"/>
        <v>3300</v>
      </c>
      <c r="R93" s="13">
        <f t="shared" si="31"/>
        <v>750</v>
      </c>
      <c r="S93" s="13">
        <f t="shared" si="32"/>
        <v>2550</v>
      </c>
      <c r="T93" s="13">
        <v>67</v>
      </c>
      <c r="U93" s="13">
        <f t="shared" si="33"/>
        <v>4422</v>
      </c>
      <c r="V93" s="13">
        <f t="shared" si="34"/>
        <v>1005</v>
      </c>
      <c r="W93" s="13">
        <f t="shared" si="35"/>
        <v>3417</v>
      </c>
      <c r="X93" s="13">
        <v>50</v>
      </c>
      <c r="Y93" s="13">
        <f t="shared" si="36"/>
        <v>3300</v>
      </c>
      <c r="Z93" s="13">
        <f t="shared" si="37"/>
        <v>750</v>
      </c>
      <c r="AA93" s="13">
        <f t="shared" si="38"/>
        <v>2550</v>
      </c>
      <c r="AB93" s="13">
        <v>35</v>
      </c>
      <c r="AC93" s="13">
        <f t="shared" si="39"/>
        <v>2310</v>
      </c>
      <c r="AD93" s="13">
        <f t="shared" si="40"/>
        <v>525</v>
      </c>
      <c r="AE93" s="13">
        <f t="shared" si="41"/>
        <v>1785</v>
      </c>
      <c r="AF93" s="13">
        <v>55</v>
      </c>
      <c r="AG93" s="13">
        <f t="shared" si="42"/>
        <v>3630</v>
      </c>
      <c r="AH93" s="13">
        <f t="shared" si="43"/>
        <v>825</v>
      </c>
      <c r="AI93" s="13">
        <f t="shared" si="44"/>
        <v>2805</v>
      </c>
      <c r="AJ93" s="12" t="s">
        <v>199</v>
      </c>
      <c r="AK93">
        <v>91</v>
      </c>
    </row>
    <row r="94" spans="1:37" x14ac:dyDescent="0.35">
      <c r="A94" t="s">
        <v>13</v>
      </c>
      <c r="B94" s="2" t="s">
        <v>144</v>
      </c>
      <c r="C94" s="2" t="s">
        <v>167</v>
      </c>
      <c r="D94" s="12">
        <v>5</v>
      </c>
      <c r="E94" s="12">
        <f>VLOOKUP(C94,Information!$B$24:$C$42,2)</f>
        <v>3</v>
      </c>
      <c r="F94" s="12">
        <f t="shared" si="23"/>
        <v>15</v>
      </c>
      <c r="G94" s="12">
        <v>66</v>
      </c>
      <c r="H94" s="13"/>
      <c r="I94" s="13">
        <f t="shared" si="24"/>
        <v>0</v>
      </c>
      <c r="J94" s="13">
        <f t="shared" si="25"/>
        <v>0</v>
      </c>
      <c r="K94" s="13">
        <f t="shared" si="26"/>
        <v>0</v>
      </c>
      <c r="L94" s="13">
        <v>5</v>
      </c>
      <c r="M94" s="13">
        <f t="shared" si="27"/>
        <v>330</v>
      </c>
      <c r="N94" s="13">
        <f t="shared" si="28"/>
        <v>75</v>
      </c>
      <c r="O94" s="13">
        <f t="shared" si="29"/>
        <v>255</v>
      </c>
      <c r="P94" s="13"/>
      <c r="Q94" s="13">
        <f t="shared" si="30"/>
        <v>0</v>
      </c>
      <c r="R94" s="13">
        <f t="shared" si="31"/>
        <v>0</v>
      </c>
      <c r="S94" s="13">
        <f t="shared" si="32"/>
        <v>0</v>
      </c>
      <c r="T94" s="13"/>
      <c r="U94" s="13">
        <f t="shared" si="33"/>
        <v>0</v>
      </c>
      <c r="V94" s="13">
        <f t="shared" si="34"/>
        <v>0</v>
      </c>
      <c r="W94" s="13">
        <f t="shared" si="35"/>
        <v>0</v>
      </c>
      <c r="X94" s="13"/>
      <c r="Y94" s="13">
        <f t="shared" si="36"/>
        <v>0</v>
      </c>
      <c r="Z94" s="13">
        <f t="shared" si="37"/>
        <v>0</v>
      </c>
      <c r="AA94" s="13">
        <f t="shared" si="38"/>
        <v>0</v>
      </c>
      <c r="AB94" s="13"/>
      <c r="AC94" s="13">
        <f t="shared" si="39"/>
        <v>0</v>
      </c>
      <c r="AD94" s="13">
        <f t="shared" si="40"/>
        <v>0</v>
      </c>
      <c r="AE94" s="13">
        <f t="shared" si="41"/>
        <v>0</v>
      </c>
      <c r="AF94" s="13"/>
      <c r="AG94" s="13">
        <f t="shared" si="42"/>
        <v>0</v>
      </c>
      <c r="AH94" s="13">
        <f t="shared" si="43"/>
        <v>0</v>
      </c>
      <c r="AI94" s="13">
        <f t="shared" si="44"/>
        <v>0</v>
      </c>
      <c r="AJ94" s="12" t="s">
        <v>199</v>
      </c>
      <c r="AK94">
        <v>91</v>
      </c>
    </row>
    <row r="95" spans="1:37" x14ac:dyDescent="0.35">
      <c r="A95" t="s">
        <v>13</v>
      </c>
      <c r="B95" s="2" t="s">
        <v>144</v>
      </c>
      <c r="C95" s="2" t="s">
        <v>159</v>
      </c>
      <c r="D95" s="12">
        <v>5</v>
      </c>
      <c r="E95" s="12">
        <f>VLOOKUP(C95,Information!$B$24:$C$42,2)</f>
        <v>3</v>
      </c>
      <c r="F95" s="12">
        <f t="shared" si="23"/>
        <v>15</v>
      </c>
      <c r="G95" s="12">
        <v>66</v>
      </c>
      <c r="H95" s="13">
        <v>1</v>
      </c>
      <c r="I95" s="13">
        <f t="shared" si="24"/>
        <v>66</v>
      </c>
      <c r="J95" s="13">
        <f t="shared" si="25"/>
        <v>15</v>
      </c>
      <c r="K95" s="13">
        <f t="shared" si="26"/>
        <v>51</v>
      </c>
      <c r="L95" s="13"/>
      <c r="M95" s="13">
        <f t="shared" si="27"/>
        <v>0</v>
      </c>
      <c r="N95" s="13">
        <f t="shared" si="28"/>
        <v>0</v>
      </c>
      <c r="O95" s="13">
        <f t="shared" si="29"/>
        <v>0</v>
      </c>
      <c r="P95" s="13"/>
      <c r="Q95" s="13">
        <f t="shared" si="30"/>
        <v>0</v>
      </c>
      <c r="R95" s="13">
        <f t="shared" si="31"/>
        <v>0</v>
      </c>
      <c r="S95" s="13">
        <f t="shared" si="32"/>
        <v>0</v>
      </c>
      <c r="T95" s="13"/>
      <c r="U95" s="13">
        <f t="shared" si="33"/>
        <v>0</v>
      </c>
      <c r="V95" s="13">
        <f t="shared" si="34"/>
        <v>0</v>
      </c>
      <c r="W95" s="13">
        <f t="shared" si="35"/>
        <v>0</v>
      </c>
      <c r="X95" s="13"/>
      <c r="Y95" s="13">
        <f t="shared" si="36"/>
        <v>0</v>
      </c>
      <c r="Z95" s="13">
        <f t="shared" si="37"/>
        <v>0</v>
      </c>
      <c r="AA95" s="13">
        <f t="shared" si="38"/>
        <v>0</v>
      </c>
      <c r="AB95" s="13"/>
      <c r="AC95" s="13">
        <f t="shared" si="39"/>
        <v>0</v>
      </c>
      <c r="AD95" s="13">
        <f t="shared" si="40"/>
        <v>0</v>
      </c>
      <c r="AE95" s="13">
        <f t="shared" si="41"/>
        <v>0</v>
      </c>
      <c r="AF95" s="13"/>
      <c r="AG95" s="13">
        <f t="shared" si="42"/>
        <v>0</v>
      </c>
      <c r="AH95" s="13">
        <f t="shared" si="43"/>
        <v>0</v>
      </c>
      <c r="AI95" s="13">
        <f t="shared" si="44"/>
        <v>0</v>
      </c>
      <c r="AJ95" s="12" t="s">
        <v>199</v>
      </c>
      <c r="AK95">
        <v>98</v>
      </c>
    </row>
    <row r="96" spans="1:37" x14ac:dyDescent="0.35">
      <c r="A96" t="s">
        <v>22</v>
      </c>
      <c r="B96" s="2" t="s">
        <v>107</v>
      </c>
      <c r="C96" s="2" t="s">
        <v>157</v>
      </c>
      <c r="D96" s="12">
        <v>8</v>
      </c>
      <c r="E96" s="12">
        <f>VLOOKUP(C96,Information!$B$24:$C$42,2)</f>
        <v>2.8</v>
      </c>
      <c r="F96" s="12">
        <f t="shared" si="23"/>
        <v>22.4</v>
      </c>
      <c r="G96" s="12">
        <v>65</v>
      </c>
      <c r="H96" s="13">
        <v>60</v>
      </c>
      <c r="I96" s="13">
        <f t="shared" si="24"/>
        <v>3900</v>
      </c>
      <c r="J96" s="13">
        <f t="shared" si="25"/>
        <v>1344</v>
      </c>
      <c r="K96" s="13">
        <f t="shared" si="26"/>
        <v>2556</v>
      </c>
      <c r="L96" s="13">
        <v>68</v>
      </c>
      <c r="M96" s="13">
        <f t="shared" si="27"/>
        <v>4420</v>
      </c>
      <c r="N96" s="13">
        <f t="shared" si="28"/>
        <v>1523.1999999999998</v>
      </c>
      <c r="O96" s="13">
        <f t="shared" si="29"/>
        <v>2896.8</v>
      </c>
      <c r="P96" s="13">
        <v>315</v>
      </c>
      <c r="Q96" s="13">
        <f t="shared" si="30"/>
        <v>20475</v>
      </c>
      <c r="R96" s="13">
        <f t="shared" si="31"/>
        <v>7056</v>
      </c>
      <c r="S96" s="13">
        <f t="shared" si="32"/>
        <v>13419</v>
      </c>
      <c r="T96" s="13">
        <v>56</v>
      </c>
      <c r="U96" s="13">
        <f t="shared" si="33"/>
        <v>3640</v>
      </c>
      <c r="V96" s="13">
        <f t="shared" si="34"/>
        <v>1254.3999999999999</v>
      </c>
      <c r="W96" s="13">
        <f t="shared" si="35"/>
        <v>2385.6000000000004</v>
      </c>
      <c r="X96" s="13">
        <v>132</v>
      </c>
      <c r="Y96" s="13">
        <f t="shared" si="36"/>
        <v>8580</v>
      </c>
      <c r="Z96" s="13">
        <f t="shared" si="37"/>
        <v>2956.7999999999997</v>
      </c>
      <c r="AA96" s="13">
        <f t="shared" si="38"/>
        <v>5623.2000000000007</v>
      </c>
      <c r="AB96" s="13">
        <v>160</v>
      </c>
      <c r="AC96" s="13">
        <f t="shared" si="39"/>
        <v>10400</v>
      </c>
      <c r="AD96" s="13">
        <f t="shared" si="40"/>
        <v>3584</v>
      </c>
      <c r="AE96" s="13">
        <f t="shared" si="41"/>
        <v>6816</v>
      </c>
      <c r="AF96" s="13">
        <v>168</v>
      </c>
      <c r="AG96" s="13">
        <f t="shared" si="42"/>
        <v>10920</v>
      </c>
      <c r="AH96" s="13">
        <f t="shared" si="43"/>
        <v>3763.2</v>
      </c>
      <c r="AI96" s="13">
        <f t="shared" si="44"/>
        <v>7156.8</v>
      </c>
      <c r="AJ96" s="12" t="s">
        <v>199</v>
      </c>
      <c r="AK96">
        <v>99</v>
      </c>
    </row>
    <row r="97" spans="1:37" x14ac:dyDescent="0.35">
      <c r="A97" t="s">
        <v>22</v>
      </c>
      <c r="B97" s="2" t="s">
        <v>107</v>
      </c>
      <c r="C97" s="2" t="s">
        <v>158</v>
      </c>
      <c r="D97" s="12">
        <v>8</v>
      </c>
      <c r="E97" s="12">
        <f>VLOOKUP(C97,Information!$B$24:$C$42,2)</f>
        <v>3</v>
      </c>
      <c r="F97" s="12">
        <f t="shared" si="23"/>
        <v>24</v>
      </c>
      <c r="G97" s="12">
        <v>75</v>
      </c>
      <c r="H97" s="13">
        <v>135</v>
      </c>
      <c r="I97" s="13">
        <f t="shared" si="24"/>
        <v>10125</v>
      </c>
      <c r="J97" s="13">
        <f t="shared" si="25"/>
        <v>3240</v>
      </c>
      <c r="K97" s="13">
        <f t="shared" si="26"/>
        <v>6885</v>
      </c>
      <c r="L97" s="13">
        <v>100</v>
      </c>
      <c r="M97" s="13">
        <f t="shared" si="27"/>
        <v>7500</v>
      </c>
      <c r="N97" s="13">
        <f t="shared" si="28"/>
        <v>2400</v>
      </c>
      <c r="O97" s="13">
        <f t="shared" si="29"/>
        <v>5100</v>
      </c>
      <c r="P97" s="13">
        <v>87</v>
      </c>
      <c r="Q97" s="13">
        <f t="shared" si="30"/>
        <v>6525</v>
      </c>
      <c r="R97" s="13">
        <f t="shared" si="31"/>
        <v>2088</v>
      </c>
      <c r="S97" s="13">
        <f t="shared" si="32"/>
        <v>4437</v>
      </c>
      <c r="T97" s="13">
        <v>15</v>
      </c>
      <c r="U97" s="13">
        <f t="shared" si="33"/>
        <v>1125</v>
      </c>
      <c r="V97" s="13">
        <f t="shared" si="34"/>
        <v>360</v>
      </c>
      <c r="W97" s="13">
        <f t="shared" si="35"/>
        <v>765</v>
      </c>
      <c r="X97" s="13">
        <v>57</v>
      </c>
      <c r="Y97" s="13">
        <f t="shared" si="36"/>
        <v>4275</v>
      </c>
      <c r="Z97" s="13">
        <f t="shared" si="37"/>
        <v>1368</v>
      </c>
      <c r="AA97" s="13">
        <f t="shared" si="38"/>
        <v>2907</v>
      </c>
      <c r="AB97" s="13">
        <v>180</v>
      </c>
      <c r="AC97" s="13">
        <f t="shared" si="39"/>
        <v>13500</v>
      </c>
      <c r="AD97" s="13">
        <f t="shared" si="40"/>
        <v>4320</v>
      </c>
      <c r="AE97" s="13">
        <f t="shared" si="41"/>
        <v>9180</v>
      </c>
      <c r="AF97" s="13">
        <v>167</v>
      </c>
      <c r="AG97" s="13">
        <f t="shared" si="42"/>
        <v>12525</v>
      </c>
      <c r="AH97" s="13">
        <f t="shared" si="43"/>
        <v>4008</v>
      </c>
      <c r="AI97" s="13">
        <f t="shared" si="44"/>
        <v>8517</v>
      </c>
      <c r="AJ97" s="12" t="s">
        <v>199</v>
      </c>
      <c r="AK97">
        <v>100</v>
      </c>
    </row>
    <row r="98" spans="1:37" x14ac:dyDescent="0.35">
      <c r="A98" t="s">
        <v>22</v>
      </c>
      <c r="B98" s="2" t="s">
        <v>107</v>
      </c>
      <c r="C98" s="2" t="s">
        <v>171</v>
      </c>
      <c r="D98" s="12">
        <v>8</v>
      </c>
      <c r="E98" s="12">
        <f>VLOOKUP(C98,Information!$B$24:$C$42,2)</f>
        <v>3.2</v>
      </c>
      <c r="F98" s="12">
        <f t="shared" si="23"/>
        <v>25.6</v>
      </c>
      <c r="G98" s="12">
        <v>85</v>
      </c>
      <c r="H98" s="13">
        <v>5</v>
      </c>
      <c r="I98" s="13">
        <f t="shared" si="24"/>
        <v>425</v>
      </c>
      <c r="J98" s="13">
        <f t="shared" si="25"/>
        <v>128</v>
      </c>
      <c r="K98" s="13">
        <f t="shared" si="26"/>
        <v>297</v>
      </c>
      <c r="L98" s="13"/>
      <c r="M98" s="13">
        <f t="shared" si="27"/>
        <v>0</v>
      </c>
      <c r="N98" s="13">
        <f t="shared" si="28"/>
        <v>0</v>
      </c>
      <c r="O98" s="13">
        <f t="shared" si="29"/>
        <v>0</v>
      </c>
      <c r="P98" s="13"/>
      <c r="Q98" s="13">
        <f t="shared" si="30"/>
        <v>0</v>
      </c>
      <c r="R98" s="13">
        <f t="shared" si="31"/>
        <v>0</v>
      </c>
      <c r="S98" s="13">
        <f t="shared" si="32"/>
        <v>0</v>
      </c>
      <c r="T98" s="13"/>
      <c r="U98" s="13">
        <f t="shared" si="33"/>
        <v>0</v>
      </c>
      <c r="V98" s="13">
        <f t="shared" si="34"/>
        <v>0</v>
      </c>
      <c r="W98" s="13">
        <f t="shared" si="35"/>
        <v>0</v>
      </c>
      <c r="X98" s="13"/>
      <c r="Y98" s="13">
        <f t="shared" si="36"/>
        <v>0</v>
      </c>
      <c r="Z98" s="13">
        <f t="shared" si="37"/>
        <v>0</v>
      </c>
      <c r="AA98" s="13">
        <f t="shared" si="38"/>
        <v>0</v>
      </c>
      <c r="AB98" s="13"/>
      <c r="AC98" s="13">
        <f t="shared" si="39"/>
        <v>0</v>
      </c>
      <c r="AD98" s="13">
        <f t="shared" si="40"/>
        <v>0</v>
      </c>
      <c r="AE98" s="13">
        <f t="shared" si="41"/>
        <v>0</v>
      </c>
      <c r="AF98" s="13"/>
      <c r="AG98" s="13">
        <f t="shared" si="42"/>
        <v>0</v>
      </c>
      <c r="AH98" s="13">
        <f t="shared" si="43"/>
        <v>0</v>
      </c>
      <c r="AI98" s="13">
        <f t="shared" si="44"/>
        <v>0</v>
      </c>
      <c r="AJ98" s="12" t="s">
        <v>199</v>
      </c>
      <c r="AK98">
        <v>97</v>
      </c>
    </row>
    <row r="99" spans="1:37" x14ac:dyDescent="0.35">
      <c r="A99" t="s">
        <v>18</v>
      </c>
      <c r="B99" s="2" t="s">
        <v>193</v>
      </c>
      <c r="C99" s="2" t="s">
        <v>157</v>
      </c>
      <c r="D99" s="12">
        <v>7</v>
      </c>
      <c r="E99" s="12">
        <f>VLOOKUP(C99,Information!$B$24:$C$42,2)</f>
        <v>2.8</v>
      </c>
      <c r="F99" s="12">
        <f t="shared" si="23"/>
        <v>19.599999999999998</v>
      </c>
      <c r="G99" s="12">
        <v>69</v>
      </c>
      <c r="H99" s="13">
        <v>32</v>
      </c>
      <c r="I99" s="13">
        <f t="shared" si="24"/>
        <v>2208</v>
      </c>
      <c r="J99" s="13">
        <f t="shared" si="25"/>
        <v>627.19999999999993</v>
      </c>
      <c r="K99" s="13">
        <f t="shared" si="26"/>
        <v>1580.8000000000002</v>
      </c>
      <c r="L99" s="13">
        <v>20</v>
      </c>
      <c r="M99" s="13">
        <f t="shared" si="27"/>
        <v>1380</v>
      </c>
      <c r="N99" s="13">
        <f t="shared" si="28"/>
        <v>391.99999999999994</v>
      </c>
      <c r="O99" s="13">
        <f t="shared" si="29"/>
        <v>988</v>
      </c>
      <c r="P99" s="13">
        <v>24</v>
      </c>
      <c r="Q99" s="13">
        <f t="shared" si="30"/>
        <v>1656</v>
      </c>
      <c r="R99" s="13">
        <f t="shared" si="31"/>
        <v>470.4</v>
      </c>
      <c r="S99" s="13">
        <f t="shared" si="32"/>
        <v>1185.5999999999999</v>
      </c>
      <c r="T99" s="13">
        <v>49</v>
      </c>
      <c r="U99" s="13">
        <f t="shared" si="33"/>
        <v>3381</v>
      </c>
      <c r="V99" s="13">
        <f t="shared" si="34"/>
        <v>960.39999999999986</v>
      </c>
      <c r="W99" s="13">
        <f t="shared" si="35"/>
        <v>2420.6000000000004</v>
      </c>
      <c r="X99" s="13">
        <v>40</v>
      </c>
      <c r="Y99" s="13">
        <f t="shared" si="36"/>
        <v>2760</v>
      </c>
      <c r="Z99" s="13">
        <f t="shared" si="37"/>
        <v>783.99999999999989</v>
      </c>
      <c r="AA99" s="13">
        <f t="shared" si="38"/>
        <v>1976</v>
      </c>
      <c r="AB99" s="13">
        <v>69</v>
      </c>
      <c r="AC99" s="13">
        <f t="shared" si="39"/>
        <v>4761</v>
      </c>
      <c r="AD99" s="13">
        <f t="shared" si="40"/>
        <v>1352.3999999999999</v>
      </c>
      <c r="AE99" s="13">
        <f t="shared" si="41"/>
        <v>3408.6000000000004</v>
      </c>
      <c r="AF99" s="13">
        <v>59</v>
      </c>
      <c r="AG99" s="13">
        <f t="shared" si="42"/>
        <v>4071</v>
      </c>
      <c r="AH99" s="13">
        <f t="shared" si="43"/>
        <v>1156.3999999999999</v>
      </c>
      <c r="AI99" s="13">
        <f t="shared" si="44"/>
        <v>2914.6000000000004</v>
      </c>
      <c r="AJ99" s="12" t="s">
        <v>199</v>
      </c>
      <c r="AK99">
        <v>94</v>
      </c>
    </row>
    <row r="100" spans="1:37" x14ac:dyDescent="0.35">
      <c r="A100" t="s">
        <v>18</v>
      </c>
      <c r="B100" s="2" t="s">
        <v>193</v>
      </c>
      <c r="C100" s="2" t="s">
        <v>158</v>
      </c>
      <c r="D100" s="12">
        <v>7</v>
      </c>
      <c r="E100" s="12">
        <f>VLOOKUP(C100,Information!$B$24:$C$42,2)</f>
        <v>3</v>
      </c>
      <c r="F100" s="12">
        <f t="shared" si="23"/>
        <v>21</v>
      </c>
      <c r="G100" s="12">
        <v>79</v>
      </c>
      <c r="H100" s="13">
        <v>40</v>
      </c>
      <c r="I100" s="13">
        <f t="shared" si="24"/>
        <v>3160</v>
      </c>
      <c r="J100" s="13">
        <f t="shared" si="25"/>
        <v>840</v>
      </c>
      <c r="K100" s="13">
        <f t="shared" si="26"/>
        <v>2320</v>
      </c>
      <c r="L100" s="13">
        <v>32</v>
      </c>
      <c r="M100" s="13">
        <f t="shared" si="27"/>
        <v>2528</v>
      </c>
      <c r="N100" s="13">
        <f t="shared" si="28"/>
        <v>672</v>
      </c>
      <c r="O100" s="13">
        <f t="shared" si="29"/>
        <v>1856</v>
      </c>
      <c r="P100" s="13">
        <v>45</v>
      </c>
      <c r="Q100" s="13">
        <f t="shared" si="30"/>
        <v>3555</v>
      </c>
      <c r="R100" s="13">
        <f t="shared" si="31"/>
        <v>945</v>
      </c>
      <c r="S100" s="13">
        <f t="shared" si="32"/>
        <v>2610</v>
      </c>
      <c r="T100" s="13">
        <v>13</v>
      </c>
      <c r="U100" s="13">
        <f t="shared" si="33"/>
        <v>1027</v>
      </c>
      <c r="V100" s="13">
        <f t="shared" si="34"/>
        <v>273</v>
      </c>
      <c r="W100" s="13">
        <f t="shared" si="35"/>
        <v>754</v>
      </c>
      <c r="X100" s="13">
        <v>25</v>
      </c>
      <c r="Y100" s="13">
        <f t="shared" si="36"/>
        <v>1975</v>
      </c>
      <c r="Z100" s="13">
        <f t="shared" si="37"/>
        <v>525</v>
      </c>
      <c r="AA100" s="13">
        <f t="shared" si="38"/>
        <v>1450</v>
      </c>
      <c r="AB100" s="13">
        <v>66</v>
      </c>
      <c r="AC100" s="13">
        <f t="shared" si="39"/>
        <v>5214</v>
      </c>
      <c r="AD100" s="13">
        <f t="shared" si="40"/>
        <v>1386</v>
      </c>
      <c r="AE100" s="13">
        <f t="shared" si="41"/>
        <v>3828</v>
      </c>
      <c r="AF100" s="13">
        <v>45</v>
      </c>
      <c r="AG100" s="13">
        <f t="shared" si="42"/>
        <v>3555</v>
      </c>
      <c r="AH100" s="13">
        <f t="shared" si="43"/>
        <v>945</v>
      </c>
      <c r="AI100" s="13">
        <f t="shared" si="44"/>
        <v>2610</v>
      </c>
      <c r="AJ100" s="12" t="s">
        <v>199</v>
      </c>
      <c r="AK100">
        <v>92</v>
      </c>
    </row>
    <row r="101" spans="1:37" x14ac:dyDescent="0.35">
      <c r="A101" t="s">
        <v>18</v>
      </c>
      <c r="B101" s="2" t="s">
        <v>193</v>
      </c>
      <c r="C101" s="2" t="s">
        <v>171</v>
      </c>
      <c r="D101" s="12">
        <v>7</v>
      </c>
      <c r="E101" s="12">
        <f>VLOOKUP(C101,Information!$B$24:$C$42,2)</f>
        <v>3.2</v>
      </c>
      <c r="F101" s="12">
        <f t="shared" si="23"/>
        <v>22.400000000000002</v>
      </c>
      <c r="G101" s="12">
        <v>90</v>
      </c>
      <c r="H101" s="13">
        <v>25</v>
      </c>
      <c r="I101" s="13">
        <f t="shared" si="24"/>
        <v>2250</v>
      </c>
      <c r="J101" s="13">
        <f t="shared" si="25"/>
        <v>560</v>
      </c>
      <c r="K101" s="13">
        <f t="shared" si="26"/>
        <v>1690</v>
      </c>
      <c r="L101" s="13"/>
      <c r="M101" s="13">
        <f t="shared" si="27"/>
        <v>0</v>
      </c>
      <c r="N101" s="13">
        <f t="shared" si="28"/>
        <v>0</v>
      </c>
      <c r="O101" s="13">
        <f t="shared" si="29"/>
        <v>0</v>
      </c>
      <c r="P101" s="13"/>
      <c r="Q101" s="13">
        <f t="shared" si="30"/>
        <v>0</v>
      </c>
      <c r="R101" s="13">
        <f t="shared" si="31"/>
        <v>0</v>
      </c>
      <c r="S101" s="13">
        <f t="shared" si="32"/>
        <v>0</v>
      </c>
      <c r="T101" s="13"/>
      <c r="U101" s="13">
        <f t="shared" si="33"/>
        <v>0</v>
      </c>
      <c r="V101" s="13">
        <f t="shared" si="34"/>
        <v>0</v>
      </c>
      <c r="W101" s="13">
        <f t="shared" si="35"/>
        <v>0</v>
      </c>
      <c r="X101" s="13"/>
      <c r="Y101" s="13">
        <f t="shared" si="36"/>
        <v>0</v>
      </c>
      <c r="Z101" s="13">
        <f t="shared" si="37"/>
        <v>0</v>
      </c>
      <c r="AA101" s="13">
        <f t="shared" si="38"/>
        <v>0</v>
      </c>
      <c r="AB101" s="13"/>
      <c r="AC101" s="13">
        <f t="shared" si="39"/>
        <v>0</v>
      </c>
      <c r="AD101" s="13">
        <f t="shared" si="40"/>
        <v>0</v>
      </c>
      <c r="AE101" s="13">
        <f t="shared" si="41"/>
        <v>0</v>
      </c>
      <c r="AF101" s="13"/>
      <c r="AG101" s="13">
        <f t="shared" si="42"/>
        <v>0</v>
      </c>
      <c r="AH101" s="13">
        <f t="shared" si="43"/>
        <v>0</v>
      </c>
      <c r="AI101" s="13">
        <f t="shared" si="44"/>
        <v>0</v>
      </c>
      <c r="AJ101" s="12" t="s">
        <v>199</v>
      </c>
      <c r="AK101">
        <v>92</v>
      </c>
    </row>
    <row r="102" spans="1:37" x14ac:dyDescent="0.35">
      <c r="A102" t="s">
        <v>18</v>
      </c>
      <c r="B102" s="2" t="s">
        <v>193</v>
      </c>
      <c r="C102" s="2" t="s">
        <v>167</v>
      </c>
      <c r="D102" s="12">
        <v>7</v>
      </c>
      <c r="E102" s="12">
        <f>VLOOKUP(C102,Information!$B$24:$C$42,2)</f>
        <v>3</v>
      </c>
      <c r="F102" s="12">
        <f t="shared" si="23"/>
        <v>21</v>
      </c>
      <c r="G102" s="12">
        <v>79</v>
      </c>
      <c r="H102" s="13"/>
      <c r="I102" s="13">
        <f t="shared" si="24"/>
        <v>0</v>
      </c>
      <c r="J102" s="13">
        <f t="shared" si="25"/>
        <v>0</v>
      </c>
      <c r="K102" s="13">
        <f t="shared" si="26"/>
        <v>0</v>
      </c>
      <c r="L102" s="13">
        <v>3</v>
      </c>
      <c r="M102" s="13">
        <f t="shared" si="27"/>
        <v>237</v>
      </c>
      <c r="N102" s="13">
        <f t="shared" si="28"/>
        <v>63</v>
      </c>
      <c r="O102" s="13">
        <f t="shared" si="29"/>
        <v>174</v>
      </c>
      <c r="P102" s="13"/>
      <c r="Q102" s="13">
        <f t="shared" si="30"/>
        <v>0</v>
      </c>
      <c r="R102" s="13">
        <f t="shared" si="31"/>
        <v>0</v>
      </c>
      <c r="S102" s="13">
        <f t="shared" si="32"/>
        <v>0</v>
      </c>
      <c r="T102" s="13"/>
      <c r="U102" s="13">
        <f t="shared" si="33"/>
        <v>0</v>
      </c>
      <c r="V102" s="13">
        <f t="shared" si="34"/>
        <v>0</v>
      </c>
      <c r="W102" s="13">
        <f t="shared" si="35"/>
        <v>0</v>
      </c>
      <c r="X102" s="13"/>
      <c r="Y102" s="13">
        <f t="shared" si="36"/>
        <v>0</v>
      </c>
      <c r="Z102" s="13">
        <f t="shared" si="37"/>
        <v>0</v>
      </c>
      <c r="AA102" s="13">
        <f t="shared" si="38"/>
        <v>0</v>
      </c>
      <c r="AB102" s="13"/>
      <c r="AC102" s="13">
        <f t="shared" si="39"/>
        <v>0</v>
      </c>
      <c r="AD102" s="13">
        <f t="shared" si="40"/>
        <v>0</v>
      </c>
      <c r="AE102" s="13">
        <f t="shared" si="41"/>
        <v>0</v>
      </c>
      <c r="AF102" s="13"/>
      <c r="AG102" s="13">
        <f t="shared" si="42"/>
        <v>0</v>
      </c>
      <c r="AH102" s="13">
        <f t="shared" si="43"/>
        <v>0</v>
      </c>
      <c r="AI102" s="13">
        <f t="shared" si="44"/>
        <v>0</v>
      </c>
      <c r="AJ102" s="12" t="s">
        <v>199</v>
      </c>
      <c r="AK102">
        <v>93</v>
      </c>
    </row>
    <row r="103" spans="1:37" x14ac:dyDescent="0.35">
      <c r="A103" t="s">
        <v>17</v>
      </c>
      <c r="B103" s="2" t="s">
        <v>111</v>
      </c>
      <c r="C103" s="2" t="s">
        <v>157</v>
      </c>
      <c r="D103" s="12">
        <v>5</v>
      </c>
      <c r="E103" s="12">
        <f>VLOOKUP(C103,Information!$B$24:$C$42,2)</f>
        <v>2.8</v>
      </c>
      <c r="F103" s="12">
        <f t="shared" si="23"/>
        <v>14</v>
      </c>
      <c r="G103" s="12">
        <v>39</v>
      </c>
      <c r="H103" s="13">
        <v>36</v>
      </c>
      <c r="I103" s="13">
        <f t="shared" si="24"/>
        <v>1404</v>
      </c>
      <c r="J103" s="13">
        <f t="shared" si="25"/>
        <v>504</v>
      </c>
      <c r="K103" s="13">
        <f t="shared" si="26"/>
        <v>900</v>
      </c>
      <c r="L103" s="13">
        <v>49</v>
      </c>
      <c r="M103" s="13">
        <f t="shared" si="27"/>
        <v>1911</v>
      </c>
      <c r="N103" s="13">
        <f t="shared" si="28"/>
        <v>686</v>
      </c>
      <c r="O103" s="13">
        <f t="shared" si="29"/>
        <v>1225</v>
      </c>
      <c r="P103" s="13">
        <v>38</v>
      </c>
      <c r="Q103" s="13">
        <f t="shared" si="30"/>
        <v>1482</v>
      </c>
      <c r="R103" s="13">
        <f t="shared" si="31"/>
        <v>532</v>
      </c>
      <c r="S103" s="13">
        <f t="shared" si="32"/>
        <v>950</v>
      </c>
      <c r="T103" s="13">
        <v>69</v>
      </c>
      <c r="U103" s="13">
        <f t="shared" si="33"/>
        <v>2691</v>
      </c>
      <c r="V103" s="13">
        <f t="shared" si="34"/>
        <v>966</v>
      </c>
      <c r="W103" s="13">
        <f t="shared" si="35"/>
        <v>1725</v>
      </c>
      <c r="X103" s="13">
        <v>39</v>
      </c>
      <c r="Y103" s="13">
        <f t="shared" si="36"/>
        <v>1521</v>
      </c>
      <c r="Z103" s="13">
        <f t="shared" si="37"/>
        <v>546</v>
      </c>
      <c r="AA103" s="13">
        <f t="shared" si="38"/>
        <v>975</v>
      </c>
      <c r="AB103" s="13">
        <v>46</v>
      </c>
      <c r="AC103" s="13">
        <f t="shared" si="39"/>
        <v>1794</v>
      </c>
      <c r="AD103" s="13">
        <f t="shared" si="40"/>
        <v>644</v>
      </c>
      <c r="AE103" s="13">
        <f t="shared" si="41"/>
        <v>1150</v>
      </c>
      <c r="AF103" s="13">
        <v>8</v>
      </c>
      <c r="AG103" s="13">
        <f t="shared" si="42"/>
        <v>312</v>
      </c>
      <c r="AH103" s="13">
        <f t="shared" si="43"/>
        <v>112</v>
      </c>
      <c r="AI103" s="13">
        <f t="shared" si="44"/>
        <v>200</v>
      </c>
      <c r="AJ103" s="12" t="s">
        <v>199</v>
      </c>
      <c r="AK103">
        <v>94</v>
      </c>
    </row>
    <row r="104" spans="1:37" x14ac:dyDescent="0.35">
      <c r="A104" t="s">
        <v>17</v>
      </c>
      <c r="B104" s="2" t="s">
        <v>111</v>
      </c>
      <c r="C104" s="2" t="s">
        <v>158</v>
      </c>
      <c r="D104" s="12">
        <v>5</v>
      </c>
      <c r="E104" s="12">
        <f>VLOOKUP(C104,Information!$B$24:$C$42,2)</f>
        <v>3</v>
      </c>
      <c r="F104" s="12">
        <f t="shared" si="23"/>
        <v>15</v>
      </c>
      <c r="G104" s="12">
        <v>49</v>
      </c>
      <c r="H104" s="13">
        <v>68</v>
      </c>
      <c r="I104" s="13">
        <f t="shared" si="24"/>
        <v>3332</v>
      </c>
      <c r="J104" s="13">
        <f t="shared" si="25"/>
        <v>1020</v>
      </c>
      <c r="K104" s="13">
        <f t="shared" si="26"/>
        <v>2312</v>
      </c>
      <c r="L104" s="13">
        <v>55</v>
      </c>
      <c r="M104" s="13">
        <f t="shared" si="27"/>
        <v>2695</v>
      </c>
      <c r="N104" s="13">
        <f t="shared" si="28"/>
        <v>825</v>
      </c>
      <c r="O104" s="13">
        <f t="shared" si="29"/>
        <v>1870</v>
      </c>
      <c r="P104" s="13">
        <v>20</v>
      </c>
      <c r="Q104" s="13">
        <f t="shared" si="30"/>
        <v>980</v>
      </c>
      <c r="R104" s="13">
        <f t="shared" si="31"/>
        <v>300</v>
      </c>
      <c r="S104" s="13">
        <f t="shared" si="32"/>
        <v>680</v>
      </c>
      <c r="T104" s="13">
        <v>25</v>
      </c>
      <c r="U104" s="13">
        <f t="shared" si="33"/>
        <v>1225</v>
      </c>
      <c r="V104" s="13">
        <f t="shared" si="34"/>
        <v>375</v>
      </c>
      <c r="W104" s="13">
        <f t="shared" si="35"/>
        <v>850</v>
      </c>
      <c r="X104" s="13">
        <v>30</v>
      </c>
      <c r="Y104" s="13">
        <f t="shared" si="36"/>
        <v>1470</v>
      </c>
      <c r="Z104" s="13">
        <f t="shared" si="37"/>
        <v>450</v>
      </c>
      <c r="AA104" s="13">
        <f t="shared" si="38"/>
        <v>1020</v>
      </c>
      <c r="AB104" s="13">
        <v>44</v>
      </c>
      <c r="AC104" s="13">
        <f t="shared" si="39"/>
        <v>2156</v>
      </c>
      <c r="AD104" s="13">
        <f t="shared" si="40"/>
        <v>660</v>
      </c>
      <c r="AE104" s="13">
        <f t="shared" si="41"/>
        <v>1496</v>
      </c>
      <c r="AF104" s="13">
        <v>10</v>
      </c>
      <c r="AG104" s="13">
        <f t="shared" si="42"/>
        <v>490</v>
      </c>
      <c r="AH104" s="13">
        <f t="shared" si="43"/>
        <v>150</v>
      </c>
      <c r="AI104" s="13">
        <f t="shared" si="44"/>
        <v>340</v>
      </c>
      <c r="AJ104" s="12" t="s">
        <v>199</v>
      </c>
      <c r="AK104">
        <v>93</v>
      </c>
    </row>
    <row r="105" spans="1:37" x14ac:dyDescent="0.35">
      <c r="A105" t="s">
        <v>17</v>
      </c>
      <c r="B105" s="2" t="s">
        <v>111</v>
      </c>
      <c r="C105" s="2" t="s">
        <v>167</v>
      </c>
      <c r="D105" s="12">
        <v>5</v>
      </c>
      <c r="E105" s="12">
        <f>VLOOKUP(C105,Information!$B$24:$C$42,2)</f>
        <v>3</v>
      </c>
      <c r="F105" s="12">
        <f t="shared" si="23"/>
        <v>15</v>
      </c>
      <c r="G105" s="12">
        <v>49</v>
      </c>
      <c r="H105" s="13">
        <v>1</v>
      </c>
      <c r="I105" s="13">
        <f t="shared" si="24"/>
        <v>49</v>
      </c>
      <c r="J105" s="13">
        <f t="shared" si="25"/>
        <v>15</v>
      </c>
      <c r="K105" s="13">
        <f t="shared" si="26"/>
        <v>34</v>
      </c>
      <c r="L105" s="13"/>
      <c r="M105" s="13">
        <f t="shared" si="27"/>
        <v>0</v>
      </c>
      <c r="N105" s="13">
        <f t="shared" si="28"/>
        <v>0</v>
      </c>
      <c r="O105" s="13">
        <f t="shared" si="29"/>
        <v>0</v>
      </c>
      <c r="P105" s="13"/>
      <c r="Q105" s="13">
        <f t="shared" si="30"/>
        <v>0</v>
      </c>
      <c r="R105" s="13">
        <f t="shared" si="31"/>
        <v>0</v>
      </c>
      <c r="S105" s="13">
        <f t="shared" si="32"/>
        <v>0</v>
      </c>
      <c r="T105" s="13"/>
      <c r="U105" s="13">
        <f t="shared" si="33"/>
        <v>0</v>
      </c>
      <c r="V105" s="13">
        <f t="shared" si="34"/>
        <v>0</v>
      </c>
      <c r="W105" s="13">
        <f t="shared" si="35"/>
        <v>0</v>
      </c>
      <c r="X105" s="13"/>
      <c r="Y105" s="13">
        <f t="shared" si="36"/>
        <v>0</v>
      </c>
      <c r="Z105" s="13">
        <f t="shared" si="37"/>
        <v>0</v>
      </c>
      <c r="AA105" s="13">
        <f t="shared" si="38"/>
        <v>0</v>
      </c>
      <c r="AB105" s="13"/>
      <c r="AC105" s="13">
        <f t="shared" si="39"/>
        <v>0</v>
      </c>
      <c r="AD105" s="13">
        <f t="shared" si="40"/>
        <v>0</v>
      </c>
      <c r="AE105" s="13">
        <f t="shared" si="41"/>
        <v>0</v>
      </c>
      <c r="AF105" s="13"/>
      <c r="AG105" s="13">
        <f t="shared" si="42"/>
        <v>0</v>
      </c>
      <c r="AH105" s="13">
        <f t="shared" si="43"/>
        <v>0</v>
      </c>
      <c r="AI105" s="13">
        <f t="shared" si="44"/>
        <v>0</v>
      </c>
      <c r="AJ105" s="12" t="s">
        <v>199</v>
      </c>
      <c r="AK105">
        <v>100</v>
      </c>
    </row>
    <row r="106" spans="1:37" x14ac:dyDescent="0.35">
      <c r="A106" t="s">
        <v>17</v>
      </c>
      <c r="B106" s="2" t="s">
        <v>111</v>
      </c>
      <c r="C106" s="2" t="s">
        <v>162</v>
      </c>
      <c r="D106" s="12">
        <v>5</v>
      </c>
      <c r="E106" s="12">
        <f>VLOOKUP(C106,Information!$B$24:$C$42,2)</f>
        <v>3</v>
      </c>
      <c r="F106" s="12">
        <f t="shared" si="23"/>
        <v>15</v>
      </c>
      <c r="G106" s="12">
        <v>49</v>
      </c>
      <c r="H106" s="13">
        <v>1</v>
      </c>
      <c r="I106" s="13">
        <f t="shared" si="24"/>
        <v>49</v>
      </c>
      <c r="J106" s="13">
        <f t="shared" si="25"/>
        <v>15</v>
      </c>
      <c r="K106" s="13">
        <f t="shared" si="26"/>
        <v>34</v>
      </c>
      <c r="L106" s="13"/>
      <c r="M106" s="13">
        <f t="shared" si="27"/>
        <v>0</v>
      </c>
      <c r="N106" s="13">
        <f t="shared" si="28"/>
        <v>0</v>
      </c>
      <c r="O106" s="13">
        <f t="shared" si="29"/>
        <v>0</v>
      </c>
      <c r="P106" s="13"/>
      <c r="Q106" s="13">
        <f t="shared" si="30"/>
        <v>0</v>
      </c>
      <c r="R106" s="13">
        <f t="shared" si="31"/>
        <v>0</v>
      </c>
      <c r="S106" s="13">
        <f t="shared" si="32"/>
        <v>0</v>
      </c>
      <c r="T106" s="13"/>
      <c r="U106" s="13">
        <f t="shared" si="33"/>
        <v>0</v>
      </c>
      <c r="V106" s="13">
        <f t="shared" si="34"/>
        <v>0</v>
      </c>
      <c r="W106" s="13">
        <f t="shared" si="35"/>
        <v>0</v>
      </c>
      <c r="X106" s="13"/>
      <c r="Y106" s="13">
        <f t="shared" si="36"/>
        <v>0</v>
      </c>
      <c r="Z106" s="13">
        <f t="shared" si="37"/>
        <v>0</v>
      </c>
      <c r="AA106" s="13">
        <f t="shared" si="38"/>
        <v>0</v>
      </c>
      <c r="AB106" s="13"/>
      <c r="AC106" s="13">
        <f t="shared" si="39"/>
        <v>0</v>
      </c>
      <c r="AD106" s="13">
        <f t="shared" si="40"/>
        <v>0</v>
      </c>
      <c r="AE106" s="13">
        <f t="shared" si="41"/>
        <v>0</v>
      </c>
      <c r="AF106" s="13"/>
      <c r="AG106" s="13">
        <f t="shared" si="42"/>
        <v>0</v>
      </c>
      <c r="AH106" s="13">
        <f t="shared" si="43"/>
        <v>0</v>
      </c>
      <c r="AI106" s="13">
        <f t="shared" si="44"/>
        <v>0</v>
      </c>
      <c r="AJ106" s="12" t="s">
        <v>199</v>
      </c>
      <c r="AK106">
        <v>95</v>
      </c>
    </row>
    <row r="107" spans="1:37" x14ac:dyDescent="0.35">
      <c r="A107" t="s">
        <v>54</v>
      </c>
      <c r="B107" s="2" t="s">
        <v>109</v>
      </c>
      <c r="C107" s="2" t="s">
        <v>157</v>
      </c>
      <c r="D107" s="12">
        <v>6</v>
      </c>
      <c r="E107" s="12">
        <f>VLOOKUP(C107,Information!$B$24:$C$42,2)</f>
        <v>2.8</v>
      </c>
      <c r="F107" s="12">
        <f t="shared" si="23"/>
        <v>16.799999999999997</v>
      </c>
      <c r="G107" s="12">
        <v>60</v>
      </c>
      <c r="H107" s="13">
        <v>10</v>
      </c>
      <c r="I107" s="13">
        <f t="shared" si="24"/>
        <v>600</v>
      </c>
      <c r="J107" s="13">
        <f t="shared" si="25"/>
        <v>167.99999999999997</v>
      </c>
      <c r="K107" s="13">
        <f t="shared" si="26"/>
        <v>432</v>
      </c>
      <c r="L107" s="13">
        <v>10</v>
      </c>
      <c r="M107" s="13">
        <f t="shared" si="27"/>
        <v>600</v>
      </c>
      <c r="N107" s="13">
        <f t="shared" si="28"/>
        <v>167.99999999999997</v>
      </c>
      <c r="O107" s="13">
        <f t="shared" si="29"/>
        <v>432</v>
      </c>
      <c r="P107" s="13">
        <v>12</v>
      </c>
      <c r="Q107" s="13">
        <f t="shared" si="30"/>
        <v>720</v>
      </c>
      <c r="R107" s="13">
        <f t="shared" si="31"/>
        <v>201.59999999999997</v>
      </c>
      <c r="S107" s="13">
        <f t="shared" si="32"/>
        <v>518.40000000000009</v>
      </c>
      <c r="T107" s="13">
        <v>13</v>
      </c>
      <c r="U107" s="13">
        <f t="shared" si="33"/>
        <v>780</v>
      </c>
      <c r="V107" s="13">
        <f t="shared" si="34"/>
        <v>218.39999999999998</v>
      </c>
      <c r="W107" s="13">
        <f t="shared" si="35"/>
        <v>561.6</v>
      </c>
      <c r="X107" s="13">
        <v>36</v>
      </c>
      <c r="Y107" s="13">
        <f t="shared" si="36"/>
        <v>2160</v>
      </c>
      <c r="Z107" s="13">
        <f t="shared" si="37"/>
        <v>604.79999999999995</v>
      </c>
      <c r="AA107" s="13">
        <f t="shared" si="38"/>
        <v>1555.2</v>
      </c>
      <c r="AB107" s="13">
        <v>34</v>
      </c>
      <c r="AC107" s="13">
        <f t="shared" si="39"/>
        <v>2040</v>
      </c>
      <c r="AD107" s="13">
        <f t="shared" si="40"/>
        <v>571.19999999999993</v>
      </c>
      <c r="AE107" s="13">
        <f t="shared" si="41"/>
        <v>1468.8000000000002</v>
      </c>
      <c r="AF107" s="13">
        <v>0</v>
      </c>
      <c r="AG107" s="13">
        <f t="shared" si="42"/>
        <v>0</v>
      </c>
      <c r="AH107" s="13">
        <f t="shared" si="43"/>
        <v>0</v>
      </c>
      <c r="AI107" s="13">
        <f t="shared" si="44"/>
        <v>0</v>
      </c>
      <c r="AJ107" s="12" t="s">
        <v>199</v>
      </c>
      <c r="AK107">
        <v>98</v>
      </c>
    </row>
    <row r="108" spans="1:37" x14ac:dyDescent="0.35">
      <c r="A108" t="s">
        <v>54</v>
      </c>
      <c r="B108" s="2" t="s">
        <v>109</v>
      </c>
      <c r="C108" s="2" t="s">
        <v>158</v>
      </c>
      <c r="D108" s="12">
        <v>6</v>
      </c>
      <c r="E108" s="12">
        <f>VLOOKUP(C108,Information!$B$24:$C$42,2)</f>
        <v>3</v>
      </c>
      <c r="F108" s="12">
        <f t="shared" si="23"/>
        <v>18</v>
      </c>
      <c r="G108" s="12">
        <v>70</v>
      </c>
      <c r="H108" s="13">
        <v>3</v>
      </c>
      <c r="I108" s="13">
        <f t="shared" si="24"/>
        <v>210</v>
      </c>
      <c r="J108" s="13">
        <f t="shared" si="25"/>
        <v>54</v>
      </c>
      <c r="K108" s="13">
        <f t="shared" si="26"/>
        <v>156</v>
      </c>
      <c r="L108" s="13"/>
      <c r="M108" s="13">
        <f t="shared" si="27"/>
        <v>0</v>
      </c>
      <c r="N108" s="13">
        <f t="shared" si="28"/>
        <v>0</v>
      </c>
      <c r="O108" s="13">
        <f t="shared" si="29"/>
        <v>0</v>
      </c>
      <c r="P108" s="13"/>
      <c r="Q108" s="13">
        <f t="shared" si="30"/>
        <v>0</v>
      </c>
      <c r="R108" s="13">
        <f t="shared" si="31"/>
        <v>0</v>
      </c>
      <c r="S108" s="13">
        <f t="shared" si="32"/>
        <v>0</v>
      </c>
      <c r="T108" s="13"/>
      <c r="U108" s="13">
        <f t="shared" si="33"/>
        <v>0</v>
      </c>
      <c r="V108" s="13">
        <f t="shared" si="34"/>
        <v>0</v>
      </c>
      <c r="W108" s="13">
        <f t="shared" si="35"/>
        <v>0</v>
      </c>
      <c r="X108" s="13"/>
      <c r="Y108" s="13">
        <f t="shared" si="36"/>
        <v>0</v>
      </c>
      <c r="Z108" s="13">
        <f t="shared" si="37"/>
        <v>0</v>
      </c>
      <c r="AA108" s="13">
        <f t="shared" si="38"/>
        <v>0</v>
      </c>
      <c r="AB108" s="13"/>
      <c r="AC108" s="13">
        <f t="shared" si="39"/>
        <v>0</v>
      </c>
      <c r="AD108" s="13">
        <f t="shared" si="40"/>
        <v>0</v>
      </c>
      <c r="AE108" s="13">
        <f t="shared" si="41"/>
        <v>0</v>
      </c>
      <c r="AF108" s="13"/>
      <c r="AG108" s="13">
        <f t="shared" si="42"/>
        <v>0</v>
      </c>
      <c r="AH108" s="13">
        <f t="shared" si="43"/>
        <v>0</v>
      </c>
      <c r="AI108" s="13">
        <f t="shared" si="44"/>
        <v>0</v>
      </c>
      <c r="AJ108" s="12" t="s">
        <v>199</v>
      </c>
      <c r="AK108">
        <v>94</v>
      </c>
    </row>
    <row r="109" spans="1:37" x14ac:dyDescent="0.35">
      <c r="A109" t="s">
        <v>54</v>
      </c>
      <c r="B109" s="2" t="s">
        <v>109</v>
      </c>
      <c r="C109" s="2" t="s">
        <v>167</v>
      </c>
      <c r="D109" s="12">
        <v>6</v>
      </c>
      <c r="E109" s="12">
        <f>VLOOKUP(C109,Information!$B$24:$C$42,2)</f>
        <v>3</v>
      </c>
      <c r="F109" s="12">
        <f t="shared" si="23"/>
        <v>18</v>
      </c>
      <c r="G109" s="12">
        <v>70</v>
      </c>
      <c r="H109" s="13"/>
      <c r="I109" s="13">
        <f t="shared" si="24"/>
        <v>0</v>
      </c>
      <c r="J109" s="13">
        <f t="shared" si="25"/>
        <v>0</v>
      </c>
      <c r="K109" s="13">
        <f t="shared" si="26"/>
        <v>0</v>
      </c>
      <c r="L109" s="13">
        <v>3</v>
      </c>
      <c r="M109" s="13">
        <f t="shared" si="27"/>
        <v>210</v>
      </c>
      <c r="N109" s="13">
        <f t="shared" si="28"/>
        <v>54</v>
      </c>
      <c r="O109" s="13">
        <f t="shared" si="29"/>
        <v>156</v>
      </c>
      <c r="P109" s="13"/>
      <c r="Q109" s="13">
        <f t="shared" si="30"/>
        <v>0</v>
      </c>
      <c r="R109" s="13">
        <f t="shared" si="31"/>
        <v>0</v>
      </c>
      <c r="S109" s="13">
        <f t="shared" si="32"/>
        <v>0</v>
      </c>
      <c r="T109" s="13"/>
      <c r="U109" s="13">
        <f t="shared" si="33"/>
        <v>0</v>
      </c>
      <c r="V109" s="13">
        <f t="shared" si="34"/>
        <v>0</v>
      </c>
      <c r="W109" s="13">
        <f t="shared" si="35"/>
        <v>0</v>
      </c>
      <c r="X109" s="13"/>
      <c r="Y109" s="13">
        <f t="shared" si="36"/>
        <v>0</v>
      </c>
      <c r="Z109" s="13">
        <f t="shared" si="37"/>
        <v>0</v>
      </c>
      <c r="AA109" s="13">
        <f t="shared" si="38"/>
        <v>0</v>
      </c>
      <c r="AB109" s="13"/>
      <c r="AC109" s="13">
        <f t="shared" si="39"/>
        <v>0</v>
      </c>
      <c r="AD109" s="13">
        <f t="shared" si="40"/>
        <v>0</v>
      </c>
      <c r="AE109" s="13">
        <f t="shared" si="41"/>
        <v>0</v>
      </c>
      <c r="AF109" s="13"/>
      <c r="AG109" s="13">
        <f t="shared" si="42"/>
        <v>0</v>
      </c>
      <c r="AH109" s="13">
        <f t="shared" si="43"/>
        <v>0</v>
      </c>
      <c r="AI109" s="13">
        <f t="shared" si="44"/>
        <v>0</v>
      </c>
      <c r="AJ109" s="12" t="s">
        <v>199</v>
      </c>
      <c r="AK109">
        <v>90</v>
      </c>
    </row>
    <row r="110" spans="1:37" x14ac:dyDescent="0.35">
      <c r="A110" t="s">
        <v>197</v>
      </c>
      <c r="B110" s="2" t="s">
        <v>107</v>
      </c>
      <c r="C110" s="2" t="s">
        <v>158</v>
      </c>
      <c r="D110" s="12">
        <v>10</v>
      </c>
      <c r="E110" s="12">
        <f>VLOOKUP(C110,Information!$B$24:$C$42,2)</f>
        <v>3</v>
      </c>
      <c r="F110" s="12">
        <f t="shared" si="23"/>
        <v>30</v>
      </c>
      <c r="G110" s="12">
        <v>145</v>
      </c>
      <c r="H110" s="13">
        <v>10</v>
      </c>
      <c r="I110" s="13">
        <f t="shared" si="24"/>
        <v>1450</v>
      </c>
      <c r="J110" s="13">
        <f t="shared" si="25"/>
        <v>300</v>
      </c>
      <c r="K110" s="13">
        <f t="shared" si="26"/>
        <v>1150</v>
      </c>
      <c r="L110" s="13"/>
      <c r="M110" s="13">
        <f t="shared" si="27"/>
        <v>0</v>
      </c>
      <c r="N110" s="13">
        <f t="shared" si="28"/>
        <v>0</v>
      </c>
      <c r="O110" s="13">
        <f t="shared" si="29"/>
        <v>0</v>
      </c>
      <c r="P110" s="13"/>
      <c r="Q110" s="13">
        <f t="shared" si="30"/>
        <v>0</v>
      </c>
      <c r="R110" s="13">
        <f t="shared" si="31"/>
        <v>0</v>
      </c>
      <c r="S110" s="13">
        <f t="shared" si="32"/>
        <v>0</v>
      </c>
      <c r="T110" s="13"/>
      <c r="U110" s="13">
        <f t="shared" si="33"/>
        <v>0</v>
      </c>
      <c r="V110" s="13">
        <f t="shared" si="34"/>
        <v>0</v>
      </c>
      <c r="W110" s="13">
        <f t="shared" si="35"/>
        <v>0</v>
      </c>
      <c r="X110" s="13"/>
      <c r="Y110" s="13">
        <f t="shared" si="36"/>
        <v>0</v>
      </c>
      <c r="Z110" s="13">
        <f t="shared" si="37"/>
        <v>0</v>
      </c>
      <c r="AA110" s="13">
        <f t="shared" si="38"/>
        <v>0</v>
      </c>
      <c r="AB110" s="13"/>
      <c r="AC110" s="13">
        <f t="shared" si="39"/>
        <v>0</v>
      </c>
      <c r="AD110" s="13">
        <f t="shared" si="40"/>
        <v>0</v>
      </c>
      <c r="AE110" s="13">
        <f t="shared" si="41"/>
        <v>0</v>
      </c>
      <c r="AF110" s="13"/>
      <c r="AG110" s="13">
        <f t="shared" si="42"/>
        <v>0</v>
      </c>
      <c r="AH110" s="13">
        <f t="shared" si="43"/>
        <v>0</v>
      </c>
      <c r="AI110" s="13">
        <f t="shared" si="44"/>
        <v>0</v>
      </c>
      <c r="AJ110" s="12" t="s">
        <v>199</v>
      </c>
      <c r="AK110">
        <v>94</v>
      </c>
    </row>
    <row r="111" spans="1:37" x14ac:dyDescent="0.35">
      <c r="A111" t="s">
        <v>197</v>
      </c>
      <c r="B111" s="2" t="s">
        <v>107</v>
      </c>
      <c r="C111" s="2" t="s">
        <v>171</v>
      </c>
      <c r="D111" s="12">
        <v>10</v>
      </c>
      <c r="E111" s="12">
        <f>VLOOKUP(C111,Information!$B$24:$C$42,2)</f>
        <v>3.2</v>
      </c>
      <c r="F111" s="12">
        <f t="shared" si="23"/>
        <v>32</v>
      </c>
      <c r="G111" s="12">
        <v>145</v>
      </c>
      <c r="H111" s="13">
        <v>13</v>
      </c>
      <c r="I111" s="13">
        <f t="shared" si="24"/>
        <v>1885</v>
      </c>
      <c r="J111" s="13">
        <f t="shared" si="25"/>
        <v>416</v>
      </c>
      <c r="K111" s="13">
        <f t="shared" si="26"/>
        <v>1469</v>
      </c>
      <c r="L111" s="13">
        <v>10</v>
      </c>
      <c r="M111" s="13">
        <f t="shared" si="27"/>
        <v>1450</v>
      </c>
      <c r="N111" s="13">
        <f t="shared" si="28"/>
        <v>320</v>
      </c>
      <c r="O111" s="13">
        <f t="shared" si="29"/>
        <v>1130</v>
      </c>
      <c r="P111" s="13"/>
      <c r="Q111" s="13">
        <f t="shared" si="30"/>
        <v>0</v>
      </c>
      <c r="R111" s="13">
        <f t="shared" si="31"/>
        <v>0</v>
      </c>
      <c r="S111" s="13">
        <f t="shared" si="32"/>
        <v>0</v>
      </c>
      <c r="T111" s="13"/>
      <c r="U111" s="13">
        <f t="shared" si="33"/>
        <v>0</v>
      </c>
      <c r="V111" s="13">
        <f t="shared" si="34"/>
        <v>0</v>
      </c>
      <c r="W111" s="13">
        <f t="shared" si="35"/>
        <v>0</v>
      </c>
      <c r="X111" s="13"/>
      <c r="Y111" s="13">
        <f t="shared" si="36"/>
        <v>0</v>
      </c>
      <c r="Z111" s="13">
        <f t="shared" si="37"/>
        <v>0</v>
      </c>
      <c r="AA111" s="13">
        <f t="shared" si="38"/>
        <v>0</v>
      </c>
      <c r="AB111" s="13"/>
      <c r="AC111" s="13">
        <f t="shared" si="39"/>
        <v>0</v>
      </c>
      <c r="AD111" s="13">
        <f t="shared" si="40"/>
        <v>0</v>
      </c>
      <c r="AE111" s="13">
        <f t="shared" si="41"/>
        <v>0</v>
      </c>
      <c r="AF111" s="13"/>
      <c r="AG111" s="13">
        <f t="shared" si="42"/>
        <v>0</v>
      </c>
      <c r="AH111" s="13">
        <f t="shared" si="43"/>
        <v>0</v>
      </c>
      <c r="AI111" s="13">
        <f t="shared" si="44"/>
        <v>0</v>
      </c>
      <c r="AJ111" s="12" t="s">
        <v>199</v>
      </c>
      <c r="AK111">
        <v>96</v>
      </c>
    </row>
    <row r="112" spans="1:37" x14ac:dyDescent="0.35">
      <c r="A112" t="s">
        <v>197</v>
      </c>
      <c r="B112" s="2" t="s">
        <v>107</v>
      </c>
      <c r="C112" s="2" t="s">
        <v>167</v>
      </c>
      <c r="D112" s="12">
        <v>10</v>
      </c>
      <c r="E112" s="12">
        <f>VLOOKUP(C112,Information!$B$24:$C$42,2)</f>
        <v>3</v>
      </c>
      <c r="F112" s="12">
        <f t="shared" si="23"/>
        <v>30</v>
      </c>
      <c r="G112" s="12">
        <v>145</v>
      </c>
      <c r="H112" s="13">
        <v>2</v>
      </c>
      <c r="I112" s="13">
        <f t="shared" si="24"/>
        <v>290</v>
      </c>
      <c r="J112" s="13">
        <f t="shared" si="25"/>
        <v>60</v>
      </c>
      <c r="K112" s="13">
        <f t="shared" si="26"/>
        <v>230</v>
      </c>
      <c r="L112" s="13"/>
      <c r="M112" s="13">
        <f t="shared" si="27"/>
        <v>0</v>
      </c>
      <c r="N112" s="13">
        <f t="shared" si="28"/>
        <v>0</v>
      </c>
      <c r="O112" s="13">
        <f t="shared" si="29"/>
        <v>0</v>
      </c>
      <c r="P112" s="13"/>
      <c r="Q112" s="13">
        <f t="shared" si="30"/>
        <v>0</v>
      </c>
      <c r="R112" s="13">
        <f t="shared" si="31"/>
        <v>0</v>
      </c>
      <c r="S112" s="13">
        <f t="shared" si="32"/>
        <v>0</v>
      </c>
      <c r="T112" s="13"/>
      <c r="U112" s="13">
        <f t="shared" si="33"/>
        <v>0</v>
      </c>
      <c r="V112" s="13">
        <f t="shared" si="34"/>
        <v>0</v>
      </c>
      <c r="W112" s="13">
        <f t="shared" si="35"/>
        <v>0</v>
      </c>
      <c r="X112" s="13"/>
      <c r="Y112" s="13">
        <f t="shared" si="36"/>
        <v>0</v>
      </c>
      <c r="Z112" s="13">
        <f t="shared" si="37"/>
        <v>0</v>
      </c>
      <c r="AA112" s="13">
        <f t="shared" si="38"/>
        <v>0</v>
      </c>
      <c r="AB112" s="13"/>
      <c r="AC112" s="13">
        <f t="shared" si="39"/>
        <v>0</v>
      </c>
      <c r="AD112" s="13">
        <f t="shared" si="40"/>
        <v>0</v>
      </c>
      <c r="AE112" s="13">
        <f t="shared" si="41"/>
        <v>0</v>
      </c>
      <c r="AF112" s="13"/>
      <c r="AG112" s="13">
        <f t="shared" si="42"/>
        <v>0</v>
      </c>
      <c r="AH112" s="13">
        <f t="shared" si="43"/>
        <v>0</v>
      </c>
      <c r="AI112" s="13">
        <f t="shared" si="44"/>
        <v>0</v>
      </c>
      <c r="AJ112" s="12" t="s">
        <v>199</v>
      </c>
      <c r="AK112">
        <v>100</v>
      </c>
    </row>
    <row r="113" spans="1:37" x14ac:dyDescent="0.35">
      <c r="A113" t="s">
        <v>197</v>
      </c>
      <c r="B113" s="2" t="s">
        <v>107</v>
      </c>
      <c r="C113" s="2" t="s">
        <v>157</v>
      </c>
      <c r="D113" s="12">
        <v>10</v>
      </c>
      <c r="E113" s="12">
        <f>VLOOKUP(C113,Information!$B$24:$C$42,2)</f>
        <v>2.8</v>
      </c>
      <c r="F113" s="12">
        <f t="shared" si="23"/>
        <v>28</v>
      </c>
      <c r="G113" s="12">
        <v>130</v>
      </c>
      <c r="H113" s="13">
        <v>15</v>
      </c>
      <c r="I113" s="13">
        <f t="shared" si="24"/>
        <v>1950</v>
      </c>
      <c r="J113" s="13">
        <f t="shared" si="25"/>
        <v>420</v>
      </c>
      <c r="K113" s="13">
        <f t="shared" si="26"/>
        <v>1530</v>
      </c>
      <c r="L113" s="13">
        <v>15</v>
      </c>
      <c r="M113" s="13">
        <f t="shared" si="27"/>
        <v>1950</v>
      </c>
      <c r="N113" s="13">
        <f t="shared" si="28"/>
        <v>420</v>
      </c>
      <c r="O113" s="13">
        <f t="shared" si="29"/>
        <v>1530</v>
      </c>
      <c r="P113" s="13"/>
      <c r="Q113" s="13">
        <f t="shared" si="30"/>
        <v>0</v>
      </c>
      <c r="R113" s="13">
        <f t="shared" si="31"/>
        <v>0</v>
      </c>
      <c r="S113" s="13">
        <f t="shared" si="32"/>
        <v>0</v>
      </c>
      <c r="T113" s="13"/>
      <c r="U113" s="13">
        <f t="shared" si="33"/>
        <v>0</v>
      </c>
      <c r="V113" s="13">
        <f t="shared" si="34"/>
        <v>0</v>
      </c>
      <c r="W113" s="13">
        <f t="shared" si="35"/>
        <v>0</v>
      </c>
      <c r="X113" s="13"/>
      <c r="Y113" s="13">
        <f t="shared" si="36"/>
        <v>0</v>
      </c>
      <c r="Z113" s="13">
        <f t="shared" si="37"/>
        <v>0</v>
      </c>
      <c r="AA113" s="13">
        <f t="shared" si="38"/>
        <v>0</v>
      </c>
      <c r="AB113" s="13"/>
      <c r="AC113" s="13">
        <f t="shared" si="39"/>
        <v>0</v>
      </c>
      <c r="AD113" s="13">
        <f t="shared" si="40"/>
        <v>0</v>
      </c>
      <c r="AE113" s="13">
        <f t="shared" si="41"/>
        <v>0</v>
      </c>
      <c r="AF113" s="13"/>
      <c r="AG113" s="13">
        <f t="shared" si="42"/>
        <v>0</v>
      </c>
      <c r="AH113" s="13">
        <f t="shared" si="43"/>
        <v>0</v>
      </c>
      <c r="AI113" s="13">
        <f t="shared" si="44"/>
        <v>0</v>
      </c>
      <c r="AJ113" s="12" t="s">
        <v>199</v>
      </c>
      <c r="AK113">
        <v>94</v>
      </c>
    </row>
    <row r="114" spans="1:37" x14ac:dyDescent="0.35">
      <c r="A114" t="s">
        <v>26</v>
      </c>
      <c r="B114" s="2" t="s">
        <v>112</v>
      </c>
      <c r="C114" s="2" t="s">
        <v>157</v>
      </c>
      <c r="D114" s="12">
        <v>5.5</v>
      </c>
      <c r="E114" s="12">
        <f>VLOOKUP(C114,Information!$B$24:$C$42,2)</f>
        <v>2.8</v>
      </c>
      <c r="F114" s="12">
        <f t="shared" si="23"/>
        <v>15.399999999999999</v>
      </c>
      <c r="G114" s="12">
        <v>75</v>
      </c>
      <c r="H114" s="13">
        <v>15</v>
      </c>
      <c r="I114" s="13">
        <f t="shared" si="24"/>
        <v>1125</v>
      </c>
      <c r="J114" s="13">
        <f t="shared" si="25"/>
        <v>230.99999999999997</v>
      </c>
      <c r="K114" s="13">
        <f t="shared" si="26"/>
        <v>894</v>
      </c>
      <c r="L114" s="13">
        <v>15</v>
      </c>
      <c r="M114" s="13">
        <f t="shared" si="27"/>
        <v>1125</v>
      </c>
      <c r="N114" s="13">
        <f t="shared" si="28"/>
        <v>230.99999999999997</v>
      </c>
      <c r="O114" s="13">
        <f t="shared" si="29"/>
        <v>894</v>
      </c>
      <c r="P114" s="13">
        <v>7</v>
      </c>
      <c r="Q114" s="13">
        <f t="shared" si="30"/>
        <v>525</v>
      </c>
      <c r="R114" s="13">
        <f t="shared" si="31"/>
        <v>107.79999999999998</v>
      </c>
      <c r="S114" s="13">
        <f t="shared" si="32"/>
        <v>417.20000000000005</v>
      </c>
      <c r="T114" s="13">
        <v>8</v>
      </c>
      <c r="U114" s="13">
        <f t="shared" si="33"/>
        <v>600</v>
      </c>
      <c r="V114" s="13">
        <f t="shared" si="34"/>
        <v>123.19999999999999</v>
      </c>
      <c r="W114" s="13">
        <f t="shared" si="35"/>
        <v>476.8</v>
      </c>
      <c r="X114" s="13">
        <v>27</v>
      </c>
      <c r="Y114" s="13">
        <f t="shared" si="36"/>
        <v>2025</v>
      </c>
      <c r="Z114" s="13">
        <f t="shared" si="37"/>
        <v>415.79999999999995</v>
      </c>
      <c r="AA114" s="13">
        <f t="shared" si="38"/>
        <v>1609.2</v>
      </c>
      <c r="AB114" s="13">
        <v>12</v>
      </c>
      <c r="AC114" s="13">
        <f t="shared" si="39"/>
        <v>900</v>
      </c>
      <c r="AD114" s="13">
        <f t="shared" si="40"/>
        <v>184.79999999999998</v>
      </c>
      <c r="AE114" s="13">
        <f t="shared" si="41"/>
        <v>715.2</v>
      </c>
      <c r="AF114" s="13">
        <v>177</v>
      </c>
      <c r="AG114" s="13">
        <f t="shared" si="42"/>
        <v>13275</v>
      </c>
      <c r="AH114" s="13">
        <f t="shared" si="43"/>
        <v>2725.7999999999997</v>
      </c>
      <c r="AI114" s="13">
        <f t="shared" si="44"/>
        <v>10549.2</v>
      </c>
      <c r="AJ114" s="12" t="s">
        <v>199</v>
      </c>
      <c r="AK114">
        <v>97</v>
      </c>
    </row>
    <row r="115" spans="1:37" x14ac:dyDescent="0.35">
      <c r="A115" t="s">
        <v>26</v>
      </c>
      <c r="B115" s="2" t="s">
        <v>112</v>
      </c>
      <c r="C115" s="2" t="s">
        <v>158</v>
      </c>
      <c r="D115" s="12">
        <v>5.5</v>
      </c>
      <c r="E115" s="12">
        <f>VLOOKUP(C115,Information!$B$24:$C$42,2)</f>
        <v>3</v>
      </c>
      <c r="F115" s="12">
        <f t="shared" si="23"/>
        <v>16.5</v>
      </c>
      <c r="G115" s="12">
        <v>85</v>
      </c>
      <c r="H115" s="13">
        <v>10</v>
      </c>
      <c r="I115" s="13">
        <f t="shared" si="24"/>
        <v>850</v>
      </c>
      <c r="J115" s="13">
        <f t="shared" si="25"/>
        <v>165</v>
      </c>
      <c r="K115" s="13">
        <f t="shared" si="26"/>
        <v>685</v>
      </c>
      <c r="L115" s="13"/>
      <c r="M115" s="13">
        <f t="shared" si="27"/>
        <v>0</v>
      </c>
      <c r="N115" s="13">
        <f t="shared" si="28"/>
        <v>0</v>
      </c>
      <c r="O115" s="13">
        <f t="shared" si="29"/>
        <v>0</v>
      </c>
      <c r="P115" s="13"/>
      <c r="Q115" s="13">
        <f t="shared" si="30"/>
        <v>0</v>
      </c>
      <c r="R115" s="13">
        <f t="shared" si="31"/>
        <v>0</v>
      </c>
      <c r="S115" s="13">
        <f t="shared" si="32"/>
        <v>0</v>
      </c>
      <c r="T115" s="13"/>
      <c r="U115" s="13">
        <f t="shared" si="33"/>
        <v>0</v>
      </c>
      <c r="V115" s="13">
        <f t="shared" si="34"/>
        <v>0</v>
      </c>
      <c r="W115" s="13">
        <f t="shared" si="35"/>
        <v>0</v>
      </c>
      <c r="X115" s="13"/>
      <c r="Y115" s="13">
        <f t="shared" si="36"/>
        <v>0</v>
      </c>
      <c r="Z115" s="13">
        <f t="shared" si="37"/>
        <v>0</v>
      </c>
      <c r="AA115" s="13">
        <f t="shared" si="38"/>
        <v>0</v>
      </c>
      <c r="AB115" s="13"/>
      <c r="AC115" s="13">
        <f t="shared" si="39"/>
        <v>0</v>
      </c>
      <c r="AD115" s="13">
        <f t="shared" si="40"/>
        <v>0</v>
      </c>
      <c r="AE115" s="13">
        <f t="shared" si="41"/>
        <v>0</v>
      </c>
      <c r="AF115" s="13"/>
      <c r="AG115" s="13">
        <f t="shared" si="42"/>
        <v>0</v>
      </c>
      <c r="AH115" s="13">
        <f t="shared" si="43"/>
        <v>0</v>
      </c>
      <c r="AI115" s="13">
        <f t="shared" si="44"/>
        <v>0</v>
      </c>
      <c r="AJ115" s="12" t="s">
        <v>199</v>
      </c>
      <c r="AK115">
        <v>100</v>
      </c>
    </row>
    <row r="116" spans="1:37" x14ac:dyDescent="0.35">
      <c r="A116" t="s">
        <v>26</v>
      </c>
      <c r="B116" s="2" t="s">
        <v>112</v>
      </c>
      <c r="C116" s="2" t="s">
        <v>171</v>
      </c>
      <c r="D116" s="12">
        <v>5.5</v>
      </c>
      <c r="E116" s="12">
        <f>VLOOKUP(C116,Information!$B$24:$C$42,2)</f>
        <v>3.2</v>
      </c>
      <c r="F116" s="12">
        <f t="shared" si="23"/>
        <v>17.600000000000001</v>
      </c>
      <c r="G116" s="12">
        <v>99</v>
      </c>
      <c r="H116" s="13">
        <v>13</v>
      </c>
      <c r="I116" s="13">
        <f t="shared" si="24"/>
        <v>1287</v>
      </c>
      <c r="J116" s="13">
        <f t="shared" si="25"/>
        <v>228.8</v>
      </c>
      <c r="K116" s="13">
        <f t="shared" si="26"/>
        <v>1058.2</v>
      </c>
      <c r="L116" s="13">
        <v>10</v>
      </c>
      <c r="M116" s="13">
        <f t="shared" si="27"/>
        <v>990</v>
      </c>
      <c r="N116" s="13">
        <f t="shared" si="28"/>
        <v>176</v>
      </c>
      <c r="O116" s="13">
        <f t="shared" si="29"/>
        <v>814</v>
      </c>
      <c r="P116" s="13"/>
      <c r="Q116" s="13">
        <f t="shared" si="30"/>
        <v>0</v>
      </c>
      <c r="R116" s="13">
        <f t="shared" si="31"/>
        <v>0</v>
      </c>
      <c r="S116" s="13">
        <f t="shared" si="32"/>
        <v>0</v>
      </c>
      <c r="T116" s="13"/>
      <c r="U116" s="13">
        <f t="shared" si="33"/>
        <v>0</v>
      </c>
      <c r="V116" s="13">
        <f t="shared" si="34"/>
        <v>0</v>
      </c>
      <c r="W116" s="13">
        <f t="shared" si="35"/>
        <v>0</v>
      </c>
      <c r="X116" s="13"/>
      <c r="Y116" s="13">
        <f t="shared" si="36"/>
        <v>0</v>
      </c>
      <c r="Z116" s="13">
        <f t="shared" si="37"/>
        <v>0</v>
      </c>
      <c r="AA116" s="13">
        <f t="shared" si="38"/>
        <v>0</v>
      </c>
      <c r="AB116" s="13"/>
      <c r="AC116" s="13">
        <f t="shared" si="39"/>
        <v>0</v>
      </c>
      <c r="AD116" s="13">
        <f t="shared" si="40"/>
        <v>0</v>
      </c>
      <c r="AE116" s="13">
        <f t="shared" si="41"/>
        <v>0</v>
      </c>
      <c r="AF116" s="13"/>
      <c r="AG116" s="13">
        <f t="shared" si="42"/>
        <v>0</v>
      </c>
      <c r="AH116" s="13">
        <f t="shared" si="43"/>
        <v>0</v>
      </c>
      <c r="AI116" s="13">
        <f t="shared" si="44"/>
        <v>0</v>
      </c>
      <c r="AJ116" s="12" t="s">
        <v>199</v>
      </c>
      <c r="AK116">
        <v>93</v>
      </c>
    </row>
    <row r="117" spans="1:37" x14ac:dyDescent="0.35">
      <c r="A117" t="s">
        <v>26</v>
      </c>
      <c r="B117" s="2" t="s">
        <v>112</v>
      </c>
      <c r="C117" s="2" t="s">
        <v>167</v>
      </c>
      <c r="D117" s="12">
        <v>5.5</v>
      </c>
      <c r="E117" s="12">
        <f>VLOOKUP(C117,Information!$B$24:$C$42,2)</f>
        <v>3</v>
      </c>
      <c r="F117" s="12">
        <f t="shared" si="23"/>
        <v>16.5</v>
      </c>
      <c r="G117" s="12">
        <v>99</v>
      </c>
      <c r="H117" s="13">
        <v>2</v>
      </c>
      <c r="I117" s="13">
        <f t="shared" si="24"/>
        <v>198</v>
      </c>
      <c r="J117" s="13">
        <f t="shared" si="25"/>
        <v>33</v>
      </c>
      <c r="K117" s="13">
        <f t="shared" si="26"/>
        <v>165</v>
      </c>
      <c r="L117" s="13"/>
      <c r="M117" s="13">
        <f t="shared" si="27"/>
        <v>0</v>
      </c>
      <c r="N117" s="13">
        <f t="shared" si="28"/>
        <v>0</v>
      </c>
      <c r="O117" s="13">
        <f t="shared" si="29"/>
        <v>0</v>
      </c>
      <c r="P117" s="13"/>
      <c r="Q117" s="13">
        <f t="shared" si="30"/>
        <v>0</v>
      </c>
      <c r="R117" s="13">
        <f t="shared" si="31"/>
        <v>0</v>
      </c>
      <c r="S117" s="13">
        <f t="shared" si="32"/>
        <v>0</v>
      </c>
      <c r="T117" s="13"/>
      <c r="U117" s="13">
        <f t="shared" si="33"/>
        <v>0</v>
      </c>
      <c r="V117" s="13">
        <f t="shared" si="34"/>
        <v>0</v>
      </c>
      <c r="W117" s="13">
        <f t="shared" si="35"/>
        <v>0</v>
      </c>
      <c r="X117" s="13"/>
      <c r="Y117" s="13">
        <f t="shared" si="36"/>
        <v>0</v>
      </c>
      <c r="Z117" s="13">
        <f t="shared" si="37"/>
        <v>0</v>
      </c>
      <c r="AA117" s="13">
        <f t="shared" si="38"/>
        <v>0</v>
      </c>
      <c r="AB117" s="13"/>
      <c r="AC117" s="13">
        <f t="shared" si="39"/>
        <v>0</v>
      </c>
      <c r="AD117" s="13">
        <f t="shared" si="40"/>
        <v>0</v>
      </c>
      <c r="AE117" s="13">
        <f t="shared" si="41"/>
        <v>0</v>
      </c>
      <c r="AF117" s="13"/>
      <c r="AG117" s="13">
        <f t="shared" si="42"/>
        <v>0</v>
      </c>
      <c r="AH117" s="13">
        <f t="shared" si="43"/>
        <v>0</v>
      </c>
      <c r="AI117" s="13">
        <f t="shared" si="44"/>
        <v>0</v>
      </c>
      <c r="AJ117" s="12" t="s">
        <v>199</v>
      </c>
      <c r="AK117">
        <v>90</v>
      </c>
    </row>
    <row r="118" spans="1:37" x14ac:dyDescent="0.35">
      <c r="A118" t="s">
        <v>49</v>
      </c>
      <c r="B118" s="2" t="s">
        <v>141</v>
      </c>
      <c r="C118" s="2" t="s">
        <v>158</v>
      </c>
      <c r="D118" s="12">
        <v>6</v>
      </c>
      <c r="E118" s="12">
        <f>VLOOKUP(C118,Information!$B$24:$C$42,2)</f>
        <v>3</v>
      </c>
      <c r="F118" s="12">
        <f t="shared" si="23"/>
        <v>18</v>
      </c>
      <c r="G118" s="12">
        <v>60</v>
      </c>
      <c r="H118" s="13">
        <v>444</v>
      </c>
      <c r="I118" s="13">
        <f t="shared" si="24"/>
        <v>26640</v>
      </c>
      <c r="J118" s="13">
        <f t="shared" si="25"/>
        <v>7992</v>
      </c>
      <c r="K118" s="13">
        <f t="shared" si="26"/>
        <v>18648</v>
      </c>
      <c r="L118" s="13">
        <v>294</v>
      </c>
      <c r="M118" s="13">
        <f t="shared" si="27"/>
        <v>17640</v>
      </c>
      <c r="N118" s="13">
        <f t="shared" si="28"/>
        <v>5292</v>
      </c>
      <c r="O118" s="13">
        <f t="shared" si="29"/>
        <v>12348</v>
      </c>
      <c r="P118" s="13">
        <v>180</v>
      </c>
      <c r="Q118" s="13">
        <f t="shared" si="30"/>
        <v>10800</v>
      </c>
      <c r="R118" s="13">
        <f t="shared" si="31"/>
        <v>3240</v>
      </c>
      <c r="S118" s="13">
        <f t="shared" si="32"/>
        <v>7560</v>
      </c>
      <c r="T118" s="13">
        <v>222</v>
      </c>
      <c r="U118" s="13">
        <f t="shared" si="33"/>
        <v>13320</v>
      </c>
      <c r="V118" s="13">
        <f t="shared" si="34"/>
        <v>3996</v>
      </c>
      <c r="W118" s="13">
        <f t="shared" si="35"/>
        <v>9324</v>
      </c>
      <c r="X118" s="13">
        <v>493</v>
      </c>
      <c r="Y118" s="13">
        <f t="shared" si="36"/>
        <v>29580</v>
      </c>
      <c r="Z118" s="13">
        <f t="shared" si="37"/>
        <v>8874</v>
      </c>
      <c r="AA118" s="13">
        <f t="shared" si="38"/>
        <v>20706</v>
      </c>
      <c r="AB118" s="13">
        <v>450</v>
      </c>
      <c r="AC118" s="13">
        <f t="shared" si="39"/>
        <v>27000</v>
      </c>
      <c r="AD118" s="13">
        <f t="shared" si="40"/>
        <v>8100</v>
      </c>
      <c r="AE118" s="13">
        <f t="shared" si="41"/>
        <v>18900</v>
      </c>
      <c r="AF118" s="13">
        <v>0</v>
      </c>
      <c r="AG118" s="13">
        <f t="shared" si="42"/>
        <v>0</v>
      </c>
      <c r="AH118" s="13">
        <f t="shared" si="43"/>
        <v>0</v>
      </c>
      <c r="AI118" s="13">
        <f t="shared" si="44"/>
        <v>0</v>
      </c>
      <c r="AJ118" s="12" t="s">
        <v>199</v>
      </c>
      <c r="AK118">
        <v>96</v>
      </c>
    </row>
    <row r="119" spans="1:37" x14ac:dyDescent="0.35">
      <c r="A119" t="s">
        <v>28</v>
      </c>
      <c r="B119" t="s">
        <v>147</v>
      </c>
      <c r="C119" t="s">
        <v>157</v>
      </c>
      <c r="D119" s="12">
        <v>40</v>
      </c>
      <c r="E119" s="12">
        <f>VLOOKUP(C119,Information!$B$24:$C$42,2)</f>
        <v>2.8</v>
      </c>
      <c r="F119" s="12">
        <f t="shared" si="23"/>
        <v>112</v>
      </c>
      <c r="G119" s="12">
        <v>220</v>
      </c>
      <c r="H119" s="13">
        <v>0</v>
      </c>
      <c r="I119" s="13">
        <f t="shared" si="24"/>
        <v>0</v>
      </c>
      <c r="J119" s="13">
        <f t="shared" si="25"/>
        <v>0</v>
      </c>
      <c r="K119" s="13">
        <f t="shared" si="26"/>
        <v>0</v>
      </c>
      <c r="L119" s="13">
        <v>1</v>
      </c>
      <c r="M119" s="13">
        <f t="shared" si="27"/>
        <v>220</v>
      </c>
      <c r="N119" s="13">
        <f t="shared" si="28"/>
        <v>112</v>
      </c>
      <c r="O119" s="13">
        <f t="shared" si="29"/>
        <v>108</v>
      </c>
      <c r="P119" s="13">
        <v>0</v>
      </c>
      <c r="Q119" s="13">
        <f t="shared" si="30"/>
        <v>0</v>
      </c>
      <c r="R119" s="13">
        <f t="shared" si="31"/>
        <v>0</v>
      </c>
      <c r="S119" s="13">
        <f t="shared" si="32"/>
        <v>0</v>
      </c>
      <c r="T119" s="13">
        <v>1</v>
      </c>
      <c r="U119" s="13">
        <f t="shared" si="33"/>
        <v>220</v>
      </c>
      <c r="V119" s="13">
        <f t="shared" si="34"/>
        <v>112</v>
      </c>
      <c r="W119" s="13">
        <f t="shared" si="35"/>
        <v>108</v>
      </c>
      <c r="X119" s="13">
        <v>38</v>
      </c>
      <c r="Y119" s="13">
        <f t="shared" si="36"/>
        <v>8360</v>
      </c>
      <c r="Z119" s="13">
        <f t="shared" si="37"/>
        <v>4256</v>
      </c>
      <c r="AA119" s="13">
        <f t="shared" si="38"/>
        <v>4104</v>
      </c>
      <c r="AB119" s="13"/>
      <c r="AC119" s="13">
        <f t="shared" si="39"/>
        <v>0</v>
      </c>
      <c r="AD119" s="13">
        <f t="shared" si="40"/>
        <v>0</v>
      </c>
      <c r="AE119" s="13">
        <f t="shared" si="41"/>
        <v>0</v>
      </c>
      <c r="AF119" s="13"/>
      <c r="AG119" s="13">
        <f t="shared" si="42"/>
        <v>0</v>
      </c>
      <c r="AH119" s="13">
        <f t="shared" si="43"/>
        <v>0</v>
      </c>
      <c r="AI119" s="13">
        <f t="shared" si="44"/>
        <v>0</v>
      </c>
      <c r="AJ119" s="12" t="s">
        <v>199</v>
      </c>
      <c r="AK119">
        <v>98</v>
      </c>
    </row>
    <row r="120" spans="1:37" x14ac:dyDescent="0.35">
      <c r="A120" t="s">
        <v>28</v>
      </c>
      <c r="B120" t="s">
        <v>147</v>
      </c>
      <c r="C120" t="s">
        <v>158</v>
      </c>
      <c r="D120" s="12">
        <v>40</v>
      </c>
      <c r="E120" s="12">
        <f>VLOOKUP(C120,Information!$B$24:$C$42,2)</f>
        <v>3</v>
      </c>
      <c r="F120" s="12">
        <f t="shared" si="23"/>
        <v>120</v>
      </c>
      <c r="G120" s="12">
        <v>250</v>
      </c>
      <c r="H120" s="13">
        <v>1</v>
      </c>
      <c r="I120" s="13">
        <f t="shared" si="24"/>
        <v>250</v>
      </c>
      <c r="J120" s="13">
        <f t="shared" si="25"/>
        <v>120</v>
      </c>
      <c r="K120" s="13">
        <f t="shared" si="26"/>
        <v>130</v>
      </c>
      <c r="L120" s="13"/>
      <c r="M120" s="13">
        <f t="shared" si="27"/>
        <v>0</v>
      </c>
      <c r="N120" s="13">
        <f t="shared" si="28"/>
        <v>0</v>
      </c>
      <c r="O120" s="13">
        <f t="shared" si="29"/>
        <v>0</v>
      </c>
      <c r="P120" s="13"/>
      <c r="Q120" s="13">
        <f t="shared" si="30"/>
        <v>0</v>
      </c>
      <c r="R120" s="13">
        <f t="shared" si="31"/>
        <v>0</v>
      </c>
      <c r="S120" s="13">
        <f t="shared" si="32"/>
        <v>0</v>
      </c>
      <c r="T120" s="13"/>
      <c r="U120" s="13">
        <f t="shared" si="33"/>
        <v>0</v>
      </c>
      <c r="V120" s="13">
        <f t="shared" si="34"/>
        <v>0</v>
      </c>
      <c r="W120" s="13">
        <f t="shared" si="35"/>
        <v>0</v>
      </c>
      <c r="X120" s="13"/>
      <c r="Y120" s="13">
        <f t="shared" si="36"/>
        <v>0</v>
      </c>
      <c r="Z120" s="13">
        <f t="shared" si="37"/>
        <v>0</v>
      </c>
      <c r="AA120" s="13">
        <f t="shared" si="38"/>
        <v>0</v>
      </c>
      <c r="AB120" s="13"/>
      <c r="AC120" s="13">
        <f t="shared" si="39"/>
        <v>0</v>
      </c>
      <c r="AD120" s="13">
        <f t="shared" si="40"/>
        <v>0</v>
      </c>
      <c r="AE120" s="13">
        <f t="shared" si="41"/>
        <v>0</v>
      </c>
      <c r="AF120" s="13"/>
      <c r="AG120" s="13">
        <f t="shared" si="42"/>
        <v>0</v>
      </c>
      <c r="AH120" s="13">
        <f t="shared" si="43"/>
        <v>0</v>
      </c>
      <c r="AI120" s="13">
        <f t="shared" si="44"/>
        <v>0</v>
      </c>
      <c r="AJ120" s="12" t="s">
        <v>199</v>
      </c>
      <c r="AK120">
        <v>100</v>
      </c>
    </row>
    <row r="121" spans="1:37" x14ac:dyDescent="0.35">
      <c r="A121" t="s">
        <v>28</v>
      </c>
      <c r="B121" t="s">
        <v>147</v>
      </c>
      <c r="C121" t="s">
        <v>171</v>
      </c>
      <c r="D121" s="12">
        <v>40</v>
      </c>
      <c r="E121" s="12">
        <f>VLOOKUP(C121,Information!$B$24:$C$42,2)</f>
        <v>3.2</v>
      </c>
      <c r="F121" s="12">
        <f t="shared" si="23"/>
        <v>128</v>
      </c>
      <c r="G121" s="12">
        <v>300</v>
      </c>
      <c r="H121" s="13"/>
      <c r="I121" s="13">
        <f t="shared" si="24"/>
        <v>0</v>
      </c>
      <c r="J121" s="13">
        <f t="shared" si="25"/>
        <v>0</v>
      </c>
      <c r="K121" s="13">
        <f t="shared" si="26"/>
        <v>0</v>
      </c>
      <c r="L121" s="13">
        <v>5</v>
      </c>
      <c r="M121" s="13">
        <f t="shared" si="27"/>
        <v>1500</v>
      </c>
      <c r="N121" s="13">
        <f t="shared" si="28"/>
        <v>640</v>
      </c>
      <c r="O121" s="13">
        <f t="shared" si="29"/>
        <v>860</v>
      </c>
      <c r="P121" s="13"/>
      <c r="Q121" s="13">
        <f t="shared" si="30"/>
        <v>0</v>
      </c>
      <c r="R121" s="13">
        <f t="shared" si="31"/>
        <v>0</v>
      </c>
      <c r="S121" s="13">
        <f t="shared" si="32"/>
        <v>0</v>
      </c>
      <c r="T121" s="13"/>
      <c r="U121" s="13">
        <f t="shared" si="33"/>
        <v>0</v>
      </c>
      <c r="V121" s="13">
        <f t="shared" si="34"/>
        <v>0</v>
      </c>
      <c r="W121" s="13">
        <f t="shared" si="35"/>
        <v>0</v>
      </c>
      <c r="X121" s="13"/>
      <c r="Y121" s="13">
        <f t="shared" si="36"/>
        <v>0</v>
      </c>
      <c r="Z121" s="13">
        <f t="shared" si="37"/>
        <v>0</v>
      </c>
      <c r="AA121" s="13">
        <f t="shared" si="38"/>
        <v>0</v>
      </c>
      <c r="AB121" s="13"/>
      <c r="AC121" s="13">
        <f t="shared" si="39"/>
        <v>0</v>
      </c>
      <c r="AD121" s="13">
        <f t="shared" si="40"/>
        <v>0</v>
      </c>
      <c r="AE121" s="13">
        <f t="shared" si="41"/>
        <v>0</v>
      </c>
      <c r="AF121" s="13"/>
      <c r="AG121" s="13">
        <f t="shared" si="42"/>
        <v>0</v>
      </c>
      <c r="AH121" s="13">
        <f t="shared" si="43"/>
        <v>0</v>
      </c>
      <c r="AI121" s="13">
        <f t="shared" si="44"/>
        <v>0</v>
      </c>
      <c r="AJ121" s="12" t="s">
        <v>199</v>
      </c>
      <c r="AK121">
        <v>94</v>
      </c>
    </row>
    <row r="122" spans="1:37" x14ac:dyDescent="0.35">
      <c r="A122" t="s">
        <v>28</v>
      </c>
      <c r="B122" t="s">
        <v>147</v>
      </c>
      <c r="C122" t="s">
        <v>174</v>
      </c>
      <c r="D122" s="12">
        <v>40</v>
      </c>
      <c r="E122" s="12">
        <f>VLOOKUP(C122,Information!$B$24:$C$42,2)</f>
        <v>3.2</v>
      </c>
      <c r="F122" s="12">
        <f t="shared" si="23"/>
        <v>128</v>
      </c>
      <c r="G122" s="12">
        <v>300</v>
      </c>
      <c r="H122" s="13"/>
      <c r="I122" s="13">
        <f t="shared" si="24"/>
        <v>0</v>
      </c>
      <c r="J122" s="13">
        <f t="shared" si="25"/>
        <v>0</v>
      </c>
      <c r="K122" s="13">
        <f t="shared" si="26"/>
        <v>0</v>
      </c>
      <c r="L122" s="13">
        <v>5</v>
      </c>
      <c r="M122" s="13">
        <f t="shared" si="27"/>
        <v>1500</v>
      </c>
      <c r="N122" s="13">
        <f t="shared" si="28"/>
        <v>640</v>
      </c>
      <c r="O122" s="13">
        <f t="shared" si="29"/>
        <v>860</v>
      </c>
      <c r="P122" s="13"/>
      <c r="Q122" s="13">
        <f t="shared" si="30"/>
        <v>0</v>
      </c>
      <c r="R122" s="13">
        <f t="shared" si="31"/>
        <v>0</v>
      </c>
      <c r="S122" s="13">
        <f t="shared" si="32"/>
        <v>0</v>
      </c>
      <c r="T122" s="13"/>
      <c r="U122" s="13">
        <f t="shared" si="33"/>
        <v>0</v>
      </c>
      <c r="V122" s="13">
        <f t="shared" si="34"/>
        <v>0</v>
      </c>
      <c r="W122" s="13">
        <f t="shared" si="35"/>
        <v>0</v>
      </c>
      <c r="X122" s="13"/>
      <c r="Y122" s="13">
        <f t="shared" si="36"/>
        <v>0</v>
      </c>
      <c r="Z122" s="13">
        <f t="shared" si="37"/>
        <v>0</v>
      </c>
      <c r="AA122" s="13">
        <f t="shared" si="38"/>
        <v>0</v>
      </c>
      <c r="AB122" s="13"/>
      <c r="AC122" s="13">
        <f t="shared" si="39"/>
        <v>0</v>
      </c>
      <c r="AD122" s="13">
        <f t="shared" si="40"/>
        <v>0</v>
      </c>
      <c r="AE122" s="13">
        <f t="shared" si="41"/>
        <v>0</v>
      </c>
      <c r="AF122" s="13"/>
      <c r="AG122" s="13">
        <f t="shared" si="42"/>
        <v>0</v>
      </c>
      <c r="AH122" s="13">
        <f t="shared" si="43"/>
        <v>0</v>
      </c>
      <c r="AI122" s="13">
        <f t="shared" si="44"/>
        <v>0</v>
      </c>
      <c r="AJ122" s="12" t="s">
        <v>199</v>
      </c>
      <c r="AK122">
        <v>99</v>
      </c>
    </row>
    <row r="123" spans="1:37" x14ac:dyDescent="0.35">
      <c r="A123" t="s">
        <v>28</v>
      </c>
      <c r="B123" t="s">
        <v>147</v>
      </c>
      <c r="C123" t="s">
        <v>162</v>
      </c>
      <c r="D123" s="12">
        <v>40</v>
      </c>
      <c r="E123" s="12">
        <f>VLOOKUP(C123,Information!$B$24:$C$42,2)</f>
        <v>3</v>
      </c>
      <c r="F123" s="12">
        <f t="shared" si="23"/>
        <v>120</v>
      </c>
      <c r="G123" s="12">
        <v>250</v>
      </c>
      <c r="H123" s="13"/>
      <c r="I123" s="13">
        <f t="shared" si="24"/>
        <v>0</v>
      </c>
      <c r="J123" s="13">
        <f t="shared" si="25"/>
        <v>0</v>
      </c>
      <c r="K123" s="13">
        <f t="shared" si="26"/>
        <v>0</v>
      </c>
      <c r="L123" s="13">
        <v>5</v>
      </c>
      <c r="M123" s="13">
        <f t="shared" si="27"/>
        <v>1250</v>
      </c>
      <c r="N123" s="13">
        <f t="shared" si="28"/>
        <v>600</v>
      </c>
      <c r="O123" s="13">
        <f t="shared" si="29"/>
        <v>650</v>
      </c>
      <c r="P123" s="13"/>
      <c r="Q123" s="13">
        <f t="shared" si="30"/>
        <v>0</v>
      </c>
      <c r="R123" s="13">
        <f t="shared" si="31"/>
        <v>0</v>
      </c>
      <c r="S123" s="13">
        <f t="shared" si="32"/>
        <v>0</v>
      </c>
      <c r="T123" s="13"/>
      <c r="U123" s="13">
        <f t="shared" si="33"/>
        <v>0</v>
      </c>
      <c r="V123" s="13">
        <f t="shared" si="34"/>
        <v>0</v>
      </c>
      <c r="W123" s="13">
        <f t="shared" si="35"/>
        <v>0</v>
      </c>
      <c r="X123" s="13"/>
      <c r="Y123" s="13">
        <f t="shared" si="36"/>
        <v>0</v>
      </c>
      <c r="Z123" s="13">
        <f t="shared" si="37"/>
        <v>0</v>
      </c>
      <c r="AA123" s="13">
        <f t="shared" si="38"/>
        <v>0</v>
      </c>
      <c r="AB123" s="13"/>
      <c r="AC123" s="13">
        <f t="shared" si="39"/>
        <v>0</v>
      </c>
      <c r="AD123" s="13">
        <f t="shared" si="40"/>
        <v>0</v>
      </c>
      <c r="AE123" s="13">
        <f t="shared" si="41"/>
        <v>0</v>
      </c>
      <c r="AF123" s="13"/>
      <c r="AG123" s="13">
        <f t="shared" si="42"/>
        <v>0</v>
      </c>
      <c r="AH123" s="13">
        <f t="shared" si="43"/>
        <v>0</v>
      </c>
      <c r="AI123" s="13">
        <f t="shared" si="44"/>
        <v>0</v>
      </c>
      <c r="AJ123" s="12" t="s">
        <v>199</v>
      </c>
      <c r="AK123">
        <v>90</v>
      </c>
    </row>
    <row r="124" spans="1:37" x14ac:dyDescent="0.35">
      <c r="A124" t="s">
        <v>28</v>
      </c>
      <c r="B124" t="s">
        <v>147</v>
      </c>
      <c r="C124" t="s">
        <v>167</v>
      </c>
      <c r="D124" s="12">
        <v>40</v>
      </c>
      <c r="E124" s="12">
        <f>VLOOKUP(C124,Information!$B$24:$C$42,2)</f>
        <v>3</v>
      </c>
      <c r="F124" s="12">
        <f t="shared" si="23"/>
        <v>120</v>
      </c>
      <c r="G124" s="12">
        <v>250</v>
      </c>
      <c r="H124" s="13"/>
      <c r="I124" s="13">
        <f t="shared" si="24"/>
        <v>0</v>
      </c>
      <c r="J124" s="13">
        <f t="shared" si="25"/>
        <v>0</v>
      </c>
      <c r="K124" s="13">
        <f t="shared" si="26"/>
        <v>0</v>
      </c>
      <c r="L124" s="13">
        <v>5</v>
      </c>
      <c r="M124" s="13">
        <f t="shared" si="27"/>
        <v>1250</v>
      </c>
      <c r="N124" s="13">
        <f t="shared" si="28"/>
        <v>600</v>
      </c>
      <c r="O124" s="13">
        <f t="shared" si="29"/>
        <v>650</v>
      </c>
      <c r="P124" s="13"/>
      <c r="Q124" s="13">
        <f t="shared" si="30"/>
        <v>0</v>
      </c>
      <c r="R124" s="13">
        <f t="shared" si="31"/>
        <v>0</v>
      </c>
      <c r="S124" s="13">
        <f t="shared" si="32"/>
        <v>0</v>
      </c>
      <c r="T124" s="13"/>
      <c r="U124" s="13">
        <f t="shared" si="33"/>
        <v>0</v>
      </c>
      <c r="V124" s="13">
        <f t="shared" si="34"/>
        <v>0</v>
      </c>
      <c r="W124" s="13">
        <f t="shared" si="35"/>
        <v>0</v>
      </c>
      <c r="X124" s="13"/>
      <c r="Y124" s="13">
        <f t="shared" si="36"/>
        <v>0</v>
      </c>
      <c r="Z124" s="13">
        <f t="shared" si="37"/>
        <v>0</v>
      </c>
      <c r="AA124" s="13">
        <f t="shared" si="38"/>
        <v>0</v>
      </c>
      <c r="AB124" s="13"/>
      <c r="AC124" s="13">
        <f t="shared" si="39"/>
        <v>0</v>
      </c>
      <c r="AD124" s="13">
        <f t="shared" si="40"/>
        <v>0</v>
      </c>
      <c r="AE124" s="13">
        <f t="shared" si="41"/>
        <v>0</v>
      </c>
      <c r="AF124" s="13"/>
      <c r="AG124" s="13">
        <f t="shared" si="42"/>
        <v>0</v>
      </c>
      <c r="AH124" s="13">
        <f t="shared" si="43"/>
        <v>0</v>
      </c>
      <c r="AI124" s="13">
        <f t="shared" si="44"/>
        <v>0</v>
      </c>
      <c r="AJ124" s="12" t="s">
        <v>199</v>
      </c>
      <c r="AK124">
        <v>98</v>
      </c>
    </row>
    <row r="125" spans="1:37" x14ac:dyDescent="0.35">
      <c r="A125" t="s">
        <v>29</v>
      </c>
      <c r="B125" t="s">
        <v>148</v>
      </c>
      <c r="C125" t="s">
        <v>157</v>
      </c>
      <c r="D125" s="12">
        <v>47</v>
      </c>
      <c r="E125" s="12">
        <f>VLOOKUP(C125,Information!$B$24:$C$42,2)</f>
        <v>2.8</v>
      </c>
      <c r="F125" s="12">
        <f t="shared" si="23"/>
        <v>131.6</v>
      </c>
      <c r="G125" s="12">
        <v>340</v>
      </c>
      <c r="H125" s="13">
        <v>2</v>
      </c>
      <c r="I125" s="13">
        <f t="shared" si="24"/>
        <v>680</v>
      </c>
      <c r="J125" s="13">
        <f t="shared" si="25"/>
        <v>263.2</v>
      </c>
      <c r="K125" s="13">
        <f t="shared" si="26"/>
        <v>416.8</v>
      </c>
      <c r="L125" s="13">
        <v>34</v>
      </c>
      <c r="M125" s="13">
        <f t="shared" si="27"/>
        <v>11560</v>
      </c>
      <c r="N125" s="13">
        <f t="shared" si="28"/>
        <v>4474.3999999999996</v>
      </c>
      <c r="O125" s="13">
        <f t="shared" si="29"/>
        <v>7085.6</v>
      </c>
      <c r="P125" s="13">
        <v>36</v>
      </c>
      <c r="Q125" s="13">
        <f t="shared" si="30"/>
        <v>12240</v>
      </c>
      <c r="R125" s="13">
        <f t="shared" si="31"/>
        <v>4737.5999999999995</v>
      </c>
      <c r="S125" s="13">
        <f t="shared" si="32"/>
        <v>7502.4000000000005</v>
      </c>
      <c r="T125" s="13">
        <v>2</v>
      </c>
      <c r="U125" s="13">
        <f t="shared" si="33"/>
        <v>680</v>
      </c>
      <c r="V125" s="13">
        <f t="shared" si="34"/>
        <v>263.2</v>
      </c>
      <c r="W125" s="13">
        <f t="shared" si="35"/>
        <v>416.8</v>
      </c>
      <c r="X125" s="13">
        <v>0</v>
      </c>
      <c r="Y125" s="13">
        <f t="shared" si="36"/>
        <v>0</v>
      </c>
      <c r="Z125" s="13">
        <f t="shared" si="37"/>
        <v>0</v>
      </c>
      <c r="AA125" s="13">
        <f t="shared" si="38"/>
        <v>0</v>
      </c>
      <c r="AB125" s="13"/>
      <c r="AC125" s="13">
        <f t="shared" si="39"/>
        <v>0</v>
      </c>
      <c r="AD125" s="13">
        <f t="shared" si="40"/>
        <v>0</v>
      </c>
      <c r="AE125" s="13">
        <f t="shared" si="41"/>
        <v>0</v>
      </c>
      <c r="AF125" s="13"/>
      <c r="AG125" s="13">
        <f t="shared" si="42"/>
        <v>0</v>
      </c>
      <c r="AH125" s="13">
        <f t="shared" si="43"/>
        <v>0</v>
      </c>
      <c r="AI125" s="13">
        <f t="shared" si="44"/>
        <v>0</v>
      </c>
      <c r="AJ125" s="12" t="s">
        <v>199</v>
      </c>
      <c r="AK125">
        <v>92</v>
      </c>
    </row>
    <row r="126" spans="1:37" x14ac:dyDescent="0.35">
      <c r="A126" t="s">
        <v>29</v>
      </c>
      <c r="B126" t="s">
        <v>148</v>
      </c>
      <c r="C126" t="s">
        <v>158</v>
      </c>
      <c r="D126" s="12">
        <v>47</v>
      </c>
      <c r="E126" s="12">
        <f>VLOOKUP(C126,Information!$B$24:$C$42,2)</f>
        <v>3</v>
      </c>
      <c r="F126" s="12">
        <f t="shared" si="23"/>
        <v>141</v>
      </c>
      <c r="G126" s="12">
        <v>370</v>
      </c>
      <c r="H126" s="13">
        <v>3</v>
      </c>
      <c r="I126" s="13">
        <f t="shared" si="24"/>
        <v>1110</v>
      </c>
      <c r="J126" s="13">
        <f t="shared" si="25"/>
        <v>423</v>
      </c>
      <c r="K126" s="13">
        <f t="shared" si="26"/>
        <v>687</v>
      </c>
      <c r="L126" s="13"/>
      <c r="M126" s="13">
        <f t="shared" si="27"/>
        <v>0</v>
      </c>
      <c r="N126" s="13">
        <f t="shared" si="28"/>
        <v>0</v>
      </c>
      <c r="O126" s="13">
        <f t="shared" si="29"/>
        <v>0</v>
      </c>
      <c r="P126" s="13"/>
      <c r="Q126" s="13">
        <f t="shared" si="30"/>
        <v>0</v>
      </c>
      <c r="R126" s="13">
        <f t="shared" si="31"/>
        <v>0</v>
      </c>
      <c r="S126" s="13">
        <f t="shared" si="32"/>
        <v>0</v>
      </c>
      <c r="T126" s="13"/>
      <c r="U126" s="13">
        <f t="shared" si="33"/>
        <v>0</v>
      </c>
      <c r="V126" s="13">
        <f t="shared" si="34"/>
        <v>0</v>
      </c>
      <c r="W126" s="13">
        <f t="shared" si="35"/>
        <v>0</v>
      </c>
      <c r="X126" s="13"/>
      <c r="Y126" s="13">
        <f t="shared" si="36"/>
        <v>0</v>
      </c>
      <c r="Z126" s="13">
        <f t="shared" si="37"/>
        <v>0</v>
      </c>
      <c r="AA126" s="13">
        <f t="shared" si="38"/>
        <v>0</v>
      </c>
      <c r="AB126" s="13"/>
      <c r="AC126" s="13">
        <f t="shared" si="39"/>
        <v>0</v>
      </c>
      <c r="AD126" s="13">
        <f t="shared" si="40"/>
        <v>0</v>
      </c>
      <c r="AE126" s="13">
        <f t="shared" si="41"/>
        <v>0</v>
      </c>
      <c r="AF126" s="13"/>
      <c r="AG126" s="13">
        <f t="shared" si="42"/>
        <v>0</v>
      </c>
      <c r="AH126" s="13">
        <f t="shared" si="43"/>
        <v>0</v>
      </c>
      <c r="AI126" s="13">
        <f t="shared" si="44"/>
        <v>0</v>
      </c>
      <c r="AJ126" s="12" t="s">
        <v>199</v>
      </c>
      <c r="AK126">
        <v>97</v>
      </c>
    </row>
    <row r="127" spans="1:37" x14ac:dyDescent="0.35">
      <c r="A127" t="s">
        <v>29</v>
      </c>
      <c r="B127" t="s">
        <v>148</v>
      </c>
      <c r="C127" t="s">
        <v>171</v>
      </c>
      <c r="D127" s="12">
        <v>47</v>
      </c>
      <c r="E127" s="12">
        <f>VLOOKUP(C127,Information!$B$24:$C$42,2)</f>
        <v>3.2</v>
      </c>
      <c r="F127" s="12">
        <f t="shared" si="23"/>
        <v>150.4</v>
      </c>
      <c r="G127" s="12">
        <v>400</v>
      </c>
      <c r="H127" s="13">
        <v>5</v>
      </c>
      <c r="I127" s="13">
        <f t="shared" si="24"/>
        <v>2000</v>
      </c>
      <c r="J127" s="13">
        <f t="shared" si="25"/>
        <v>752</v>
      </c>
      <c r="K127" s="13">
        <f t="shared" si="26"/>
        <v>1248</v>
      </c>
      <c r="L127" s="13"/>
      <c r="M127" s="13">
        <f t="shared" si="27"/>
        <v>0</v>
      </c>
      <c r="N127" s="13">
        <f t="shared" si="28"/>
        <v>0</v>
      </c>
      <c r="O127" s="13">
        <f t="shared" si="29"/>
        <v>0</v>
      </c>
      <c r="P127" s="13"/>
      <c r="Q127" s="13">
        <f t="shared" si="30"/>
        <v>0</v>
      </c>
      <c r="R127" s="13">
        <f t="shared" si="31"/>
        <v>0</v>
      </c>
      <c r="S127" s="13">
        <f t="shared" si="32"/>
        <v>0</v>
      </c>
      <c r="T127" s="13"/>
      <c r="U127" s="13">
        <f t="shared" si="33"/>
        <v>0</v>
      </c>
      <c r="V127" s="13">
        <f t="shared" si="34"/>
        <v>0</v>
      </c>
      <c r="W127" s="13">
        <f t="shared" si="35"/>
        <v>0</v>
      </c>
      <c r="X127" s="13"/>
      <c r="Y127" s="13">
        <f t="shared" si="36"/>
        <v>0</v>
      </c>
      <c r="Z127" s="13">
        <f t="shared" si="37"/>
        <v>0</v>
      </c>
      <c r="AA127" s="13">
        <f t="shared" si="38"/>
        <v>0</v>
      </c>
      <c r="AB127" s="13"/>
      <c r="AC127" s="13">
        <f t="shared" si="39"/>
        <v>0</v>
      </c>
      <c r="AD127" s="13">
        <f t="shared" si="40"/>
        <v>0</v>
      </c>
      <c r="AE127" s="13">
        <f t="shared" si="41"/>
        <v>0</v>
      </c>
      <c r="AF127" s="13"/>
      <c r="AG127" s="13">
        <f t="shared" si="42"/>
        <v>0</v>
      </c>
      <c r="AH127" s="13">
        <f t="shared" si="43"/>
        <v>0</v>
      </c>
      <c r="AI127" s="13">
        <f t="shared" si="44"/>
        <v>0</v>
      </c>
      <c r="AJ127" s="12" t="s">
        <v>199</v>
      </c>
      <c r="AK127">
        <v>90</v>
      </c>
    </row>
    <row r="128" spans="1:37" x14ac:dyDescent="0.35">
      <c r="A128" t="s">
        <v>29</v>
      </c>
      <c r="B128" t="s">
        <v>148</v>
      </c>
      <c r="C128" t="s">
        <v>174</v>
      </c>
      <c r="D128" s="12">
        <v>47</v>
      </c>
      <c r="E128" s="12">
        <f>VLOOKUP(C128,Information!$B$24:$C$42,2)</f>
        <v>3.2</v>
      </c>
      <c r="F128" s="12">
        <f t="shared" si="23"/>
        <v>150.4</v>
      </c>
      <c r="G128" s="12">
        <v>400</v>
      </c>
      <c r="H128" s="13"/>
      <c r="I128" s="13">
        <f t="shared" si="24"/>
        <v>0</v>
      </c>
      <c r="J128" s="13">
        <f t="shared" si="25"/>
        <v>0</v>
      </c>
      <c r="K128" s="13">
        <f t="shared" si="26"/>
        <v>0</v>
      </c>
      <c r="L128" s="13">
        <v>1</v>
      </c>
      <c r="M128" s="13">
        <f t="shared" si="27"/>
        <v>400</v>
      </c>
      <c r="N128" s="13">
        <f t="shared" si="28"/>
        <v>150.4</v>
      </c>
      <c r="O128" s="13">
        <f t="shared" si="29"/>
        <v>249.6</v>
      </c>
      <c r="P128" s="13"/>
      <c r="Q128" s="13">
        <f t="shared" si="30"/>
        <v>0</v>
      </c>
      <c r="R128" s="13">
        <f t="shared" si="31"/>
        <v>0</v>
      </c>
      <c r="S128" s="13">
        <f t="shared" si="32"/>
        <v>0</v>
      </c>
      <c r="T128" s="13"/>
      <c r="U128" s="13">
        <f t="shared" si="33"/>
        <v>0</v>
      </c>
      <c r="V128" s="13">
        <f t="shared" si="34"/>
        <v>0</v>
      </c>
      <c r="W128" s="13">
        <f t="shared" si="35"/>
        <v>0</v>
      </c>
      <c r="X128" s="13"/>
      <c r="Y128" s="13">
        <f t="shared" si="36"/>
        <v>0</v>
      </c>
      <c r="Z128" s="13">
        <f t="shared" si="37"/>
        <v>0</v>
      </c>
      <c r="AA128" s="13">
        <f t="shared" si="38"/>
        <v>0</v>
      </c>
      <c r="AB128" s="13"/>
      <c r="AC128" s="13">
        <f t="shared" si="39"/>
        <v>0</v>
      </c>
      <c r="AD128" s="13">
        <f t="shared" si="40"/>
        <v>0</v>
      </c>
      <c r="AE128" s="13">
        <f t="shared" si="41"/>
        <v>0</v>
      </c>
      <c r="AF128" s="13"/>
      <c r="AG128" s="13">
        <f t="shared" si="42"/>
        <v>0</v>
      </c>
      <c r="AH128" s="13">
        <f t="shared" si="43"/>
        <v>0</v>
      </c>
      <c r="AI128" s="13">
        <f t="shared" si="44"/>
        <v>0</v>
      </c>
      <c r="AJ128" s="12" t="s">
        <v>199</v>
      </c>
      <c r="AK128">
        <v>90</v>
      </c>
    </row>
    <row r="129" spans="1:37" x14ac:dyDescent="0.35">
      <c r="A129" t="s">
        <v>29</v>
      </c>
      <c r="B129" t="s">
        <v>148</v>
      </c>
      <c r="C129" t="s">
        <v>167</v>
      </c>
      <c r="D129" s="12">
        <v>47</v>
      </c>
      <c r="E129" s="12">
        <f>VLOOKUP(C129,Information!$B$24:$C$42,2)</f>
        <v>3</v>
      </c>
      <c r="F129" s="12">
        <f t="shared" si="23"/>
        <v>141</v>
      </c>
      <c r="G129" s="12">
        <v>370</v>
      </c>
      <c r="H129" s="13">
        <v>2</v>
      </c>
      <c r="I129" s="13">
        <f t="shared" si="24"/>
        <v>740</v>
      </c>
      <c r="J129" s="13">
        <f t="shared" si="25"/>
        <v>282</v>
      </c>
      <c r="K129" s="13">
        <f t="shared" si="26"/>
        <v>458</v>
      </c>
      <c r="L129" s="13"/>
      <c r="M129" s="13">
        <f t="shared" si="27"/>
        <v>0</v>
      </c>
      <c r="N129" s="13">
        <f t="shared" si="28"/>
        <v>0</v>
      </c>
      <c r="O129" s="13">
        <f t="shared" si="29"/>
        <v>0</v>
      </c>
      <c r="P129" s="13"/>
      <c r="Q129" s="13">
        <f t="shared" si="30"/>
        <v>0</v>
      </c>
      <c r="R129" s="13">
        <f t="shared" si="31"/>
        <v>0</v>
      </c>
      <c r="S129" s="13">
        <f t="shared" si="32"/>
        <v>0</v>
      </c>
      <c r="T129" s="13"/>
      <c r="U129" s="13">
        <f t="shared" si="33"/>
        <v>0</v>
      </c>
      <c r="V129" s="13">
        <f t="shared" si="34"/>
        <v>0</v>
      </c>
      <c r="W129" s="13">
        <f t="shared" si="35"/>
        <v>0</v>
      </c>
      <c r="X129" s="13"/>
      <c r="Y129" s="13">
        <f t="shared" si="36"/>
        <v>0</v>
      </c>
      <c r="Z129" s="13">
        <f t="shared" si="37"/>
        <v>0</v>
      </c>
      <c r="AA129" s="13">
        <f t="shared" si="38"/>
        <v>0</v>
      </c>
      <c r="AB129" s="13"/>
      <c r="AC129" s="13">
        <f t="shared" si="39"/>
        <v>0</v>
      </c>
      <c r="AD129" s="13">
        <f t="shared" si="40"/>
        <v>0</v>
      </c>
      <c r="AE129" s="13">
        <f t="shared" si="41"/>
        <v>0</v>
      </c>
      <c r="AF129" s="13"/>
      <c r="AG129" s="13">
        <f t="shared" si="42"/>
        <v>0</v>
      </c>
      <c r="AH129" s="13">
        <f t="shared" si="43"/>
        <v>0</v>
      </c>
      <c r="AI129" s="13">
        <f t="shared" si="44"/>
        <v>0</v>
      </c>
      <c r="AJ129" s="12" t="s">
        <v>199</v>
      </c>
      <c r="AK129">
        <v>99</v>
      </c>
    </row>
    <row r="130" spans="1:37" x14ac:dyDescent="0.35">
      <c r="A130" t="s">
        <v>31</v>
      </c>
      <c r="B130" t="s">
        <v>149</v>
      </c>
      <c r="C130" t="s">
        <v>157</v>
      </c>
      <c r="D130" s="12">
        <v>60</v>
      </c>
      <c r="E130" s="12">
        <f>VLOOKUP(C130,Information!$B$24:$C$42,2)</f>
        <v>2.8</v>
      </c>
      <c r="F130" s="12">
        <f t="shared" si="23"/>
        <v>168</v>
      </c>
      <c r="G130" s="12">
        <v>579</v>
      </c>
      <c r="H130" s="13">
        <v>0</v>
      </c>
      <c r="I130" s="13">
        <f t="shared" si="24"/>
        <v>0</v>
      </c>
      <c r="J130" s="13">
        <f t="shared" si="25"/>
        <v>0</v>
      </c>
      <c r="K130" s="13">
        <f t="shared" si="26"/>
        <v>0</v>
      </c>
      <c r="L130" s="13">
        <v>0</v>
      </c>
      <c r="M130" s="13">
        <f t="shared" si="27"/>
        <v>0</v>
      </c>
      <c r="N130" s="13">
        <f t="shared" si="28"/>
        <v>0</v>
      </c>
      <c r="O130" s="13">
        <f t="shared" si="29"/>
        <v>0</v>
      </c>
      <c r="P130" s="13">
        <v>0</v>
      </c>
      <c r="Q130" s="13">
        <f t="shared" si="30"/>
        <v>0</v>
      </c>
      <c r="R130" s="13">
        <f t="shared" si="31"/>
        <v>0</v>
      </c>
      <c r="S130" s="13">
        <f t="shared" si="32"/>
        <v>0</v>
      </c>
      <c r="T130" s="13">
        <v>0</v>
      </c>
      <c r="U130" s="13">
        <f t="shared" si="33"/>
        <v>0</v>
      </c>
      <c r="V130" s="13">
        <f t="shared" si="34"/>
        <v>0</v>
      </c>
      <c r="W130" s="13">
        <f t="shared" si="35"/>
        <v>0</v>
      </c>
      <c r="X130" s="13">
        <v>12</v>
      </c>
      <c r="Y130" s="13">
        <f t="shared" si="36"/>
        <v>6948</v>
      </c>
      <c r="Z130" s="13">
        <f t="shared" si="37"/>
        <v>2016</v>
      </c>
      <c r="AA130" s="13">
        <f t="shared" si="38"/>
        <v>4932</v>
      </c>
      <c r="AB130" s="13"/>
      <c r="AC130" s="13">
        <f t="shared" si="39"/>
        <v>0</v>
      </c>
      <c r="AD130" s="13">
        <f t="shared" si="40"/>
        <v>0</v>
      </c>
      <c r="AE130" s="13">
        <f t="shared" si="41"/>
        <v>0</v>
      </c>
      <c r="AF130" s="13"/>
      <c r="AG130" s="13">
        <f t="shared" si="42"/>
        <v>0</v>
      </c>
      <c r="AH130" s="13">
        <f t="shared" si="43"/>
        <v>0</v>
      </c>
      <c r="AI130" s="13">
        <f t="shared" si="44"/>
        <v>0</v>
      </c>
      <c r="AJ130" s="12" t="s">
        <v>199</v>
      </c>
      <c r="AK130">
        <v>96</v>
      </c>
    </row>
    <row r="131" spans="1:37" x14ac:dyDescent="0.35">
      <c r="A131" t="s">
        <v>31</v>
      </c>
      <c r="B131" t="s">
        <v>149</v>
      </c>
      <c r="C131" t="s">
        <v>158</v>
      </c>
      <c r="D131" s="12">
        <v>60</v>
      </c>
      <c r="E131" s="12">
        <f>VLOOKUP(C131,Information!$B$24:$C$42,2)</f>
        <v>3</v>
      </c>
      <c r="F131" s="12">
        <f t="shared" ref="F131:F194" si="45">E131*D131</f>
        <v>180</v>
      </c>
      <c r="G131" s="12">
        <v>589</v>
      </c>
      <c r="H131" s="13">
        <v>10</v>
      </c>
      <c r="I131" s="13">
        <f t="shared" ref="I131:I194" si="46">H131*G131</f>
        <v>5890</v>
      </c>
      <c r="J131" s="13">
        <f t="shared" ref="J131:J194" si="47">H131*F131</f>
        <v>1800</v>
      </c>
      <c r="K131" s="13">
        <f t="shared" ref="K131:K194" si="48">I131-J131</f>
        <v>4090</v>
      </c>
      <c r="L131" s="13"/>
      <c r="M131" s="13">
        <f t="shared" ref="M131:M194" si="49">L131*G131</f>
        <v>0</v>
      </c>
      <c r="N131" s="13">
        <f t="shared" ref="N131:N194" si="50">L131*F131</f>
        <v>0</v>
      </c>
      <c r="O131" s="13">
        <f t="shared" ref="O131:O194" si="51">M131-N131</f>
        <v>0</v>
      </c>
      <c r="P131" s="13"/>
      <c r="Q131" s="13">
        <f t="shared" ref="Q131:Q194" si="52">P131*G131</f>
        <v>0</v>
      </c>
      <c r="R131" s="13">
        <f t="shared" ref="R131:R194" si="53">P131*F131</f>
        <v>0</v>
      </c>
      <c r="S131" s="13">
        <f t="shared" ref="S131:S194" si="54">Q131-R131</f>
        <v>0</v>
      </c>
      <c r="T131" s="13"/>
      <c r="U131" s="13">
        <f t="shared" ref="U131:U194" si="55">T131*G131</f>
        <v>0</v>
      </c>
      <c r="V131" s="13">
        <f t="shared" ref="V131:V194" si="56">F131*T131</f>
        <v>0</v>
      </c>
      <c r="W131" s="13">
        <f t="shared" ref="W131:W194" si="57">U131-V131</f>
        <v>0</v>
      </c>
      <c r="X131" s="13"/>
      <c r="Y131" s="13">
        <f t="shared" ref="Y131:Y194" si="58">X131*G131</f>
        <v>0</v>
      </c>
      <c r="Z131" s="13">
        <f t="shared" ref="Z131:Z194" si="59">X131*F131</f>
        <v>0</v>
      </c>
      <c r="AA131" s="13">
        <f t="shared" ref="AA131:AA194" si="60">Y131-Z131</f>
        <v>0</v>
      </c>
      <c r="AB131" s="13"/>
      <c r="AC131" s="13">
        <f t="shared" ref="AC131:AC194" si="61">AB131*G131</f>
        <v>0</v>
      </c>
      <c r="AD131" s="13">
        <f t="shared" ref="AD131:AD194" si="62">AB131*F131</f>
        <v>0</v>
      </c>
      <c r="AE131" s="13">
        <f t="shared" ref="AE131:AE194" si="63">AC131-AD131</f>
        <v>0</v>
      </c>
      <c r="AF131" s="13"/>
      <c r="AG131" s="13">
        <f t="shared" ref="AG131:AG194" si="64">AF131*G131</f>
        <v>0</v>
      </c>
      <c r="AH131" s="13">
        <f t="shared" ref="AH131:AH194" si="65">AF131*F131</f>
        <v>0</v>
      </c>
      <c r="AI131" s="13">
        <f t="shared" ref="AI131:AI194" si="66">AG131-AH131</f>
        <v>0</v>
      </c>
      <c r="AJ131" s="12" t="s">
        <v>199</v>
      </c>
      <c r="AK131">
        <v>90</v>
      </c>
    </row>
    <row r="132" spans="1:37" x14ac:dyDescent="0.35">
      <c r="A132" t="s">
        <v>31</v>
      </c>
      <c r="B132" t="s">
        <v>149</v>
      </c>
      <c r="C132" t="s">
        <v>171</v>
      </c>
      <c r="D132" s="12">
        <v>60</v>
      </c>
      <c r="E132" s="12">
        <f>VLOOKUP(C132,Information!$B$24:$C$42,2)</f>
        <v>3.2</v>
      </c>
      <c r="F132" s="12">
        <f t="shared" si="45"/>
        <v>192</v>
      </c>
      <c r="G132" s="12">
        <v>650</v>
      </c>
      <c r="H132" s="13">
        <v>3</v>
      </c>
      <c r="I132" s="13">
        <f t="shared" si="46"/>
        <v>1950</v>
      </c>
      <c r="J132" s="13">
        <f t="shared" si="47"/>
        <v>576</v>
      </c>
      <c r="K132" s="13">
        <f t="shared" si="48"/>
        <v>1374</v>
      </c>
      <c r="L132" s="13"/>
      <c r="M132" s="13">
        <f t="shared" si="49"/>
        <v>0</v>
      </c>
      <c r="N132" s="13">
        <f t="shared" si="50"/>
        <v>0</v>
      </c>
      <c r="O132" s="13">
        <f t="shared" si="51"/>
        <v>0</v>
      </c>
      <c r="P132" s="13"/>
      <c r="Q132" s="13">
        <f t="shared" si="52"/>
        <v>0</v>
      </c>
      <c r="R132" s="13">
        <f t="shared" si="53"/>
        <v>0</v>
      </c>
      <c r="S132" s="13">
        <f t="shared" si="54"/>
        <v>0</v>
      </c>
      <c r="T132" s="13"/>
      <c r="U132" s="13">
        <f t="shared" si="55"/>
        <v>0</v>
      </c>
      <c r="V132" s="13">
        <f t="shared" si="56"/>
        <v>0</v>
      </c>
      <c r="W132" s="13">
        <f t="shared" si="57"/>
        <v>0</v>
      </c>
      <c r="X132" s="13"/>
      <c r="Y132" s="13">
        <f t="shared" si="58"/>
        <v>0</v>
      </c>
      <c r="Z132" s="13">
        <f t="shared" si="59"/>
        <v>0</v>
      </c>
      <c r="AA132" s="13">
        <f t="shared" si="60"/>
        <v>0</v>
      </c>
      <c r="AB132" s="13"/>
      <c r="AC132" s="13">
        <f t="shared" si="61"/>
        <v>0</v>
      </c>
      <c r="AD132" s="13">
        <f t="shared" si="62"/>
        <v>0</v>
      </c>
      <c r="AE132" s="13">
        <f t="shared" si="63"/>
        <v>0</v>
      </c>
      <c r="AF132" s="13"/>
      <c r="AG132" s="13">
        <f t="shared" si="64"/>
        <v>0</v>
      </c>
      <c r="AH132" s="13">
        <f t="shared" si="65"/>
        <v>0</v>
      </c>
      <c r="AI132" s="13">
        <f t="shared" si="66"/>
        <v>0</v>
      </c>
      <c r="AJ132" s="12" t="s">
        <v>199</v>
      </c>
      <c r="AK132">
        <v>92</v>
      </c>
    </row>
    <row r="133" spans="1:37" x14ac:dyDescent="0.35">
      <c r="A133" t="s">
        <v>31</v>
      </c>
      <c r="B133" t="s">
        <v>149</v>
      </c>
      <c r="C133" t="s">
        <v>174</v>
      </c>
      <c r="D133" s="12">
        <v>60</v>
      </c>
      <c r="E133" s="12">
        <f>VLOOKUP(C133,Information!$B$24:$C$42,2)</f>
        <v>3.2</v>
      </c>
      <c r="F133" s="12">
        <f t="shared" si="45"/>
        <v>192</v>
      </c>
      <c r="G133" s="12">
        <v>650</v>
      </c>
      <c r="H133" s="13">
        <v>5</v>
      </c>
      <c r="I133" s="13">
        <f t="shared" si="46"/>
        <v>3250</v>
      </c>
      <c r="J133" s="13">
        <f t="shared" si="47"/>
        <v>960</v>
      </c>
      <c r="K133" s="13">
        <f t="shared" si="48"/>
        <v>2290</v>
      </c>
      <c r="L133" s="13"/>
      <c r="M133" s="13">
        <f t="shared" si="49"/>
        <v>0</v>
      </c>
      <c r="N133" s="13">
        <f t="shared" si="50"/>
        <v>0</v>
      </c>
      <c r="O133" s="13">
        <f t="shared" si="51"/>
        <v>0</v>
      </c>
      <c r="P133" s="13"/>
      <c r="Q133" s="13">
        <f t="shared" si="52"/>
        <v>0</v>
      </c>
      <c r="R133" s="13">
        <f t="shared" si="53"/>
        <v>0</v>
      </c>
      <c r="S133" s="13">
        <f t="shared" si="54"/>
        <v>0</v>
      </c>
      <c r="T133" s="13"/>
      <c r="U133" s="13">
        <f t="shared" si="55"/>
        <v>0</v>
      </c>
      <c r="V133" s="13">
        <f t="shared" si="56"/>
        <v>0</v>
      </c>
      <c r="W133" s="13">
        <f t="shared" si="57"/>
        <v>0</v>
      </c>
      <c r="X133" s="13"/>
      <c r="Y133" s="13">
        <f t="shared" si="58"/>
        <v>0</v>
      </c>
      <c r="Z133" s="13">
        <f t="shared" si="59"/>
        <v>0</v>
      </c>
      <c r="AA133" s="13">
        <f t="shared" si="60"/>
        <v>0</v>
      </c>
      <c r="AB133" s="13"/>
      <c r="AC133" s="13">
        <f t="shared" si="61"/>
        <v>0</v>
      </c>
      <c r="AD133" s="13">
        <f t="shared" si="62"/>
        <v>0</v>
      </c>
      <c r="AE133" s="13">
        <f t="shared" si="63"/>
        <v>0</v>
      </c>
      <c r="AF133" s="13"/>
      <c r="AG133" s="13">
        <f t="shared" si="64"/>
        <v>0</v>
      </c>
      <c r="AH133" s="13">
        <f t="shared" si="65"/>
        <v>0</v>
      </c>
      <c r="AI133" s="13">
        <f t="shared" si="66"/>
        <v>0</v>
      </c>
      <c r="AJ133" s="12" t="s">
        <v>199</v>
      </c>
      <c r="AK133">
        <v>99</v>
      </c>
    </row>
    <row r="134" spans="1:37" x14ac:dyDescent="0.35">
      <c r="A134" t="s">
        <v>33</v>
      </c>
      <c r="B134" t="s">
        <v>150</v>
      </c>
      <c r="C134" t="s">
        <v>157</v>
      </c>
      <c r="D134" s="12">
        <v>40</v>
      </c>
      <c r="E134" s="12">
        <f>VLOOKUP(C134,Information!$B$24:$C$42,2)</f>
        <v>2.8</v>
      </c>
      <c r="F134" s="12">
        <f t="shared" si="45"/>
        <v>112</v>
      </c>
      <c r="G134" s="12">
        <v>250</v>
      </c>
      <c r="H134" s="13">
        <v>5</v>
      </c>
      <c r="I134" s="13">
        <f t="shared" si="46"/>
        <v>1250</v>
      </c>
      <c r="J134" s="13">
        <f t="shared" si="47"/>
        <v>560</v>
      </c>
      <c r="K134" s="13">
        <f t="shared" si="48"/>
        <v>690</v>
      </c>
      <c r="L134" s="13">
        <v>0</v>
      </c>
      <c r="M134" s="13">
        <f t="shared" si="49"/>
        <v>0</v>
      </c>
      <c r="N134" s="13">
        <f t="shared" si="50"/>
        <v>0</v>
      </c>
      <c r="O134" s="13">
        <f t="shared" si="51"/>
        <v>0</v>
      </c>
      <c r="P134" s="13">
        <v>0</v>
      </c>
      <c r="Q134" s="13">
        <f t="shared" si="52"/>
        <v>0</v>
      </c>
      <c r="R134" s="13">
        <f t="shared" si="53"/>
        <v>0</v>
      </c>
      <c r="S134" s="13">
        <f t="shared" si="54"/>
        <v>0</v>
      </c>
      <c r="T134" s="13">
        <v>2</v>
      </c>
      <c r="U134" s="13">
        <f t="shared" si="55"/>
        <v>500</v>
      </c>
      <c r="V134" s="13">
        <f t="shared" si="56"/>
        <v>224</v>
      </c>
      <c r="W134" s="13">
        <f t="shared" si="57"/>
        <v>276</v>
      </c>
      <c r="X134" s="13">
        <v>52</v>
      </c>
      <c r="Y134" s="13">
        <f t="shared" si="58"/>
        <v>13000</v>
      </c>
      <c r="Z134" s="13">
        <f t="shared" si="59"/>
        <v>5824</v>
      </c>
      <c r="AA134" s="13">
        <f t="shared" si="60"/>
        <v>7176</v>
      </c>
      <c r="AB134" s="13"/>
      <c r="AC134" s="13">
        <f t="shared" si="61"/>
        <v>0</v>
      </c>
      <c r="AD134" s="13">
        <f t="shared" si="62"/>
        <v>0</v>
      </c>
      <c r="AE134" s="13">
        <f t="shared" si="63"/>
        <v>0</v>
      </c>
      <c r="AF134" s="13"/>
      <c r="AG134" s="13">
        <f t="shared" si="64"/>
        <v>0</v>
      </c>
      <c r="AH134" s="13">
        <f t="shared" si="65"/>
        <v>0</v>
      </c>
      <c r="AI134" s="13">
        <f t="shared" si="66"/>
        <v>0</v>
      </c>
      <c r="AJ134" s="12" t="s">
        <v>199</v>
      </c>
      <c r="AK134">
        <v>95</v>
      </c>
    </row>
    <row r="135" spans="1:37" x14ac:dyDescent="0.35">
      <c r="A135" t="s">
        <v>33</v>
      </c>
      <c r="B135" t="s">
        <v>150</v>
      </c>
      <c r="C135" t="s">
        <v>171</v>
      </c>
      <c r="D135" s="12">
        <v>40</v>
      </c>
      <c r="E135" s="12">
        <f>VLOOKUP(C135,Information!$B$24:$C$42,2)</f>
        <v>3.2</v>
      </c>
      <c r="F135" s="12">
        <f t="shared" si="45"/>
        <v>128</v>
      </c>
      <c r="G135" s="12">
        <v>290</v>
      </c>
      <c r="H135" s="13">
        <v>5</v>
      </c>
      <c r="I135" s="13">
        <f t="shared" si="46"/>
        <v>1450</v>
      </c>
      <c r="J135" s="13">
        <f t="shared" si="47"/>
        <v>640</v>
      </c>
      <c r="K135" s="13">
        <f t="shared" si="48"/>
        <v>810</v>
      </c>
      <c r="L135" s="13"/>
      <c r="M135" s="13">
        <f t="shared" si="49"/>
        <v>0</v>
      </c>
      <c r="N135" s="13">
        <f t="shared" si="50"/>
        <v>0</v>
      </c>
      <c r="O135" s="13">
        <f t="shared" si="51"/>
        <v>0</v>
      </c>
      <c r="P135" s="13"/>
      <c r="Q135" s="13">
        <f t="shared" si="52"/>
        <v>0</v>
      </c>
      <c r="R135" s="13">
        <f t="shared" si="53"/>
        <v>0</v>
      </c>
      <c r="S135" s="13">
        <f t="shared" si="54"/>
        <v>0</v>
      </c>
      <c r="T135" s="13"/>
      <c r="U135" s="13">
        <f t="shared" si="55"/>
        <v>0</v>
      </c>
      <c r="V135" s="13">
        <f t="shared" si="56"/>
        <v>0</v>
      </c>
      <c r="W135" s="13">
        <f t="shared" si="57"/>
        <v>0</v>
      </c>
      <c r="X135" s="13"/>
      <c r="Y135" s="13">
        <f t="shared" si="58"/>
        <v>0</v>
      </c>
      <c r="Z135" s="13">
        <f t="shared" si="59"/>
        <v>0</v>
      </c>
      <c r="AA135" s="13">
        <f t="shared" si="60"/>
        <v>0</v>
      </c>
      <c r="AB135" s="13"/>
      <c r="AC135" s="13">
        <f t="shared" si="61"/>
        <v>0</v>
      </c>
      <c r="AD135" s="13">
        <f t="shared" si="62"/>
        <v>0</v>
      </c>
      <c r="AE135" s="13">
        <f t="shared" si="63"/>
        <v>0</v>
      </c>
      <c r="AF135" s="13"/>
      <c r="AG135" s="13">
        <f t="shared" si="64"/>
        <v>0</v>
      </c>
      <c r="AH135" s="13">
        <f t="shared" si="65"/>
        <v>0</v>
      </c>
      <c r="AI135" s="13">
        <f t="shared" si="66"/>
        <v>0</v>
      </c>
      <c r="AJ135" s="12" t="s">
        <v>199</v>
      </c>
      <c r="AK135">
        <v>93</v>
      </c>
    </row>
    <row r="136" spans="1:37" x14ac:dyDescent="0.35">
      <c r="A136" t="s">
        <v>33</v>
      </c>
      <c r="B136" t="s">
        <v>150</v>
      </c>
      <c r="C136" t="s">
        <v>162</v>
      </c>
      <c r="D136" s="12">
        <v>40</v>
      </c>
      <c r="E136" s="12">
        <f>VLOOKUP(C136,Information!$B$24:$C$42,2)</f>
        <v>3</v>
      </c>
      <c r="F136" s="12">
        <f t="shared" si="45"/>
        <v>120</v>
      </c>
      <c r="G136" s="12">
        <v>260</v>
      </c>
      <c r="H136" s="13">
        <v>1</v>
      </c>
      <c r="I136" s="13">
        <f t="shared" si="46"/>
        <v>260</v>
      </c>
      <c r="J136" s="13">
        <f t="shared" si="47"/>
        <v>120</v>
      </c>
      <c r="K136" s="13">
        <f t="shared" si="48"/>
        <v>140</v>
      </c>
      <c r="L136" s="13"/>
      <c r="M136" s="13">
        <f t="shared" si="49"/>
        <v>0</v>
      </c>
      <c r="N136" s="13">
        <f t="shared" si="50"/>
        <v>0</v>
      </c>
      <c r="O136" s="13">
        <f t="shared" si="51"/>
        <v>0</v>
      </c>
      <c r="P136" s="13"/>
      <c r="Q136" s="13">
        <f t="shared" si="52"/>
        <v>0</v>
      </c>
      <c r="R136" s="13">
        <f t="shared" si="53"/>
        <v>0</v>
      </c>
      <c r="S136" s="13">
        <f t="shared" si="54"/>
        <v>0</v>
      </c>
      <c r="T136" s="13"/>
      <c r="U136" s="13">
        <f t="shared" si="55"/>
        <v>0</v>
      </c>
      <c r="V136" s="13">
        <f t="shared" si="56"/>
        <v>0</v>
      </c>
      <c r="W136" s="13">
        <f t="shared" si="57"/>
        <v>0</v>
      </c>
      <c r="X136" s="13"/>
      <c r="Y136" s="13">
        <f t="shared" si="58"/>
        <v>0</v>
      </c>
      <c r="Z136" s="13">
        <f t="shared" si="59"/>
        <v>0</v>
      </c>
      <c r="AA136" s="13">
        <f t="shared" si="60"/>
        <v>0</v>
      </c>
      <c r="AB136" s="13"/>
      <c r="AC136" s="13">
        <f t="shared" si="61"/>
        <v>0</v>
      </c>
      <c r="AD136" s="13">
        <f t="shared" si="62"/>
        <v>0</v>
      </c>
      <c r="AE136" s="13">
        <f t="shared" si="63"/>
        <v>0</v>
      </c>
      <c r="AF136" s="13"/>
      <c r="AG136" s="13">
        <f t="shared" si="64"/>
        <v>0</v>
      </c>
      <c r="AH136" s="13">
        <f t="shared" si="65"/>
        <v>0</v>
      </c>
      <c r="AI136" s="13">
        <f t="shared" si="66"/>
        <v>0</v>
      </c>
      <c r="AJ136" s="12" t="s">
        <v>199</v>
      </c>
      <c r="AK136">
        <v>92</v>
      </c>
    </row>
    <row r="137" spans="1:37" x14ac:dyDescent="0.35">
      <c r="A137" t="s">
        <v>33</v>
      </c>
      <c r="B137" t="s">
        <v>150</v>
      </c>
      <c r="C137" t="s">
        <v>174</v>
      </c>
      <c r="D137" s="12">
        <v>40</v>
      </c>
      <c r="E137" s="12">
        <f>VLOOKUP(C137,Information!$B$24:$C$42,2)</f>
        <v>3.2</v>
      </c>
      <c r="F137" s="12">
        <f t="shared" si="45"/>
        <v>128</v>
      </c>
      <c r="G137" s="12">
        <v>290</v>
      </c>
      <c r="H137" s="13">
        <v>5</v>
      </c>
      <c r="I137" s="13">
        <f t="shared" si="46"/>
        <v>1450</v>
      </c>
      <c r="J137" s="13">
        <f t="shared" si="47"/>
        <v>640</v>
      </c>
      <c r="K137" s="13">
        <f t="shared" si="48"/>
        <v>810</v>
      </c>
      <c r="L137" s="13"/>
      <c r="M137" s="13">
        <f t="shared" si="49"/>
        <v>0</v>
      </c>
      <c r="N137" s="13">
        <f t="shared" si="50"/>
        <v>0</v>
      </c>
      <c r="O137" s="13">
        <f t="shared" si="51"/>
        <v>0</v>
      </c>
      <c r="P137" s="13"/>
      <c r="Q137" s="13">
        <f t="shared" si="52"/>
        <v>0</v>
      </c>
      <c r="R137" s="13">
        <f t="shared" si="53"/>
        <v>0</v>
      </c>
      <c r="S137" s="13">
        <f t="shared" si="54"/>
        <v>0</v>
      </c>
      <c r="T137" s="13"/>
      <c r="U137" s="13">
        <f t="shared" si="55"/>
        <v>0</v>
      </c>
      <c r="V137" s="13">
        <f t="shared" si="56"/>
        <v>0</v>
      </c>
      <c r="W137" s="13">
        <f t="shared" si="57"/>
        <v>0</v>
      </c>
      <c r="X137" s="13"/>
      <c r="Y137" s="13">
        <f t="shared" si="58"/>
        <v>0</v>
      </c>
      <c r="Z137" s="13">
        <f t="shared" si="59"/>
        <v>0</v>
      </c>
      <c r="AA137" s="13">
        <f t="shared" si="60"/>
        <v>0</v>
      </c>
      <c r="AB137" s="13"/>
      <c r="AC137" s="13">
        <f t="shared" si="61"/>
        <v>0</v>
      </c>
      <c r="AD137" s="13">
        <f t="shared" si="62"/>
        <v>0</v>
      </c>
      <c r="AE137" s="13">
        <f t="shared" si="63"/>
        <v>0</v>
      </c>
      <c r="AF137" s="13"/>
      <c r="AG137" s="13">
        <f t="shared" si="64"/>
        <v>0</v>
      </c>
      <c r="AH137" s="13">
        <f t="shared" si="65"/>
        <v>0</v>
      </c>
      <c r="AI137" s="13">
        <f t="shared" si="66"/>
        <v>0</v>
      </c>
      <c r="AJ137" s="12" t="s">
        <v>199</v>
      </c>
      <c r="AK137">
        <v>95</v>
      </c>
    </row>
    <row r="138" spans="1:37" x14ac:dyDescent="0.35">
      <c r="A138" t="s">
        <v>33</v>
      </c>
      <c r="B138" t="s">
        <v>150</v>
      </c>
      <c r="C138" t="s">
        <v>191</v>
      </c>
      <c r="D138" s="12">
        <v>40</v>
      </c>
      <c r="E138" s="12">
        <f>VLOOKUP(C138,Information!$B$24:$C$42,2)</f>
        <v>3.2</v>
      </c>
      <c r="F138" s="12">
        <f t="shared" si="45"/>
        <v>128</v>
      </c>
      <c r="G138" s="12">
        <v>290</v>
      </c>
      <c r="H138" s="13"/>
      <c r="I138" s="13">
        <f t="shared" si="46"/>
        <v>0</v>
      </c>
      <c r="J138" s="13">
        <f t="shared" si="47"/>
        <v>0</v>
      </c>
      <c r="K138" s="13">
        <f t="shared" si="48"/>
        <v>0</v>
      </c>
      <c r="L138" s="13">
        <v>1</v>
      </c>
      <c r="M138" s="13">
        <f t="shared" si="49"/>
        <v>290</v>
      </c>
      <c r="N138" s="13">
        <f t="shared" si="50"/>
        <v>128</v>
      </c>
      <c r="O138" s="13">
        <f t="shared" si="51"/>
        <v>162</v>
      </c>
      <c r="P138" s="13"/>
      <c r="Q138" s="13">
        <f t="shared" si="52"/>
        <v>0</v>
      </c>
      <c r="R138" s="13">
        <f t="shared" si="53"/>
        <v>0</v>
      </c>
      <c r="S138" s="13">
        <f t="shared" si="54"/>
        <v>0</v>
      </c>
      <c r="T138" s="13"/>
      <c r="U138" s="13">
        <f t="shared" si="55"/>
        <v>0</v>
      </c>
      <c r="V138" s="13">
        <f t="shared" si="56"/>
        <v>0</v>
      </c>
      <c r="W138" s="13">
        <f t="shared" si="57"/>
        <v>0</v>
      </c>
      <c r="X138" s="13"/>
      <c r="Y138" s="13">
        <f t="shared" si="58"/>
        <v>0</v>
      </c>
      <c r="Z138" s="13">
        <f t="shared" si="59"/>
        <v>0</v>
      </c>
      <c r="AA138" s="13">
        <f t="shared" si="60"/>
        <v>0</v>
      </c>
      <c r="AB138" s="13"/>
      <c r="AC138" s="13">
        <f t="shared" si="61"/>
        <v>0</v>
      </c>
      <c r="AD138" s="13">
        <f t="shared" si="62"/>
        <v>0</v>
      </c>
      <c r="AE138" s="13">
        <f t="shared" si="63"/>
        <v>0</v>
      </c>
      <c r="AF138" s="13"/>
      <c r="AG138" s="13">
        <f t="shared" si="64"/>
        <v>0</v>
      </c>
      <c r="AH138" s="13">
        <f t="shared" si="65"/>
        <v>0</v>
      </c>
      <c r="AI138" s="13">
        <f t="shared" si="66"/>
        <v>0</v>
      </c>
      <c r="AJ138" s="12" t="s">
        <v>199</v>
      </c>
      <c r="AK138">
        <v>90</v>
      </c>
    </row>
    <row r="139" spans="1:37" x14ac:dyDescent="0.35">
      <c r="A139" t="s">
        <v>34</v>
      </c>
      <c r="B139" t="s">
        <v>151</v>
      </c>
      <c r="C139" t="s">
        <v>157</v>
      </c>
      <c r="D139" s="12">
        <v>47</v>
      </c>
      <c r="E139" s="12">
        <f>VLOOKUP(C139,Information!$B$24:$C$42,2)</f>
        <v>2.8</v>
      </c>
      <c r="F139" s="12">
        <f t="shared" si="45"/>
        <v>131.6</v>
      </c>
      <c r="G139" s="12">
        <v>315</v>
      </c>
      <c r="H139" s="13">
        <v>0</v>
      </c>
      <c r="I139" s="13">
        <f t="shared" si="46"/>
        <v>0</v>
      </c>
      <c r="J139" s="13">
        <f t="shared" si="47"/>
        <v>0</v>
      </c>
      <c r="K139" s="13">
        <f t="shared" si="48"/>
        <v>0</v>
      </c>
      <c r="L139" s="13">
        <v>0</v>
      </c>
      <c r="M139" s="13">
        <f t="shared" si="49"/>
        <v>0</v>
      </c>
      <c r="N139" s="13">
        <f t="shared" si="50"/>
        <v>0</v>
      </c>
      <c r="O139" s="13">
        <f t="shared" si="51"/>
        <v>0</v>
      </c>
      <c r="P139" s="13">
        <v>0</v>
      </c>
      <c r="Q139" s="13">
        <f t="shared" si="52"/>
        <v>0</v>
      </c>
      <c r="R139" s="13">
        <f t="shared" si="53"/>
        <v>0</v>
      </c>
      <c r="S139" s="13">
        <f t="shared" si="54"/>
        <v>0</v>
      </c>
      <c r="T139" s="13">
        <v>1</v>
      </c>
      <c r="U139" s="13">
        <f t="shared" si="55"/>
        <v>315</v>
      </c>
      <c r="V139" s="13">
        <f t="shared" si="56"/>
        <v>131.6</v>
      </c>
      <c r="W139" s="13">
        <f t="shared" si="57"/>
        <v>183.4</v>
      </c>
      <c r="X139" s="13">
        <v>0</v>
      </c>
      <c r="Y139" s="13">
        <f t="shared" si="58"/>
        <v>0</v>
      </c>
      <c r="Z139" s="13">
        <f t="shared" si="59"/>
        <v>0</v>
      </c>
      <c r="AA139" s="13">
        <f t="shared" si="60"/>
        <v>0</v>
      </c>
      <c r="AB139" s="13"/>
      <c r="AC139" s="13">
        <f t="shared" si="61"/>
        <v>0</v>
      </c>
      <c r="AD139" s="13">
        <f t="shared" si="62"/>
        <v>0</v>
      </c>
      <c r="AE139" s="13">
        <f t="shared" si="63"/>
        <v>0</v>
      </c>
      <c r="AF139" s="13"/>
      <c r="AG139" s="13">
        <f t="shared" si="64"/>
        <v>0</v>
      </c>
      <c r="AH139" s="13">
        <f t="shared" si="65"/>
        <v>0</v>
      </c>
      <c r="AI139" s="13">
        <f t="shared" si="66"/>
        <v>0</v>
      </c>
      <c r="AJ139" s="12" t="s">
        <v>199</v>
      </c>
      <c r="AK139">
        <v>93</v>
      </c>
    </row>
    <row r="140" spans="1:37" x14ac:dyDescent="0.35">
      <c r="A140" t="s">
        <v>34</v>
      </c>
      <c r="B140" t="s">
        <v>151</v>
      </c>
      <c r="C140" t="s">
        <v>158</v>
      </c>
      <c r="D140" s="12">
        <v>47</v>
      </c>
      <c r="E140" s="12">
        <f>VLOOKUP(C140,Information!$B$24:$C$42,2)</f>
        <v>3</v>
      </c>
      <c r="F140" s="12">
        <f t="shared" si="45"/>
        <v>141</v>
      </c>
      <c r="G140" s="12">
        <v>340</v>
      </c>
      <c r="H140" s="13">
        <v>1</v>
      </c>
      <c r="I140" s="13">
        <f t="shared" si="46"/>
        <v>340</v>
      </c>
      <c r="J140" s="13">
        <f t="shared" si="47"/>
        <v>141</v>
      </c>
      <c r="K140" s="13">
        <f t="shared" si="48"/>
        <v>199</v>
      </c>
      <c r="L140" s="13"/>
      <c r="M140" s="13">
        <f t="shared" si="49"/>
        <v>0</v>
      </c>
      <c r="N140" s="13">
        <f t="shared" si="50"/>
        <v>0</v>
      </c>
      <c r="O140" s="13">
        <f t="shared" si="51"/>
        <v>0</v>
      </c>
      <c r="P140" s="13"/>
      <c r="Q140" s="13">
        <f t="shared" si="52"/>
        <v>0</v>
      </c>
      <c r="R140" s="13">
        <f t="shared" si="53"/>
        <v>0</v>
      </c>
      <c r="S140" s="13">
        <f t="shared" si="54"/>
        <v>0</v>
      </c>
      <c r="T140" s="13"/>
      <c r="U140" s="13">
        <f t="shared" si="55"/>
        <v>0</v>
      </c>
      <c r="V140" s="13">
        <f t="shared" si="56"/>
        <v>0</v>
      </c>
      <c r="W140" s="13">
        <f t="shared" si="57"/>
        <v>0</v>
      </c>
      <c r="X140" s="13"/>
      <c r="Y140" s="13">
        <f t="shared" si="58"/>
        <v>0</v>
      </c>
      <c r="Z140" s="13">
        <f t="shared" si="59"/>
        <v>0</v>
      </c>
      <c r="AA140" s="13">
        <f t="shared" si="60"/>
        <v>0</v>
      </c>
      <c r="AB140" s="13"/>
      <c r="AC140" s="13">
        <f t="shared" si="61"/>
        <v>0</v>
      </c>
      <c r="AD140" s="13">
        <f t="shared" si="62"/>
        <v>0</v>
      </c>
      <c r="AE140" s="13">
        <f t="shared" si="63"/>
        <v>0</v>
      </c>
      <c r="AF140" s="13"/>
      <c r="AG140" s="13">
        <f t="shared" si="64"/>
        <v>0</v>
      </c>
      <c r="AH140" s="13">
        <f t="shared" si="65"/>
        <v>0</v>
      </c>
      <c r="AI140" s="13">
        <f t="shared" si="66"/>
        <v>0</v>
      </c>
      <c r="AJ140" s="12" t="s">
        <v>199</v>
      </c>
      <c r="AK140">
        <v>91</v>
      </c>
    </row>
    <row r="141" spans="1:37" x14ac:dyDescent="0.35">
      <c r="A141" t="s">
        <v>34</v>
      </c>
      <c r="B141" t="s">
        <v>151</v>
      </c>
      <c r="C141" t="s">
        <v>174</v>
      </c>
      <c r="D141" s="12">
        <v>47</v>
      </c>
      <c r="E141" s="12">
        <f>VLOOKUP(C141,Information!$B$24:$C$42,2)</f>
        <v>3.2</v>
      </c>
      <c r="F141" s="12">
        <f t="shared" si="45"/>
        <v>150.4</v>
      </c>
      <c r="G141" s="12">
        <v>370</v>
      </c>
      <c r="H141" s="13"/>
      <c r="I141" s="13">
        <f t="shared" si="46"/>
        <v>0</v>
      </c>
      <c r="J141" s="13">
        <f t="shared" si="47"/>
        <v>0</v>
      </c>
      <c r="K141" s="13">
        <f t="shared" si="48"/>
        <v>0</v>
      </c>
      <c r="L141" s="13">
        <v>1</v>
      </c>
      <c r="M141" s="13">
        <f t="shared" si="49"/>
        <v>370</v>
      </c>
      <c r="N141" s="13">
        <f t="shared" si="50"/>
        <v>150.4</v>
      </c>
      <c r="O141" s="13">
        <f t="shared" si="51"/>
        <v>219.6</v>
      </c>
      <c r="P141" s="13"/>
      <c r="Q141" s="13">
        <f t="shared" si="52"/>
        <v>0</v>
      </c>
      <c r="R141" s="13">
        <f t="shared" si="53"/>
        <v>0</v>
      </c>
      <c r="S141" s="13">
        <f t="shared" si="54"/>
        <v>0</v>
      </c>
      <c r="T141" s="13"/>
      <c r="U141" s="13">
        <f t="shared" si="55"/>
        <v>0</v>
      </c>
      <c r="V141" s="13">
        <f t="shared" si="56"/>
        <v>0</v>
      </c>
      <c r="W141" s="13">
        <f t="shared" si="57"/>
        <v>0</v>
      </c>
      <c r="X141" s="13"/>
      <c r="Y141" s="13">
        <f t="shared" si="58"/>
        <v>0</v>
      </c>
      <c r="Z141" s="13">
        <f t="shared" si="59"/>
        <v>0</v>
      </c>
      <c r="AA141" s="13">
        <f t="shared" si="60"/>
        <v>0</v>
      </c>
      <c r="AB141" s="13"/>
      <c r="AC141" s="13">
        <f t="shared" si="61"/>
        <v>0</v>
      </c>
      <c r="AD141" s="13">
        <f t="shared" si="62"/>
        <v>0</v>
      </c>
      <c r="AE141" s="13">
        <f t="shared" si="63"/>
        <v>0</v>
      </c>
      <c r="AF141" s="13"/>
      <c r="AG141" s="13">
        <f t="shared" si="64"/>
        <v>0</v>
      </c>
      <c r="AH141" s="13">
        <f t="shared" si="65"/>
        <v>0</v>
      </c>
      <c r="AI141" s="13">
        <f t="shared" si="66"/>
        <v>0</v>
      </c>
      <c r="AJ141" s="12" t="s">
        <v>199</v>
      </c>
      <c r="AK141">
        <v>93</v>
      </c>
    </row>
    <row r="142" spans="1:37" x14ac:dyDescent="0.35">
      <c r="A142" t="s">
        <v>34</v>
      </c>
      <c r="B142" t="s">
        <v>151</v>
      </c>
      <c r="C142" t="s">
        <v>171</v>
      </c>
      <c r="D142" s="12">
        <v>47</v>
      </c>
      <c r="E142" s="12">
        <f>VLOOKUP(C142,Information!$B$24:$C$42,2)</f>
        <v>3.2</v>
      </c>
      <c r="F142" s="12">
        <f t="shared" si="45"/>
        <v>150.4</v>
      </c>
      <c r="G142" s="12">
        <v>370</v>
      </c>
      <c r="H142" s="13">
        <v>1</v>
      </c>
      <c r="I142" s="13">
        <f t="shared" si="46"/>
        <v>370</v>
      </c>
      <c r="J142" s="13">
        <f t="shared" si="47"/>
        <v>150.4</v>
      </c>
      <c r="K142" s="13">
        <f t="shared" si="48"/>
        <v>219.6</v>
      </c>
      <c r="L142" s="13"/>
      <c r="M142" s="13">
        <f t="shared" si="49"/>
        <v>0</v>
      </c>
      <c r="N142" s="13">
        <f t="shared" si="50"/>
        <v>0</v>
      </c>
      <c r="O142" s="13">
        <f t="shared" si="51"/>
        <v>0</v>
      </c>
      <c r="P142" s="13"/>
      <c r="Q142" s="13">
        <f t="shared" si="52"/>
        <v>0</v>
      </c>
      <c r="R142" s="13">
        <f t="shared" si="53"/>
        <v>0</v>
      </c>
      <c r="S142" s="13">
        <f t="shared" si="54"/>
        <v>0</v>
      </c>
      <c r="T142" s="13"/>
      <c r="U142" s="13">
        <f t="shared" si="55"/>
        <v>0</v>
      </c>
      <c r="V142" s="13">
        <f t="shared" si="56"/>
        <v>0</v>
      </c>
      <c r="W142" s="13">
        <f t="shared" si="57"/>
        <v>0</v>
      </c>
      <c r="X142" s="13"/>
      <c r="Y142" s="13">
        <f t="shared" si="58"/>
        <v>0</v>
      </c>
      <c r="Z142" s="13">
        <f t="shared" si="59"/>
        <v>0</v>
      </c>
      <c r="AA142" s="13">
        <f t="shared" si="60"/>
        <v>0</v>
      </c>
      <c r="AB142" s="13"/>
      <c r="AC142" s="13">
        <f t="shared" si="61"/>
        <v>0</v>
      </c>
      <c r="AD142" s="13">
        <f t="shared" si="62"/>
        <v>0</v>
      </c>
      <c r="AE142" s="13">
        <f t="shared" si="63"/>
        <v>0</v>
      </c>
      <c r="AF142" s="13"/>
      <c r="AG142" s="13">
        <f t="shared" si="64"/>
        <v>0</v>
      </c>
      <c r="AH142" s="13">
        <f t="shared" si="65"/>
        <v>0</v>
      </c>
      <c r="AI142" s="13">
        <f t="shared" si="66"/>
        <v>0</v>
      </c>
      <c r="AJ142" s="12" t="s">
        <v>199</v>
      </c>
      <c r="AK142">
        <v>99</v>
      </c>
    </row>
    <row r="143" spans="1:37" x14ac:dyDescent="0.35">
      <c r="A143" t="s">
        <v>35</v>
      </c>
      <c r="B143" t="s">
        <v>152</v>
      </c>
      <c r="C143" t="s">
        <v>157</v>
      </c>
      <c r="D143" s="12">
        <v>55</v>
      </c>
      <c r="E143" s="12">
        <f>VLOOKUP(C143,Information!$B$24:$C$42,2)</f>
        <v>2.8</v>
      </c>
      <c r="F143" s="12">
        <f t="shared" si="45"/>
        <v>154</v>
      </c>
      <c r="G143" s="12">
        <v>450</v>
      </c>
      <c r="H143" s="13">
        <v>7</v>
      </c>
      <c r="I143" s="13">
        <f t="shared" si="46"/>
        <v>3150</v>
      </c>
      <c r="J143" s="13">
        <f t="shared" si="47"/>
        <v>1078</v>
      </c>
      <c r="K143" s="13">
        <f t="shared" si="48"/>
        <v>2072</v>
      </c>
      <c r="L143" s="13">
        <v>2</v>
      </c>
      <c r="M143" s="13">
        <f t="shared" si="49"/>
        <v>900</v>
      </c>
      <c r="N143" s="13">
        <f t="shared" si="50"/>
        <v>308</v>
      </c>
      <c r="O143" s="13">
        <f t="shared" si="51"/>
        <v>592</v>
      </c>
      <c r="P143" s="13">
        <v>3</v>
      </c>
      <c r="Q143" s="13">
        <f t="shared" si="52"/>
        <v>1350</v>
      </c>
      <c r="R143" s="13">
        <f t="shared" si="53"/>
        <v>462</v>
      </c>
      <c r="S143" s="13">
        <f t="shared" si="54"/>
        <v>888</v>
      </c>
      <c r="T143" s="13">
        <v>1</v>
      </c>
      <c r="U143" s="13">
        <f t="shared" si="55"/>
        <v>450</v>
      </c>
      <c r="V143" s="13">
        <f t="shared" si="56"/>
        <v>154</v>
      </c>
      <c r="W143" s="13">
        <f t="shared" si="57"/>
        <v>296</v>
      </c>
      <c r="X143" s="13">
        <v>8</v>
      </c>
      <c r="Y143" s="13">
        <f t="shared" si="58"/>
        <v>3600</v>
      </c>
      <c r="Z143" s="13">
        <f t="shared" si="59"/>
        <v>1232</v>
      </c>
      <c r="AA143" s="13">
        <f t="shared" si="60"/>
        <v>2368</v>
      </c>
      <c r="AB143" s="13"/>
      <c r="AC143" s="13">
        <f t="shared" si="61"/>
        <v>0</v>
      </c>
      <c r="AD143" s="13">
        <f t="shared" si="62"/>
        <v>0</v>
      </c>
      <c r="AE143" s="13">
        <f t="shared" si="63"/>
        <v>0</v>
      </c>
      <c r="AF143" s="13"/>
      <c r="AG143" s="13">
        <f t="shared" si="64"/>
        <v>0</v>
      </c>
      <c r="AH143" s="13">
        <f t="shared" si="65"/>
        <v>0</v>
      </c>
      <c r="AI143" s="13">
        <f t="shared" si="66"/>
        <v>0</v>
      </c>
      <c r="AJ143" s="12" t="s">
        <v>199</v>
      </c>
      <c r="AK143">
        <v>95</v>
      </c>
    </row>
    <row r="144" spans="1:37" x14ac:dyDescent="0.35">
      <c r="A144" t="s">
        <v>35</v>
      </c>
      <c r="B144" t="s">
        <v>152</v>
      </c>
      <c r="C144" t="s">
        <v>158</v>
      </c>
      <c r="D144" s="12">
        <v>55</v>
      </c>
      <c r="E144" s="12">
        <f>VLOOKUP(C144,Information!$B$24:$C$42,2)</f>
        <v>3</v>
      </c>
      <c r="F144" s="12">
        <f t="shared" si="45"/>
        <v>165</v>
      </c>
      <c r="G144" s="12">
        <v>470</v>
      </c>
      <c r="H144" s="13">
        <v>2</v>
      </c>
      <c r="I144" s="13">
        <f t="shared" si="46"/>
        <v>940</v>
      </c>
      <c r="J144" s="13">
        <f t="shared" si="47"/>
        <v>330</v>
      </c>
      <c r="K144" s="13">
        <f t="shared" si="48"/>
        <v>610</v>
      </c>
      <c r="L144" s="13"/>
      <c r="M144" s="13">
        <f t="shared" si="49"/>
        <v>0</v>
      </c>
      <c r="N144" s="13">
        <f t="shared" si="50"/>
        <v>0</v>
      </c>
      <c r="O144" s="13">
        <f t="shared" si="51"/>
        <v>0</v>
      </c>
      <c r="P144" s="13"/>
      <c r="Q144" s="13">
        <f t="shared" si="52"/>
        <v>0</v>
      </c>
      <c r="R144" s="13">
        <f t="shared" si="53"/>
        <v>0</v>
      </c>
      <c r="S144" s="13">
        <f t="shared" si="54"/>
        <v>0</v>
      </c>
      <c r="T144" s="13"/>
      <c r="U144" s="13">
        <f t="shared" si="55"/>
        <v>0</v>
      </c>
      <c r="V144" s="13">
        <f t="shared" si="56"/>
        <v>0</v>
      </c>
      <c r="W144" s="13">
        <f t="shared" si="57"/>
        <v>0</v>
      </c>
      <c r="X144" s="13"/>
      <c r="Y144" s="13">
        <f t="shared" si="58"/>
        <v>0</v>
      </c>
      <c r="Z144" s="13">
        <f t="shared" si="59"/>
        <v>0</v>
      </c>
      <c r="AA144" s="13">
        <f t="shared" si="60"/>
        <v>0</v>
      </c>
      <c r="AB144" s="13"/>
      <c r="AC144" s="13">
        <f t="shared" si="61"/>
        <v>0</v>
      </c>
      <c r="AD144" s="13">
        <f t="shared" si="62"/>
        <v>0</v>
      </c>
      <c r="AE144" s="13">
        <f t="shared" si="63"/>
        <v>0</v>
      </c>
      <c r="AF144" s="13"/>
      <c r="AG144" s="13">
        <f t="shared" si="64"/>
        <v>0</v>
      </c>
      <c r="AH144" s="13">
        <f t="shared" si="65"/>
        <v>0</v>
      </c>
      <c r="AI144" s="13">
        <f t="shared" si="66"/>
        <v>0</v>
      </c>
      <c r="AJ144" s="12" t="s">
        <v>199</v>
      </c>
      <c r="AK144">
        <v>96</v>
      </c>
    </row>
    <row r="145" spans="1:37" x14ac:dyDescent="0.35">
      <c r="A145" t="s">
        <v>35</v>
      </c>
      <c r="B145" t="s">
        <v>152</v>
      </c>
      <c r="C145" t="s">
        <v>174</v>
      </c>
      <c r="D145" s="12">
        <v>55</v>
      </c>
      <c r="E145" s="12">
        <f>VLOOKUP(C145,Information!$B$24:$C$42,2)</f>
        <v>3.2</v>
      </c>
      <c r="F145" s="12">
        <f t="shared" si="45"/>
        <v>176</v>
      </c>
      <c r="G145" s="12">
        <v>500</v>
      </c>
      <c r="H145" s="13"/>
      <c r="I145" s="13">
        <f t="shared" si="46"/>
        <v>0</v>
      </c>
      <c r="J145" s="13">
        <f t="shared" si="47"/>
        <v>0</v>
      </c>
      <c r="K145" s="13">
        <f t="shared" si="48"/>
        <v>0</v>
      </c>
      <c r="L145" s="13">
        <v>1</v>
      </c>
      <c r="M145" s="13">
        <f t="shared" si="49"/>
        <v>500</v>
      </c>
      <c r="N145" s="13">
        <f t="shared" si="50"/>
        <v>176</v>
      </c>
      <c r="O145" s="13">
        <f t="shared" si="51"/>
        <v>324</v>
      </c>
      <c r="P145" s="13"/>
      <c r="Q145" s="13">
        <f t="shared" si="52"/>
        <v>0</v>
      </c>
      <c r="R145" s="13">
        <f t="shared" si="53"/>
        <v>0</v>
      </c>
      <c r="S145" s="13">
        <f t="shared" si="54"/>
        <v>0</v>
      </c>
      <c r="T145" s="13"/>
      <c r="U145" s="13">
        <f t="shared" si="55"/>
        <v>0</v>
      </c>
      <c r="V145" s="13">
        <f t="shared" si="56"/>
        <v>0</v>
      </c>
      <c r="W145" s="13">
        <f t="shared" si="57"/>
        <v>0</v>
      </c>
      <c r="X145" s="13"/>
      <c r="Y145" s="13">
        <f t="shared" si="58"/>
        <v>0</v>
      </c>
      <c r="Z145" s="13">
        <f t="shared" si="59"/>
        <v>0</v>
      </c>
      <c r="AA145" s="13">
        <f t="shared" si="60"/>
        <v>0</v>
      </c>
      <c r="AB145" s="13"/>
      <c r="AC145" s="13">
        <f t="shared" si="61"/>
        <v>0</v>
      </c>
      <c r="AD145" s="13">
        <f t="shared" si="62"/>
        <v>0</v>
      </c>
      <c r="AE145" s="13">
        <f t="shared" si="63"/>
        <v>0</v>
      </c>
      <c r="AF145" s="13"/>
      <c r="AG145" s="13">
        <f t="shared" si="64"/>
        <v>0</v>
      </c>
      <c r="AH145" s="13">
        <f t="shared" si="65"/>
        <v>0</v>
      </c>
      <c r="AI145" s="13">
        <f t="shared" si="66"/>
        <v>0</v>
      </c>
      <c r="AJ145" s="12" t="s">
        <v>199</v>
      </c>
      <c r="AK145">
        <v>93</v>
      </c>
    </row>
    <row r="146" spans="1:37" x14ac:dyDescent="0.35">
      <c r="A146" t="s">
        <v>35</v>
      </c>
      <c r="B146" t="s">
        <v>152</v>
      </c>
      <c r="C146" t="s">
        <v>171</v>
      </c>
      <c r="D146" s="12">
        <v>55</v>
      </c>
      <c r="E146" s="12">
        <f>VLOOKUP(C146,Information!$B$24:$C$42,2)</f>
        <v>3.2</v>
      </c>
      <c r="F146" s="12">
        <f t="shared" si="45"/>
        <v>176</v>
      </c>
      <c r="G146" s="12">
        <v>500</v>
      </c>
      <c r="H146" s="13">
        <v>1</v>
      </c>
      <c r="I146" s="13">
        <f t="shared" si="46"/>
        <v>500</v>
      </c>
      <c r="J146" s="13">
        <f t="shared" si="47"/>
        <v>176</v>
      </c>
      <c r="K146" s="13">
        <f t="shared" si="48"/>
        <v>324</v>
      </c>
      <c r="L146" s="13"/>
      <c r="M146" s="13">
        <f t="shared" si="49"/>
        <v>0</v>
      </c>
      <c r="N146" s="13">
        <f t="shared" si="50"/>
        <v>0</v>
      </c>
      <c r="O146" s="13">
        <f t="shared" si="51"/>
        <v>0</v>
      </c>
      <c r="P146" s="13"/>
      <c r="Q146" s="13">
        <f t="shared" si="52"/>
        <v>0</v>
      </c>
      <c r="R146" s="13">
        <f t="shared" si="53"/>
        <v>0</v>
      </c>
      <c r="S146" s="13">
        <f t="shared" si="54"/>
        <v>0</v>
      </c>
      <c r="T146" s="13"/>
      <c r="U146" s="13">
        <f t="shared" si="55"/>
        <v>0</v>
      </c>
      <c r="V146" s="13">
        <f t="shared" si="56"/>
        <v>0</v>
      </c>
      <c r="W146" s="13">
        <f t="shared" si="57"/>
        <v>0</v>
      </c>
      <c r="X146" s="13"/>
      <c r="Y146" s="13">
        <f t="shared" si="58"/>
        <v>0</v>
      </c>
      <c r="Z146" s="13">
        <f t="shared" si="59"/>
        <v>0</v>
      </c>
      <c r="AA146" s="13">
        <f t="shared" si="60"/>
        <v>0</v>
      </c>
      <c r="AB146" s="13"/>
      <c r="AC146" s="13">
        <f t="shared" si="61"/>
        <v>0</v>
      </c>
      <c r="AD146" s="13">
        <f t="shared" si="62"/>
        <v>0</v>
      </c>
      <c r="AE146" s="13">
        <f t="shared" si="63"/>
        <v>0</v>
      </c>
      <c r="AF146" s="13"/>
      <c r="AG146" s="13">
        <f t="shared" si="64"/>
        <v>0</v>
      </c>
      <c r="AH146" s="13">
        <f t="shared" si="65"/>
        <v>0</v>
      </c>
      <c r="AI146" s="13">
        <f t="shared" si="66"/>
        <v>0</v>
      </c>
      <c r="AJ146" s="12" t="s">
        <v>199</v>
      </c>
      <c r="AK146">
        <v>100</v>
      </c>
    </row>
    <row r="147" spans="1:37" x14ac:dyDescent="0.35">
      <c r="A147" t="s">
        <v>62</v>
      </c>
      <c r="B147" s="2" t="s">
        <v>119</v>
      </c>
      <c r="C147" s="2" t="s">
        <v>166</v>
      </c>
      <c r="D147" s="5">
        <v>14</v>
      </c>
      <c r="E147" s="12">
        <f>VLOOKUP(C147,Information!$B$24:$C$42,2)</f>
        <v>3</v>
      </c>
      <c r="F147" s="12">
        <f t="shared" si="45"/>
        <v>42</v>
      </c>
      <c r="G147" s="12">
        <v>35</v>
      </c>
      <c r="H147" s="13">
        <v>134</v>
      </c>
      <c r="I147" s="13">
        <f t="shared" si="46"/>
        <v>4690</v>
      </c>
      <c r="J147" s="13">
        <f t="shared" si="47"/>
        <v>5628</v>
      </c>
      <c r="K147" s="13">
        <f t="shared" si="48"/>
        <v>-938</v>
      </c>
      <c r="L147" s="13">
        <v>1</v>
      </c>
      <c r="M147" s="13">
        <f t="shared" si="49"/>
        <v>35</v>
      </c>
      <c r="N147" s="13">
        <f t="shared" si="50"/>
        <v>42</v>
      </c>
      <c r="O147" s="13">
        <f t="shared" si="51"/>
        <v>-7</v>
      </c>
      <c r="P147" s="13"/>
      <c r="Q147" s="13">
        <f t="shared" si="52"/>
        <v>0</v>
      </c>
      <c r="R147" s="13">
        <f t="shared" si="53"/>
        <v>0</v>
      </c>
      <c r="S147" s="13">
        <f t="shared" si="54"/>
        <v>0</v>
      </c>
      <c r="T147" s="13"/>
      <c r="U147" s="13">
        <f t="shared" si="55"/>
        <v>0</v>
      </c>
      <c r="V147" s="13">
        <f t="shared" si="56"/>
        <v>0</v>
      </c>
      <c r="W147" s="13">
        <f t="shared" si="57"/>
        <v>0</v>
      </c>
      <c r="X147" s="13"/>
      <c r="Y147" s="13">
        <f t="shared" si="58"/>
        <v>0</v>
      </c>
      <c r="Z147" s="13">
        <f t="shared" si="59"/>
        <v>0</v>
      </c>
      <c r="AA147" s="13">
        <f t="shared" si="60"/>
        <v>0</v>
      </c>
      <c r="AB147" s="13"/>
      <c r="AC147" s="13">
        <f t="shared" si="61"/>
        <v>0</v>
      </c>
      <c r="AD147" s="13">
        <f t="shared" si="62"/>
        <v>0</v>
      </c>
      <c r="AE147" s="13">
        <f t="shared" si="63"/>
        <v>0</v>
      </c>
      <c r="AF147" s="13"/>
      <c r="AG147" s="13">
        <f t="shared" si="64"/>
        <v>0</v>
      </c>
      <c r="AH147" s="13">
        <f t="shared" si="65"/>
        <v>0</v>
      </c>
      <c r="AI147" s="13">
        <f t="shared" si="66"/>
        <v>0</v>
      </c>
      <c r="AJ147" s="12" t="s">
        <v>61</v>
      </c>
      <c r="AK147">
        <v>96</v>
      </c>
    </row>
    <row r="148" spans="1:37" x14ac:dyDescent="0.35">
      <c r="A148" t="s">
        <v>194</v>
      </c>
      <c r="B148" s="2" t="s">
        <v>119</v>
      </c>
      <c r="C148" s="2" t="s">
        <v>157</v>
      </c>
      <c r="D148" s="5">
        <v>14</v>
      </c>
      <c r="E148" s="12">
        <f>VLOOKUP(C148,Information!$B$24:$C$42,2)</f>
        <v>2.8</v>
      </c>
      <c r="F148" s="12">
        <f t="shared" si="45"/>
        <v>39.199999999999996</v>
      </c>
      <c r="G148" s="12">
        <v>30</v>
      </c>
      <c r="H148" s="13"/>
      <c r="I148" s="13">
        <f t="shared" si="46"/>
        <v>0</v>
      </c>
      <c r="J148" s="13">
        <f t="shared" si="47"/>
        <v>0</v>
      </c>
      <c r="K148" s="13">
        <f t="shared" si="48"/>
        <v>0</v>
      </c>
      <c r="L148" s="13"/>
      <c r="M148" s="13">
        <f t="shared" si="49"/>
        <v>0</v>
      </c>
      <c r="N148" s="13">
        <f t="shared" si="50"/>
        <v>0</v>
      </c>
      <c r="O148" s="13">
        <f t="shared" si="51"/>
        <v>0</v>
      </c>
      <c r="P148" s="13"/>
      <c r="Q148" s="13">
        <f t="shared" si="52"/>
        <v>0</v>
      </c>
      <c r="R148" s="13">
        <f t="shared" si="53"/>
        <v>0</v>
      </c>
      <c r="S148" s="13">
        <f t="shared" si="54"/>
        <v>0</v>
      </c>
      <c r="T148" s="13"/>
      <c r="U148" s="13">
        <f t="shared" si="55"/>
        <v>0</v>
      </c>
      <c r="V148" s="13">
        <f t="shared" si="56"/>
        <v>0</v>
      </c>
      <c r="W148" s="13">
        <f t="shared" si="57"/>
        <v>0</v>
      </c>
      <c r="X148" s="13"/>
      <c r="Y148" s="13">
        <f t="shared" si="58"/>
        <v>0</v>
      </c>
      <c r="Z148" s="13">
        <f t="shared" si="59"/>
        <v>0</v>
      </c>
      <c r="AA148" s="13">
        <f t="shared" si="60"/>
        <v>0</v>
      </c>
      <c r="AB148" s="13"/>
      <c r="AC148" s="13">
        <f t="shared" si="61"/>
        <v>0</v>
      </c>
      <c r="AD148" s="13">
        <f t="shared" si="62"/>
        <v>0</v>
      </c>
      <c r="AE148" s="13">
        <f t="shared" si="63"/>
        <v>0</v>
      </c>
      <c r="AF148" s="13"/>
      <c r="AG148" s="13">
        <f t="shared" si="64"/>
        <v>0</v>
      </c>
      <c r="AH148" s="13">
        <f t="shared" si="65"/>
        <v>0</v>
      </c>
      <c r="AI148" s="13">
        <f t="shared" si="66"/>
        <v>0</v>
      </c>
      <c r="AJ148" s="12" t="s">
        <v>61</v>
      </c>
      <c r="AK148">
        <v>93</v>
      </c>
    </row>
    <row r="149" spans="1:37" x14ac:dyDescent="0.35">
      <c r="A149" t="s">
        <v>63</v>
      </c>
      <c r="B149" s="2" t="s">
        <v>119</v>
      </c>
      <c r="C149" s="2" t="s">
        <v>166</v>
      </c>
      <c r="D149" s="5">
        <v>17</v>
      </c>
      <c r="E149" s="12">
        <f>VLOOKUP(C149,Information!$B$24:$C$42,2)</f>
        <v>3</v>
      </c>
      <c r="F149" s="12">
        <f t="shared" si="45"/>
        <v>51</v>
      </c>
      <c r="G149" s="12">
        <v>40</v>
      </c>
      <c r="H149" s="13">
        <v>60</v>
      </c>
      <c r="I149" s="13">
        <f t="shared" si="46"/>
        <v>2400</v>
      </c>
      <c r="J149" s="13">
        <f t="shared" si="47"/>
        <v>3060</v>
      </c>
      <c r="K149" s="13">
        <f t="shared" si="48"/>
        <v>-660</v>
      </c>
      <c r="L149" s="13">
        <v>5</v>
      </c>
      <c r="M149" s="13">
        <f t="shared" si="49"/>
        <v>200</v>
      </c>
      <c r="N149" s="13">
        <f t="shared" si="50"/>
        <v>255</v>
      </c>
      <c r="O149" s="13">
        <f t="shared" si="51"/>
        <v>-55</v>
      </c>
      <c r="P149" s="11">
        <v>1</v>
      </c>
      <c r="Q149" s="13">
        <f t="shared" si="52"/>
        <v>40</v>
      </c>
      <c r="R149" s="13">
        <f t="shared" si="53"/>
        <v>51</v>
      </c>
      <c r="S149" s="13">
        <f t="shared" si="54"/>
        <v>-11</v>
      </c>
      <c r="T149" s="13"/>
      <c r="U149" s="13">
        <f t="shared" si="55"/>
        <v>0</v>
      </c>
      <c r="V149" s="13">
        <f t="shared" si="56"/>
        <v>0</v>
      </c>
      <c r="W149" s="13">
        <f t="shared" si="57"/>
        <v>0</v>
      </c>
      <c r="X149" s="13"/>
      <c r="Y149" s="13">
        <f t="shared" si="58"/>
        <v>0</v>
      </c>
      <c r="Z149" s="13">
        <f t="shared" si="59"/>
        <v>0</v>
      </c>
      <c r="AA149" s="13">
        <f t="shared" si="60"/>
        <v>0</v>
      </c>
      <c r="AB149" s="13"/>
      <c r="AC149" s="13">
        <f t="shared" si="61"/>
        <v>0</v>
      </c>
      <c r="AD149" s="13">
        <f t="shared" si="62"/>
        <v>0</v>
      </c>
      <c r="AE149" s="13">
        <f t="shared" si="63"/>
        <v>0</v>
      </c>
      <c r="AF149" s="13"/>
      <c r="AG149" s="13">
        <f t="shared" si="64"/>
        <v>0</v>
      </c>
      <c r="AH149" s="13">
        <f t="shared" si="65"/>
        <v>0</v>
      </c>
      <c r="AI149" s="13">
        <f t="shared" si="66"/>
        <v>0</v>
      </c>
      <c r="AJ149" s="12" t="s">
        <v>61</v>
      </c>
      <c r="AK149">
        <v>99</v>
      </c>
    </row>
    <row r="150" spans="1:37" x14ac:dyDescent="0.35">
      <c r="A150" t="s">
        <v>195</v>
      </c>
      <c r="B150" s="2" t="s">
        <v>119</v>
      </c>
      <c r="C150" s="2" t="s">
        <v>157</v>
      </c>
      <c r="D150" s="5">
        <v>17</v>
      </c>
      <c r="E150" s="12">
        <f>VLOOKUP(C150,Information!$B$24:$C$42,2)</f>
        <v>2.8</v>
      </c>
      <c r="F150" s="12">
        <f t="shared" si="45"/>
        <v>47.599999999999994</v>
      </c>
      <c r="G150" s="12">
        <v>38</v>
      </c>
      <c r="H150" s="13"/>
      <c r="I150" s="13">
        <f t="shared" si="46"/>
        <v>0</v>
      </c>
      <c r="J150" s="13">
        <f t="shared" si="47"/>
        <v>0</v>
      </c>
      <c r="K150" s="13">
        <f t="shared" si="48"/>
        <v>0</v>
      </c>
      <c r="L150" s="13"/>
      <c r="M150" s="13">
        <f t="shared" si="49"/>
        <v>0</v>
      </c>
      <c r="N150" s="13">
        <f t="shared" si="50"/>
        <v>0</v>
      </c>
      <c r="O150" s="13">
        <f t="shared" si="51"/>
        <v>0</v>
      </c>
      <c r="P150" s="11"/>
      <c r="Q150" s="13">
        <f t="shared" si="52"/>
        <v>0</v>
      </c>
      <c r="R150" s="13">
        <f t="shared" si="53"/>
        <v>0</v>
      </c>
      <c r="S150" s="13">
        <f t="shared" si="54"/>
        <v>0</v>
      </c>
      <c r="T150" s="13"/>
      <c r="U150" s="13">
        <f t="shared" si="55"/>
        <v>0</v>
      </c>
      <c r="V150" s="13">
        <f t="shared" si="56"/>
        <v>0</v>
      </c>
      <c r="W150" s="13">
        <f t="shared" si="57"/>
        <v>0</v>
      </c>
      <c r="X150" s="13"/>
      <c r="Y150" s="13">
        <f t="shared" si="58"/>
        <v>0</v>
      </c>
      <c r="Z150" s="13">
        <f t="shared" si="59"/>
        <v>0</v>
      </c>
      <c r="AA150" s="13">
        <f t="shared" si="60"/>
        <v>0</v>
      </c>
      <c r="AB150" s="13"/>
      <c r="AC150" s="13">
        <f t="shared" si="61"/>
        <v>0</v>
      </c>
      <c r="AD150" s="13">
        <f t="shared" si="62"/>
        <v>0</v>
      </c>
      <c r="AE150" s="13">
        <f t="shared" si="63"/>
        <v>0</v>
      </c>
      <c r="AF150" s="13"/>
      <c r="AG150" s="13">
        <f t="shared" si="64"/>
        <v>0</v>
      </c>
      <c r="AH150" s="13">
        <f t="shared" si="65"/>
        <v>0</v>
      </c>
      <c r="AI150" s="13">
        <f t="shared" si="66"/>
        <v>0</v>
      </c>
      <c r="AJ150" s="12" t="s">
        <v>61</v>
      </c>
      <c r="AK150">
        <v>99</v>
      </c>
    </row>
    <row r="151" spans="1:37" x14ac:dyDescent="0.35">
      <c r="A151" t="s">
        <v>196</v>
      </c>
      <c r="B151" s="2" t="s">
        <v>119</v>
      </c>
      <c r="C151" s="2" t="s">
        <v>174</v>
      </c>
      <c r="D151" s="5">
        <v>17</v>
      </c>
      <c r="E151" s="12">
        <f>VLOOKUP(C151,Information!$B$24:$C$42,2)</f>
        <v>3.2</v>
      </c>
      <c r="F151" s="12">
        <f t="shared" si="45"/>
        <v>54.400000000000006</v>
      </c>
      <c r="G151" s="12">
        <v>45</v>
      </c>
      <c r="H151" s="13"/>
      <c r="I151" s="13">
        <f t="shared" si="46"/>
        <v>0</v>
      </c>
      <c r="J151" s="13">
        <f t="shared" si="47"/>
        <v>0</v>
      </c>
      <c r="K151" s="13">
        <f t="shared" si="48"/>
        <v>0</v>
      </c>
      <c r="L151" s="13"/>
      <c r="M151" s="13">
        <f t="shared" si="49"/>
        <v>0</v>
      </c>
      <c r="N151" s="13">
        <f t="shared" si="50"/>
        <v>0</v>
      </c>
      <c r="O151" s="13">
        <f t="shared" si="51"/>
        <v>0</v>
      </c>
      <c r="P151" s="11"/>
      <c r="Q151" s="13">
        <f t="shared" si="52"/>
        <v>0</v>
      </c>
      <c r="R151" s="13">
        <f t="shared" si="53"/>
        <v>0</v>
      </c>
      <c r="S151" s="13">
        <f t="shared" si="54"/>
        <v>0</v>
      </c>
      <c r="T151" s="13"/>
      <c r="U151" s="13">
        <f t="shared" si="55"/>
        <v>0</v>
      </c>
      <c r="V151" s="13">
        <f t="shared" si="56"/>
        <v>0</v>
      </c>
      <c r="W151" s="13">
        <f t="shared" si="57"/>
        <v>0</v>
      </c>
      <c r="X151" s="13"/>
      <c r="Y151" s="13">
        <f t="shared" si="58"/>
        <v>0</v>
      </c>
      <c r="Z151" s="13">
        <f t="shared" si="59"/>
        <v>0</v>
      </c>
      <c r="AA151" s="13">
        <f t="shared" si="60"/>
        <v>0</v>
      </c>
      <c r="AB151" s="13"/>
      <c r="AC151" s="13">
        <f t="shared" si="61"/>
        <v>0</v>
      </c>
      <c r="AD151" s="13">
        <f t="shared" si="62"/>
        <v>0</v>
      </c>
      <c r="AE151" s="13">
        <f t="shared" si="63"/>
        <v>0</v>
      </c>
      <c r="AF151" s="13"/>
      <c r="AG151" s="13">
        <f t="shared" si="64"/>
        <v>0</v>
      </c>
      <c r="AH151" s="13">
        <f t="shared" si="65"/>
        <v>0</v>
      </c>
      <c r="AI151" s="13">
        <f t="shared" si="66"/>
        <v>0</v>
      </c>
      <c r="AJ151" s="12" t="s">
        <v>61</v>
      </c>
      <c r="AK151">
        <v>97</v>
      </c>
    </row>
    <row r="152" spans="1:37" x14ac:dyDescent="0.35">
      <c r="A152" t="s">
        <v>64</v>
      </c>
      <c r="B152" s="2" t="s">
        <v>119</v>
      </c>
      <c r="C152" s="2" t="s">
        <v>166</v>
      </c>
      <c r="D152" s="5">
        <v>20</v>
      </c>
      <c r="E152" s="12">
        <f>VLOOKUP(C152,Information!$B$24:$C$42,2)</f>
        <v>3</v>
      </c>
      <c r="F152" s="12">
        <f t="shared" si="45"/>
        <v>60</v>
      </c>
      <c r="G152" s="12">
        <v>60</v>
      </c>
      <c r="H152" s="13">
        <v>55</v>
      </c>
      <c r="I152" s="13">
        <f t="shared" si="46"/>
        <v>3300</v>
      </c>
      <c r="J152" s="13">
        <f t="shared" si="47"/>
        <v>3300</v>
      </c>
      <c r="K152" s="13">
        <f t="shared" si="48"/>
        <v>0</v>
      </c>
      <c r="L152" s="13">
        <v>35</v>
      </c>
      <c r="M152" s="13">
        <f t="shared" si="49"/>
        <v>2100</v>
      </c>
      <c r="N152" s="13">
        <f t="shared" si="50"/>
        <v>2100</v>
      </c>
      <c r="O152" s="13">
        <f t="shared" si="51"/>
        <v>0</v>
      </c>
      <c r="P152" s="11">
        <v>7</v>
      </c>
      <c r="Q152" s="13">
        <f t="shared" si="52"/>
        <v>420</v>
      </c>
      <c r="R152" s="13">
        <f t="shared" si="53"/>
        <v>420</v>
      </c>
      <c r="S152" s="13">
        <f t="shared" si="54"/>
        <v>0</v>
      </c>
      <c r="T152" s="13"/>
      <c r="U152" s="13">
        <f t="shared" si="55"/>
        <v>0</v>
      </c>
      <c r="V152" s="13">
        <f t="shared" si="56"/>
        <v>0</v>
      </c>
      <c r="W152" s="13">
        <f t="shared" si="57"/>
        <v>0</v>
      </c>
      <c r="X152" s="13"/>
      <c r="Y152" s="13">
        <f t="shared" si="58"/>
        <v>0</v>
      </c>
      <c r="Z152" s="13">
        <f t="shared" si="59"/>
        <v>0</v>
      </c>
      <c r="AA152" s="13">
        <f t="shared" si="60"/>
        <v>0</v>
      </c>
      <c r="AB152" s="13"/>
      <c r="AC152" s="13">
        <f t="shared" si="61"/>
        <v>0</v>
      </c>
      <c r="AD152" s="13">
        <f t="shared" si="62"/>
        <v>0</v>
      </c>
      <c r="AE152" s="13">
        <f t="shared" si="63"/>
        <v>0</v>
      </c>
      <c r="AF152" s="13"/>
      <c r="AG152" s="13">
        <f t="shared" si="64"/>
        <v>0</v>
      </c>
      <c r="AH152" s="13">
        <f t="shared" si="65"/>
        <v>0</v>
      </c>
      <c r="AI152" s="13">
        <f t="shared" si="66"/>
        <v>0</v>
      </c>
      <c r="AJ152" s="12" t="s">
        <v>61</v>
      </c>
      <c r="AK152">
        <v>100</v>
      </c>
    </row>
    <row r="153" spans="1:37" x14ac:dyDescent="0.35">
      <c r="A153" t="s">
        <v>65</v>
      </c>
      <c r="B153" s="2" t="s">
        <v>116</v>
      </c>
      <c r="C153" s="2" t="s">
        <v>166</v>
      </c>
      <c r="D153" s="5">
        <v>11</v>
      </c>
      <c r="E153" s="12">
        <f>VLOOKUP(C153,Information!$B$24:$C$42,2)</f>
        <v>3</v>
      </c>
      <c r="F153" s="12">
        <f t="shared" si="45"/>
        <v>33</v>
      </c>
      <c r="G153" s="12">
        <v>75</v>
      </c>
      <c r="H153" s="13">
        <v>130</v>
      </c>
      <c r="I153" s="13">
        <f t="shared" si="46"/>
        <v>9750</v>
      </c>
      <c r="J153" s="13">
        <f t="shared" si="47"/>
        <v>4290</v>
      </c>
      <c r="K153" s="13">
        <f t="shared" si="48"/>
        <v>5460</v>
      </c>
      <c r="L153" s="13">
        <v>77</v>
      </c>
      <c r="M153" s="13">
        <f t="shared" si="49"/>
        <v>5775</v>
      </c>
      <c r="N153" s="13">
        <f t="shared" si="50"/>
        <v>2541</v>
      </c>
      <c r="O153" s="13">
        <f t="shared" si="51"/>
        <v>3234</v>
      </c>
      <c r="P153" s="11">
        <v>12</v>
      </c>
      <c r="Q153" s="13">
        <f t="shared" si="52"/>
        <v>900</v>
      </c>
      <c r="R153" s="13">
        <f t="shared" si="53"/>
        <v>396</v>
      </c>
      <c r="S153" s="13">
        <f t="shared" si="54"/>
        <v>504</v>
      </c>
      <c r="T153" s="13"/>
      <c r="U153" s="13">
        <f t="shared" si="55"/>
        <v>0</v>
      </c>
      <c r="V153" s="13">
        <f t="shared" si="56"/>
        <v>0</v>
      </c>
      <c r="W153" s="13">
        <f t="shared" si="57"/>
        <v>0</v>
      </c>
      <c r="X153" s="13"/>
      <c r="Y153" s="13">
        <f t="shared" si="58"/>
        <v>0</v>
      </c>
      <c r="Z153" s="13">
        <f t="shared" si="59"/>
        <v>0</v>
      </c>
      <c r="AA153" s="13">
        <f t="shared" si="60"/>
        <v>0</v>
      </c>
      <c r="AB153" s="13"/>
      <c r="AC153" s="13">
        <f t="shared" si="61"/>
        <v>0</v>
      </c>
      <c r="AD153" s="13">
        <f t="shared" si="62"/>
        <v>0</v>
      </c>
      <c r="AE153" s="13">
        <f t="shared" si="63"/>
        <v>0</v>
      </c>
      <c r="AF153" s="13"/>
      <c r="AG153" s="13">
        <f t="shared" si="64"/>
        <v>0</v>
      </c>
      <c r="AH153" s="13">
        <f t="shared" si="65"/>
        <v>0</v>
      </c>
      <c r="AI153" s="13">
        <f t="shared" si="66"/>
        <v>0</v>
      </c>
      <c r="AJ153" s="12" t="s">
        <v>61</v>
      </c>
      <c r="AK153">
        <v>90</v>
      </c>
    </row>
    <row r="154" spans="1:37" x14ac:dyDescent="0.35">
      <c r="A154" t="s">
        <v>65</v>
      </c>
      <c r="B154" s="2" t="s">
        <v>116</v>
      </c>
      <c r="C154" s="2" t="s">
        <v>174</v>
      </c>
      <c r="D154" s="5">
        <v>11</v>
      </c>
      <c r="E154" s="12">
        <f>VLOOKUP(C154,Information!$B$24:$C$42,2)</f>
        <v>3.2</v>
      </c>
      <c r="F154" s="12">
        <f t="shared" si="45"/>
        <v>35.200000000000003</v>
      </c>
      <c r="G154" s="12">
        <v>85</v>
      </c>
      <c r="H154" s="13"/>
      <c r="I154" s="13">
        <f t="shared" si="46"/>
        <v>0</v>
      </c>
      <c r="J154" s="13">
        <f t="shared" si="47"/>
        <v>0</v>
      </c>
      <c r="K154" s="13">
        <f t="shared" si="48"/>
        <v>0</v>
      </c>
      <c r="L154" s="13"/>
      <c r="M154" s="13">
        <f t="shared" si="49"/>
        <v>0</v>
      </c>
      <c r="N154" s="13">
        <f t="shared" si="50"/>
        <v>0</v>
      </c>
      <c r="O154" s="13">
        <f t="shared" si="51"/>
        <v>0</v>
      </c>
      <c r="P154" s="11"/>
      <c r="Q154" s="13">
        <f t="shared" si="52"/>
        <v>0</v>
      </c>
      <c r="R154" s="13">
        <f t="shared" si="53"/>
        <v>0</v>
      </c>
      <c r="S154" s="13">
        <f t="shared" si="54"/>
        <v>0</v>
      </c>
      <c r="T154" s="13"/>
      <c r="U154" s="13">
        <f t="shared" si="55"/>
        <v>0</v>
      </c>
      <c r="V154" s="13">
        <f t="shared" si="56"/>
        <v>0</v>
      </c>
      <c r="W154" s="13">
        <f t="shared" si="57"/>
        <v>0</v>
      </c>
      <c r="X154" s="13"/>
      <c r="Y154" s="13">
        <f t="shared" si="58"/>
        <v>0</v>
      </c>
      <c r="Z154" s="13">
        <f t="shared" si="59"/>
        <v>0</v>
      </c>
      <c r="AA154" s="13">
        <f t="shared" si="60"/>
        <v>0</v>
      </c>
      <c r="AB154" s="13"/>
      <c r="AC154" s="13">
        <f t="shared" si="61"/>
        <v>0</v>
      </c>
      <c r="AD154" s="13">
        <f t="shared" si="62"/>
        <v>0</v>
      </c>
      <c r="AE154" s="13">
        <f t="shared" si="63"/>
        <v>0</v>
      </c>
      <c r="AF154" s="13"/>
      <c r="AG154" s="13">
        <f t="shared" si="64"/>
        <v>0</v>
      </c>
      <c r="AH154" s="13">
        <f t="shared" si="65"/>
        <v>0</v>
      </c>
      <c r="AI154" s="13">
        <f t="shared" si="66"/>
        <v>0</v>
      </c>
      <c r="AJ154" s="12" t="s">
        <v>61</v>
      </c>
      <c r="AK154">
        <v>98</v>
      </c>
    </row>
    <row r="155" spans="1:37" x14ac:dyDescent="0.35">
      <c r="A155" t="s">
        <v>66</v>
      </c>
      <c r="B155" s="2" t="s">
        <v>116</v>
      </c>
      <c r="C155" s="2" t="s">
        <v>166</v>
      </c>
      <c r="D155" s="5">
        <v>15</v>
      </c>
      <c r="E155" s="12">
        <f>VLOOKUP(C155,Information!$B$24:$C$42,2)</f>
        <v>3</v>
      </c>
      <c r="F155" s="12">
        <f t="shared" si="45"/>
        <v>45</v>
      </c>
      <c r="G155" s="12">
        <v>60</v>
      </c>
      <c r="H155" s="13">
        <v>135</v>
      </c>
      <c r="I155" s="13">
        <f t="shared" si="46"/>
        <v>8100</v>
      </c>
      <c r="J155" s="13">
        <f t="shared" si="47"/>
        <v>6075</v>
      </c>
      <c r="K155" s="13">
        <f t="shared" si="48"/>
        <v>2025</v>
      </c>
      <c r="L155" s="13">
        <v>65</v>
      </c>
      <c r="M155" s="13">
        <f t="shared" si="49"/>
        <v>3900</v>
      </c>
      <c r="N155" s="13">
        <f t="shared" si="50"/>
        <v>2925</v>
      </c>
      <c r="O155" s="13">
        <f t="shared" si="51"/>
        <v>975</v>
      </c>
      <c r="P155" s="11">
        <v>7</v>
      </c>
      <c r="Q155" s="13">
        <f t="shared" si="52"/>
        <v>420</v>
      </c>
      <c r="R155" s="13">
        <f t="shared" si="53"/>
        <v>315</v>
      </c>
      <c r="S155" s="13">
        <f t="shared" si="54"/>
        <v>105</v>
      </c>
      <c r="T155" s="13"/>
      <c r="U155" s="13">
        <f t="shared" si="55"/>
        <v>0</v>
      </c>
      <c r="V155" s="13">
        <f t="shared" si="56"/>
        <v>0</v>
      </c>
      <c r="W155" s="13">
        <f t="shared" si="57"/>
        <v>0</v>
      </c>
      <c r="X155" s="13"/>
      <c r="Y155" s="13">
        <f t="shared" si="58"/>
        <v>0</v>
      </c>
      <c r="Z155" s="13">
        <f t="shared" si="59"/>
        <v>0</v>
      </c>
      <c r="AA155" s="13">
        <f t="shared" si="60"/>
        <v>0</v>
      </c>
      <c r="AB155" s="13"/>
      <c r="AC155" s="13">
        <f t="shared" si="61"/>
        <v>0</v>
      </c>
      <c r="AD155" s="13">
        <f t="shared" si="62"/>
        <v>0</v>
      </c>
      <c r="AE155" s="13">
        <f t="shared" si="63"/>
        <v>0</v>
      </c>
      <c r="AF155" s="13"/>
      <c r="AG155" s="13">
        <f t="shared" si="64"/>
        <v>0</v>
      </c>
      <c r="AH155" s="13">
        <f t="shared" si="65"/>
        <v>0</v>
      </c>
      <c r="AI155" s="13">
        <f t="shared" si="66"/>
        <v>0</v>
      </c>
      <c r="AJ155" s="12" t="s">
        <v>61</v>
      </c>
      <c r="AK155">
        <v>91</v>
      </c>
    </row>
    <row r="156" spans="1:37" x14ac:dyDescent="0.35">
      <c r="A156" t="s">
        <v>67</v>
      </c>
      <c r="B156" s="2" t="s">
        <v>116</v>
      </c>
      <c r="C156" s="2" t="s">
        <v>166</v>
      </c>
      <c r="D156" s="5">
        <v>20</v>
      </c>
      <c r="E156" s="12">
        <f>VLOOKUP(C156,Information!$B$24:$C$42,2)</f>
        <v>3</v>
      </c>
      <c r="F156" s="12">
        <f t="shared" si="45"/>
        <v>60</v>
      </c>
      <c r="G156" s="12">
        <v>85</v>
      </c>
      <c r="H156" s="13">
        <v>208</v>
      </c>
      <c r="I156" s="13">
        <f t="shared" si="46"/>
        <v>17680</v>
      </c>
      <c r="J156" s="13">
        <f t="shared" si="47"/>
        <v>12480</v>
      </c>
      <c r="K156" s="13">
        <f t="shared" si="48"/>
        <v>5200</v>
      </c>
      <c r="L156" s="13">
        <v>83</v>
      </c>
      <c r="M156" s="13">
        <f t="shared" si="49"/>
        <v>7055</v>
      </c>
      <c r="N156" s="13">
        <f t="shared" si="50"/>
        <v>4980</v>
      </c>
      <c r="O156" s="13">
        <f t="shared" si="51"/>
        <v>2075</v>
      </c>
      <c r="P156" s="11">
        <v>20</v>
      </c>
      <c r="Q156" s="13">
        <f t="shared" si="52"/>
        <v>1700</v>
      </c>
      <c r="R156" s="13">
        <f t="shared" si="53"/>
        <v>1200</v>
      </c>
      <c r="S156" s="13">
        <f t="shared" si="54"/>
        <v>500</v>
      </c>
      <c r="T156" s="13"/>
      <c r="U156" s="13">
        <f t="shared" si="55"/>
        <v>0</v>
      </c>
      <c r="V156" s="13">
        <f t="shared" si="56"/>
        <v>0</v>
      </c>
      <c r="W156" s="13">
        <f t="shared" si="57"/>
        <v>0</v>
      </c>
      <c r="X156" s="13"/>
      <c r="Y156" s="13">
        <f t="shared" si="58"/>
        <v>0</v>
      </c>
      <c r="Z156" s="13">
        <f t="shared" si="59"/>
        <v>0</v>
      </c>
      <c r="AA156" s="13">
        <f t="shared" si="60"/>
        <v>0</v>
      </c>
      <c r="AB156" s="13"/>
      <c r="AC156" s="13">
        <f t="shared" si="61"/>
        <v>0</v>
      </c>
      <c r="AD156" s="13">
        <f t="shared" si="62"/>
        <v>0</v>
      </c>
      <c r="AE156" s="13">
        <f t="shared" si="63"/>
        <v>0</v>
      </c>
      <c r="AF156" s="13"/>
      <c r="AG156" s="13">
        <f t="shared" si="64"/>
        <v>0</v>
      </c>
      <c r="AH156" s="13">
        <f t="shared" si="65"/>
        <v>0</v>
      </c>
      <c r="AI156" s="13">
        <f t="shared" si="66"/>
        <v>0</v>
      </c>
      <c r="AJ156" s="12" t="s">
        <v>61</v>
      </c>
      <c r="AK156">
        <v>94</v>
      </c>
    </row>
    <row r="157" spans="1:37" x14ac:dyDescent="0.35">
      <c r="A157" t="s">
        <v>68</v>
      </c>
      <c r="B157" s="2" t="s">
        <v>117</v>
      </c>
      <c r="C157" s="2" t="s">
        <v>166</v>
      </c>
      <c r="D157" s="5">
        <v>5</v>
      </c>
      <c r="E157" s="12">
        <f>VLOOKUP(C157,Information!$B$24:$C$42,2)</f>
        <v>3</v>
      </c>
      <c r="F157" s="12">
        <f t="shared" si="45"/>
        <v>15</v>
      </c>
      <c r="G157" s="12">
        <v>45</v>
      </c>
      <c r="H157" s="13">
        <v>122</v>
      </c>
      <c r="I157" s="13">
        <f t="shared" si="46"/>
        <v>5490</v>
      </c>
      <c r="J157" s="13">
        <f t="shared" si="47"/>
        <v>1830</v>
      </c>
      <c r="K157" s="13">
        <f t="shared" si="48"/>
        <v>3660</v>
      </c>
      <c r="L157" s="13">
        <v>91</v>
      </c>
      <c r="M157" s="13">
        <f t="shared" si="49"/>
        <v>4095</v>
      </c>
      <c r="N157" s="13">
        <f t="shared" si="50"/>
        <v>1365</v>
      </c>
      <c r="O157" s="13">
        <f t="shared" si="51"/>
        <v>2730</v>
      </c>
      <c r="P157" s="11">
        <v>3</v>
      </c>
      <c r="Q157" s="13">
        <f t="shared" si="52"/>
        <v>135</v>
      </c>
      <c r="R157" s="13">
        <f t="shared" si="53"/>
        <v>45</v>
      </c>
      <c r="S157" s="13">
        <f t="shared" si="54"/>
        <v>90</v>
      </c>
      <c r="T157" s="13"/>
      <c r="U157" s="13">
        <f t="shared" si="55"/>
        <v>0</v>
      </c>
      <c r="V157" s="13">
        <f t="shared" si="56"/>
        <v>0</v>
      </c>
      <c r="W157" s="13">
        <f t="shared" si="57"/>
        <v>0</v>
      </c>
      <c r="X157" s="13"/>
      <c r="Y157" s="13">
        <f t="shared" si="58"/>
        <v>0</v>
      </c>
      <c r="Z157" s="13">
        <f t="shared" si="59"/>
        <v>0</v>
      </c>
      <c r="AA157" s="13">
        <f t="shared" si="60"/>
        <v>0</v>
      </c>
      <c r="AB157" s="13"/>
      <c r="AC157" s="13">
        <f t="shared" si="61"/>
        <v>0</v>
      </c>
      <c r="AD157" s="13">
        <f t="shared" si="62"/>
        <v>0</v>
      </c>
      <c r="AE157" s="13">
        <f t="shared" si="63"/>
        <v>0</v>
      </c>
      <c r="AF157" s="13"/>
      <c r="AG157" s="13">
        <f t="shared" si="64"/>
        <v>0</v>
      </c>
      <c r="AH157" s="13">
        <f t="shared" si="65"/>
        <v>0</v>
      </c>
      <c r="AI157" s="13">
        <f t="shared" si="66"/>
        <v>0</v>
      </c>
      <c r="AJ157" s="12" t="s">
        <v>61</v>
      </c>
      <c r="AK157">
        <v>97</v>
      </c>
    </row>
    <row r="158" spans="1:37" x14ac:dyDescent="0.35">
      <c r="A158" t="s">
        <v>69</v>
      </c>
      <c r="B158" s="2" t="s">
        <v>117</v>
      </c>
      <c r="C158" s="2" t="s">
        <v>166</v>
      </c>
      <c r="D158" s="5">
        <v>10</v>
      </c>
      <c r="E158" s="12">
        <f>VLOOKUP(C158,Information!$B$24:$C$42,2)</f>
        <v>3</v>
      </c>
      <c r="F158" s="12">
        <f t="shared" si="45"/>
        <v>30</v>
      </c>
      <c r="G158" s="12">
        <v>59</v>
      </c>
      <c r="H158" s="13">
        <v>194</v>
      </c>
      <c r="I158" s="13">
        <f t="shared" si="46"/>
        <v>11446</v>
      </c>
      <c r="J158" s="13">
        <f t="shared" si="47"/>
        <v>5820</v>
      </c>
      <c r="K158" s="13">
        <f t="shared" si="48"/>
        <v>5626</v>
      </c>
      <c r="L158" s="13">
        <v>102</v>
      </c>
      <c r="M158" s="13">
        <f t="shared" si="49"/>
        <v>6018</v>
      </c>
      <c r="N158" s="13">
        <f t="shared" si="50"/>
        <v>3060</v>
      </c>
      <c r="O158" s="13">
        <f t="shared" si="51"/>
        <v>2958</v>
      </c>
      <c r="P158" s="11">
        <v>2</v>
      </c>
      <c r="Q158" s="13">
        <f t="shared" si="52"/>
        <v>118</v>
      </c>
      <c r="R158" s="13">
        <f t="shared" si="53"/>
        <v>60</v>
      </c>
      <c r="S158" s="13">
        <f t="shared" si="54"/>
        <v>58</v>
      </c>
      <c r="T158" s="13"/>
      <c r="U158" s="13">
        <f t="shared" si="55"/>
        <v>0</v>
      </c>
      <c r="V158" s="13">
        <f t="shared" si="56"/>
        <v>0</v>
      </c>
      <c r="W158" s="13">
        <f t="shared" si="57"/>
        <v>0</v>
      </c>
      <c r="X158" s="13"/>
      <c r="Y158" s="13">
        <f t="shared" si="58"/>
        <v>0</v>
      </c>
      <c r="Z158" s="13">
        <f t="shared" si="59"/>
        <v>0</v>
      </c>
      <c r="AA158" s="13">
        <f t="shared" si="60"/>
        <v>0</v>
      </c>
      <c r="AB158" s="13"/>
      <c r="AC158" s="13">
        <f t="shared" si="61"/>
        <v>0</v>
      </c>
      <c r="AD158" s="13">
        <f t="shared" si="62"/>
        <v>0</v>
      </c>
      <c r="AE158" s="13">
        <f t="shared" si="63"/>
        <v>0</v>
      </c>
      <c r="AF158" s="13"/>
      <c r="AG158" s="13">
        <f t="shared" si="64"/>
        <v>0</v>
      </c>
      <c r="AH158" s="13">
        <f t="shared" si="65"/>
        <v>0</v>
      </c>
      <c r="AI158" s="13">
        <f t="shared" si="66"/>
        <v>0</v>
      </c>
      <c r="AJ158" s="12" t="s">
        <v>61</v>
      </c>
      <c r="AK158">
        <v>96</v>
      </c>
    </row>
    <row r="159" spans="1:37" x14ac:dyDescent="0.35">
      <c r="A159" t="s">
        <v>70</v>
      </c>
      <c r="B159" s="2" t="s">
        <v>117</v>
      </c>
      <c r="C159" s="2" t="s">
        <v>166</v>
      </c>
      <c r="D159" s="5">
        <v>13</v>
      </c>
      <c r="E159" s="12">
        <f>VLOOKUP(C159,Information!$B$24:$C$42,2)</f>
        <v>3</v>
      </c>
      <c r="F159" s="12">
        <f t="shared" si="45"/>
        <v>39</v>
      </c>
      <c r="G159" s="12">
        <v>75</v>
      </c>
      <c r="H159" s="13">
        <v>147</v>
      </c>
      <c r="I159" s="13">
        <f t="shared" si="46"/>
        <v>11025</v>
      </c>
      <c r="J159" s="13">
        <f t="shared" si="47"/>
        <v>5733</v>
      </c>
      <c r="K159" s="13">
        <f t="shared" si="48"/>
        <v>5292</v>
      </c>
      <c r="L159" s="13">
        <v>110</v>
      </c>
      <c r="M159" s="13">
        <f t="shared" si="49"/>
        <v>8250</v>
      </c>
      <c r="N159" s="13">
        <f t="shared" si="50"/>
        <v>4290</v>
      </c>
      <c r="O159" s="13">
        <f t="shared" si="51"/>
        <v>3960</v>
      </c>
      <c r="P159" s="11">
        <v>17</v>
      </c>
      <c r="Q159" s="13">
        <f t="shared" si="52"/>
        <v>1275</v>
      </c>
      <c r="R159" s="13">
        <f t="shared" si="53"/>
        <v>663</v>
      </c>
      <c r="S159" s="13">
        <f t="shared" si="54"/>
        <v>612</v>
      </c>
      <c r="T159" s="13"/>
      <c r="U159" s="13">
        <f t="shared" si="55"/>
        <v>0</v>
      </c>
      <c r="V159" s="13">
        <f t="shared" si="56"/>
        <v>0</v>
      </c>
      <c r="W159" s="13">
        <f t="shared" si="57"/>
        <v>0</v>
      </c>
      <c r="X159" s="13"/>
      <c r="Y159" s="13">
        <f t="shared" si="58"/>
        <v>0</v>
      </c>
      <c r="Z159" s="13">
        <f t="shared" si="59"/>
        <v>0</v>
      </c>
      <c r="AA159" s="13">
        <f t="shared" si="60"/>
        <v>0</v>
      </c>
      <c r="AB159" s="13"/>
      <c r="AC159" s="13">
        <f t="shared" si="61"/>
        <v>0</v>
      </c>
      <c r="AD159" s="13">
        <f t="shared" si="62"/>
        <v>0</v>
      </c>
      <c r="AE159" s="13">
        <f t="shared" si="63"/>
        <v>0</v>
      </c>
      <c r="AF159" s="13"/>
      <c r="AG159" s="13">
        <f t="shared" si="64"/>
        <v>0</v>
      </c>
      <c r="AH159" s="13">
        <f t="shared" si="65"/>
        <v>0</v>
      </c>
      <c r="AI159" s="13">
        <f t="shared" si="66"/>
        <v>0</v>
      </c>
      <c r="AJ159" s="12" t="s">
        <v>61</v>
      </c>
      <c r="AK159">
        <v>91</v>
      </c>
    </row>
    <row r="160" spans="1:37" x14ac:dyDescent="0.35">
      <c r="A160" t="s">
        <v>71</v>
      </c>
      <c r="B160" s="2" t="s">
        <v>117</v>
      </c>
      <c r="C160" s="2" t="s">
        <v>166</v>
      </c>
      <c r="D160" s="5">
        <v>17</v>
      </c>
      <c r="E160" s="12">
        <f>VLOOKUP(C160,Information!$B$24:$C$42,2)</f>
        <v>3</v>
      </c>
      <c r="F160" s="12">
        <f t="shared" si="45"/>
        <v>51</v>
      </c>
      <c r="G160" s="12">
        <v>90</v>
      </c>
      <c r="H160" s="13">
        <v>133</v>
      </c>
      <c r="I160" s="13">
        <f t="shared" si="46"/>
        <v>11970</v>
      </c>
      <c r="J160" s="13">
        <f t="shared" si="47"/>
        <v>6783</v>
      </c>
      <c r="K160" s="13">
        <f t="shared" si="48"/>
        <v>5187</v>
      </c>
      <c r="L160" s="13">
        <v>93</v>
      </c>
      <c r="M160" s="13">
        <f t="shared" si="49"/>
        <v>8370</v>
      </c>
      <c r="N160" s="13">
        <f t="shared" si="50"/>
        <v>4743</v>
      </c>
      <c r="O160" s="13">
        <f t="shared" si="51"/>
        <v>3627</v>
      </c>
      <c r="P160" s="11">
        <v>8</v>
      </c>
      <c r="Q160" s="13">
        <f t="shared" si="52"/>
        <v>720</v>
      </c>
      <c r="R160" s="13">
        <f t="shared" si="53"/>
        <v>408</v>
      </c>
      <c r="S160" s="13">
        <f t="shared" si="54"/>
        <v>312</v>
      </c>
      <c r="T160" s="13"/>
      <c r="U160" s="13">
        <f t="shared" si="55"/>
        <v>0</v>
      </c>
      <c r="V160" s="13">
        <f t="shared" si="56"/>
        <v>0</v>
      </c>
      <c r="W160" s="13">
        <f t="shared" si="57"/>
        <v>0</v>
      </c>
      <c r="X160" s="13"/>
      <c r="Y160" s="13">
        <f t="shared" si="58"/>
        <v>0</v>
      </c>
      <c r="Z160" s="13">
        <f t="shared" si="59"/>
        <v>0</v>
      </c>
      <c r="AA160" s="13">
        <f t="shared" si="60"/>
        <v>0</v>
      </c>
      <c r="AB160" s="13"/>
      <c r="AC160" s="13">
        <f t="shared" si="61"/>
        <v>0</v>
      </c>
      <c r="AD160" s="13">
        <f t="shared" si="62"/>
        <v>0</v>
      </c>
      <c r="AE160" s="13">
        <f t="shared" si="63"/>
        <v>0</v>
      </c>
      <c r="AF160" s="13"/>
      <c r="AG160" s="13">
        <f t="shared" si="64"/>
        <v>0</v>
      </c>
      <c r="AH160" s="13">
        <f t="shared" si="65"/>
        <v>0</v>
      </c>
      <c r="AI160" s="13">
        <f t="shared" si="66"/>
        <v>0</v>
      </c>
      <c r="AJ160" s="12" t="s">
        <v>61</v>
      </c>
      <c r="AK160">
        <v>95</v>
      </c>
    </row>
    <row r="161" spans="1:37" x14ac:dyDescent="0.35">
      <c r="A161" t="s">
        <v>73</v>
      </c>
      <c r="B161" s="2" t="s">
        <v>113</v>
      </c>
      <c r="C161" s="2" t="s">
        <v>166</v>
      </c>
      <c r="D161" s="5">
        <v>8</v>
      </c>
      <c r="E161" s="12">
        <f>VLOOKUP(C161,Information!$B$24:$C$42,2)</f>
        <v>3</v>
      </c>
      <c r="F161" s="12">
        <f t="shared" si="45"/>
        <v>24</v>
      </c>
      <c r="G161" s="12">
        <v>45</v>
      </c>
      <c r="H161" s="13">
        <v>173</v>
      </c>
      <c r="I161" s="13">
        <f t="shared" si="46"/>
        <v>7785</v>
      </c>
      <c r="J161" s="13">
        <f t="shared" si="47"/>
        <v>4152</v>
      </c>
      <c r="K161" s="13">
        <f t="shared" si="48"/>
        <v>3633</v>
      </c>
      <c r="L161" s="13">
        <v>91</v>
      </c>
      <c r="M161" s="13">
        <f t="shared" si="49"/>
        <v>4095</v>
      </c>
      <c r="N161" s="13">
        <f t="shared" si="50"/>
        <v>2184</v>
      </c>
      <c r="O161" s="13">
        <f t="shared" si="51"/>
        <v>1911</v>
      </c>
      <c r="P161" s="11">
        <v>75</v>
      </c>
      <c r="Q161" s="13">
        <f t="shared" si="52"/>
        <v>3375</v>
      </c>
      <c r="R161" s="13">
        <f t="shared" si="53"/>
        <v>1800</v>
      </c>
      <c r="S161" s="13">
        <f t="shared" si="54"/>
        <v>1575</v>
      </c>
      <c r="T161" s="13"/>
      <c r="U161" s="13">
        <f t="shared" si="55"/>
        <v>0</v>
      </c>
      <c r="V161" s="13">
        <f t="shared" si="56"/>
        <v>0</v>
      </c>
      <c r="W161" s="13">
        <f t="shared" si="57"/>
        <v>0</v>
      </c>
      <c r="X161" s="13"/>
      <c r="Y161" s="13">
        <f t="shared" si="58"/>
        <v>0</v>
      </c>
      <c r="Z161" s="13">
        <f t="shared" si="59"/>
        <v>0</v>
      </c>
      <c r="AA161" s="13">
        <f t="shared" si="60"/>
        <v>0</v>
      </c>
      <c r="AB161" s="13"/>
      <c r="AC161" s="13">
        <f t="shared" si="61"/>
        <v>0</v>
      </c>
      <c r="AD161" s="13">
        <f t="shared" si="62"/>
        <v>0</v>
      </c>
      <c r="AE161" s="13">
        <f t="shared" si="63"/>
        <v>0</v>
      </c>
      <c r="AF161" s="13"/>
      <c r="AG161" s="13">
        <f t="shared" si="64"/>
        <v>0</v>
      </c>
      <c r="AH161" s="13">
        <f t="shared" si="65"/>
        <v>0</v>
      </c>
      <c r="AI161" s="13">
        <f t="shared" si="66"/>
        <v>0</v>
      </c>
      <c r="AJ161" s="12" t="s">
        <v>61</v>
      </c>
      <c r="AK161">
        <v>91</v>
      </c>
    </row>
    <row r="162" spans="1:37" x14ac:dyDescent="0.35">
      <c r="A162" t="s">
        <v>74</v>
      </c>
      <c r="B162" s="2" t="s">
        <v>113</v>
      </c>
      <c r="C162" s="2" t="s">
        <v>166</v>
      </c>
      <c r="D162" s="5">
        <v>10</v>
      </c>
      <c r="E162" s="12">
        <f>VLOOKUP(C162,Information!$B$24:$C$42,2)</f>
        <v>3</v>
      </c>
      <c r="F162" s="12">
        <f t="shared" si="45"/>
        <v>30</v>
      </c>
      <c r="G162" s="12">
        <v>60</v>
      </c>
      <c r="H162" s="13">
        <v>430</v>
      </c>
      <c r="I162" s="13">
        <f t="shared" si="46"/>
        <v>25800</v>
      </c>
      <c r="J162" s="13">
        <f t="shared" si="47"/>
        <v>12900</v>
      </c>
      <c r="K162" s="13">
        <f t="shared" si="48"/>
        <v>12900</v>
      </c>
      <c r="L162" s="13">
        <v>223</v>
      </c>
      <c r="M162" s="13">
        <f t="shared" si="49"/>
        <v>13380</v>
      </c>
      <c r="N162" s="13">
        <f t="shared" si="50"/>
        <v>6690</v>
      </c>
      <c r="O162" s="13">
        <f t="shared" si="51"/>
        <v>6690</v>
      </c>
      <c r="P162" s="11">
        <v>157</v>
      </c>
      <c r="Q162" s="13">
        <f t="shared" si="52"/>
        <v>9420</v>
      </c>
      <c r="R162" s="13">
        <f t="shared" si="53"/>
        <v>4710</v>
      </c>
      <c r="S162" s="13">
        <f t="shared" si="54"/>
        <v>4710</v>
      </c>
      <c r="T162" s="13"/>
      <c r="U162" s="13">
        <f t="shared" si="55"/>
        <v>0</v>
      </c>
      <c r="V162" s="13">
        <f t="shared" si="56"/>
        <v>0</v>
      </c>
      <c r="W162" s="13">
        <f t="shared" si="57"/>
        <v>0</v>
      </c>
      <c r="X162" s="13"/>
      <c r="Y162" s="13">
        <f t="shared" si="58"/>
        <v>0</v>
      </c>
      <c r="Z162" s="13">
        <f t="shared" si="59"/>
        <v>0</v>
      </c>
      <c r="AA162" s="13">
        <f t="shared" si="60"/>
        <v>0</v>
      </c>
      <c r="AB162" s="13"/>
      <c r="AC162" s="13">
        <f t="shared" si="61"/>
        <v>0</v>
      </c>
      <c r="AD162" s="13">
        <f t="shared" si="62"/>
        <v>0</v>
      </c>
      <c r="AE162" s="13">
        <f t="shared" si="63"/>
        <v>0</v>
      </c>
      <c r="AF162" s="13"/>
      <c r="AG162" s="13">
        <f t="shared" si="64"/>
        <v>0</v>
      </c>
      <c r="AH162" s="13">
        <f t="shared" si="65"/>
        <v>0</v>
      </c>
      <c r="AI162" s="13">
        <f t="shared" si="66"/>
        <v>0</v>
      </c>
      <c r="AJ162" s="12" t="s">
        <v>61</v>
      </c>
      <c r="AK162">
        <v>95</v>
      </c>
    </row>
    <row r="163" spans="1:37" x14ac:dyDescent="0.35">
      <c r="A163" t="s">
        <v>75</v>
      </c>
      <c r="B163" s="2" t="s">
        <v>113</v>
      </c>
      <c r="C163" s="2" t="s">
        <v>166</v>
      </c>
      <c r="D163" s="5">
        <v>15</v>
      </c>
      <c r="E163" s="12">
        <f>VLOOKUP(C163,Information!$B$24:$C$42,2)</f>
        <v>3</v>
      </c>
      <c r="F163" s="12">
        <f t="shared" si="45"/>
        <v>45</v>
      </c>
      <c r="G163" s="12">
        <v>77</v>
      </c>
      <c r="H163" s="13">
        <v>109</v>
      </c>
      <c r="I163" s="13">
        <f t="shared" si="46"/>
        <v>8393</v>
      </c>
      <c r="J163" s="13">
        <f t="shared" si="47"/>
        <v>4905</v>
      </c>
      <c r="K163" s="13">
        <f t="shared" si="48"/>
        <v>3488</v>
      </c>
      <c r="L163" s="13">
        <v>102</v>
      </c>
      <c r="M163" s="13">
        <f t="shared" si="49"/>
        <v>7854</v>
      </c>
      <c r="N163" s="13">
        <f t="shared" si="50"/>
        <v>4590</v>
      </c>
      <c r="O163" s="13">
        <f t="shared" si="51"/>
        <v>3264</v>
      </c>
      <c r="P163" s="11">
        <v>32</v>
      </c>
      <c r="Q163" s="13">
        <f t="shared" si="52"/>
        <v>2464</v>
      </c>
      <c r="R163" s="13">
        <f t="shared" si="53"/>
        <v>1440</v>
      </c>
      <c r="S163" s="13">
        <f t="shared" si="54"/>
        <v>1024</v>
      </c>
      <c r="T163" s="13"/>
      <c r="U163" s="13">
        <f t="shared" si="55"/>
        <v>0</v>
      </c>
      <c r="V163" s="13">
        <f t="shared" si="56"/>
        <v>0</v>
      </c>
      <c r="W163" s="13">
        <f t="shared" si="57"/>
        <v>0</v>
      </c>
      <c r="X163" s="13"/>
      <c r="Y163" s="13">
        <f t="shared" si="58"/>
        <v>0</v>
      </c>
      <c r="Z163" s="13">
        <f t="shared" si="59"/>
        <v>0</v>
      </c>
      <c r="AA163" s="13">
        <f t="shared" si="60"/>
        <v>0</v>
      </c>
      <c r="AB163" s="13"/>
      <c r="AC163" s="13">
        <f t="shared" si="61"/>
        <v>0</v>
      </c>
      <c r="AD163" s="13">
        <f t="shared" si="62"/>
        <v>0</v>
      </c>
      <c r="AE163" s="13">
        <f t="shared" si="63"/>
        <v>0</v>
      </c>
      <c r="AF163" s="13"/>
      <c r="AG163" s="13">
        <f t="shared" si="64"/>
        <v>0</v>
      </c>
      <c r="AH163" s="13">
        <f t="shared" si="65"/>
        <v>0</v>
      </c>
      <c r="AI163" s="13">
        <f t="shared" si="66"/>
        <v>0</v>
      </c>
      <c r="AJ163" s="12" t="s">
        <v>61</v>
      </c>
      <c r="AK163">
        <v>98</v>
      </c>
    </row>
    <row r="164" spans="1:37" x14ac:dyDescent="0.35">
      <c r="A164" t="s">
        <v>72</v>
      </c>
      <c r="B164" s="2" t="s">
        <v>113</v>
      </c>
      <c r="C164" s="2" t="s">
        <v>166</v>
      </c>
      <c r="D164" s="5">
        <v>5</v>
      </c>
      <c r="E164" s="12">
        <f>VLOOKUP(C164,Information!$B$24:$C$42,2)</f>
        <v>3</v>
      </c>
      <c r="F164" s="12">
        <f t="shared" si="45"/>
        <v>15</v>
      </c>
      <c r="G164" s="12">
        <v>45</v>
      </c>
      <c r="H164" s="13">
        <v>79</v>
      </c>
      <c r="I164" s="13">
        <f t="shared" si="46"/>
        <v>3555</v>
      </c>
      <c r="J164" s="13">
        <f t="shared" si="47"/>
        <v>1185</v>
      </c>
      <c r="K164" s="13">
        <f t="shared" si="48"/>
        <v>2370</v>
      </c>
      <c r="L164" s="13">
        <v>29</v>
      </c>
      <c r="M164" s="13">
        <f t="shared" si="49"/>
        <v>1305</v>
      </c>
      <c r="N164" s="13">
        <f t="shared" si="50"/>
        <v>435</v>
      </c>
      <c r="O164" s="13">
        <f t="shared" si="51"/>
        <v>870</v>
      </c>
      <c r="P164" s="11"/>
      <c r="Q164" s="13">
        <f t="shared" si="52"/>
        <v>0</v>
      </c>
      <c r="R164" s="13">
        <f t="shared" si="53"/>
        <v>0</v>
      </c>
      <c r="S164" s="13">
        <f t="shared" si="54"/>
        <v>0</v>
      </c>
      <c r="T164" s="13"/>
      <c r="U164" s="13">
        <f t="shared" si="55"/>
        <v>0</v>
      </c>
      <c r="V164" s="13">
        <f t="shared" si="56"/>
        <v>0</v>
      </c>
      <c r="W164" s="13">
        <f t="shared" si="57"/>
        <v>0</v>
      </c>
      <c r="X164" s="13"/>
      <c r="Y164" s="13">
        <f t="shared" si="58"/>
        <v>0</v>
      </c>
      <c r="Z164" s="13">
        <f t="shared" si="59"/>
        <v>0</v>
      </c>
      <c r="AA164" s="13">
        <f t="shared" si="60"/>
        <v>0</v>
      </c>
      <c r="AB164" s="13"/>
      <c r="AC164" s="13">
        <f t="shared" si="61"/>
        <v>0</v>
      </c>
      <c r="AD164" s="13">
        <f t="shared" si="62"/>
        <v>0</v>
      </c>
      <c r="AE164" s="13">
        <f t="shared" si="63"/>
        <v>0</v>
      </c>
      <c r="AF164" s="13"/>
      <c r="AG164" s="13">
        <f t="shared" si="64"/>
        <v>0</v>
      </c>
      <c r="AH164" s="13">
        <f t="shared" si="65"/>
        <v>0</v>
      </c>
      <c r="AI164" s="13">
        <f t="shared" si="66"/>
        <v>0</v>
      </c>
      <c r="AJ164" s="12" t="s">
        <v>61</v>
      </c>
      <c r="AK164">
        <v>95</v>
      </c>
    </row>
    <row r="165" spans="1:37" x14ac:dyDescent="0.35">
      <c r="A165" t="s">
        <v>76</v>
      </c>
      <c r="B165" s="2" t="s">
        <v>118</v>
      </c>
      <c r="C165" s="2" t="s">
        <v>166</v>
      </c>
      <c r="D165" s="5">
        <v>5</v>
      </c>
      <c r="E165" s="12">
        <f>VLOOKUP(C165,Information!$B$24:$C$42,2)</f>
        <v>3</v>
      </c>
      <c r="F165" s="12">
        <f t="shared" si="45"/>
        <v>15</v>
      </c>
      <c r="G165" s="12">
        <v>32</v>
      </c>
      <c r="H165" s="13">
        <v>82</v>
      </c>
      <c r="I165" s="13">
        <f t="shared" si="46"/>
        <v>2624</v>
      </c>
      <c r="J165" s="13">
        <f t="shared" si="47"/>
        <v>1230</v>
      </c>
      <c r="K165" s="13">
        <f t="shared" si="48"/>
        <v>1394</v>
      </c>
      <c r="L165" s="13">
        <v>33</v>
      </c>
      <c r="M165" s="13">
        <f t="shared" si="49"/>
        <v>1056</v>
      </c>
      <c r="N165" s="13">
        <f t="shared" si="50"/>
        <v>495</v>
      </c>
      <c r="O165" s="13">
        <f t="shared" si="51"/>
        <v>561</v>
      </c>
      <c r="P165" s="11">
        <v>20</v>
      </c>
      <c r="Q165" s="13">
        <f t="shared" si="52"/>
        <v>640</v>
      </c>
      <c r="R165" s="13">
        <f t="shared" si="53"/>
        <v>300</v>
      </c>
      <c r="S165" s="13">
        <f t="shared" si="54"/>
        <v>340</v>
      </c>
      <c r="T165" s="13"/>
      <c r="U165" s="13">
        <f t="shared" si="55"/>
        <v>0</v>
      </c>
      <c r="V165" s="13">
        <f t="shared" si="56"/>
        <v>0</v>
      </c>
      <c r="W165" s="13">
        <f t="shared" si="57"/>
        <v>0</v>
      </c>
      <c r="X165" s="13"/>
      <c r="Y165" s="13">
        <f t="shared" si="58"/>
        <v>0</v>
      </c>
      <c r="Z165" s="13">
        <f t="shared" si="59"/>
        <v>0</v>
      </c>
      <c r="AA165" s="13">
        <f t="shared" si="60"/>
        <v>0</v>
      </c>
      <c r="AB165" s="13"/>
      <c r="AC165" s="13">
        <f t="shared" si="61"/>
        <v>0</v>
      </c>
      <c r="AD165" s="13">
        <f t="shared" si="62"/>
        <v>0</v>
      </c>
      <c r="AE165" s="13">
        <f t="shared" si="63"/>
        <v>0</v>
      </c>
      <c r="AF165" s="13"/>
      <c r="AG165" s="13">
        <f t="shared" si="64"/>
        <v>0</v>
      </c>
      <c r="AH165" s="13">
        <f t="shared" si="65"/>
        <v>0</v>
      </c>
      <c r="AI165" s="13">
        <f t="shared" si="66"/>
        <v>0</v>
      </c>
      <c r="AJ165" s="12" t="s">
        <v>61</v>
      </c>
      <c r="AK165">
        <v>92</v>
      </c>
    </row>
    <row r="166" spans="1:37" x14ac:dyDescent="0.35">
      <c r="A166" t="s">
        <v>77</v>
      </c>
      <c r="B166" s="2" t="s">
        <v>118</v>
      </c>
      <c r="C166" s="2" t="s">
        <v>166</v>
      </c>
      <c r="D166" s="5">
        <v>7</v>
      </c>
      <c r="E166" s="12">
        <f>VLOOKUP(C166,Information!$B$24:$C$42,2)</f>
        <v>3</v>
      </c>
      <c r="F166" s="12">
        <f t="shared" si="45"/>
        <v>21</v>
      </c>
      <c r="G166" s="12">
        <v>45</v>
      </c>
      <c r="H166" s="13">
        <v>153</v>
      </c>
      <c r="I166" s="13">
        <f t="shared" si="46"/>
        <v>6885</v>
      </c>
      <c r="J166" s="13">
        <f t="shared" si="47"/>
        <v>3213</v>
      </c>
      <c r="K166" s="13">
        <f t="shared" si="48"/>
        <v>3672</v>
      </c>
      <c r="L166" s="13">
        <v>93</v>
      </c>
      <c r="M166" s="13">
        <f t="shared" si="49"/>
        <v>4185</v>
      </c>
      <c r="N166" s="13">
        <f t="shared" si="50"/>
        <v>1953</v>
      </c>
      <c r="O166" s="13">
        <f t="shared" si="51"/>
        <v>2232</v>
      </c>
      <c r="P166" s="11">
        <v>50</v>
      </c>
      <c r="Q166" s="13">
        <f t="shared" si="52"/>
        <v>2250</v>
      </c>
      <c r="R166" s="13">
        <f t="shared" si="53"/>
        <v>1050</v>
      </c>
      <c r="S166" s="13">
        <f t="shared" si="54"/>
        <v>1200</v>
      </c>
      <c r="T166" s="13"/>
      <c r="U166" s="13">
        <f t="shared" si="55"/>
        <v>0</v>
      </c>
      <c r="V166" s="13">
        <f t="shared" si="56"/>
        <v>0</v>
      </c>
      <c r="W166" s="13">
        <f t="shared" si="57"/>
        <v>0</v>
      </c>
      <c r="X166" s="13"/>
      <c r="Y166" s="13">
        <f t="shared" si="58"/>
        <v>0</v>
      </c>
      <c r="Z166" s="13">
        <f t="shared" si="59"/>
        <v>0</v>
      </c>
      <c r="AA166" s="13">
        <f t="shared" si="60"/>
        <v>0</v>
      </c>
      <c r="AB166" s="13"/>
      <c r="AC166" s="13">
        <f t="shared" si="61"/>
        <v>0</v>
      </c>
      <c r="AD166" s="13">
        <f t="shared" si="62"/>
        <v>0</v>
      </c>
      <c r="AE166" s="13">
        <f t="shared" si="63"/>
        <v>0</v>
      </c>
      <c r="AF166" s="13"/>
      <c r="AG166" s="13">
        <f t="shared" si="64"/>
        <v>0</v>
      </c>
      <c r="AH166" s="13">
        <f t="shared" si="65"/>
        <v>0</v>
      </c>
      <c r="AI166" s="13">
        <f t="shared" si="66"/>
        <v>0</v>
      </c>
      <c r="AJ166" s="12" t="s">
        <v>61</v>
      </c>
      <c r="AK166">
        <v>93</v>
      </c>
    </row>
    <row r="167" spans="1:37" x14ac:dyDescent="0.35">
      <c r="A167" t="s">
        <v>78</v>
      </c>
      <c r="B167" s="2" t="s">
        <v>118</v>
      </c>
      <c r="C167" s="2" t="s">
        <v>166</v>
      </c>
      <c r="D167" s="5">
        <v>8</v>
      </c>
      <c r="E167" s="12">
        <f>VLOOKUP(C167,Information!$B$24:$C$42,2)</f>
        <v>3</v>
      </c>
      <c r="F167" s="12">
        <f t="shared" si="45"/>
        <v>24</v>
      </c>
      <c r="G167" s="12">
        <v>51</v>
      </c>
      <c r="H167" s="13">
        <v>90</v>
      </c>
      <c r="I167" s="13">
        <f t="shared" si="46"/>
        <v>4590</v>
      </c>
      <c r="J167" s="13">
        <f t="shared" si="47"/>
        <v>2160</v>
      </c>
      <c r="K167" s="13">
        <f t="shared" si="48"/>
        <v>2430</v>
      </c>
      <c r="L167" s="13">
        <v>35</v>
      </c>
      <c r="M167" s="13">
        <f t="shared" si="49"/>
        <v>1785</v>
      </c>
      <c r="N167" s="13">
        <f t="shared" si="50"/>
        <v>840</v>
      </c>
      <c r="O167" s="13">
        <f t="shared" si="51"/>
        <v>945</v>
      </c>
      <c r="P167" s="11">
        <v>15</v>
      </c>
      <c r="Q167" s="13">
        <f t="shared" si="52"/>
        <v>765</v>
      </c>
      <c r="R167" s="13">
        <f t="shared" si="53"/>
        <v>360</v>
      </c>
      <c r="S167" s="13">
        <f t="shared" si="54"/>
        <v>405</v>
      </c>
      <c r="T167" s="13"/>
      <c r="U167" s="13">
        <f t="shared" si="55"/>
        <v>0</v>
      </c>
      <c r="V167" s="13">
        <f t="shared" si="56"/>
        <v>0</v>
      </c>
      <c r="W167" s="13">
        <f t="shared" si="57"/>
        <v>0</v>
      </c>
      <c r="X167" s="13"/>
      <c r="Y167" s="13">
        <f t="shared" si="58"/>
        <v>0</v>
      </c>
      <c r="Z167" s="13">
        <f t="shared" si="59"/>
        <v>0</v>
      </c>
      <c r="AA167" s="13">
        <f t="shared" si="60"/>
        <v>0</v>
      </c>
      <c r="AB167" s="13"/>
      <c r="AC167" s="13">
        <f t="shared" si="61"/>
        <v>0</v>
      </c>
      <c r="AD167" s="13">
        <f t="shared" si="62"/>
        <v>0</v>
      </c>
      <c r="AE167" s="13">
        <f t="shared" si="63"/>
        <v>0</v>
      </c>
      <c r="AF167" s="13"/>
      <c r="AG167" s="13">
        <f t="shared" si="64"/>
        <v>0</v>
      </c>
      <c r="AH167" s="13">
        <f t="shared" si="65"/>
        <v>0</v>
      </c>
      <c r="AI167" s="13">
        <f t="shared" si="66"/>
        <v>0</v>
      </c>
      <c r="AJ167" s="12" t="s">
        <v>61</v>
      </c>
      <c r="AK167">
        <v>100</v>
      </c>
    </row>
    <row r="168" spans="1:37" x14ac:dyDescent="0.35">
      <c r="A168" t="s">
        <v>79</v>
      </c>
      <c r="B168" s="2" t="s">
        <v>118</v>
      </c>
      <c r="C168" s="2" t="s">
        <v>166</v>
      </c>
      <c r="D168" s="5">
        <v>11</v>
      </c>
      <c r="E168" s="12">
        <f>VLOOKUP(C168,Information!$B$24:$C$42,2)</f>
        <v>3</v>
      </c>
      <c r="F168" s="12">
        <f t="shared" si="45"/>
        <v>33</v>
      </c>
      <c r="G168" s="12">
        <v>60</v>
      </c>
      <c r="H168" s="13">
        <v>24</v>
      </c>
      <c r="I168" s="13">
        <f t="shared" si="46"/>
        <v>1440</v>
      </c>
      <c r="J168" s="13">
        <f t="shared" si="47"/>
        <v>792</v>
      </c>
      <c r="K168" s="13">
        <f t="shared" si="48"/>
        <v>648</v>
      </c>
      <c r="L168" s="13">
        <v>21</v>
      </c>
      <c r="M168" s="13">
        <f t="shared" si="49"/>
        <v>1260</v>
      </c>
      <c r="N168" s="13">
        <f t="shared" si="50"/>
        <v>693</v>
      </c>
      <c r="O168" s="13">
        <f t="shared" si="51"/>
        <v>567</v>
      </c>
      <c r="P168" s="11">
        <v>3</v>
      </c>
      <c r="Q168" s="13">
        <f t="shared" si="52"/>
        <v>180</v>
      </c>
      <c r="R168" s="13">
        <f t="shared" si="53"/>
        <v>99</v>
      </c>
      <c r="S168" s="13">
        <f t="shared" si="54"/>
        <v>81</v>
      </c>
      <c r="T168" s="13"/>
      <c r="U168" s="13">
        <f t="shared" si="55"/>
        <v>0</v>
      </c>
      <c r="V168" s="13">
        <f t="shared" si="56"/>
        <v>0</v>
      </c>
      <c r="W168" s="13">
        <f t="shared" si="57"/>
        <v>0</v>
      </c>
      <c r="X168" s="13"/>
      <c r="Y168" s="13">
        <f t="shared" si="58"/>
        <v>0</v>
      </c>
      <c r="Z168" s="13">
        <f t="shared" si="59"/>
        <v>0</v>
      </c>
      <c r="AA168" s="13">
        <f t="shared" si="60"/>
        <v>0</v>
      </c>
      <c r="AB168" s="13"/>
      <c r="AC168" s="13">
        <f t="shared" si="61"/>
        <v>0</v>
      </c>
      <c r="AD168" s="13">
        <f t="shared" si="62"/>
        <v>0</v>
      </c>
      <c r="AE168" s="13">
        <f t="shared" si="63"/>
        <v>0</v>
      </c>
      <c r="AF168" s="13"/>
      <c r="AG168" s="13">
        <f t="shared" si="64"/>
        <v>0</v>
      </c>
      <c r="AH168" s="13">
        <f t="shared" si="65"/>
        <v>0</v>
      </c>
      <c r="AI168" s="13">
        <f t="shared" si="66"/>
        <v>0</v>
      </c>
      <c r="AJ168" s="12" t="s">
        <v>61</v>
      </c>
      <c r="AK168">
        <v>94</v>
      </c>
    </row>
    <row r="169" spans="1:37" x14ac:dyDescent="0.35">
      <c r="A169" t="s">
        <v>80</v>
      </c>
      <c r="B169" s="2" t="s">
        <v>114</v>
      </c>
      <c r="C169" s="2" t="s">
        <v>166</v>
      </c>
      <c r="D169" s="5">
        <v>15</v>
      </c>
      <c r="E169" s="12">
        <f>VLOOKUP(C169,Information!$B$24:$C$42,2)</f>
        <v>3</v>
      </c>
      <c r="F169" s="12">
        <f t="shared" si="45"/>
        <v>45</v>
      </c>
      <c r="G169" s="12">
        <v>45</v>
      </c>
      <c r="H169" s="13">
        <v>103</v>
      </c>
      <c r="I169" s="13">
        <f t="shared" si="46"/>
        <v>4635</v>
      </c>
      <c r="J169" s="13">
        <f t="shared" si="47"/>
        <v>4635</v>
      </c>
      <c r="K169" s="13">
        <f t="shared" si="48"/>
        <v>0</v>
      </c>
      <c r="L169" s="13">
        <v>77</v>
      </c>
      <c r="M169" s="13">
        <f t="shared" si="49"/>
        <v>3465</v>
      </c>
      <c r="N169" s="13">
        <f t="shared" si="50"/>
        <v>3465</v>
      </c>
      <c r="O169" s="13">
        <f t="shared" si="51"/>
        <v>0</v>
      </c>
      <c r="P169" s="11">
        <v>4</v>
      </c>
      <c r="Q169" s="13">
        <f t="shared" si="52"/>
        <v>180</v>
      </c>
      <c r="R169" s="13">
        <f t="shared" si="53"/>
        <v>180</v>
      </c>
      <c r="S169" s="13">
        <f t="shared" si="54"/>
        <v>0</v>
      </c>
      <c r="T169" s="13"/>
      <c r="U169" s="13">
        <f t="shared" si="55"/>
        <v>0</v>
      </c>
      <c r="V169" s="13">
        <f t="shared" si="56"/>
        <v>0</v>
      </c>
      <c r="W169" s="13">
        <f t="shared" si="57"/>
        <v>0</v>
      </c>
      <c r="X169" s="13"/>
      <c r="Y169" s="13">
        <f t="shared" si="58"/>
        <v>0</v>
      </c>
      <c r="Z169" s="13">
        <f t="shared" si="59"/>
        <v>0</v>
      </c>
      <c r="AA169" s="13">
        <f t="shared" si="60"/>
        <v>0</v>
      </c>
      <c r="AB169" s="13"/>
      <c r="AC169" s="13">
        <f t="shared" si="61"/>
        <v>0</v>
      </c>
      <c r="AD169" s="13">
        <f t="shared" si="62"/>
        <v>0</v>
      </c>
      <c r="AE169" s="13">
        <f t="shared" si="63"/>
        <v>0</v>
      </c>
      <c r="AF169" s="13"/>
      <c r="AG169" s="13">
        <f t="shared" si="64"/>
        <v>0</v>
      </c>
      <c r="AH169" s="13">
        <f t="shared" si="65"/>
        <v>0</v>
      </c>
      <c r="AI169" s="13">
        <f t="shared" si="66"/>
        <v>0</v>
      </c>
      <c r="AJ169" s="12" t="s">
        <v>61</v>
      </c>
      <c r="AK169">
        <v>94</v>
      </c>
    </row>
    <row r="170" spans="1:37" x14ac:dyDescent="0.35">
      <c r="A170" t="s">
        <v>81</v>
      </c>
      <c r="B170" s="2" t="s">
        <v>114</v>
      </c>
      <c r="C170" s="2" t="s">
        <v>166</v>
      </c>
      <c r="D170" s="5">
        <v>15</v>
      </c>
      <c r="E170" s="12">
        <f>VLOOKUP(C170,Information!$B$24:$C$42,2)</f>
        <v>3</v>
      </c>
      <c r="F170" s="12">
        <f t="shared" si="45"/>
        <v>45</v>
      </c>
      <c r="G170" s="12">
        <v>48</v>
      </c>
      <c r="H170" s="13">
        <v>54</v>
      </c>
      <c r="I170" s="13">
        <f t="shared" si="46"/>
        <v>2592</v>
      </c>
      <c r="J170" s="13">
        <f t="shared" si="47"/>
        <v>2430</v>
      </c>
      <c r="K170" s="13">
        <f t="shared" si="48"/>
        <v>162</v>
      </c>
      <c r="L170" s="13">
        <v>0</v>
      </c>
      <c r="M170" s="13">
        <f t="shared" si="49"/>
        <v>0</v>
      </c>
      <c r="N170" s="13">
        <f t="shared" si="50"/>
        <v>0</v>
      </c>
      <c r="O170" s="13">
        <f t="shared" si="51"/>
        <v>0</v>
      </c>
      <c r="P170" s="11">
        <v>0</v>
      </c>
      <c r="Q170" s="13">
        <f t="shared" si="52"/>
        <v>0</v>
      </c>
      <c r="R170" s="13">
        <f t="shared" si="53"/>
        <v>0</v>
      </c>
      <c r="S170" s="13">
        <f t="shared" si="54"/>
        <v>0</v>
      </c>
      <c r="T170" s="13"/>
      <c r="U170" s="13">
        <f t="shared" si="55"/>
        <v>0</v>
      </c>
      <c r="V170" s="13">
        <f t="shared" si="56"/>
        <v>0</v>
      </c>
      <c r="W170" s="13">
        <f t="shared" si="57"/>
        <v>0</v>
      </c>
      <c r="X170" s="13"/>
      <c r="Y170" s="13">
        <f t="shared" si="58"/>
        <v>0</v>
      </c>
      <c r="Z170" s="13">
        <f t="shared" si="59"/>
        <v>0</v>
      </c>
      <c r="AA170" s="13">
        <f t="shared" si="60"/>
        <v>0</v>
      </c>
      <c r="AB170" s="13"/>
      <c r="AC170" s="13">
        <f t="shared" si="61"/>
        <v>0</v>
      </c>
      <c r="AD170" s="13">
        <f t="shared" si="62"/>
        <v>0</v>
      </c>
      <c r="AE170" s="13">
        <f t="shared" si="63"/>
        <v>0</v>
      </c>
      <c r="AF170" s="13"/>
      <c r="AG170" s="13">
        <f t="shared" si="64"/>
        <v>0</v>
      </c>
      <c r="AH170" s="13">
        <f t="shared" si="65"/>
        <v>0</v>
      </c>
      <c r="AI170" s="13">
        <f t="shared" si="66"/>
        <v>0</v>
      </c>
      <c r="AJ170" s="12" t="s">
        <v>61</v>
      </c>
      <c r="AK170">
        <v>100</v>
      </c>
    </row>
    <row r="171" spans="1:37" x14ac:dyDescent="0.35">
      <c r="A171" t="s">
        <v>82</v>
      </c>
      <c r="B171" s="2" t="s">
        <v>114</v>
      </c>
      <c r="C171" s="2" t="s">
        <v>166</v>
      </c>
      <c r="D171" s="5">
        <v>15</v>
      </c>
      <c r="E171" s="12">
        <f>VLOOKUP(C171,Information!$B$24:$C$42,2)</f>
        <v>3</v>
      </c>
      <c r="F171" s="12">
        <f t="shared" si="45"/>
        <v>45</v>
      </c>
      <c r="G171" s="12">
        <v>50</v>
      </c>
      <c r="H171" s="13">
        <v>35</v>
      </c>
      <c r="I171" s="13">
        <f t="shared" si="46"/>
        <v>1750</v>
      </c>
      <c r="J171" s="13">
        <f t="shared" si="47"/>
        <v>1575</v>
      </c>
      <c r="K171" s="13">
        <f t="shared" si="48"/>
        <v>175</v>
      </c>
      <c r="L171" s="13">
        <v>85</v>
      </c>
      <c r="M171" s="13">
        <f t="shared" si="49"/>
        <v>4250</v>
      </c>
      <c r="N171" s="13">
        <f t="shared" si="50"/>
        <v>3825</v>
      </c>
      <c r="O171" s="13">
        <f t="shared" si="51"/>
        <v>425</v>
      </c>
      <c r="P171" s="11">
        <v>5</v>
      </c>
      <c r="Q171" s="13">
        <f t="shared" si="52"/>
        <v>250</v>
      </c>
      <c r="R171" s="13">
        <f t="shared" si="53"/>
        <v>225</v>
      </c>
      <c r="S171" s="13">
        <f t="shared" si="54"/>
        <v>25</v>
      </c>
      <c r="T171" s="13"/>
      <c r="U171" s="13">
        <f t="shared" si="55"/>
        <v>0</v>
      </c>
      <c r="V171" s="13">
        <f t="shared" si="56"/>
        <v>0</v>
      </c>
      <c r="W171" s="13">
        <f t="shared" si="57"/>
        <v>0</v>
      </c>
      <c r="X171" s="13"/>
      <c r="Y171" s="13">
        <f t="shared" si="58"/>
        <v>0</v>
      </c>
      <c r="Z171" s="13">
        <f t="shared" si="59"/>
        <v>0</v>
      </c>
      <c r="AA171" s="13">
        <f t="shared" si="60"/>
        <v>0</v>
      </c>
      <c r="AB171" s="13"/>
      <c r="AC171" s="13">
        <f t="shared" si="61"/>
        <v>0</v>
      </c>
      <c r="AD171" s="13">
        <f t="shared" si="62"/>
        <v>0</v>
      </c>
      <c r="AE171" s="13">
        <f t="shared" si="63"/>
        <v>0</v>
      </c>
      <c r="AF171" s="13"/>
      <c r="AG171" s="13">
        <f t="shared" si="64"/>
        <v>0</v>
      </c>
      <c r="AH171" s="13">
        <f t="shared" si="65"/>
        <v>0</v>
      </c>
      <c r="AI171" s="13">
        <f t="shared" si="66"/>
        <v>0</v>
      </c>
      <c r="AJ171" s="12" t="s">
        <v>61</v>
      </c>
      <c r="AK171">
        <v>93</v>
      </c>
    </row>
    <row r="172" spans="1:37" x14ac:dyDescent="0.35">
      <c r="A172" t="s">
        <v>83</v>
      </c>
      <c r="B172" s="2" t="s">
        <v>114</v>
      </c>
      <c r="C172" s="2" t="s">
        <v>166</v>
      </c>
      <c r="D172" s="5">
        <v>15</v>
      </c>
      <c r="E172" s="12">
        <f>VLOOKUP(C172,Information!$B$24:$C$42,2)</f>
        <v>3</v>
      </c>
      <c r="F172" s="12">
        <f t="shared" si="45"/>
        <v>45</v>
      </c>
      <c r="G172" s="12">
        <v>50</v>
      </c>
      <c r="H172" s="13">
        <v>235</v>
      </c>
      <c r="I172" s="13">
        <f t="shared" si="46"/>
        <v>11750</v>
      </c>
      <c r="J172" s="13">
        <f t="shared" si="47"/>
        <v>10575</v>
      </c>
      <c r="K172" s="13">
        <f t="shared" si="48"/>
        <v>1175</v>
      </c>
      <c r="L172" s="13">
        <v>55</v>
      </c>
      <c r="M172" s="13">
        <f t="shared" si="49"/>
        <v>2750</v>
      </c>
      <c r="N172" s="13">
        <f t="shared" si="50"/>
        <v>2475</v>
      </c>
      <c r="O172" s="13">
        <f t="shared" si="51"/>
        <v>275</v>
      </c>
      <c r="P172" s="11">
        <v>39</v>
      </c>
      <c r="Q172" s="13">
        <f t="shared" si="52"/>
        <v>1950</v>
      </c>
      <c r="R172" s="13">
        <f t="shared" si="53"/>
        <v>1755</v>
      </c>
      <c r="S172" s="13">
        <f t="shared" si="54"/>
        <v>195</v>
      </c>
      <c r="T172" s="13"/>
      <c r="U172" s="13">
        <f t="shared" si="55"/>
        <v>0</v>
      </c>
      <c r="V172" s="13">
        <f t="shared" si="56"/>
        <v>0</v>
      </c>
      <c r="W172" s="13">
        <f t="shared" si="57"/>
        <v>0</v>
      </c>
      <c r="X172" s="13"/>
      <c r="Y172" s="13">
        <f t="shared" si="58"/>
        <v>0</v>
      </c>
      <c r="Z172" s="13">
        <f t="shared" si="59"/>
        <v>0</v>
      </c>
      <c r="AA172" s="13">
        <f t="shared" si="60"/>
        <v>0</v>
      </c>
      <c r="AB172" s="13"/>
      <c r="AC172" s="13">
        <f t="shared" si="61"/>
        <v>0</v>
      </c>
      <c r="AD172" s="13">
        <f t="shared" si="62"/>
        <v>0</v>
      </c>
      <c r="AE172" s="13">
        <f t="shared" si="63"/>
        <v>0</v>
      </c>
      <c r="AF172" s="13"/>
      <c r="AG172" s="13">
        <f t="shared" si="64"/>
        <v>0</v>
      </c>
      <c r="AH172" s="13">
        <f t="shared" si="65"/>
        <v>0</v>
      </c>
      <c r="AI172" s="13">
        <f t="shared" si="66"/>
        <v>0</v>
      </c>
      <c r="AJ172" s="12" t="s">
        <v>61</v>
      </c>
      <c r="AK172">
        <v>90</v>
      </c>
    </row>
    <row r="173" spans="1:37" x14ac:dyDescent="0.35">
      <c r="A173" t="s">
        <v>146</v>
      </c>
      <c r="B173" s="2" t="s">
        <v>120</v>
      </c>
      <c r="C173" s="2" t="s">
        <v>166</v>
      </c>
      <c r="D173" s="5">
        <v>10</v>
      </c>
      <c r="E173" s="12">
        <f>VLOOKUP(C173,Information!$B$24:$C$42,2)</f>
        <v>3</v>
      </c>
      <c r="F173" s="12">
        <f t="shared" si="45"/>
        <v>30</v>
      </c>
      <c r="G173" s="12">
        <v>73</v>
      </c>
      <c r="H173" s="13">
        <v>70</v>
      </c>
      <c r="I173" s="13">
        <f t="shared" si="46"/>
        <v>5110</v>
      </c>
      <c r="J173" s="13">
        <f t="shared" si="47"/>
        <v>2100</v>
      </c>
      <c r="K173" s="13">
        <f t="shared" si="48"/>
        <v>3010</v>
      </c>
      <c r="L173" s="13">
        <v>7</v>
      </c>
      <c r="M173" s="13">
        <f t="shared" si="49"/>
        <v>511</v>
      </c>
      <c r="N173" s="13">
        <f t="shared" si="50"/>
        <v>210</v>
      </c>
      <c r="O173" s="13">
        <f t="shared" si="51"/>
        <v>301</v>
      </c>
      <c r="P173" s="11"/>
      <c r="Q173" s="13">
        <f t="shared" si="52"/>
        <v>0</v>
      </c>
      <c r="R173" s="13">
        <f t="shared" si="53"/>
        <v>0</v>
      </c>
      <c r="S173" s="13">
        <f t="shared" si="54"/>
        <v>0</v>
      </c>
      <c r="T173" s="13"/>
      <c r="U173" s="13">
        <f t="shared" si="55"/>
        <v>0</v>
      </c>
      <c r="V173" s="13">
        <f t="shared" si="56"/>
        <v>0</v>
      </c>
      <c r="W173" s="13">
        <f t="shared" si="57"/>
        <v>0</v>
      </c>
      <c r="X173" s="13"/>
      <c r="Y173" s="13">
        <f t="shared" si="58"/>
        <v>0</v>
      </c>
      <c r="Z173" s="13">
        <f t="shared" si="59"/>
        <v>0</v>
      </c>
      <c r="AA173" s="13">
        <f t="shared" si="60"/>
        <v>0</v>
      </c>
      <c r="AB173" s="13"/>
      <c r="AC173" s="13">
        <f t="shared" si="61"/>
        <v>0</v>
      </c>
      <c r="AD173" s="13">
        <f t="shared" si="62"/>
        <v>0</v>
      </c>
      <c r="AE173" s="13">
        <f t="shared" si="63"/>
        <v>0</v>
      </c>
      <c r="AF173" s="13"/>
      <c r="AG173" s="13">
        <f t="shared" si="64"/>
        <v>0</v>
      </c>
      <c r="AH173" s="13">
        <f t="shared" si="65"/>
        <v>0</v>
      </c>
      <c r="AI173" s="13">
        <f t="shared" si="66"/>
        <v>0</v>
      </c>
      <c r="AJ173" s="12" t="s">
        <v>61</v>
      </c>
      <c r="AK173">
        <v>90</v>
      </c>
    </row>
    <row r="174" spans="1:37" x14ac:dyDescent="0.35">
      <c r="A174" t="s">
        <v>84</v>
      </c>
      <c r="B174" s="2" t="s">
        <v>120</v>
      </c>
      <c r="C174" s="2" t="s">
        <v>166</v>
      </c>
      <c r="D174" s="5">
        <v>12</v>
      </c>
      <c r="E174" s="12">
        <f>VLOOKUP(C174,Information!$B$24:$C$42,2)</f>
        <v>3</v>
      </c>
      <c r="F174" s="12">
        <f t="shared" si="45"/>
        <v>36</v>
      </c>
      <c r="G174" s="12">
        <v>79</v>
      </c>
      <c r="H174" s="13">
        <v>35</v>
      </c>
      <c r="I174" s="13">
        <f t="shared" si="46"/>
        <v>2765</v>
      </c>
      <c r="J174" s="13">
        <f t="shared" si="47"/>
        <v>1260</v>
      </c>
      <c r="K174" s="13">
        <f t="shared" si="48"/>
        <v>1505</v>
      </c>
      <c r="L174" s="13">
        <v>35</v>
      </c>
      <c r="M174" s="13">
        <f t="shared" si="49"/>
        <v>2765</v>
      </c>
      <c r="N174" s="13">
        <f t="shared" si="50"/>
        <v>1260</v>
      </c>
      <c r="O174" s="13">
        <f t="shared" si="51"/>
        <v>1505</v>
      </c>
      <c r="P174" s="11">
        <v>5</v>
      </c>
      <c r="Q174" s="13">
        <f t="shared" si="52"/>
        <v>395</v>
      </c>
      <c r="R174" s="13">
        <f t="shared" si="53"/>
        <v>180</v>
      </c>
      <c r="S174" s="13">
        <f t="shared" si="54"/>
        <v>215</v>
      </c>
      <c r="T174" s="13"/>
      <c r="U174" s="13">
        <f t="shared" si="55"/>
        <v>0</v>
      </c>
      <c r="V174" s="13">
        <f t="shared" si="56"/>
        <v>0</v>
      </c>
      <c r="W174" s="13">
        <f t="shared" si="57"/>
        <v>0</v>
      </c>
      <c r="X174" s="13"/>
      <c r="Y174" s="13">
        <f t="shared" si="58"/>
        <v>0</v>
      </c>
      <c r="Z174" s="13">
        <f t="shared" si="59"/>
        <v>0</v>
      </c>
      <c r="AA174" s="13">
        <f t="shared" si="60"/>
        <v>0</v>
      </c>
      <c r="AB174" s="13"/>
      <c r="AC174" s="13">
        <f t="shared" si="61"/>
        <v>0</v>
      </c>
      <c r="AD174" s="13">
        <f t="shared" si="62"/>
        <v>0</v>
      </c>
      <c r="AE174" s="13">
        <f t="shared" si="63"/>
        <v>0</v>
      </c>
      <c r="AF174" s="13"/>
      <c r="AG174" s="13">
        <f t="shared" si="64"/>
        <v>0</v>
      </c>
      <c r="AH174" s="13">
        <f t="shared" si="65"/>
        <v>0</v>
      </c>
      <c r="AI174" s="13">
        <f t="shared" si="66"/>
        <v>0</v>
      </c>
      <c r="AJ174" s="12" t="s">
        <v>61</v>
      </c>
      <c r="AK174">
        <v>92</v>
      </c>
    </row>
    <row r="175" spans="1:37" x14ac:dyDescent="0.35">
      <c r="A175" t="s">
        <v>85</v>
      </c>
      <c r="B175" s="2" t="s">
        <v>115</v>
      </c>
      <c r="C175" s="2" t="s">
        <v>166</v>
      </c>
      <c r="D175" s="5">
        <v>15</v>
      </c>
      <c r="E175" s="12">
        <f>VLOOKUP(C175,Information!$B$24:$C$42,2)</f>
        <v>3</v>
      </c>
      <c r="F175" s="12">
        <f t="shared" si="45"/>
        <v>45</v>
      </c>
      <c r="G175" s="12">
        <v>85</v>
      </c>
      <c r="H175" s="13">
        <v>150</v>
      </c>
      <c r="I175" s="13">
        <f t="shared" si="46"/>
        <v>12750</v>
      </c>
      <c r="J175" s="13">
        <f t="shared" si="47"/>
        <v>6750</v>
      </c>
      <c r="K175" s="13">
        <f t="shared" si="48"/>
        <v>6000</v>
      </c>
      <c r="L175" s="13">
        <v>50</v>
      </c>
      <c r="M175" s="13">
        <f t="shared" si="49"/>
        <v>4250</v>
      </c>
      <c r="N175" s="13">
        <f t="shared" si="50"/>
        <v>2250</v>
      </c>
      <c r="O175" s="13">
        <f t="shared" si="51"/>
        <v>2000</v>
      </c>
      <c r="P175" s="11">
        <v>4</v>
      </c>
      <c r="Q175" s="13">
        <f t="shared" si="52"/>
        <v>340</v>
      </c>
      <c r="R175" s="13">
        <f t="shared" si="53"/>
        <v>180</v>
      </c>
      <c r="S175" s="13">
        <f t="shared" si="54"/>
        <v>160</v>
      </c>
      <c r="T175" s="13"/>
      <c r="U175" s="13">
        <f t="shared" si="55"/>
        <v>0</v>
      </c>
      <c r="V175" s="13">
        <f t="shared" si="56"/>
        <v>0</v>
      </c>
      <c r="W175" s="13">
        <f t="shared" si="57"/>
        <v>0</v>
      </c>
      <c r="X175" s="13"/>
      <c r="Y175" s="13">
        <f t="shared" si="58"/>
        <v>0</v>
      </c>
      <c r="Z175" s="13">
        <f t="shared" si="59"/>
        <v>0</v>
      </c>
      <c r="AA175" s="13">
        <f t="shared" si="60"/>
        <v>0</v>
      </c>
      <c r="AB175" s="13"/>
      <c r="AC175" s="13">
        <f t="shared" si="61"/>
        <v>0</v>
      </c>
      <c r="AD175" s="13">
        <f t="shared" si="62"/>
        <v>0</v>
      </c>
      <c r="AE175" s="13">
        <f t="shared" si="63"/>
        <v>0</v>
      </c>
      <c r="AF175" s="13"/>
      <c r="AG175" s="13">
        <f t="shared" si="64"/>
        <v>0</v>
      </c>
      <c r="AH175" s="13">
        <f t="shared" si="65"/>
        <v>0</v>
      </c>
      <c r="AI175" s="13">
        <f t="shared" si="66"/>
        <v>0</v>
      </c>
      <c r="AJ175" s="12" t="s">
        <v>61</v>
      </c>
      <c r="AK175">
        <v>95</v>
      </c>
    </row>
    <row r="176" spans="1:37" x14ac:dyDescent="0.35">
      <c r="A176" t="s">
        <v>86</v>
      </c>
      <c r="B176" s="2" t="s">
        <v>115</v>
      </c>
      <c r="C176" s="2" t="s">
        <v>166</v>
      </c>
      <c r="D176" s="5">
        <v>5</v>
      </c>
      <c r="E176" s="12">
        <f>VLOOKUP(C176,Information!$B$24:$C$42,2)</f>
        <v>3</v>
      </c>
      <c r="F176" s="12">
        <f t="shared" si="45"/>
        <v>15</v>
      </c>
      <c r="G176" s="12">
        <v>30</v>
      </c>
      <c r="H176" s="13">
        <v>235</v>
      </c>
      <c r="I176" s="13">
        <f t="shared" si="46"/>
        <v>7050</v>
      </c>
      <c r="J176" s="13">
        <f t="shared" si="47"/>
        <v>3525</v>
      </c>
      <c r="K176" s="13">
        <f t="shared" si="48"/>
        <v>3525</v>
      </c>
      <c r="L176" s="13">
        <v>160</v>
      </c>
      <c r="M176" s="13">
        <f t="shared" si="49"/>
        <v>4800</v>
      </c>
      <c r="N176" s="13">
        <f t="shared" si="50"/>
        <v>2400</v>
      </c>
      <c r="O176" s="13">
        <f t="shared" si="51"/>
        <v>2400</v>
      </c>
      <c r="P176" s="11">
        <v>23</v>
      </c>
      <c r="Q176" s="13">
        <f t="shared" si="52"/>
        <v>690</v>
      </c>
      <c r="R176" s="13">
        <f t="shared" si="53"/>
        <v>345</v>
      </c>
      <c r="S176" s="13">
        <f t="shared" si="54"/>
        <v>345</v>
      </c>
      <c r="T176" s="13"/>
      <c r="U176" s="13">
        <f t="shared" si="55"/>
        <v>0</v>
      </c>
      <c r="V176" s="13">
        <f t="shared" si="56"/>
        <v>0</v>
      </c>
      <c r="W176" s="13">
        <f t="shared" si="57"/>
        <v>0</v>
      </c>
      <c r="X176" s="13"/>
      <c r="Y176" s="13">
        <f t="shared" si="58"/>
        <v>0</v>
      </c>
      <c r="Z176" s="13">
        <f t="shared" si="59"/>
        <v>0</v>
      </c>
      <c r="AA176" s="13">
        <f t="shared" si="60"/>
        <v>0</v>
      </c>
      <c r="AB176" s="13"/>
      <c r="AC176" s="13">
        <f t="shared" si="61"/>
        <v>0</v>
      </c>
      <c r="AD176" s="13">
        <f t="shared" si="62"/>
        <v>0</v>
      </c>
      <c r="AE176" s="13">
        <f t="shared" si="63"/>
        <v>0</v>
      </c>
      <c r="AF176" s="13"/>
      <c r="AG176" s="13">
        <f t="shared" si="64"/>
        <v>0</v>
      </c>
      <c r="AH176" s="13">
        <f t="shared" si="65"/>
        <v>0</v>
      </c>
      <c r="AI176" s="13">
        <f t="shared" si="66"/>
        <v>0</v>
      </c>
      <c r="AJ176" s="12" t="s">
        <v>61</v>
      </c>
      <c r="AK176">
        <v>99</v>
      </c>
    </row>
    <row r="177" spans="1:37" x14ac:dyDescent="0.35">
      <c r="A177" t="s">
        <v>87</v>
      </c>
      <c r="B177" s="2" t="s">
        <v>115</v>
      </c>
      <c r="C177" s="2" t="s">
        <v>166</v>
      </c>
      <c r="D177" s="5">
        <v>7</v>
      </c>
      <c r="E177" s="12">
        <f>VLOOKUP(C177,Information!$B$24:$C$42,2)</f>
        <v>3</v>
      </c>
      <c r="F177" s="12">
        <f t="shared" si="45"/>
        <v>21</v>
      </c>
      <c r="G177" s="12">
        <v>35</v>
      </c>
      <c r="H177" s="13">
        <v>210</v>
      </c>
      <c r="I177" s="13">
        <f t="shared" si="46"/>
        <v>7350</v>
      </c>
      <c r="J177" s="13">
        <f t="shared" si="47"/>
        <v>4410</v>
      </c>
      <c r="K177" s="13">
        <f t="shared" si="48"/>
        <v>2940</v>
      </c>
      <c r="L177" s="13">
        <v>172</v>
      </c>
      <c r="M177" s="13">
        <f t="shared" si="49"/>
        <v>6020</v>
      </c>
      <c r="N177" s="13">
        <f t="shared" si="50"/>
        <v>3612</v>
      </c>
      <c r="O177" s="13">
        <f t="shared" si="51"/>
        <v>2408</v>
      </c>
      <c r="P177" s="11">
        <v>25</v>
      </c>
      <c r="Q177" s="13">
        <f t="shared" si="52"/>
        <v>875</v>
      </c>
      <c r="R177" s="13">
        <f t="shared" si="53"/>
        <v>525</v>
      </c>
      <c r="S177" s="13">
        <f t="shared" si="54"/>
        <v>350</v>
      </c>
      <c r="T177" s="13">
        <v>0</v>
      </c>
      <c r="U177" s="13">
        <f t="shared" si="55"/>
        <v>0</v>
      </c>
      <c r="V177" s="13">
        <f t="shared" si="56"/>
        <v>0</v>
      </c>
      <c r="W177" s="13">
        <f t="shared" si="57"/>
        <v>0</v>
      </c>
      <c r="X177" s="13">
        <v>0</v>
      </c>
      <c r="Y177" s="13">
        <f t="shared" si="58"/>
        <v>0</v>
      </c>
      <c r="Z177" s="13">
        <f t="shared" si="59"/>
        <v>0</v>
      </c>
      <c r="AA177" s="13">
        <f t="shared" si="60"/>
        <v>0</v>
      </c>
      <c r="AB177" s="13"/>
      <c r="AC177" s="13">
        <f t="shared" si="61"/>
        <v>0</v>
      </c>
      <c r="AD177" s="13">
        <f t="shared" si="62"/>
        <v>0</v>
      </c>
      <c r="AE177" s="13">
        <f t="shared" si="63"/>
        <v>0</v>
      </c>
      <c r="AF177" s="13"/>
      <c r="AG177" s="13">
        <f t="shared" si="64"/>
        <v>0</v>
      </c>
      <c r="AH177" s="13">
        <f t="shared" si="65"/>
        <v>0</v>
      </c>
      <c r="AI177" s="13">
        <f t="shared" si="66"/>
        <v>0</v>
      </c>
      <c r="AJ177" s="12" t="s">
        <v>61</v>
      </c>
      <c r="AK177">
        <v>94</v>
      </c>
    </row>
    <row r="178" spans="1:37" x14ac:dyDescent="0.35">
      <c r="A178" t="s">
        <v>88</v>
      </c>
      <c r="B178" s="2" t="s">
        <v>115</v>
      </c>
      <c r="C178" s="2" t="s">
        <v>166</v>
      </c>
      <c r="D178" s="5">
        <v>9</v>
      </c>
      <c r="E178" s="12">
        <f>VLOOKUP(C178,Information!$B$24:$C$42,2)</f>
        <v>3</v>
      </c>
      <c r="F178" s="12">
        <f t="shared" si="45"/>
        <v>27</v>
      </c>
      <c r="G178" s="12">
        <v>45</v>
      </c>
      <c r="H178" s="13">
        <v>312</v>
      </c>
      <c r="I178" s="13">
        <f t="shared" si="46"/>
        <v>14040</v>
      </c>
      <c r="J178" s="13">
        <f t="shared" si="47"/>
        <v>8424</v>
      </c>
      <c r="K178" s="13">
        <f t="shared" si="48"/>
        <v>5616</v>
      </c>
      <c r="L178" s="13">
        <v>108</v>
      </c>
      <c r="M178" s="13">
        <f t="shared" si="49"/>
        <v>4860</v>
      </c>
      <c r="N178" s="13">
        <f t="shared" si="50"/>
        <v>2916</v>
      </c>
      <c r="O178" s="13">
        <f t="shared" si="51"/>
        <v>1944</v>
      </c>
      <c r="P178" s="11">
        <v>30</v>
      </c>
      <c r="Q178" s="13">
        <f t="shared" si="52"/>
        <v>1350</v>
      </c>
      <c r="R178" s="13">
        <f t="shared" si="53"/>
        <v>810</v>
      </c>
      <c r="S178" s="13">
        <f t="shared" si="54"/>
        <v>540</v>
      </c>
      <c r="T178" s="13">
        <v>0</v>
      </c>
      <c r="U178" s="13">
        <f t="shared" si="55"/>
        <v>0</v>
      </c>
      <c r="V178" s="13">
        <f t="shared" si="56"/>
        <v>0</v>
      </c>
      <c r="W178" s="13">
        <f t="shared" si="57"/>
        <v>0</v>
      </c>
      <c r="X178" s="13">
        <v>0</v>
      </c>
      <c r="Y178" s="13">
        <f t="shared" si="58"/>
        <v>0</v>
      </c>
      <c r="Z178" s="13">
        <f t="shared" si="59"/>
        <v>0</v>
      </c>
      <c r="AA178" s="13">
        <f t="shared" si="60"/>
        <v>0</v>
      </c>
      <c r="AB178" s="13"/>
      <c r="AC178" s="13">
        <f t="shared" si="61"/>
        <v>0</v>
      </c>
      <c r="AD178" s="13">
        <f t="shared" si="62"/>
        <v>0</v>
      </c>
      <c r="AE178" s="13">
        <f t="shared" si="63"/>
        <v>0</v>
      </c>
      <c r="AF178" s="13"/>
      <c r="AG178" s="13">
        <f t="shared" si="64"/>
        <v>0</v>
      </c>
      <c r="AH178" s="13">
        <f t="shared" si="65"/>
        <v>0</v>
      </c>
      <c r="AI178" s="13">
        <f t="shared" si="66"/>
        <v>0</v>
      </c>
      <c r="AJ178" s="12" t="s">
        <v>61</v>
      </c>
      <c r="AK178">
        <v>99</v>
      </c>
    </row>
    <row r="179" spans="1:37" x14ac:dyDescent="0.35">
      <c r="A179" t="s">
        <v>89</v>
      </c>
      <c r="B179" s="2" t="s">
        <v>115</v>
      </c>
      <c r="C179" s="2" t="s">
        <v>166</v>
      </c>
      <c r="D179" s="5">
        <v>10.5</v>
      </c>
      <c r="E179" s="12">
        <f>VLOOKUP(C179,Information!$B$24:$C$42,2)</f>
        <v>3</v>
      </c>
      <c r="F179" s="12">
        <f t="shared" si="45"/>
        <v>31.5</v>
      </c>
      <c r="G179" s="12">
        <v>55</v>
      </c>
      <c r="H179" s="13">
        <v>289</v>
      </c>
      <c r="I179" s="13">
        <f t="shared" si="46"/>
        <v>15895</v>
      </c>
      <c r="J179" s="13">
        <f t="shared" si="47"/>
        <v>9103.5</v>
      </c>
      <c r="K179" s="13">
        <f t="shared" si="48"/>
        <v>6791.5</v>
      </c>
      <c r="L179" s="13">
        <v>193</v>
      </c>
      <c r="M179" s="13">
        <f t="shared" si="49"/>
        <v>10615</v>
      </c>
      <c r="N179" s="13">
        <f t="shared" si="50"/>
        <v>6079.5</v>
      </c>
      <c r="O179" s="13">
        <f t="shared" si="51"/>
        <v>4535.5</v>
      </c>
      <c r="P179" s="11">
        <v>205</v>
      </c>
      <c r="Q179" s="13">
        <f t="shared" si="52"/>
        <v>11275</v>
      </c>
      <c r="R179" s="13">
        <f t="shared" si="53"/>
        <v>6457.5</v>
      </c>
      <c r="S179" s="13">
        <f t="shared" si="54"/>
        <v>4817.5</v>
      </c>
      <c r="T179" s="13">
        <v>0</v>
      </c>
      <c r="U179" s="13">
        <f t="shared" si="55"/>
        <v>0</v>
      </c>
      <c r="V179" s="13">
        <f t="shared" si="56"/>
        <v>0</v>
      </c>
      <c r="W179" s="13">
        <f t="shared" si="57"/>
        <v>0</v>
      </c>
      <c r="X179" s="13">
        <v>0</v>
      </c>
      <c r="Y179" s="13">
        <f t="shared" si="58"/>
        <v>0</v>
      </c>
      <c r="Z179" s="13">
        <f t="shared" si="59"/>
        <v>0</v>
      </c>
      <c r="AA179" s="13">
        <f t="shared" si="60"/>
        <v>0</v>
      </c>
      <c r="AB179" s="13"/>
      <c r="AC179" s="13">
        <f t="shared" si="61"/>
        <v>0</v>
      </c>
      <c r="AD179" s="13">
        <f t="shared" si="62"/>
        <v>0</v>
      </c>
      <c r="AE179" s="13">
        <f t="shared" si="63"/>
        <v>0</v>
      </c>
      <c r="AF179" s="13"/>
      <c r="AG179" s="13">
        <f t="shared" si="64"/>
        <v>0</v>
      </c>
      <c r="AH179" s="13">
        <f t="shared" si="65"/>
        <v>0</v>
      </c>
      <c r="AI179" s="13">
        <f t="shared" si="66"/>
        <v>0</v>
      </c>
      <c r="AJ179" s="12" t="s">
        <v>61</v>
      </c>
      <c r="AK179">
        <v>91</v>
      </c>
    </row>
    <row r="180" spans="1:37" x14ac:dyDescent="0.35">
      <c r="A180" t="s">
        <v>90</v>
      </c>
      <c r="B180" s="2" t="s">
        <v>115</v>
      </c>
      <c r="C180" s="2" t="s">
        <v>166</v>
      </c>
      <c r="D180" s="5">
        <v>12</v>
      </c>
      <c r="E180" s="12">
        <f>VLOOKUP(C180,Information!$B$24:$C$42,2)</f>
        <v>3</v>
      </c>
      <c r="F180" s="12">
        <f t="shared" si="45"/>
        <v>36</v>
      </c>
      <c r="G180" s="12">
        <v>65</v>
      </c>
      <c r="H180" s="13">
        <v>240</v>
      </c>
      <c r="I180" s="13">
        <f t="shared" si="46"/>
        <v>15600</v>
      </c>
      <c r="J180" s="13">
        <f t="shared" si="47"/>
        <v>8640</v>
      </c>
      <c r="K180" s="13">
        <f t="shared" si="48"/>
        <v>6960</v>
      </c>
      <c r="L180" s="13">
        <v>170</v>
      </c>
      <c r="M180" s="13">
        <f t="shared" si="49"/>
        <v>11050</v>
      </c>
      <c r="N180" s="13">
        <f t="shared" si="50"/>
        <v>6120</v>
      </c>
      <c r="O180" s="13">
        <f t="shared" si="51"/>
        <v>4930</v>
      </c>
      <c r="P180" s="11">
        <v>15</v>
      </c>
      <c r="Q180" s="13">
        <f t="shared" si="52"/>
        <v>975</v>
      </c>
      <c r="R180" s="13">
        <f t="shared" si="53"/>
        <v>540</v>
      </c>
      <c r="S180" s="13">
        <f t="shared" si="54"/>
        <v>435</v>
      </c>
      <c r="T180" s="13">
        <v>0</v>
      </c>
      <c r="U180" s="13">
        <f t="shared" si="55"/>
        <v>0</v>
      </c>
      <c r="V180" s="13">
        <f t="shared" si="56"/>
        <v>0</v>
      </c>
      <c r="W180" s="13">
        <f t="shared" si="57"/>
        <v>0</v>
      </c>
      <c r="X180" s="13">
        <v>0</v>
      </c>
      <c r="Y180" s="13">
        <f t="shared" si="58"/>
        <v>0</v>
      </c>
      <c r="Z180" s="13">
        <f t="shared" si="59"/>
        <v>0</v>
      </c>
      <c r="AA180" s="13">
        <f t="shared" si="60"/>
        <v>0</v>
      </c>
      <c r="AB180" s="13"/>
      <c r="AC180" s="13">
        <f t="shared" si="61"/>
        <v>0</v>
      </c>
      <c r="AD180" s="13">
        <f t="shared" si="62"/>
        <v>0</v>
      </c>
      <c r="AE180" s="13">
        <f t="shared" si="63"/>
        <v>0</v>
      </c>
      <c r="AF180" s="13"/>
      <c r="AG180" s="13">
        <f t="shared" si="64"/>
        <v>0</v>
      </c>
      <c r="AH180" s="13">
        <f t="shared" si="65"/>
        <v>0</v>
      </c>
      <c r="AI180" s="13">
        <f t="shared" si="66"/>
        <v>0</v>
      </c>
      <c r="AJ180" s="12" t="s">
        <v>61</v>
      </c>
      <c r="AK180">
        <v>97</v>
      </c>
    </row>
    <row r="181" spans="1:37" x14ac:dyDescent="0.35">
      <c r="A181" t="s">
        <v>92</v>
      </c>
      <c r="B181" s="2" t="s">
        <v>121</v>
      </c>
      <c r="C181" s="2" t="s">
        <v>166</v>
      </c>
      <c r="D181" s="5">
        <v>13</v>
      </c>
      <c r="E181" s="12">
        <f>VLOOKUP(C181,Information!$B$24:$C$42,2)</f>
        <v>3</v>
      </c>
      <c r="F181" s="12">
        <f t="shared" si="45"/>
        <v>39</v>
      </c>
      <c r="G181" s="12">
        <v>75</v>
      </c>
      <c r="H181" s="13">
        <v>13</v>
      </c>
      <c r="I181" s="13">
        <f t="shared" si="46"/>
        <v>975</v>
      </c>
      <c r="J181" s="13">
        <f t="shared" si="47"/>
        <v>507</v>
      </c>
      <c r="K181" s="13">
        <f t="shared" si="48"/>
        <v>468</v>
      </c>
      <c r="L181" s="13">
        <v>0</v>
      </c>
      <c r="M181" s="13">
        <f t="shared" si="49"/>
        <v>0</v>
      </c>
      <c r="N181" s="13">
        <f t="shared" si="50"/>
        <v>0</v>
      </c>
      <c r="O181" s="13">
        <f t="shared" si="51"/>
        <v>0</v>
      </c>
      <c r="P181" s="11">
        <v>0</v>
      </c>
      <c r="Q181" s="13">
        <f t="shared" si="52"/>
        <v>0</v>
      </c>
      <c r="R181" s="13">
        <f t="shared" si="53"/>
        <v>0</v>
      </c>
      <c r="S181" s="13">
        <f t="shared" si="54"/>
        <v>0</v>
      </c>
      <c r="T181" s="13">
        <v>0</v>
      </c>
      <c r="U181" s="13">
        <f t="shared" si="55"/>
        <v>0</v>
      </c>
      <c r="V181" s="13">
        <f t="shared" si="56"/>
        <v>0</v>
      </c>
      <c r="W181" s="13">
        <f t="shared" si="57"/>
        <v>0</v>
      </c>
      <c r="X181" s="13">
        <v>0</v>
      </c>
      <c r="Y181" s="13">
        <f t="shared" si="58"/>
        <v>0</v>
      </c>
      <c r="Z181" s="13">
        <f t="shared" si="59"/>
        <v>0</v>
      </c>
      <c r="AA181" s="13">
        <f t="shared" si="60"/>
        <v>0</v>
      </c>
      <c r="AB181" s="13"/>
      <c r="AC181" s="13">
        <f t="shared" si="61"/>
        <v>0</v>
      </c>
      <c r="AD181" s="13">
        <f t="shared" si="62"/>
        <v>0</v>
      </c>
      <c r="AE181" s="13">
        <f t="shared" si="63"/>
        <v>0</v>
      </c>
      <c r="AF181" s="13"/>
      <c r="AG181" s="13">
        <f t="shared" si="64"/>
        <v>0</v>
      </c>
      <c r="AH181" s="13">
        <f t="shared" si="65"/>
        <v>0</v>
      </c>
      <c r="AI181" s="13">
        <f t="shared" si="66"/>
        <v>0</v>
      </c>
      <c r="AJ181" s="12" t="s">
        <v>61</v>
      </c>
      <c r="AK181">
        <v>99</v>
      </c>
    </row>
    <row r="182" spans="1:37" x14ac:dyDescent="0.35">
      <c r="A182" t="s">
        <v>93</v>
      </c>
      <c r="B182" s="2" t="s">
        <v>121</v>
      </c>
      <c r="C182" s="2" t="s">
        <v>166</v>
      </c>
      <c r="D182" s="5">
        <v>15</v>
      </c>
      <c r="E182" s="12">
        <f>VLOOKUP(C182,Information!$B$24:$C$42,2)</f>
        <v>3</v>
      </c>
      <c r="F182" s="12">
        <f t="shared" si="45"/>
        <v>45</v>
      </c>
      <c r="G182" s="12">
        <v>88</v>
      </c>
      <c r="H182" s="13">
        <v>18</v>
      </c>
      <c r="I182" s="13">
        <f t="shared" si="46"/>
        <v>1584</v>
      </c>
      <c r="J182" s="13">
        <f t="shared" si="47"/>
        <v>810</v>
      </c>
      <c r="K182" s="13">
        <f t="shared" si="48"/>
        <v>774</v>
      </c>
      <c r="L182" s="13">
        <v>0</v>
      </c>
      <c r="M182" s="13">
        <f t="shared" si="49"/>
        <v>0</v>
      </c>
      <c r="N182" s="13">
        <f t="shared" si="50"/>
        <v>0</v>
      </c>
      <c r="O182" s="13">
        <f t="shared" si="51"/>
        <v>0</v>
      </c>
      <c r="P182" s="11">
        <v>0</v>
      </c>
      <c r="Q182" s="13">
        <f t="shared" si="52"/>
        <v>0</v>
      </c>
      <c r="R182" s="13">
        <f t="shared" si="53"/>
        <v>0</v>
      </c>
      <c r="S182" s="13">
        <f t="shared" si="54"/>
        <v>0</v>
      </c>
      <c r="T182" s="13">
        <v>0</v>
      </c>
      <c r="U182" s="13">
        <f t="shared" si="55"/>
        <v>0</v>
      </c>
      <c r="V182" s="13">
        <f t="shared" si="56"/>
        <v>0</v>
      </c>
      <c r="W182" s="13">
        <f t="shared" si="57"/>
        <v>0</v>
      </c>
      <c r="X182" s="13">
        <v>0</v>
      </c>
      <c r="Y182" s="13">
        <f t="shared" si="58"/>
        <v>0</v>
      </c>
      <c r="Z182" s="13">
        <f t="shared" si="59"/>
        <v>0</v>
      </c>
      <c r="AA182" s="13">
        <f t="shared" si="60"/>
        <v>0</v>
      </c>
      <c r="AB182" s="13"/>
      <c r="AC182" s="13">
        <f t="shared" si="61"/>
        <v>0</v>
      </c>
      <c r="AD182" s="13">
        <f t="shared" si="62"/>
        <v>0</v>
      </c>
      <c r="AE182" s="13">
        <f t="shared" si="63"/>
        <v>0</v>
      </c>
      <c r="AF182" s="13"/>
      <c r="AG182" s="13">
        <f t="shared" si="64"/>
        <v>0</v>
      </c>
      <c r="AH182" s="13">
        <f t="shared" si="65"/>
        <v>0</v>
      </c>
      <c r="AI182" s="13">
        <f t="shared" si="66"/>
        <v>0</v>
      </c>
      <c r="AJ182" s="12" t="s">
        <v>61</v>
      </c>
      <c r="AK182">
        <v>90</v>
      </c>
    </row>
    <row r="183" spans="1:37" x14ac:dyDescent="0.35">
      <c r="A183" t="s">
        <v>91</v>
      </c>
      <c r="B183" s="2" t="s">
        <v>145</v>
      </c>
      <c r="C183" s="2" t="s">
        <v>166</v>
      </c>
      <c r="D183" s="5">
        <v>9</v>
      </c>
      <c r="E183" s="12">
        <f>VLOOKUP(C183,Information!$B$24:$C$42,2)</f>
        <v>3</v>
      </c>
      <c r="F183" s="12">
        <f t="shared" si="45"/>
        <v>27</v>
      </c>
      <c r="G183" s="12">
        <v>64</v>
      </c>
      <c r="H183" s="13">
        <v>7</v>
      </c>
      <c r="I183" s="13">
        <f t="shared" si="46"/>
        <v>448</v>
      </c>
      <c r="J183" s="13">
        <f t="shared" si="47"/>
        <v>189</v>
      </c>
      <c r="K183" s="13">
        <f t="shared" si="48"/>
        <v>259</v>
      </c>
      <c r="L183" s="13">
        <v>25</v>
      </c>
      <c r="M183" s="13">
        <f t="shared" si="49"/>
        <v>1600</v>
      </c>
      <c r="N183" s="13">
        <f t="shared" si="50"/>
        <v>675</v>
      </c>
      <c r="O183" s="13">
        <f t="shared" si="51"/>
        <v>925</v>
      </c>
      <c r="P183" s="11">
        <v>25</v>
      </c>
      <c r="Q183" s="13">
        <f t="shared" si="52"/>
        <v>1600</v>
      </c>
      <c r="R183" s="13">
        <f t="shared" si="53"/>
        <v>675</v>
      </c>
      <c r="S183" s="13">
        <f t="shared" si="54"/>
        <v>925</v>
      </c>
      <c r="T183" s="13">
        <v>0</v>
      </c>
      <c r="U183" s="13">
        <f t="shared" si="55"/>
        <v>0</v>
      </c>
      <c r="V183" s="13">
        <f t="shared" si="56"/>
        <v>0</v>
      </c>
      <c r="W183" s="13">
        <f t="shared" si="57"/>
        <v>0</v>
      </c>
      <c r="X183" s="13">
        <v>0</v>
      </c>
      <c r="Y183" s="13">
        <f t="shared" si="58"/>
        <v>0</v>
      </c>
      <c r="Z183" s="13">
        <f t="shared" si="59"/>
        <v>0</v>
      </c>
      <c r="AA183" s="13">
        <f t="shared" si="60"/>
        <v>0</v>
      </c>
      <c r="AB183" s="13"/>
      <c r="AC183" s="13">
        <f t="shared" si="61"/>
        <v>0</v>
      </c>
      <c r="AD183" s="13">
        <f t="shared" si="62"/>
        <v>0</v>
      </c>
      <c r="AE183" s="13">
        <f t="shared" si="63"/>
        <v>0</v>
      </c>
      <c r="AF183" s="13"/>
      <c r="AG183" s="13">
        <f t="shared" si="64"/>
        <v>0</v>
      </c>
      <c r="AH183" s="13">
        <f t="shared" si="65"/>
        <v>0</v>
      </c>
      <c r="AI183" s="13">
        <f t="shared" si="66"/>
        <v>0</v>
      </c>
      <c r="AJ183" s="12" t="s">
        <v>61</v>
      </c>
      <c r="AK183">
        <v>99</v>
      </c>
    </row>
    <row r="184" spans="1:37" x14ac:dyDescent="0.35">
      <c r="A184" t="s">
        <v>36</v>
      </c>
      <c r="B184" t="s">
        <v>122</v>
      </c>
      <c r="C184" s="2" t="s">
        <v>157</v>
      </c>
      <c r="D184" s="12">
        <v>40</v>
      </c>
      <c r="E184" s="12">
        <f>VLOOKUP(C184,Information!$B$24:$C$42,2)</f>
        <v>2.8</v>
      </c>
      <c r="F184" s="12">
        <f t="shared" si="45"/>
        <v>112</v>
      </c>
      <c r="G184" s="12">
        <v>450</v>
      </c>
      <c r="H184" s="13">
        <v>487</v>
      </c>
      <c r="I184" s="13">
        <f t="shared" si="46"/>
        <v>219150</v>
      </c>
      <c r="J184" s="13">
        <f t="shared" si="47"/>
        <v>54544</v>
      </c>
      <c r="K184" s="13">
        <f t="shared" si="48"/>
        <v>164606</v>
      </c>
      <c r="L184" s="13">
        <v>450</v>
      </c>
      <c r="M184" s="13">
        <f t="shared" si="49"/>
        <v>202500</v>
      </c>
      <c r="N184" s="13">
        <f t="shared" si="50"/>
        <v>50400</v>
      </c>
      <c r="O184" s="13">
        <f t="shared" si="51"/>
        <v>152100</v>
      </c>
      <c r="P184" s="13">
        <v>954</v>
      </c>
      <c r="Q184" s="13">
        <f t="shared" si="52"/>
        <v>429300</v>
      </c>
      <c r="R184" s="13">
        <f t="shared" si="53"/>
        <v>106848</v>
      </c>
      <c r="S184" s="13">
        <f t="shared" si="54"/>
        <v>322452</v>
      </c>
      <c r="T184" s="13">
        <v>25</v>
      </c>
      <c r="U184" s="13">
        <f t="shared" si="55"/>
        <v>11250</v>
      </c>
      <c r="V184" s="13">
        <f t="shared" si="56"/>
        <v>2800</v>
      </c>
      <c r="W184" s="13">
        <f t="shared" si="57"/>
        <v>8450</v>
      </c>
      <c r="X184" s="13">
        <v>0</v>
      </c>
      <c r="Y184" s="13">
        <f t="shared" si="58"/>
        <v>0</v>
      </c>
      <c r="Z184" s="13">
        <f t="shared" si="59"/>
        <v>0</v>
      </c>
      <c r="AA184" s="13">
        <f t="shared" si="60"/>
        <v>0</v>
      </c>
      <c r="AB184" s="13">
        <v>0</v>
      </c>
      <c r="AC184" s="13">
        <f t="shared" si="61"/>
        <v>0</v>
      </c>
      <c r="AD184" s="13">
        <f t="shared" si="62"/>
        <v>0</v>
      </c>
      <c r="AE184" s="13">
        <f t="shared" si="63"/>
        <v>0</v>
      </c>
      <c r="AF184" s="13">
        <v>0</v>
      </c>
      <c r="AG184" s="13">
        <f t="shared" si="64"/>
        <v>0</v>
      </c>
      <c r="AH184" s="13">
        <f t="shared" si="65"/>
        <v>0</v>
      </c>
      <c r="AI184" s="13">
        <f t="shared" si="66"/>
        <v>0</v>
      </c>
      <c r="AJ184" s="12" t="s">
        <v>155</v>
      </c>
      <c r="AK184">
        <v>90</v>
      </c>
    </row>
    <row r="185" spans="1:37" x14ac:dyDescent="0.35">
      <c r="A185" s="3" t="s">
        <v>3</v>
      </c>
      <c r="B185" t="s">
        <v>123</v>
      </c>
      <c r="C185" s="2" t="s">
        <v>157</v>
      </c>
      <c r="D185" s="12">
        <v>20</v>
      </c>
      <c r="E185" s="12">
        <f>VLOOKUP(C185,Information!$B$24:$C$42,2)</f>
        <v>2.8</v>
      </c>
      <c r="F185" s="12">
        <f t="shared" si="45"/>
        <v>56</v>
      </c>
      <c r="G185" s="12">
        <v>150</v>
      </c>
      <c r="H185" s="13">
        <v>230</v>
      </c>
      <c r="I185" s="13">
        <f t="shared" si="46"/>
        <v>34500</v>
      </c>
      <c r="J185" s="13">
        <f t="shared" si="47"/>
        <v>12880</v>
      </c>
      <c r="K185" s="13">
        <f t="shared" si="48"/>
        <v>21620</v>
      </c>
      <c r="L185" s="13">
        <v>215</v>
      </c>
      <c r="M185" s="13">
        <f t="shared" si="49"/>
        <v>32250</v>
      </c>
      <c r="N185" s="13">
        <f t="shared" si="50"/>
        <v>12040</v>
      </c>
      <c r="O185" s="13">
        <f t="shared" si="51"/>
        <v>20210</v>
      </c>
      <c r="P185" s="13">
        <v>150</v>
      </c>
      <c r="Q185" s="13">
        <f t="shared" si="52"/>
        <v>22500</v>
      </c>
      <c r="R185" s="13">
        <f t="shared" si="53"/>
        <v>8400</v>
      </c>
      <c r="S185" s="13">
        <f t="shared" si="54"/>
        <v>14100</v>
      </c>
      <c r="T185" s="13">
        <v>20</v>
      </c>
      <c r="U185" s="13">
        <f t="shared" si="55"/>
        <v>3000</v>
      </c>
      <c r="V185" s="13">
        <f t="shared" si="56"/>
        <v>1120</v>
      </c>
      <c r="W185" s="13">
        <f t="shared" si="57"/>
        <v>1880</v>
      </c>
      <c r="X185" s="13">
        <v>80</v>
      </c>
      <c r="Y185" s="13">
        <f t="shared" si="58"/>
        <v>12000</v>
      </c>
      <c r="Z185" s="13">
        <f t="shared" si="59"/>
        <v>4480</v>
      </c>
      <c r="AA185" s="13">
        <f t="shared" si="60"/>
        <v>7520</v>
      </c>
      <c r="AB185" s="13">
        <v>40</v>
      </c>
      <c r="AC185" s="13">
        <f t="shared" si="61"/>
        <v>6000</v>
      </c>
      <c r="AD185" s="13">
        <f t="shared" si="62"/>
        <v>2240</v>
      </c>
      <c r="AE185" s="13">
        <f t="shared" si="63"/>
        <v>3760</v>
      </c>
      <c r="AF185" s="13">
        <v>50</v>
      </c>
      <c r="AG185" s="13">
        <f t="shared" si="64"/>
        <v>7500</v>
      </c>
      <c r="AH185" s="13">
        <f t="shared" si="65"/>
        <v>2800</v>
      </c>
      <c r="AI185" s="13">
        <f t="shared" si="66"/>
        <v>4700</v>
      </c>
      <c r="AJ185" s="12" t="s">
        <v>155</v>
      </c>
      <c r="AK185">
        <v>97</v>
      </c>
    </row>
    <row r="186" spans="1:37" x14ac:dyDescent="0.35">
      <c r="A186" t="s">
        <v>47</v>
      </c>
      <c r="B186" t="s">
        <v>124</v>
      </c>
      <c r="C186" s="2" t="s">
        <v>157</v>
      </c>
      <c r="D186" s="12">
        <v>10</v>
      </c>
      <c r="E186" s="12">
        <f>VLOOKUP(C186,Information!$B$24:$C$42,2)</f>
        <v>2.8</v>
      </c>
      <c r="F186" s="12">
        <f t="shared" si="45"/>
        <v>28</v>
      </c>
      <c r="G186" s="12">
        <v>55</v>
      </c>
      <c r="H186" s="13">
        <v>200</v>
      </c>
      <c r="I186" s="13">
        <f t="shared" si="46"/>
        <v>11000</v>
      </c>
      <c r="J186" s="13">
        <f t="shared" si="47"/>
        <v>5600</v>
      </c>
      <c r="K186" s="13">
        <f t="shared" si="48"/>
        <v>5400</v>
      </c>
      <c r="L186" s="13">
        <v>233</v>
      </c>
      <c r="M186" s="13">
        <f t="shared" si="49"/>
        <v>12815</v>
      </c>
      <c r="N186" s="13">
        <f t="shared" si="50"/>
        <v>6524</v>
      </c>
      <c r="O186" s="13">
        <f t="shared" si="51"/>
        <v>6291</v>
      </c>
      <c r="P186" s="13">
        <v>150</v>
      </c>
      <c r="Q186" s="13">
        <f t="shared" si="52"/>
        <v>8250</v>
      </c>
      <c r="R186" s="13">
        <f t="shared" si="53"/>
        <v>4200</v>
      </c>
      <c r="S186" s="13">
        <f t="shared" si="54"/>
        <v>4050</v>
      </c>
      <c r="T186" s="13">
        <v>200</v>
      </c>
      <c r="U186" s="13">
        <f t="shared" si="55"/>
        <v>11000</v>
      </c>
      <c r="V186" s="13">
        <f t="shared" si="56"/>
        <v>5600</v>
      </c>
      <c r="W186" s="13">
        <f t="shared" si="57"/>
        <v>5400</v>
      </c>
      <c r="X186" s="13">
        <v>148</v>
      </c>
      <c r="Y186" s="13">
        <f t="shared" si="58"/>
        <v>8140</v>
      </c>
      <c r="Z186" s="13">
        <f t="shared" si="59"/>
        <v>4144</v>
      </c>
      <c r="AA186" s="13">
        <f t="shared" si="60"/>
        <v>3996</v>
      </c>
      <c r="AB186" s="13">
        <v>150</v>
      </c>
      <c r="AC186" s="13">
        <f t="shared" si="61"/>
        <v>8250</v>
      </c>
      <c r="AD186" s="13">
        <f t="shared" si="62"/>
        <v>4200</v>
      </c>
      <c r="AE186" s="13">
        <f t="shared" si="63"/>
        <v>4050</v>
      </c>
      <c r="AF186" s="13">
        <v>170</v>
      </c>
      <c r="AG186" s="13">
        <f t="shared" si="64"/>
        <v>9350</v>
      </c>
      <c r="AH186" s="13">
        <f t="shared" si="65"/>
        <v>4760</v>
      </c>
      <c r="AI186" s="13">
        <f t="shared" si="66"/>
        <v>4590</v>
      </c>
      <c r="AJ186" s="12" t="s">
        <v>155</v>
      </c>
      <c r="AK186">
        <v>96</v>
      </c>
    </row>
    <row r="187" spans="1:37" x14ac:dyDescent="0.35">
      <c r="A187" t="s">
        <v>59</v>
      </c>
      <c r="B187" t="s">
        <v>125</v>
      </c>
      <c r="C187" s="2" t="s">
        <v>157</v>
      </c>
      <c r="D187" s="12">
        <v>12</v>
      </c>
      <c r="E187" s="12">
        <f>VLOOKUP(C187,Information!$B$24:$C$42,2)</f>
        <v>2.8</v>
      </c>
      <c r="F187" s="12">
        <f t="shared" si="45"/>
        <v>33.599999999999994</v>
      </c>
      <c r="G187" s="12">
        <v>75</v>
      </c>
      <c r="H187" s="13">
        <v>315</v>
      </c>
      <c r="I187" s="13">
        <f t="shared" si="46"/>
        <v>23625</v>
      </c>
      <c r="J187" s="13">
        <f t="shared" si="47"/>
        <v>10583.999999999998</v>
      </c>
      <c r="K187" s="13">
        <f t="shared" si="48"/>
        <v>13041.000000000002</v>
      </c>
      <c r="L187" s="13">
        <v>467</v>
      </c>
      <c r="M187" s="13">
        <f t="shared" si="49"/>
        <v>35025</v>
      </c>
      <c r="N187" s="13">
        <f t="shared" si="50"/>
        <v>15691.199999999997</v>
      </c>
      <c r="O187" s="13">
        <f t="shared" si="51"/>
        <v>19333.800000000003</v>
      </c>
      <c r="P187" s="13">
        <v>580</v>
      </c>
      <c r="Q187" s="13">
        <f t="shared" si="52"/>
        <v>43500</v>
      </c>
      <c r="R187" s="13">
        <f t="shared" si="53"/>
        <v>19487.999999999996</v>
      </c>
      <c r="S187" s="13">
        <f t="shared" si="54"/>
        <v>24012.000000000004</v>
      </c>
      <c r="T187" s="13">
        <v>443</v>
      </c>
      <c r="U187" s="13">
        <f t="shared" si="55"/>
        <v>33225</v>
      </c>
      <c r="V187" s="13">
        <f t="shared" si="56"/>
        <v>14884.799999999997</v>
      </c>
      <c r="W187" s="13">
        <f t="shared" si="57"/>
        <v>18340.200000000004</v>
      </c>
      <c r="X187" s="13">
        <v>521</v>
      </c>
      <c r="Y187" s="13">
        <f t="shared" si="58"/>
        <v>39075</v>
      </c>
      <c r="Z187" s="13">
        <f t="shared" si="59"/>
        <v>17505.599999999999</v>
      </c>
      <c r="AA187" s="13">
        <f t="shared" si="60"/>
        <v>21569.4</v>
      </c>
      <c r="AB187" s="13">
        <v>342</v>
      </c>
      <c r="AC187" s="13">
        <f t="shared" si="61"/>
        <v>25650</v>
      </c>
      <c r="AD187" s="13">
        <f t="shared" si="62"/>
        <v>11491.199999999999</v>
      </c>
      <c r="AE187" s="13">
        <f t="shared" si="63"/>
        <v>14158.800000000001</v>
      </c>
      <c r="AF187" s="13">
        <v>155</v>
      </c>
      <c r="AG187" s="13">
        <f t="shared" si="64"/>
        <v>11625</v>
      </c>
      <c r="AH187" s="13">
        <f t="shared" si="65"/>
        <v>5207.9999999999991</v>
      </c>
      <c r="AI187" s="13">
        <f t="shared" si="66"/>
        <v>6417.0000000000009</v>
      </c>
      <c r="AJ187" s="12" t="s">
        <v>155</v>
      </c>
      <c r="AK187">
        <v>96</v>
      </c>
    </row>
    <row r="188" spans="1:37" x14ac:dyDescent="0.35">
      <c r="A188" t="s">
        <v>39</v>
      </c>
      <c r="B188" t="s">
        <v>126</v>
      </c>
      <c r="C188" s="2" t="s">
        <v>157</v>
      </c>
      <c r="D188" s="12">
        <v>30</v>
      </c>
      <c r="E188" s="12">
        <f>VLOOKUP(C188,Information!$B$24:$C$42,2)</f>
        <v>2.8</v>
      </c>
      <c r="F188" s="12">
        <f t="shared" si="45"/>
        <v>84</v>
      </c>
      <c r="G188" s="12">
        <v>250</v>
      </c>
      <c r="H188" s="13">
        <v>70</v>
      </c>
      <c r="I188" s="13">
        <f t="shared" si="46"/>
        <v>17500</v>
      </c>
      <c r="J188" s="13">
        <f t="shared" si="47"/>
        <v>5880</v>
      </c>
      <c r="K188" s="13">
        <f t="shared" si="48"/>
        <v>11620</v>
      </c>
      <c r="L188" s="13">
        <v>55</v>
      </c>
      <c r="M188" s="13">
        <f t="shared" si="49"/>
        <v>13750</v>
      </c>
      <c r="N188" s="13">
        <f t="shared" si="50"/>
        <v>4620</v>
      </c>
      <c r="O188" s="13">
        <f t="shared" si="51"/>
        <v>9130</v>
      </c>
      <c r="P188" s="13">
        <v>30</v>
      </c>
      <c r="Q188" s="13">
        <f t="shared" si="52"/>
        <v>7500</v>
      </c>
      <c r="R188" s="13">
        <f t="shared" si="53"/>
        <v>2520</v>
      </c>
      <c r="S188" s="13">
        <f t="shared" si="54"/>
        <v>4980</v>
      </c>
      <c r="T188" s="13">
        <v>55</v>
      </c>
      <c r="U188" s="13">
        <f t="shared" si="55"/>
        <v>13750</v>
      </c>
      <c r="V188" s="13">
        <f t="shared" si="56"/>
        <v>4620</v>
      </c>
      <c r="W188" s="13">
        <f t="shared" si="57"/>
        <v>9130</v>
      </c>
      <c r="X188" s="13">
        <v>168</v>
      </c>
      <c r="Y188" s="13">
        <f t="shared" si="58"/>
        <v>42000</v>
      </c>
      <c r="Z188" s="13">
        <f t="shared" si="59"/>
        <v>14112</v>
      </c>
      <c r="AA188" s="13">
        <f t="shared" si="60"/>
        <v>27888</v>
      </c>
      <c r="AB188" s="13">
        <v>213</v>
      </c>
      <c r="AC188" s="13">
        <f t="shared" si="61"/>
        <v>53250</v>
      </c>
      <c r="AD188" s="13">
        <f t="shared" si="62"/>
        <v>17892</v>
      </c>
      <c r="AE188" s="13">
        <f t="shared" si="63"/>
        <v>35358</v>
      </c>
      <c r="AF188" s="13">
        <v>230</v>
      </c>
      <c r="AG188" s="13">
        <f t="shared" si="64"/>
        <v>57500</v>
      </c>
      <c r="AH188" s="13">
        <f t="shared" si="65"/>
        <v>19320</v>
      </c>
      <c r="AI188" s="13">
        <f t="shared" si="66"/>
        <v>38180</v>
      </c>
      <c r="AJ188" s="12" t="s">
        <v>155</v>
      </c>
      <c r="AK188">
        <v>90</v>
      </c>
    </row>
    <row r="189" spans="1:37" x14ac:dyDescent="0.35">
      <c r="A189" t="s">
        <v>46</v>
      </c>
      <c r="B189" t="s">
        <v>127</v>
      </c>
      <c r="C189" s="2" t="s">
        <v>157</v>
      </c>
      <c r="D189" s="12">
        <v>25</v>
      </c>
      <c r="E189" s="12">
        <f>VLOOKUP(C189,Information!$B$24:$C$42,2)</f>
        <v>2.8</v>
      </c>
      <c r="F189" s="12">
        <f t="shared" si="45"/>
        <v>70</v>
      </c>
      <c r="G189" s="12">
        <v>180</v>
      </c>
      <c r="H189" s="13">
        <v>40</v>
      </c>
      <c r="I189" s="13">
        <f t="shared" si="46"/>
        <v>7200</v>
      </c>
      <c r="J189" s="13">
        <f t="shared" si="47"/>
        <v>2800</v>
      </c>
      <c r="K189" s="13">
        <f t="shared" si="48"/>
        <v>4400</v>
      </c>
      <c r="L189" s="13">
        <v>30</v>
      </c>
      <c r="M189" s="13">
        <f t="shared" si="49"/>
        <v>5400</v>
      </c>
      <c r="N189" s="13">
        <f t="shared" si="50"/>
        <v>2100</v>
      </c>
      <c r="O189" s="13">
        <f t="shared" si="51"/>
        <v>3300</v>
      </c>
      <c r="P189" s="13"/>
      <c r="Q189" s="13">
        <f t="shared" si="52"/>
        <v>0</v>
      </c>
      <c r="R189" s="13">
        <f t="shared" si="53"/>
        <v>0</v>
      </c>
      <c r="S189" s="13">
        <f t="shared" si="54"/>
        <v>0</v>
      </c>
      <c r="T189" s="13"/>
      <c r="U189" s="13">
        <f t="shared" si="55"/>
        <v>0</v>
      </c>
      <c r="V189" s="13">
        <f t="shared" si="56"/>
        <v>0</v>
      </c>
      <c r="W189" s="13">
        <f t="shared" si="57"/>
        <v>0</v>
      </c>
      <c r="X189" s="13"/>
      <c r="Y189" s="13">
        <f t="shared" si="58"/>
        <v>0</v>
      </c>
      <c r="Z189" s="13">
        <f t="shared" si="59"/>
        <v>0</v>
      </c>
      <c r="AA189" s="13">
        <f t="shared" si="60"/>
        <v>0</v>
      </c>
      <c r="AB189" s="13"/>
      <c r="AC189" s="13">
        <f t="shared" si="61"/>
        <v>0</v>
      </c>
      <c r="AD189" s="13">
        <f t="shared" si="62"/>
        <v>0</v>
      </c>
      <c r="AE189" s="13">
        <f t="shared" si="63"/>
        <v>0</v>
      </c>
      <c r="AF189" s="13"/>
      <c r="AG189" s="13">
        <f t="shared" si="64"/>
        <v>0</v>
      </c>
      <c r="AH189" s="13">
        <f t="shared" si="65"/>
        <v>0</v>
      </c>
      <c r="AI189" s="13">
        <f t="shared" si="66"/>
        <v>0</v>
      </c>
      <c r="AJ189" s="12" t="s">
        <v>155</v>
      </c>
      <c r="AK189">
        <v>91</v>
      </c>
    </row>
    <row r="190" spans="1:37" x14ac:dyDescent="0.35">
      <c r="A190" t="s">
        <v>60</v>
      </c>
      <c r="B190" t="s">
        <v>128</v>
      </c>
      <c r="C190" s="2" t="s">
        <v>157</v>
      </c>
      <c r="D190" s="12">
        <v>4</v>
      </c>
      <c r="E190" s="12">
        <f>VLOOKUP(C190,Information!$B$24:$C$42,2)</f>
        <v>2.8</v>
      </c>
      <c r="F190" s="12">
        <f t="shared" si="45"/>
        <v>11.2</v>
      </c>
      <c r="G190" s="12">
        <v>50</v>
      </c>
      <c r="H190" s="13">
        <v>332</v>
      </c>
      <c r="I190" s="13">
        <f t="shared" si="46"/>
        <v>16600</v>
      </c>
      <c r="J190" s="13">
        <f t="shared" si="47"/>
        <v>3718.3999999999996</v>
      </c>
      <c r="K190" s="13">
        <f t="shared" si="48"/>
        <v>12881.6</v>
      </c>
      <c r="L190" s="13">
        <v>280</v>
      </c>
      <c r="M190" s="13">
        <f t="shared" si="49"/>
        <v>14000</v>
      </c>
      <c r="N190" s="13">
        <f t="shared" si="50"/>
        <v>3136</v>
      </c>
      <c r="O190" s="13">
        <f t="shared" si="51"/>
        <v>10864</v>
      </c>
      <c r="P190" s="13">
        <v>309</v>
      </c>
      <c r="Q190" s="13">
        <f t="shared" si="52"/>
        <v>15450</v>
      </c>
      <c r="R190" s="13">
        <f t="shared" si="53"/>
        <v>3460.7999999999997</v>
      </c>
      <c r="S190" s="13">
        <f t="shared" si="54"/>
        <v>11989.2</v>
      </c>
      <c r="T190" s="13">
        <v>280</v>
      </c>
      <c r="U190" s="13">
        <f t="shared" si="55"/>
        <v>14000</v>
      </c>
      <c r="V190" s="13">
        <f t="shared" si="56"/>
        <v>3136</v>
      </c>
      <c r="W190" s="13">
        <f t="shared" si="57"/>
        <v>10864</v>
      </c>
      <c r="X190" s="13">
        <v>255</v>
      </c>
      <c r="Y190" s="13">
        <f t="shared" si="58"/>
        <v>12750</v>
      </c>
      <c r="Z190" s="13">
        <f t="shared" si="59"/>
        <v>2856</v>
      </c>
      <c r="AA190" s="13">
        <f t="shared" si="60"/>
        <v>9894</v>
      </c>
      <c r="AB190" s="13">
        <v>244</v>
      </c>
      <c r="AC190" s="13">
        <f t="shared" si="61"/>
        <v>12200</v>
      </c>
      <c r="AD190" s="13">
        <f t="shared" si="62"/>
        <v>2732.7999999999997</v>
      </c>
      <c r="AE190" s="13">
        <f t="shared" si="63"/>
        <v>9467.2000000000007</v>
      </c>
      <c r="AF190" s="13">
        <v>158</v>
      </c>
      <c r="AG190" s="13">
        <f t="shared" si="64"/>
        <v>7900</v>
      </c>
      <c r="AH190" s="13">
        <f t="shared" si="65"/>
        <v>1769.6</v>
      </c>
      <c r="AI190" s="13">
        <f t="shared" si="66"/>
        <v>6130.4</v>
      </c>
      <c r="AJ190" s="12" t="s">
        <v>155</v>
      </c>
      <c r="AK190">
        <v>94</v>
      </c>
    </row>
    <row r="191" spans="1:37" x14ac:dyDescent="0.35">
      <c r="A191" t="s">
        <v>48</v>
      </c>
      <c r="B191" t="s">
        <v>129</v>
      </c>
      <c r="C191" s="2" t="s">
        <v>157</v>
      </c>
      <c r="D191" s="12">
        <v>35</v>
      </c>
      <c r="E191" s="12">
        <f>VLOOKUP(C191,Information!$B$24:$C$42,2)</f>
        <v>2.8</v>
      </c>
      <c r="F191" s="12">
        <f t="shared" si="45"/>
        <v>98</v>
      </c>
      <c r="G191" s="12">
        <v>300</v>
      </c>
      <c r="H191" s="13">
        <v>19</v>
      </c>
      <c r="I191" s="13">
        <f t="shared" si="46"/>
        <v>5700</v>
      </c>
      <c r="J191" s="13">
        <f t="shared" si="47"/>
        <v>1862</v>
      </c>
      <c r="K191" s="13">
        <f t="shared" si="48"/>
        <v>3838</v>
      </c>
      <c r="L191" s="13">
        <v>41</v>
      </c>
      <c r="M191" s="13">
        <f t="shared" si="49"/>
        <v>12300</v>
      </c>
      <c r="N191" s="13">
        <f t="shared" si="50"/>
        <v>4018</v>
      </c>
      <c r="O191" s="13">
        <f t="shared" si="51"/>
        <v>8282</v>
      </c>
      <c r="P191" s="13">
        <v>40</v>
      </c>
      <c r="Q191" s="13">
        <f t="shared" si="52"/>
        <v>12000</v>
      </c>
      <c r="R191" s="13">
        <f t="shared" si="53"/>
        <v>3920</v>
      </c>
      <c r="S191" s="13">
        <f t="shared" si="54"/>
        <v>8080</v>
      </c>
      <c r="T191" s="13">
        <v>23</v>
      </c>
      <c r="U191" s="13">
        <f t="shared" si="55"/>
        <v>6900</v>
      </c>
      <c r="V191" s="13">
        <f t="shared" si="56"/>
        <v>2254</v>
      </c>
      <c r="W191" s="13">
        <f t="shared" si="57"/>
        <v>4646</v>
      </c>
      <c r="X191" s="13">
        <v>70</v>
      </c>
      <c r="Y191" s="13">
        <f t="shared" si="58"/>
        <v>21000</v>
      </c>
      <c r="Z191" s="13">
        <f t="shared" si="59"/>
        <v>6860</v>
      </c>
      <c r="AA191" s="13">
        <f t="shared" si="60"/>
        <v>14140</v>
      </c>
      <c r="AB191" s="13">
        <v>22</v>
      </c>
      <c r="AC191" s="13">
        <f t="shared" si="61"/>
        <v>6600</v>
      </c>
      <c r="AD191" s="13">
        <f t="shared" si="62"/>
        <v>2156</v>
      </c>
      <c r="AE191" s="13">
        <f t="shared" si="63"/>
        <v>4444</v>
      </c>
      <c r="AF191" s="13">
        <v>25</v>
      </c>
      <c r="AG191" s="13">
        <f t="shared" si="64"/>
        <v>7500</v>
      </c>
      <c r="AH191" s="13">
        <f t="shared" si="65"/>
        <v>2450</v>
      </c>
      <c r="AI191" s="13">
        <f t="shared" si="66"/>
        <v>5050</v>
      </c>
      <c r="AJ191" s="12" t="s">
        <v>155</v>
      </c>
      <c r="AK191">
        <v>97</v>
      </c>
    </row>
    <row r="192" spans="1:37" x14ac:dyDescent="0.35">
      <c r="A192" t="s">
        <v>42</v>
      </c>
      <c r="B192" t="s">
        <v>130</v>
      </c>
      <c r="C192" s="2" t="s">
        <v>157</v>
      </c>
      <c r="D192" s="12">
        <v>30</v>
      </c>
      <c r="E192" s="12">
        <f>VLOOKUP(C192,Information!$B$24:$C$42,2)</f>
        <v>2.8</v>
      </c>
      <c r="F192" s="12">
        <f t="shared" si="45"/>
        <v>84</v>
      </c>
      <c r="G192" s="12">
        <v>250</v>
      </c>
      <c r="H192" s="13">
        <v>15</v>
      </c>
      <c r="I192" s="13">
        <f t="shared" si="46"/>
        <v>3750</v>
      </c>
      <c r="J192" s="13">
        <f t="shared" si="47"/>
        <v>1260</v>
      </c>
      <c r="K192" s="13">
        <f t="shared" si="48"/>
        <v>2490</v>
      </c>
      <c r="L192" s="13">
        <v>10</v>
      </c>
      <c r="M192" s="13">
        <f t="shared" si="49"/>
        <v>2500</v>
      </c>
      <c r="N192" s="13">
        <f t="shared" si="50"/>
        <v>840</v>
      </c>
      <c r="O192" s="13">
        <f t="shared" si="51"/>
        <v>1660</v>
      </c>
      <c r="P192" s="13">
        <v>8</v>
      </c>
      <c r="Q192" s="13">
        <f t="shared" si="52"/>
        <v>2000</v>
      </c>
      <c r="R192" s="13">
        <f t="shared" si="53"/>
        <v>672</v>
      </c>
      <c r="S192" s="13">
        <f t="shared" si="54"/>
        <v>1328</v>
      </c>
      <c r="T192" s="13">
        <v>10</v>
      </c>
      <c r="U192" s="13">
        <f t="shared" si="55"/>
        <v>2500</v>
      </c>
      <c r="V192" s="13">
        <f t="shared" si="56"/>
        <v>840</v>
      </c>
      <c r="W192" s="13">
        <f t="shared" si="57"/>
        <v>1660</v>
      </c>
      <c r="X192" s="13">
        <v>25</v>
      </c>
      <c r="Y192" s="13">
        <f t="shared" si="58"/>
        <v>6250</v>
      </c>
      <c r="Z192" s="13">
        <f t="shared" si="59"/>
        <v>2100</v>
      </c>
      <c r="AA192" s="13">
        <f t="shared" si="60"/>
        <v>4150</v>
      </c>
      <c r="AB192" s="13">
        <v>10</v>
      </c>
      <c r="AC192" s="13">
        <f t="shared" si="61"/>
        <v>2500</v>
      </c>
      <c r="AD192" s="13">
        <f t="shared" si="62"/>
        <v>840</v>
      </c>
      <c r="AE192" s="13">
        <f t="shared" si="63"/>
        <v>1660</v>
      </c>
      <c r="AF192" s="13">
        <v>3</v>
      </c>
      <c r="AG192" s="13">
        <f t="shared" si="64"/>
        <v>750</v>
      </c>
      <c r="AH192" s="13">
        <f t="shared" si="65"/>
        <v>252</v>
      </c>
      <c r="AI192" s="13">
        <f t="shared" si="66"/>
        <v>498</v>
      </c>
      <c r="AJ192" s="12" t="s">
        <v>155</v>
      </c>
      <c r="AK192">
        <v>96</v>
      </c>
    </row>
    <row r="193" spans="1:37" x14ac:dyDescent="0.35">
      <c r="A193" t="s">
        <v>1</v>
      </c>
      <c r="B193" t="s">
        <v>131</v>
      </c>
      <c r="C193" s="2" t="s">
        <v>157</v>
      </c>
      <c r="D193" s="12">
        <v>8</v>
      </c>
      <c r="E193" s="12">
        <f>VLOOKUP(C193,Information!$B$24:$C$42,2)</f>
        <v>2.8</v>
      </c>
      <c r="F193" s="12">
        <f t="shared" si="45"/>
        <v>22.4</v>
      </c>
      <c r="G193" s="12">
        <v>125</v>
      </c>
      <c r="H193" s="13">
        <v>45</v>
      </c>
      <c r="I193" s="13">
        <f t="shared" si="46"/>
        <v>5625</v>
      </c>
      <c r="J193" s="13">
        <f t="shared" si="47"/>
        <v>1007.9999999999999</v>
      </c>
      <c r="K193" s="13">
        <f t="shared" si="48"/>
        <v>4617</v>
      </c>
      <c r="L193" s="13">
        <v>50</v>
      </c>
      <c r="M193" s="13">
        <f t="shared" si="49"/>
        <v>6250</v>
      </c>
      <c r="N193" s="13">
        <f t="shared" si="50"/>
        <v>1120</v>
      </c>
      <c r="O193" s="13">
        <f t="shared" si="51"/>
        <v>5130</v>
      </c>
      <c r="P193" s="13">
        <v>80</v>
      </c>
      <c r="Q193" s="13">
        <f t="shared" si="52"/>
        <v>10000</v>
      </c>
      <c r="R193" s="13">
        <f t="shared" si="53"/>
        <v>1792</v>
      </c>
      <c r="S193" s="13">
        <f t="shared" si="54"/>
        <v>8208</v>
      </c>
      <c r="T193" s="13">
        <v>50</v>
      </c>
      <c r="U193" s="13">
        <f t="shared" si="55"/>
        <v>6250</v>
      </c>
      <c r="V193" s="13">
        <f t="shared" si="56"/>
        <v>1120</v>
      </c>
      <c r="W193" s="13">
        <f t="shared" si="57"/>
        <v>5130</v>
      </c>
      <c r="X193" s="13">
        <v>120</v>
      </c>
      <c r="Y193" s="13">
        <f t="shared" si="58"/>
        <v>15000</v>
      </c>
      <c r="Z193" s="13">
        <f t="shared" si="59"/>
        <v>2688</v>
      </c>
      <c r="AA193" s="13">
        <f t="shared" si="60"/>
        <v>12312</v>
      </c>
      <c r="AB193" s="13">
        <v>103</v>
      </c>
      <c r="AC193" s="13">
        <f t="shared" si="61"/>
        <v>12875</v>
      </c>
      <c r="AD193" s="13">
        <f t="shared" si="62"/>
        <v>2307.1999999999998</v>
      </c>
      <c r="AE193" s="13">
        <f t="shared" si="63"/>
        <v>10567.8</v>
      </c>
      <c r="AF193" s="13">
        <v>69</v>
      </c>
      <c r="AG193" s="13">
        <f t="shared" si="64"/>
        <v>8625</v>
      </c>
      <c r="AH193" s="13">
        <f t="shared" si="65"/>
        <v>1545.6</v>
      </c>
      <c r="AI193" s="13">
        <f t="shared" si="66"/>
        <v>7079.4</v>
      </c>
      <c r="AJ193" s="12" t="s">
        <v>155</v>
      </c>
      <c r="AK193">
        <v>100</v>
      </c>
    </row>
    <row r="194" spans="1:37" x14ac:dyDescent="0.35">
      <c r="A194" t="s">
        <v>19</v>
      </c>
      <c r="B194" t="s">
        <v>132</v>
      </c>
      <c r="C194" s="2" t="s">
        <v>157</v>
      </c>
      <c r="D194" s="12">
        <v>30</v>
      </c>
      <c r="E194" s="12">
        <f>VLOOKUP(C194,Information!$B$24:$C$42,2)</f>
        <v>2.8</v>
      </c>
      <c r="F194" s="12">
        <f t="shared" si="45"/>
        <v>84</v>
      </c>
      <c r="G194" s="12">
        <v>200</v>
      </c>
      <c r="H194" s="13">
        <v>20</v>
      </c>
      <c r="I194" s="13">
        <f t="shared" si="46"/>
        <v>4000</v>
      </c>
      <c r="J194" s="13">
        <f t="shared" si="47"/>
        <v>1680</v>
      </c>
      <c r="K194" s="13">
        <f t="shared" si="48"/>
        <v>2320</v>
      </c>
      <c r="L194" s="13">
        <v>25</v>
      </c>
      <c r="M194" s="13">
        <f t="shared" si="49"/>
        <v>5000</v>
      </c>
      <c r="N194" s="13">
        <f t="shared" si="50"/>
        <v>2100</v>
      </c>
      <c r="O194" s="13">
        <f t="shared" si="51"/>
        <v>2900</v>
      </c>
      <c r="P194" s="13">
        <v>60</v>
      </c>
      <c r="Q194" s="13">
        <f t="shared" si="52"/>
        <v>12000</v>
      </c>
      <c r="R194" s="13">
        <f t="shared" si="53"/>
        <v>5040</v>
      </c>
      <c r="S194" s="13">
        <f t="shared" si="54"/>
        <v>6960</v>
      </c>
      <c r="T194" s="13">
        <v>45</v>
      </c>
      <c r="U194" s="13">
        <f t="shared" si="55"/>
        <v>9000</v>
      </c>
      <c r="V194" s="13">
        <f t="shared" si="56"/>
        <v>3780</v>
      </c>
      <c r="W194" s="13">
        <f t="shared" si="57"/>
        <v>5220</v>
      </c>
      <c r="X194" s="13">
        <v>55</v>
      </c>
      <c r="Y194" s="13">
        <f t="shared" si="58"/>
        <v>11000</v>
      </c>
      <c r="Z194" s="13">
        <f t="shared" si="59"/>
        <v>4620</v>
      </c>
      <c r="AA194" s="13">
        <f t="shared" si="60"/>
        <v>6380</v>
      </c>
      <c r="AB194" s="13">
        <v>130</v>
      </c>
      <c r="AC194" s="13">
        <f t="shared" si="61"/>
        <v>26000</v>
      </c>
      <c r="AD194" s="13">
        <f t="shared" si="62"/>
        <v>10920</v>
      </c>
      <c r="AE194" s="13">
        <f t="shared" si="63"/>
        <v>15080</v>
      </c>
      <c r="AF194" s="13">
        <v>0</v>
      </c>
      <c r="AG194" s="13">
        <f t="shared" si="64"/>
        <v>0</v>
      </c>
      <c r="AH194" s="13">
        <f t="shared" si="65"/>
        <v>0</v>
      </c>
      <c r="AI194" s="13">
        <f t="shared" si="66"/>
        <v>0</v>
      </c>
      <c r="AJ194" s="12" t="s">
        <v>155</v>
      </c>
      <c r="AK194">
        <v>91</v>
      </c>
    </row>
    <row r="195" spans="1:37" x14ac:dyDescent="0.35">
      <c r="A195" t="s">
        <v>38</v>
      </c>
      <c r="B195" t="s">
        <v>133</v>
      </c>
      <c r="C195" s="2" t="s">
        <v>157</v>
      </c>
      <c r="D195" s="12">
        <v>30</v>
      </c>
      <c r="E195" s="12">
        <f>VLOOKUP(C195,Information!$B$24:$C$42,2)</f>
        <v>2.8</v>
      </c>
      <c r="F195" s="12">
        <f t="shared" ref="F195:F203" si="67">E195*D195</f>
        <v>84</v>
      </c>
      <c r="G195" s="12">
        <v>280</v>
      </c>
      <c r="H195" s="13">
        <v>12</v>
      </c>
      <c r="I195" s="13">
        <f t="shared" ref="I195:I203" si="68">H195*G195</f>
        <v>3360</v>
      </c>
      <c r="J195" s="13">
        <f t="shared" ref="J195:J203" si="69">H195*F195</f>
        <v>1008</v>
      </c>
      <c r="K195" s="13">
        <f t="shared" ref="K195:K203" si="70">I195-J195</f>
        <v>2352</v>
      </c>
      <c r="L195" s="13">
        <v>12</v>
      </c>
      <c r="M195" s="13">
        <f t="shared" ref="M195:M203" si="71">L195*G195</f>
        <v>3360</v>
      </c>
      <c r="N195" s="13">
        <f t="shared" ref="N195:N203" si="72">L195*F195</f>
        <v>1008</v>
      </c>
      <c r="O195" s="13">
        <f t="shared" ref="O195:O203" si="73">M195-N195</f>
        <v>2352</v>
      </c>
      <c r="P195" s="13">
        <v>9</v>
      </c>
      <c r="Q195" s="13">
        <f t="shared" ref="Q195:Q203" si="74">P195*G195</f>
        <v>2520</v>
      </c>
      <c r="R195" s="13">
        <f t="shared" ref="R195:R203" si="75">P195*F195</f>
        <v>756</v>
      </c>
      <c r="S195" s="13">
        <f t="shared" ref="S195:S203" si="76">Q195-R195</f>
        <v>1764</v>
      </c>
      <c r="T195" s="13">
        <v>10</v>
      </c>
      <c r="U195" s="13">
        <f t="shared" ref="U195:U203" si="77">T195*G195</f>
        <v>2800</v>
      </c>
      <c r="V195" s="13">
        <f t="shared" ref="V195:V203" si="78">F195*T195</f>
        <v>840</v>
      </c>
      <c r="W195" s="13">
        <f t="shared" ref="W195:W203" si="79">U195-V195</f>
        <v>1960</v>
      </c>
      <c r="X195" s="13">
        <v>13</v>
      </c>
      <c r="Y195" s="13">
        <f t="shared" ref="Y195:Y203" si="80">X195*G195</f>
        <v>3640</v>
      </c>
      <c r="Z195" s="13">
        <f t="shared" ref="Z195:Z203" si="81">X195*F195</f>
        <v>1092</v>
      </c>
      <c r="AA195" s="13">
        <f t="shared" ref="AA195:AA203" si="82">Y195-Z195</f>
        <v>2548</v>
      </c>
      <c r="AB195" s="13">
        <v>13</v>
      </c>
      <c r="AC195" s="13">
        <f t="shared" ref="AC195:AC203" si="83">AB195*G195</f>
        <v>3640</v>
      </c>
      <c r="AD195" s="13">
        <f t="shared" ref="AD195:AD203" si="84">AB195*F195</f>
        <v>1092</v>
      </c>
      <c r="AE195" s="13">
        <f t="shared" ref="AE195:AE203" si="85">AC195-AD195</f>
        <v>2548</v>
      </c>
      <c r="AF195" s="13">
        <v>15</v>
      </c>
      <c r="AG195" s="13">
        <f t="shared" ref="AG195:AG203" si="86">AF195*G195</f>
        <v>4200</v>
      </c>
      <c r="AH195" s="13">
        <f t="shared" ref="AH195:AH203" si="87">AF195*F195</f>
        <v>1260</v>
      </c>
      <c r="AI195" s="13">
        <f t="shared" ref="AI195:AI203" si="88">AG195-AH195</f>
        <v>2940</v>
      </c>
      <c r="AJ195" s="12" t="s">
        <v>155</v>
      </c>
      <c r="AK195">
        <v>93</v>
      </c>
    </row>
    <row r="196" spans="1:37" x14ac:dyDescent="0.35">
      <c r="A196" t="s">
        <v>2</v>
      </c>
      <c r="B196" t="s">
        <v>134</v>
      </c>
      <c r="C196" s="2" t="s">
        <v>157</v>
      </c>
      <c r="D196" s="12">
        <v>45</v>
      </c>
      <c r="E196" s="12">
        <f>VLOOKUP(C196,Information!$B$24:$C$42,2)</f>
        <v>2.8</v>
      </c>
      <c r="F196" s="12">
        <f t="shared" si="67"/>
        <v>125.99999999999999</v>
      </c>
      <c r="G196" s="12">
        <v>300</v>
      </c>
      <c r="H196" s="13">
        <v>23</v>
      </c>
      <c r="I196" s="13">
        <f t="shared" si="68"/>
        <v>6900</v>
      </c>
      <c r="J196" s="13">
        <f t="shared" si="69"/>
        <v>2897.9999999999995</v>
      </c>
      <c r="K196" s="13">
        <f t="shared" si="70"/>
        <v>4002.0000000000005</v>
      </c>
      <c r="L196" s="13">
        <v>20</v>
      </c>
      <c r="M196" s="13">
        <f t="shared" si="71"/>
        <v>6000</v>
      </c>
      <c r="N196" s="13">
        <f t="shared" si="72"/>
        <v>2519.9999999999995</v>
      </c>
      <c r="O196" s="13">
        <f t="shared" si="73"/>
        <v>3480.0000000000005</v>
      </c>
      <c r="P196" s="13">
        <v>15</v>
      </c>
      <c r="Q196" s="13">
        <f t="shared" si="74"/>
        <v>4500</v>
      </c>
      <c r="R196" s="13">
        <f t="shared" si="75"/>
        <v>1889.9999999999998</v>
      </c>
      <c r="S196" s="13">
        <f t="shared" si="76"/>
        <v>2610</v>
      </c>
      <c r="T196" s="13">
        <v>10</v>
      </c>
      <c r="U196" s="13">
        <f t="shared" si="77"/>
        <v>3000</v>
      </c>
      <c r="V196" s="13">
        <f t="shared" si="78"/>
        <v>1259.9999999999998</v>
      </c>
      <c r="W196" s="13">
        <f t="shared" si="79"/>
        <v>1740.0000000000002</v>
      </c>
      <c r="X196" s="13">
        <v>13</v>
      </c>
      <c r="Y196" s="13">
        <f t="shared" si="80"/>
        <v>3900</v>
      </c>
      <c r="Z196" s="13">
        <f t="shared" si="81"/>
        <v>1637.9999999999998</v>
      </c>
      <c r="AA196" s="13">
        <f t="shared" si="82"/>
        <v>2262</v>
      </c>
      <c r="AB196" s="13">
        <v>20</v>
      </c>
      <c r="AC196" s="13">
        <f t="shared" si="83"/>
        <v>6000</v>
      </c>
      <c r="AD196" s="13">
        <f t="shared" si="84"/>
        <v>2519.9999999999995</v>
      </c>
      <c r="AE196" s="13">
        <f t="shared" si="85"/>
        <v>3480.0000000000005</v>
      </c>
      <c r="AF196" s="13">
        <v>15</v>
      </c>
      <c r="AG196" s="13">
        <f t="shared" si="86"/>
        <v>4500</v>
      </c>
      <c r="AH196" s="13">
        <f t="shared" si="87"/>
        <v>1889.9999999999998</v>
      </c>
      <c r="AI196" s="13">
        <f t="shared" si="88"/>
        <v>2610</v>
      </c>
      <c r="AJ196" s="12" t="s">
        <v>155</v>
      </c>
      <c r="AK196">
        <v>98</v>
      </c>
    </row>
    <row r="197" spans="1:37" x14ac:dyDescent="0.35">
      <c r="A197" t="s">
        <v>44</v>
      </c>
      <c r="B197" t="s">
        <v>135</v>
      </c>
      <c r="C197" s="2" t="s">
        <v>157</v>
      </c>
      <c r="D197" s="12">
        <v>6</v>
      </c>
      <c r="E197" s="12">
        <f>VLOOKUP(C197,Information!$B$24:$C$42,2)</f>
        <v>2.8</v>
      </c>
      <c r="F197" s="12">
        <f t="shared" si="67"/>
        <v>16.799999999999997</v>
      </c>
      <c r="G197" s="12">
        <v>130</v>
      </c>
      <c r="H197" s="13">
        <v>85</v>
      </c>
      <c r="I197" s="13">
        <f t="shared" si="68"/>
        <v>11050</v>
      </c>
      <c r="J197" s="13">
        <f t="shared" si="69"/>
        <v>1427.9999999999998</v>
      </c>
      <c r="K197" s="13">
        <f t="shared" si="70"/>
        <v>9622</v>
      </c>
      <c r="L197" s="13">
        <v>34</v>
      </c>
      <c r="M197" s="13">
        <f t="shared" si="71"/>
        <v>4420</v>
      </c>
      <c r="N197" s="13">
        <f t="shared" si="72"/>
        <v>571.19999999999993</v>
      </c>
      <c r="O197" s="13">
        <f t="shared" si="73"/>
        <v>3848.8</v>
      </c>
      <c r="P197" s="13">
        <v>33</v>
      </c>
      <c r="Q197" s="13">
        <f t="shared" si="74"/>
        <v>4290</v>
      </c>
      <c r="R197" s="13">
        <f t="shared" si="75"/>
        <v>554.39999999999986</v>
      </c>
      <c r="S197" s="13">
        <f t="shared" si="76"/>
        <v>3735.6000000000004</v>
      </c>
      <c r="T197" s="13">
        <v>10</v>
      </c>
      <c r="U197" s="13">
        <f t="shared" si="77"/>
        <v>1300</v>
      </c>
      <c r="V197" s="13">
        <f t="shared" si="78"/>
        <v>167.99999999999997</v>
      </c>
      <c r="W197" s="13">
        <f t="shared" si="79"/>
        <v>1132</v>
      </c>
      <c r="X197" s="13">
        <v>0</v>
      </c>
      <c r="Y197" s="13">
        <f t="shared" si="80"/>
        <v>0</v>
      </c>
      <c r="Z197" s="13">
        <f t="shared" si="81"/>
        <v>0</v>
      </c>
      <c r="AA197" s="13">
        <f t="shared" si="82"/>
        <v>0</v>
      </c>
      <c r="AB197" s="13">
        <v>0</v>
      </c>
      <c r="AC197" s="13">
        <f t="shared" si="83"/>
        <v>0</v>
      </c>
      <c r="AD197" s="13">
        <f t="shared" si="84"/>
        <v>0</v>
      </c>
      <c r="AE197" s="13">
        <f t="shared" si="85"/>
        <v>0</v>
      </c>
      <c r="AF197" s="13">
        <v>0</v>
      </c>
      <c r="AG197" s="13">
        <f t="shared" si="86"/>
        <v>0</v>
      </c>
      <c r="AH197" s="13">
        <f t="shared" si="87"/>
        <v>0</v>
      </c>
      <c r="AI197" s="13">
        <f t="shared" si="88"/>
        <v>0</v>
      </c>
      <c r="AJ197" s="12" t="s">
        <v>155</v>
      </c>
      <c r="AK197">
        <v>92</v>
      </c>
    </row>
    <row r="198" spans="1:37" x14ac:dyDescent="0.35">
      <c r="A198" t="s">
        <v>45</v>
      </c>
      <c r="B198" t="s">
        <v>136</v>
      </c>
      <c r="C198" s="2" t="s">
        <v>157</v>
      </c>
      <c r="D198" s="12">
        <v>25</v>
      </c>
      <c r="E198" s="12">
        <f>VLOOKUP(C198,Information!$B$24:$C$42,2)</f>
        <v>2.8</v>
      </c>
      <c r="F198" s="12">
        <f t="shared" si="67"/>
        <v>70</v>
      </c>
      <c r="G198" s="12">
        <v>99</v>
      </c>
      <c r="H198" s="13">
        <v>65</v>
      </c>
      <c r="I198" s="13">
        <f t="shared" si="68"/>
        <v>6435</v>
      </c>
      <c r="J198" s="13">
        <f t="shared" si="69"/>
        <v>4550</v>
      </c>
      <c r="K198" s="13">
        <f t="shared" si="70"/>
        <v>1885</v>
      </c>
      <c r="L198" s="13">
        <v>50</v>
      </c>
      <c r="M198" s="13">
        <f t="shared" si="71"/>
        <v>4950</v>
      </c>
      <c r="N198" s="13">
        <f t="shared" si="72"/>
        <v>3500</v>
      </c>
      <c r="O198" s="13">
        <f t="shared" si="73"/>
        <v>1450</v>
      </c>
      <c r="P198" s="13">
        <v>95</v>
      </c>
      <c r="Q198" s="13">
        <f t="shared" si="74"/>
        <v>9405</v>
      </c>
      <c r="R198" s="13">
        <f t="shared" si="75"/>
        <v>6650</v>
      </c>
      <c r="S198" s="13">
        <f t="shared" si="76"/>
        <v>2755</v>
      </c>
      <c r="T198" s="13">
        <v>89</v>
      </c>
      <c r="U198" s="13">
        <f t="shared" si="77"/>
        <v>8811</v>
      </c>
      <c r="V198" s="13">
        <f t="shared" si="78"/>
        <v>6230</v>
      </c>
      <c r="W198" s="13">
        <f t="shared" si="79"/>
        <v>2581</v>
      </c>
      <c r="X198" s="13">
        <v>66</v>
      </c>
      <c r="Y198" s="13">
        <f t="shared" si="80"/>
        <v>6534</v>
      </c>
      <c r="Z198" s="13">
        <f t="shared" si="81"/>
        <v>4620</v>
      </c>
      <c r="AA198" s="13">
        <f t="shared" si="82"/>
        <v>1914</v>
      </c>
      <c r="AB198" s="13">
        <v>30</v>
      </c>
      <c r="AC198" s="13">
        <f t="shared" si="83"/>
        <v>2970</v>
      </c>
      <c r="AD198" s="13">
        <f t="shared" si="84"/>
        <v>2100</v>
      </c>
      <c r="AE198" s="13">
        <f t="shared" si="85"/>
        <v>870</v>
      </c>
      <c r="AF198" s="13">
        <v>0</v>
      </c>
      <c r="AG198" s="13">
        <f t="shared" si="86"/>
        <v>0</v>
      </c>
      <c r="AH198" s="13">
        <f t="shared" si="87"/>
        <v>0</v>
      </c>
      <c r="AI198" s="13">
        <f t="shared" si="88"/>
        <v>0</v>
      </c>
      <c r="AJ198" s="12" t="s">
        <v>155</v>
      </c>
      <c r="AK198">
        <v>93</v>
      </c>
    </row>
    <row r="199" spans="1:37" x14ac:dyDescent="0.35">
      <c r="A199" t="s">
        <v>14</v>
      </c>
      <c r="B199" t="s">
        <v>137</v>
      </c>
      <c r="C199" s="2" t="s">
        <v>157</v>
      </c>
      <c r="D199" s="12">
        <v>30</v>
      </c>
      <c r="E199" s="12">
        <f>VLOOKUP(C199,Information!$B$24:$C$42,2)</f>
        <v>2.8</v>
      </c>
      <c r="F199" s="12">
        <f t="shared" si="67"/>
        <v>84</v>
      </c>
      <c r="G199" s="12">
        <v>250</v>
      </c>
      <c r="H199" s="13">
        <v>15</v>
      </c>
      <c r="I199" s="13">
        <f t="shared" si="68"/>
        <v>3750</v>
      </c>
      <c r="J199" s="13">
        <f t="shared" si="69"/>
        <v>1260</v>
      </c>
      <c r="K199" s="13">
        <f t="shared" si="70"/>
        <v>2490</v>
      </c>
      <c r="L199" s="13">
        <v>17</v>
      </c>
      <c r="M199" s="13">
        <f t="shared" si="71"/>
        <v>4250</v>
      </c>
      <c r="N199" s="13">
        <f t="shared" si="72"/>
        <v>1428</v>
      </c>
      <c r="O199" s="13">
        <f t="shared" si="73"/>
        <v>2822</v>
      </c>
      <c r="P199" s="13">
        <v>15</v>
      </c>
      <c r="Q199" s="13">
        <f t="shared" si="74"/>
        <v>3750</v>
      </c>
      <c r="R199" s="13">
        <f t="shared" si="75"/>
        <v>1260</v>
      </c>
      <c r="S199" s="13">
        <f t="shared" si="76"/>
        <v>2490</v>
      </c>
      <c r="T199" s="13">
        <v>20</v>
      </c>
      <c r="U199" s="13">
        <f t="shared" si="77"/>
        <v>5000</v>
      </c>
      <c r="V199" s="13">
        <f t="shared" si="78"/>
        <v>1680</v>
      </c>
      <c r="W199" s="13">
        <f t="shared" si="79"/>
        <v>3320</v>
      </c>
      <c r="X199" s="13">
        <v>35</v>
      </c>
      <c r="Y199" s="13">
        <f t="shared" si="80"/>
        <v>8750</v>
      </c>
      <c r="Z199" s="13">
        <f t="shared" si="81"/>
        <v>2940</v>
      </c>
      <c r="AA199" s="13">
        <f t="shared" si="82"/>
        <v>5810</v>
      </c>
      <c r="AB199" s="13">
        <v>24</v>
      </c>
      <c r="AC199" s="13">
        <f t="shared" si="83"/>
        <v>6000</v>
      </c>
      <c r="AD199" s="13">
        <f t="shared" si="84"/>
        <v>2016</v>
      </c>
      <c r="AE199" s="13">
        <f t="shared" si="85"/>
        <v>3984</v>
      </c>
      <c r="AF199" s="13">
        <v>15</v>
      </c>
      <c r="AG199" s="13">
        <f t="shared" si="86"/>
        <v>3750</v>
      </c>
      <c r="AH199" s="13">
        <f t="shared" si="87"/>
        <v>1260</v>
      </c>
      <c r="AI199" s="13">
        <f t="shared" si="88"/>
        <v>2490</v>
      </c>
      <c r="AJ199" s="12" t="s">
        <v>155</v>
      </c>
      <c r="AK199">
        <v>90</v>
      </c>
    </row>
    <row r="200" spans="1:37" x14ac:dyDescent="0.35">
      <c r="A200" t="s">
        <v>41</v>
      </c>
      <c r="B200" t="s">
        <v>138</v>
      </c>
      <c r="C200" s="2" t="s">
        <v>157</v>
      </c>
      <c r="D200" s="12">
        <v>30</v>
      </c>
      <c r="E200" s="12">
        <f>VLOOKUP(C200,Information!$B$24:$C$42,2)</f>
        <v>2.8</v>
      </c>
      <c r="F200" s="12">
        <f t="shared" si="67"/>
        <v>84</v>
      </c>
      <c r="G200" s="12">
        <v>300</v>
      </c>
      <c r="H200" s="13">
        <v>25</v>
      </c>
      <c r="I200" s="13">
        <f t="shared" si="68"/>
        <v>7500</v>
      </c>
      <c r="J200" s="13">
        <f t="shared" si="69"/>
        <v>2100</v>
      </c>
      <c r="K200" s="13">
        <f t="shared" si="70"/>
        <v>5400</v>
      </c>
      <c r="L200" s="13">
        <v>30</v>
      </c>
      <c r="M200" s="13">
        <f t="shared" si="71"/>
        <v>9000</v>
      </c>
      <c r="N200" s="13">
        <f t="shared" si="72"/>
        <v>2520</v>
      </c>
      <c r="O200" s="13">
        <f t="shared" si="73"/>
        <v>6480</v>
      </c>
      <c r="P200" s="13">
        <v>10</v>
      </c>
      <c r="Q200" s="13">
        <f t="shared" si="74"/>
        <v>3000</v>
      </c>
      <c r="R200" s="13">
        <f t="shared" si="75"/>
        <v>840</v>
      </c>
      <c r="S200" s="13">
        <f t="shared" si="76"/>
        <v>2160</v>
      </c>
      <c r="T200" s="13">
        <v>20</v>
      </c>
      <c r="U200" s="13">
        <f t="shared" si="77"/>
        <v>6000</v>
      </c>
      <c r="V200" s="13">
        <f t="shared" si="78"/>
        <v>1680</v>
      </c>
      <c r="W200" s="13">
        <f t="shared" si="79"/>
        <v>4320</v>
      </c>
      <c r="X200" s="13">
        <v>43</v>
      </c>
      <c r="Y200" s="13">
        <f t="shared" si="80"/>
        <v>12900</v>
      </c>
      <c r="Z200" s="13">
        <f t="shared" si="81"/>
        <v>3612</v>
      </c>
      <c r="AA200" s="13">
        <f t="shared" si="82"/>
        <v>9288</v>
      </c>
      <c r="AB200" s="13">
        <v>55</v>
      </c>
      <c r="AC200" s="13">
        <f t="shared" si="83"/>
        <v>16500</v>
      </c>
      <c r="AD200" s="13">
        <f t="shared" si="84"/>
        <v>4620</v>
      </c>
      <c r="AE200" s="13">
        <f t="shared" si="85"/>
        <v>11880</v>
      </c>
      <c r="AF200" s="13">
        <v>10</v>
      </c>
      <c r="AG200" s="13">
        <f t="shared" si="86"/>
        <v>3000</v>
      </c>
      <c r="AH200" s="13">
        <f t="shared" si="87"/>
        <v>840</v>
      </c>
      <c r="AI200" s="13">
        <f t="shared" si="88"/>
        <v>2160</v>
      </c>
      <c r="AJ200" s="12" t="s">
        <v>155</v>
      </c>
      <c r="AK200">
        <v>98</v>
      </c>
    </row>
    <row r="201" spans="1:37" x14ac:dyDescent="0.35">
      <c r="A201" t="s">
        <v>20</v>
      </c>
      <c r="B201" t="s">
        <v>139</v>
      </c>
      <c r="C201" s="2" t="s">
        <v>157</v>
      </c>
      <c r="D201" s="12">
        <v>30</v>
      </c>
      <c r="E201" s="12">
        <f>VLOOKUP(C201,Information!$B$24:$C$42,2)</f>
        <v>2.8</v>
      </c>
      <c r="F201" s="12">
        <f t="shared" si="67"/>
        <v>84</v>
      </c>
      <c r="G201" s="12">
        <v>280</v>
      </c>
      <c r="H201" s="13">
        <v>35</v>
      </c>
      <c r="I201" s="13">
        <f t="shared" si="68"/>
        <v>9800</v>
      </c>
      <c r="J201" s="13">
        <f t="shared" si="69"/>
        <v>2940</v>
      </c>
      <c r="K201" s="13">
        <f t="shared" si="70"/>
        <v>6860</v>
      </c>
      <c r="L201" s="13">
        <v>55</v>
      </c>
      <c r="M201" s="13">
        <f t="shared" si="71"/>
        <v>15400</v>
      </c>
      <c r="N201" s="13">
        <f t="shared" si="72"/>
        <v>4620</v>
      </c>
      <c r="O201" s="13">
        <f t="shared" si="73"/>
        <v>10780</v>
      </c>
      <c r="P201" s="13">
        <v>2</v>
      </c>
      <c r="Q201" s="13">
        <f t="shared" si="74"/>
        <v>560</v>
      </c>
      <c r="R201" s="13">
        <f t="shared" si="75"/>
        <v>168</v>
      </c>
      <c r="S201" s="13">
        <f t="shared" si="76"/>
        <v>392</v>
      </c>
      <c r="T201" s="13">
        <v>10</v>
      </c>
      <c r="U201" s="13">
        <f t="shared" si="77"/>
        <v>2800</v>
      </c>
      <c r="V201" s="13">
        <f t="shared" si="78"/>
        <v>840</v>
      </c>
      <c r="W201" s="13">
        <f t="shared" si="79"/>
        <v>1960</v>
      </c>
      <c r="X201" s="13">
        <v>62</v>
      </c>
      <c r="Y201" s="13">
        <f t="shared" si="80"/>
        <v>17360</v>
      </c>
      <c r="Z201" s="13">
        <f t="shared" si="81"/>
        <v>5208</v>
      </c>
      <c r="AA201" s="13">
        <f t="shared" si="82"/>
        <v>12152</v>
      </c>
      <c r="AB201" s="13">
        <v>57</v>
      </c>
      <c r="AC201" s="13">
        <f t="shared" si="83"/>
        <v>15960</v>
      </c>
      <c r="AD201" s="13">
        <f t="shared" si="84"/>
        <v>4788</v>
      </c>
      <c r="AE201" s="13">
        <f t="shared" si="85"/>
        <v>11172</v>
      </c>
      <c r="AF201" s="13">
        <v>315</v>
      </c>
      <c r="AG201" s="13">
        <f t="shared" si="86"/>
        <v>88200</v>
      </c>
      <c r="AH201" s="13">
        <f t="shared" si="87"/>
        <v>26460</v>
      </c>
      <c r="AI201" s="13">
        <f t="shared" si="88"/>
        <v>61740</v>
      </c>
      <c r="AJ201" s="12" t="s">
        <v>155</v>
      </c>
      <c r="AK201">
        <v>92</v>
      </c>
    </row>
    <row r="202" spans="1:37" x14ac:dyDescent="0.35">
      <c r="A202" t="s">
        <v>40</v>
      </c>
      <c r="B202" t="s">
        <v>140</v>
      </c>
      <c r="C202" s="2" t="s">
        <v>157</v>
      </c>
      <c r="D202" s="12">
        <v>7</v>
      </c>
      <c r="E202" s="12">
        <f>VLOOKUP(C202,Information!$B$24:$C$42,2)</f>
        <v>2.8</v>
      </c>
      <c r="F202" s="12">
        <f t="shared" si="67"/>
        <v>19.599999999999998</v>
      </c>
      <c r="G202" s="12">
        <v>120</v>
      </c>
      <c r="H202" s="13">
        <v>10</v>
      </c>
      <c r="I202" s="13">
        <f t="shared" si="68"/>
        <v>1200</v>
      </c>
      <c r="J202" s="13">
        <f t="shared" si="69"/>
        <v>195.99999999999997</v>
      </c>
      <c r="K202" s="13">
        <f t="shared" si="70"/>
        <v>1004</v>
      </c>
      <c r="L202" s="13"/>
      <c r="M202" s="13">
        <f t="shared" si="71"/>
        <v>0</v>
      </c>
      <c r="N202" s="13">
        <f t="shared" si="72"/>
        <v>0</v>
      </c>
      <c r="O202" s="13">
        <f t="shared" si="73"/>
        <v>0</v>
      </c>
      <c r="P202" s="13"/>
      <c r="Q202" s="13">
        <f t="shared" si="74"/>
        <v>0</v>
      </c>
      <c r="R202" s="13">
        <f t="shared" si="75"/>
        <v>0</v>
      </c>
      <c r="S202" s="13">
        <f t="shared" si="76"/>
        <v>0</v>
      </c>
      <c r="T202" s="13"/>
      <c r="U202" s="13">
        <f t="shared" si="77"/>
        <v>0</v>
      </c>
      <c r="V202" s="13">
        <f t="shared" si="78"/>
        <v>0</v>
      </c>
      <c r="W202" s="13">
        <f t="shared" si="79"/>
        <v>0</v>
      </c>
      <c r="X202" s="13"/>
      <c r="Y202" s="13">
        <f t="shared" si="80"/>
        <v>0</v>
      </c>
      <c r="Z202" s="13">
        <f t="shared" si="81"/>
        <v>0</v>
      </c>
      <c r="AA202" s="13">
        <f t="shared" si="82"/>
        <v>0</v>
      </c>
      <c r="AB202" s="13"/>
      <c r="AC202" s="13">
        <f t="shared" si="83"/>
        <v>0</v>
      </c>
      <c r="AD202" s="13">
        <f t="shared" si="84"/>
        <v>0</v>
      </c>
      <c r="AE202" s="13">
        <f t="shared" si="85"/>
        <v>0</v>
      </c>
      <c r="AF202" s="13"/>
      <c r="AG202" s="13">
        <f t="shared" si="86"/>
        <v>0</v>
      </c>
      <c r="AH202" s="13">
        <f t="shared" si="87"/>
        <v>0</v>
      </c>
      <c r="AI202" s="13">
        <f t="shared" si="88"/>
        <v>0</v>
      </c>
      <c r="AJ202" s="12" t="s">
        <v>155</v>
      </c>
      <c r="AK202">
        <v>98</v>
      </c>
    </row>
    <row r="203" spans="1:37" x14ac:dyDescent="0.35">
      <c r="A203" t="s">
        <v>43</v>
      </c>
      <c r="B203" t="s">
        <v>135</v>
      </c>
      <c r="C203" s="2" t="s">
        <v>157</v>
      </c>
      <c r="D203" s="12">
        <v>5</v>
      </c>
      <c r="E203" s="12">
        <f>VLOOKUP(C203,Information!$B$24:$C$42,2)</f>
        <v>2.8</v>
      </c>
      <c r="F203" s="12">
        <f t="shared" si="67"/>
        <v>14</v>
      </c>
      <c r="G203" s="12">
        <v>100</v>
      </c>
      <c r="H203" s="13">
        <v>5</v>
      </c>
      <c r="I203" s="13">
        <f t="shared" si="68"/>
        <v>500</v>
      </c>
      <c r="J203" s="13">
        <f t="shared" si="69"/>
        <v>70</v>
      </c>
      <c r="K203" s="13">
        <f t="shared" si="70"/>
        <v>430</v>
      </c>
      <c r="L203" s="13">
        <v>7</v>
      </c>
      <c r="M203" s="13">
        <f t="shared" si="71"/>
        <v>700</v>
      </c>
      <c r="N203" s="13">
        <f t="shared" si="72"/>
        <v>98</v>
      </c>
      <c r="O203" s="13">
        <f t="shared" si="73"/>
        <v>602</v>
      </c>
      <c r="P203" s="13">
        <v>3</v>
      </c>
      <c r="Q203" s="13">
        <f t="shared" si="74"/>
        <v>300</v>
      </c>
      <c r="R203" s="13">
        <f t="shared" si="75"/>
        <v>42</v>
      </c>
      <c r="S203" s="13">
        <f t="shared" si="76"/>
        <v>258</v>
      </c>
      <c r="T203" s="13">
        <v>8</v>
      </c>
      <c r="U203" s="13">
        <f t="shared" si="77"/>
        <v>800</v>
      </c>
      <c r="V203" s="13">
        <f t="shared" si="78"/>
        <v>112</v>
      </c>
      <c r="W203" s="13">
        <f t="shared" si="79"/>
        <v>688</v>
      </c>
      <c r="X203" s="13">
        <v>0</v>
      </c>
      <c r="Y203" s="13">
        <f t="shared" si="80"/>
        <v>0</v>
      </c>
      <c r="Z203" s="13">
        <f t="shared" si="81"/>
        <v>0</v>
      </c>
      <c r="AA203" s="13">
        <f t="shared" si="82"/>
        <v>0</v>
      </c>
      <c r="AB203" s="13">
        <v>0</v>
      </c>
      <c r="AC203" s="13">
        <f t="shared" si="83"/>
        <v>0</v>
      </c>
      <c r="AD203" s="13">
        <f t="shared" si="84"/>
        <v>0</v>
      </c>
      <c r="AE203" s="13">
        <f t="shared" si="85"/>
        <v>0</v>
      </c>
      <c r="AF203" s="13">
        <v>0</v>
      </c>
      <c r="AG203" s="13">
        <f t="shared" si="86"/>
        <v>0</v>
      </c>
      <c r="AH203" s="13">
        <f t="shared" si="87"/>
        <v>0</v>
      </c>
      <c r="AI203" s="13">
        <f t="shared" si="88"/>
        <v>0</v>
      </c>
      <c r="AJ203" s="12" t="s">
        <v>155</v>
      </c>
      <c r="AK203">
        <v>91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A6D9-14B7-4A4E-ADE2-042F2108CA3B}">
  <dimension ref="A1:C146"/>
  <sheetViews>
    <sheetView workbookViewId="0">
      <selection activeCell="K30" sqref="K30"/>
    </sheetView>
  </sheetViews>
  <sheetFormatPr defaultColWidth="10.81640625" defaultRowHeight="14.5" x14ac:dyDescent="0.35"/>
  <sheetData>
    <row r="1" spans="1:3" x14ac:dyDescent="0.35">
      <c r="A1" t="s">
        <v>296</v>
      </c>
      <c r="B1" t="s">
        <v>297</v>
      </c>
      <c r="C1" t="s">
        <v>155</v>
      </c>
    </row>
    <row r="2" spans="1:3" x14ac:dyDescent="0.35">
      <c r="A2">
        <v>91</v>
      </c>
      <c r="B2">
        <v>96</v>
      </c>
      <c r="C2">
        <v>90</v>
      </c>
    </row>
    <row r="3" spans="1:3" x14ac:dyDescent="0.35">
      <c r="A3">
        <v>97</v>
      </c>
      <c r="B3">
        <v>93</v>
      </c>
      <c r="C3">
        <v>97</v>
      </c>
    </row>
    <row r="4" spans="1:3" x14ac:dyDescent="0.35">
      <c r="A4">
        <v>94</v>
      </c>
      <c r="B4">
        <v>99</v>
      </c>
      <c r="C4">
        <v>96</v>
      </c>
    </row>
    <row r="5" spans="1:3" x14ac:dyDescent="0.35">
      <c r="A5">
        <v>95</v>
      </c>
      <c r="B5">
        <v>99</v>
      </c>
      <c r="C5">
        <v>96</v>
      </c>
    </row>
    <row r="6" spans="1:3" x14ac:dyDescent="0.35">
      <c r="A6">
        <v>92</v>
      </c>
      <c r="B6">
        <v>97</v>
      </c>
      <c r="C6">
        <v>90</v>
      </c>
    </row>
    <row r="7" spans="1:3" x14ac:dyDescent="0.35">
      <c r="A7">
        <v>92</v>
      </c>
      <c r="B7">
        <v>100</v>
      </c>
      <c r="C7">
        <v>91</v>
      </c>
    </row>
    <row r="8" spans="1:3" x14ac:dyDescent="0.35">
      <c r="A8">
        <v>90</v>
      </c>
      <c r="B8">
        <v>90</v>
      </c>
      <c r="C8">
        <v>94</v>
      </c>
    </row>
    <row r="9" spans="1:3" x14ac:dyDescent="0.35">
      <c r="A9">
        <v>97</v>
      </c>
      <c r="B9">
        <v>98</v>
      </c>
      <c r="C9">
        <v>97</v>
      </c>
    </row>
    <row r="10" spans="1:3" x14ac:dyDescent="0.35">
      <c r="A10">
        <v>96</v>
      </c>
      <c r="B10">
        <v>91</v>
      </c>
      <c r="C10">
        <v>96</v>
      </c>
    </row>
    <row r="11" spans="1:3" x14ac:dyDescent="0.35">
      <c r="A11">
        <v>95</v>
      </c>
      <c r="B11">
        <v>94</v>
      </c>
      <c r="C11">
        <v>100</v>
      </c>
    </row>
    <row r="12" spans="1:3" x14ac:dyDescent="0.35">
      <c r="A12">
        <v>95</v>
      </c>
      <c r="B12">
        <v>97</v>
      </c>
      <c r="C12">
        <v>91</v>
      </c>
    </row>
    <row r="13" spans="1:3" x14ac:dyDescent="0.35">
      <c r="A13">
        <v>97</v>
      </c>
      <c r="B13">
        <v>96</v>
      </c>
      <c r="C13">
        <v>93</v>
      </c>
    </row>
    <row r="14" spans="1:3" x14ac:dyDescent="0.35">
      <c r="A14">
        <v>95</v>
      </c>
      <c r="B14">
        <v>91</v>
      </c>
      <c r="C14">
        <v>98</v>
      </c>
    </row>
    <row r="15" spans="1:3" x14ac:dyDescent="0.35">
      <c r="A15">
        <v>94</v>
      </c>
      <c r="B15">
        <v>95</v>
      </c>
      <c r="C15">
        <v>92</v>
      </c>
    </row>
    <row r="16" spans="1:3" x14ac:dyDescent="0.35">
      <c r="A16">
        <v>95</v>
      </c>
      <c r="B16">
        <v>91</v>
      </c>
      <c r="C16">
        <v>93</v>
      </c>
    </row>
    <row r="17" spans="1:3" x14ac:dyDescent="0.35">
      <c r="A17">
        <v>90</v>
      </c>
      <c r="B17">
        <v>95</v>
      </c>
      <c r="C17">
        <v>90</v>
      </c>
    </row>
    <row r="18" spans="1:3" x14ac:dyDescent="0.35">
      <c r="A18">
        <v>91</v>
      </c>
      <c r="B18">
        <v>98</v>
      </c>
      <c r="C18">
        <v>98</v>
      </c>
    </row>
    <row r="19" spans="1:3" x14ac:dyDescent="0.35">
      <c r="A19">
        <v>100</v>
      </c>
      <c r="B19">
        <v>95</v>
      </c>
      <c r="C19">
        <v>92</v>
      </c>
    </row>
    <row r="20" spans="1:3" x14ac:dyDescent="0.35">
      <c r="A20">
        <v>94</v>
      </c>
      <c r="B20">
        <v>92</v>
      </c>
      <c r="C20">
        <v>98</v>
      </c>
    </row>
    <row r="21" spans="1:3" x14ac:dyDescent="0.35">
      <c r="A21">
        <v>90</v>
      </c>
      <c r="B21">
        <v>93</v>
      </c>
      <c r="C21">
        <v>91</v>
      </c>
    </row>
    <row r="22" spans="1:3" x14ac:dyDescent="0.35">
      <c r="A22">
        <v>93</v>
      </c>
      <c r="B22">
        <v>100</v>
      </c>
    </row>
    <row r="23" spans="1:3" x14ac:dyDescent="0.35">
      <c r="A23">
        <v>94</v>
      </c>
      <c r="B23">
        <v>94</v>
      </c>
    </row>
    <row r="24" spans="1:3" x14ac:dyDescent="0.35">
      <c r="A24">
        <v>97</v>
      </c>
      <c r="B24">
        <v>94</v>
      </c>
    </row>
    <row r="25" spans="1:3" x14ac:dyDescent="0.35">
      <c r="A25">
        <v>98</v>
      </c>
      <c r="B25">
        <v>100</v>
      </c>
    </row>
    <row r="26" spans="1:3" x14ac:dyDescent="0.35">
      <c r="A26">
        <v>98</v>
      </c>
      <c r="B26">
        <v>93</v>
      </c>
    </row>
    <row r="27" spans="1:3" x14ac:dyDescent="0.35">
      <c r="A27">
        <v>99</v>
      </c>
      <c r="B27">
        <v>90</v>
      </c>
    </row>
    <row r="28" spans="1:3" x14ac:dyDescent="0.35">
      <c r="A28">
        <v>93</v>
      </c>
      <c r="B28">
        <v>90</v>
      </c>
    </row>
    <row r="29" spans="1:3" x14ac:dyDescent="0.35">
      <c r="A29">
        <v>93</v>
      </c>
      <c r="B29">
        <v>92</v>
      </c>
    </row>
    <row r="30" spans="1:3" x14ac:dyDescent="0.35">
      <c r="A30">
        <v>93</v>
      </c>
      <c r="B30">
        <v>95</v>
      </c>
    </row>
    <row r="31" spans="1:3" x14ac:dyDescent="0.35">
      <c r="A31">
        <v>93</v>
      </c>
      <c r="B31">
        <v>99</v>
      </c>
    </row>
    <row r="32" spans="1:3" x14ac:dyDescent="0.35">
      <c r="A32">
        <v>99</v>
      </c>
      <c r="B32">
        <v>94</v>
      </c>
    </row>
    <row r="33" spans="1:2" x14ac:dyDescent="0.35">
      <c r="A33">
        <v>97</v>
      </c>
      <c r="B33">
        <v>99</v>
      </c>
    </row>
    <row r="34" spans="1:2" x14ac:dyDescent="0.35">
      <c r="A34">
        <v>96</v>
      </c>
      <c r="B34">
        <v>91</v>
      </c>
    </row>
    <row r="35" spans="1:2" x14ac:dyDescent="0.35">
      <c r="A35">
        <v>95</v>
      </c>
      <c r="B35">
        <v>97</v>
      </c>
    </row>
    <row r="36" spans="1:2" x14ac:dyDescent="0.35">
      <c r="A36">
        <v>96</v>
      </c>
      <c r="B36">
        <v>99</v>
      </c>
    </row>
    <row r="37" spans="1:2" x14ac:dyDescent="0.35">
      <c r="A37">
        <v>92</v>
      </c>
      <c r="B37">
        <v>90</v>
      </c>
    </row>
    <row r="38" spans="1:2" x14ac:dyDescent="0.35">
      <c r="A38">
        <v>98</v>
      </c>
      <c r="B38">
        <v>99</v>
      </c>
    </row>
    <row r="39" spans="1:2" x14ac:dyDescent="0.35">
      <c r="A39">
        <v>97</v>
      </c>
    </row>
    <row r="40" spans="1:2" x14ac:dyDescent="0.35">
      <c r="A40">
        <v>100</v>
      </c>
    </row>
    <row r="41" spans="1:2" x14ac:dyDescent="0.35">
      <c r="A41">
        <v>96</v>
      </c>
    </row>
    <row r="42" spans="1:2" x14ac:dyDescent="0.35">
      <c r="A42">
        <v>100</v>
      </c>
    </row>
    <row r="43" spans="1:2" x14ac:dyDescent="0.35">
      <c r="A43">
        <v>95</v>
      </c>
    </row>
    <row r="44" spans="1:2" x14ac:dyDescent="0.35">
      <c r="A44">
        <v>100</v>
      </c>
    </row>
    <row r="45" spans="1:2" x14ac:dyDescent="0.35">
      <c r="A45">
        <v>99</v>
      </c>
    </row>
    <row r="46" spans="1:2" x14ac:dyDescent="0.35">
      <c r="A46">
        <v>91</v>
      </c>
    </row>
    <row r="47" spans="1:2" x14ac:dyDescent="0.35">
      <c r="A47">
        <v>91</v>
      </c>
    </row>
    <row r="48" spans="1:2" x14ac:dyDescent="0.35">
      <c r="A48">
        <v>94</v>
      </c>
    </row>
    <row r="49" spans="1:1" x14ac:dyDescent="0.35">
      <c r="A49">
        <v>90</v>
      </c>
    </row>
    <row r="50" spans="1:1" x14ac:dyDescent="0.35">
      <c r="A50">
        <v>92</v>
      </c>
    </row>
    <row r="51" spans="1:1" x14ac:dyDescent="0.35">
      <c r="A51">
        <v>95</v>
      </c>
    </row>
    <row r="52" spans="1:1" x14ac:dyDescent="0.35">
      <c r="A52">
        <v>98</v>
      </c>
    </row>
    <row r="53" spans="1:1" x14ac:dyDescent="0.35">
      <c r="A53">
        <v>99</v>
      </c>
    </row>
    <row r="54" spans="1:1" x14ac:dyDescent="0.35">
      <c r="A54">
        <v>93</v>
      </c>
    </row>
    <row r="55" spans="1:1" x14ac:dyDescent="0.35">
      <c r="A55">
        <v>98</v>
      </c>
    </row>
    <row r="56" spans="1:1" x14ac:dyDescent="0.35">
      <c r="A56">
        <v>99</v>
      </c>
    </row>
    <row r="57" spans="1:1" x14ac:dyDescent="0.35">
      <c r="A57">
        <v>96</v>
      </c>
    </row>
    <row r="58" spans="1:1" x14ac:dyDescent="0.35">
      <c r="A58">
        <v>100</v>
      </c>
    </row>
    <row r="59" spans="1:1" x14ac:dyDescent="0.35">
      <c r="A59">
        <v>96</v>
      </c>
    </row>
    <row r="60" spans="1:1" x14ac:dyDescent="0.35">
      <c r="A60">
        <v>97</v>
      </c>
    </row>
    <row r="61" spans="1:1" x14ac:dyDescent="0.35">
      <c r="A61">
        <v>97</v>
      </c>
    </row>
    <row r="62" spans="1:1" x14ac:dyDescent="0.35">
      <c r="A62">
        <v>90</v>
      </c>
    </row>
    <row r="63" spans="1:1" x14ac:dyDescent="0.35">
      <c r="A63">
        <v>99</v>
      </c>
    </row>
    <row r="64" spans="1:1" x14ac:dyDescent="0.35">
      <c r="A64">
        <v>99</v>
      </c>
    </row>
    <row r="65" spans="1:1" x14ac:dyDescent="0.35">
      <c r="A65">
        <v>96</v>
      </c>
    </row>
    <row r="66" spans="1:1" x14ac:dyDescent="0.35">
      <c r="A66">
        <v>100</v>
      </c>
    </row>
    <row r="67" spans="1:1" x14ac:dyDescent="0.35">
      <c r="A67">
        <v>92</v>
      </c>
    </row>
    <row r="68" spans="1:1" x14ac:dyDescent="0.35">
      <c r="A68">
        <v>93</v>
      </c>
    </row>
    <row r="69" spans="1:1" x14ac:dyDescent="0.35">
      <c r="A69">
        <v>96</v>
      </c>
    </row>
    <row r="70" spans="1:1" x14ac:dyDescent="0.35">
      <c r="A70">
        <v>91</v>
      </c>
    </row>
    <row r="71" spans="1:1" x14ac:dyDescent="0.35">
      <c r="A71">
        <v>92</v>
      </c>
    </row>
    <row r="72" spans="1:1" x14ac:dyDescent="0.35">
      <c r="A72">
        <v>96</v>
      </c>
    </row>
    <row r="73" spans="1:1" x14ac:dyDescent="0.35">
      <c r="A73">
        <v>99</v>
      </c>
    </row>
    <row r="74" spans="1:1" x14ac:dyDescent="0.35">
      <c r="A74">
        <v>99</v>
      </c>
    </row>
    <row r="75" spans="1:1" x14ac:dyDescent="0.35">
      <c r="A75">
        <v>100</v>
      </c>
    </row>
    <row r="76" spans="1:1" x14ac:dyDescent="0.35">
      <c r="A76">
        <v>91</v>
      </c>
    </row>
    <row r="77" spans="1:1" x14ac:dyDescent="0.35">
      <c r="A77">
        <v>98</v>
      </c>
    </row>
    <row r="78" spans="1:1" x14ac:dyDescent="0.35">
      <c r="A78">
        <v>93</v>
      </c>
    </row>
    <row r="79" spans="1:1" x14ac:dyDescent="0.35">
      <c r="A79">
        <v>97</v>
      </c>
    </row>
    <row r="80" spans="1:1" x14ac:dyDescent="0.35">
      <c r="A80">
        <v>95</v>
      </c>
    </row>
    <row r="81" spans="1:1" x14ac:dyDescent="0.35">
      <c r="A81">
        <v>97</v>
      </c>
    </row>
    <row r="82" spans="1:1" x14ac:dyDescent="0.35">
      <c r="A82">
        <v>100</v>
      </c>
    </row>
    <row r="83" spans="1:1" x14ac:dyDescent="0.35">
      <c r="A83">
        <v>99</v>
      </c>
    </row>
    <row r="84" spans="1:1" x14ac:dyDescent="0.35">
      <c r="A84">
        <v>97</v>
      </c>
    </row>
    <row r="85" spans="1:1" x14ac:dyDescent="0.35">
      <c r="A85">
        <v>100</v>
      </c>
    </row>
    <row r="86" spans="1:1" x14ac:dyDescent="0.35">
      <c r="A86">
        <v>94</v>
      </c>
    </row>
    <row r="87" spans="1:1" x14ac:dyDescent="0.35">
      <c r="A87">
        <v>93</v>
      </c>
    </row>
    <row r="88" spans="1:1" x14ac:dyDescent="0.35">
      <c r="A88">
        <v>98</v>
      </c>
    </row>
    <row r="89" spans="1:1" x14ac:dyDescent="0.35">
      <c r="A89">
        <v>97</v>
      </c>
    </row>
    <row r="90" spans="1:1" x14ac:dyDescent="0.35">
      <c r="A90">
        <v>91</v>
      </c>
    </row>
    <row r="91" spans="1:1" x14ac:dyDescent="0.35">
      <c r="A91">
        <v>94</v>
      </c>
    </row>
    <row r="92" spans="1:1" x14ac:dyDescent="0.35">
      <c r="A92">
        <v>96</v>
      </c>
    </row>
    <row r="93" spans="1:1" x14ac:dyDescent="0.35">
      <c r="A93">
        <v>91</v>
      </c>
    </row>
    <row r="94" spans="1:1" x14ac:dyDescent="0.35">
      <c r="A94">
        <v>91</v>
      </c>
    </row>
    <row r="95" spans="1:1" x14ac:dyDescent="0.35">
      <c r="A95">
        <v>98</v>
      </c>
    </row>
    <row r="96" spans="1:1" x14ac:dyDescent="0.35">
      <c r="A96">
        <v>99</v>
      </c>
    </row>
    <row r="97" spans="1:1" x14ac:dyDescent="0.35">
      <c r="A97">
        <v>100</v>
      </c>
    </row>
    <row r="98" spans="1:1" x14ac:dyDescent="0.35">
      <c r="A98">
        <v>97</v>
      </c>
    </row>
    <row r="99" spans="1:1" x14ac:dyDescent="0.35">
      <c r="A99">
        <v>94</v>
      </c>
    </row>
    <row r="100" spans="1:1" x14ac:dyDescent="0.35">
      <c r="A100">
        <v>92</v>
      </c>
    </row>
    <row r="101" spans="1:1" x14ac:dyDescent="0.35">
      <c r="A101">
        <v>92</v>
      </c>
    </row>
    <row r="102" spans="1:1" x14ac:dyDescent="0.35">
      <c r="A102">
        <v>93</v>
      </c>
    </row>
    <row r="103" spans="1:1" x14ac:dyDescent="0.35">
      <c r="A103">
        <v>94</v>
      </c>
    </row>
    <row r="104" spans="1:1" x14ac:dyDescent="0.35">
      <c r="A104">
        <v>93</v>
      </c>
    </row>
    <row r="105" spans="1:1" x14ac:dyDescent="0.35">
      <c r="A105">
        <v>100</v>
      </c>
    </row>
    <row r="106" spans="1:1" x14ac:dyDescent="0.35">
      <c r="A106">
        <v>95</v>
      </c>
    </row>
    <row r="107" spans="1:1" x14ac:dyDescent="0.35">
      <c r="A107">
        <v>98</v>
      </c>
    </row>
    <row r="108" spans="1:1" x14ac:dyDescent="0.35">
      <c r="A108">
        <v>94</v>
      </c>
    </row>
    <row r="109" spans="1:1" x14ac:dyDescent="0.35">
      <c r="A109">
        <v>90</v>
      </c>
    </row>
    <row r="110" spans="1:1" x14ac:dyDescent="0.35">
      <c r="A110">
        <v>94</v>
      </c>
    </row>
    <row r="111" spans="1:1" x14ac:dyDescent="0.35">
      <c r="A111">
        <v>96</v>
      </c>
    </row>
    <row r="112" spans="1:1" x14ac:dyDescent="0.35">
      <c r="A112">
        <v>100</v>
      </c>
    </row>
    <row r="113" spans="1:1" x14ac:dyDescent="0.35">
      <c r="A113">
        <v>94</v>
      </c>
    </row>
    <row r="114" spans="1:1" x14ac:dyDescent="0.35">
      <c r="A114">
        <v>97</v>
      </c>
    </row>
    <row r="115" spans="1:1" x14ac:dyDescent="0.35">
      <c r="A115">
        <v>100</v>
      </c>
    </row>
    <row r="116" spans="1:1" x14ac:dyDescent="0.35">
      <c r="A116">
        <v>93</v>
      </c>
    </row>
    <row r="117" spans="1:1" x14ac:dyDescent="0.35">
      <c r="A117">
        <v>90</v>
      </c>
    </row>
    <row r="118" spans="1:1" x14ac:dyDescent="0.35">
      <c r="A118">
        <v>96</v>
      </c>
    </row>
    <row r="119" spans="1:1" x14ac:dyDescent="0.35">
      <c r="A119">
        <v>98</v>
      </c>
    </row>
    <row r="120" spans="1:1" x14ac:dyDescent="0.35">
      <c r="A120">
        <v>100</v>
      </c>
    </row>
    <row r="121" spans="1:1" x14ac:dyDescent="0.35">
      <c r="A121">
        <v>94</v>
      </c>
    </row>
    <row r="122" spans="1:1" x14ac:dyDescent="0.35">
      <c r="A122">
        <v>99</v>
      </c>
    </row>
    <row r="123" spans="1:1" x14ac:dyDescent="0.35">
      <c r="A123">
        <v>90</v>
      </c>
    </row>
    <row r="124" spans="1:1" x14ac:dyDescent="0.35">
      <c r="A124">
        <v>98</v>
      </c>
    </row>
    <row r="125" spans="1:1" x14ac:dyDescent="0.35">
      <c r="A125">
        <v>92</v>
      </c>
    </row>
    <row r="126" spans="1:1" x14ac:dyDescent="0.35">
      <c r="A126">
        <v>97</v>
      </c>
    </row>
    <row r="127" spans="1:1" x14ac:dyDescent="0.35">
      <c r="A127">
        <v>90</v>
      </c>
    </row>
    <row r="128" spans="1:1" x14ac:dyDescent="0.35">
      <c r="A128">
        <v>90</v>
      </c>
    </row>
    <row r="129" spans="1:1" x14ac:dyDescent="0.35">
      <c r="A129">
        <v>99</v>
      </c>
    </row>
    <row r="130" spans="1:1" x14ac:dyDescent="0.35">
      <c r="A130">
        <v>96</v>
      </c>
    </row>
    <row r="131" spans="1:1" x14ac:dyDescent="0.35">
      <c r="A131">
        <v>90</v>
      </c>
    </row>
    <row r="132" spans="1:1" x14ac:dyDescent="0.35">
      <c r="A132">
        <v>92</v>
      </c>
    </row>
    <row r="133" spans="1:1" x14ac:dyDescent="0.35">
      <c r="A133">
        <v>99</v>
      </c>
    </row>
    <row r="134" spans="1:1" x14ac:dyDescent="0.35">
      <c r="A134">
        <v>95</v>
      </c>
    </row>
    <row r="135" spans="1:1" x14ac:dyDescent="0.35">
      <c r="A135">
        <v>93</v>
      </c>
    </row>
    <row r="136" spans="1:1" x14ac:dyDescent="0.35">
      <c r="A136">
        <v>92</v>
      </c>
    </row>
    <row r="137" spans="1:1" x14ac:dyDescent="0.35">
      <c r="A137">
        <v>95</v>
      </c>
    </row>
    <row r="138" spans="1:1" x14ac:dyDescent="0.35">
      <c r="A138">
        <v>90</v>
      </c>
    </row>
    <row r="139" spans="1:1" x14ac:dyDescent="0.35">
      <c r="A139">
        <v>93</v>
      </c>
    </row>
    <row r="140" spans="1:1" x14ac:dyDescent="0.35">
      <c r="A140">
        <v>91</v>
      </c>
    </row>
    <row r="141" spans="1:1" x14ac:dyDescent="0.35">
      <c r="A141">
        <v>93</v>
      </c>
    </row>
    <row r="142" spans="1:1" x14ac:dyDescent="0.35">
      <c r="A142">
        <v>99</v>
      </c>
    </row>
    <row r="143" spans="1:1" x14ac:dyDescent="0.35">
      <c r="A143">
        <v>95</v>
      </c>
    </row>
    <row r="144" spans="1:1" x14ac:dyDescent="0.35">
      <c r="A144">
        <v>96</v>
      </c>
    </row>
    <row r="145" spans="1:1" x14ac:dyDescent="0.35">
      <c r="A145">
        <v>93</v>
      </c>
    </row>
    <row r="146" spans="1:1" x14ac:dyDescent="0.35">
      <c r="A146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7167-7C4D-4F83-AAB5-C1DE0E0938A2}">
  <dimension ref="A3:P51"/>
  <sheetViews>
    <sheetView workbookViewId="0">
      <selection activeCell="D56" sqref="D56"/>
    </sheetView>
  </sheetViews>
  <sheetFormatPr defaultColWidth="8.81640625" defaultRowHeight="14.5" x14ac:dyDescent="0.35"/>
  <cols>
    <col min="1" max="1" width="7.453125" customWidth="1"/>
    <col min="2" max="2" width="16.1796875" bestFit="1" customWidth="1"/>
    <col min="3" max="3" width="15" customWidth="1"/>
    <col min="4" max="4" width="16.36328125" customWidth="1"/>
    <col min="5" max="5" width="14" customWidth="1"/>
    <col min="6" max="6" width="8.81640625" bestFit="1" customWidth="1"/>
    <col min="7" max="7" width="9.81640625" bestFit="1" customWidth="1"/>
    <col min="8" max="8" width="8.81640625" bestFit="1" customWidth="1"/>
    <col min="9" max="21" width="16.81640625" bestFit="1" customWidth="1"/>
    <col min="22" max="28" width="21.6328125" bestFit="1" customWidth="1"/>
  </cols>
  <sheetData>
    <row r="3" spans="1:8" x14ac:dyDescent="0.35">
      <c r="A3" s="22" t="s">
        <v>242</v>
      </c>
      <c r="B3" t="s">
        <v>250</v>
      </c>
      <c r="C3" t="s">
        <v>249</v>
      </c>
      <c r="D3" t="s">
        <v>248</v>
      </c>
      <c r="E3" t="s">
        <v>247</v>
      </c>
      <c r="F3" t="s">
        <v>246</v>
      </c>
      <c r="G3" t="s">
        <v>245</v>
      </c>
      <c r="H3" t="s">
        <v>244</v>
      </c>
    </row>
    <row r="4" spans="1:8" x14ac:dyDescent="0.35">
      <c r="A4" s="20" t="s">
        <v>155</v>
      </c>
      <c r="B4" s="23">
        <v>214400</v>
      </c>
      <c r="C4" s="23">
        <v>204395</v>
      </c>
      <c r="D4" s="23">
        <v>220299</v>
      </c>
      <c r="E4" s="23">
        <v>141386</v>
      </c>
      <c r="F4" s="23">
        <v>590825</v>
      </c>
      <c r="G4" s="23">
        <v>389870</v>
      </c>
      <c r="H4" s="23">
        <v>399145</v>
      </c>
    </row>
    <row r="5" spans="1:8" x14ac:dyDescent="0.35">
      <c r="A5" s="20" t="s">
        <v>61</v>
      </c>
      <c r="B5" s="23">
        <v>0</v>
      </c>
      <c r="C5" s="23">
        <v>0</v>
      </c>
      <c r="D5" s="23">
        <v>0</v>
      </c>
      <c r="E5" s="23">
        <v>0</v>
      </c>
      <c r="F5" s="23">
        <v>44702</v>
      </c>
      <c r="G5" s="23">
        <v>137654</v>
      </c>
      <c r="H5" s="23">
        <v>251217</v>
      </c>
    </row>
    <row r="6" spans="1:8" x14ac:dyDescent="0.35">
      <c r="A6" s="20" t="s">
        <v>199</v>
      </c>
      <c r="B6" s="23">
        <v>1254936</v>
      </c>
      <c r="C6" s="23">
        <v>1397084</v>
      </c>
      <c r="D6" s="23">
        <v>1327442</v>
      </c>
      <c r="E6" s="23">
        <v>1183648</v>
      </c>
      <c r="F6" s="23">
        <v>1268483</v>
      </c>
      <c r="G6" s="23">
        <v>1398217</v>
      </c>
      <c r="H6" s="23">
        <v>1683063</v>
      </c>
    </row>
    <row r="7" spans="1:8" x14ac:dyDescent="0.35">
      <c r="A7" s="20" t="s">
        <v>243</v>
      </c>
      <c r="B7" s="23">
        <v>1469336</v>
      </c>
      <c r="C7" s="23">
        <v>1601479</v>
      </c>
      <c r="D7" s="23">
        <v>1547741</v>
      </c>
      <c r="E7" s="23">
        <v>1325034</v>
      </c>
      <c r="F7" s="23">
        <v>1904010</v>
      </c>
      <c r="G7" s="23">
        <v>1925741</v>
      </c>
      <c r="H7" s="23">
        <v>2333425</v>
      </c>
    </row>
    <row r="9" spans="1:8" x14ac:dyDescent="0.35">
      <c r="A9" t="s">
        <v>242</v>
      </c>
      <c r="B9" t="s">
        <v>250</v>
      </c>
      <c r="C9" t="s">
        <v>249</v>
      </c>
      <c r="D9" t="s">
        <v>248</v>
      </c>
      <c r="E9" t="s">
        <v>247</v>
      </c>
      <c r="F9" t="s">
        <v>246</v>
      </c>
      <c r="G9" t="s">
        <v>245</v>
      </c>
      <c r="H9" t="s">
        <v>244</v>
      </c>
    </row>
    <row r="10" spans="1:8" x14ac:dyDescent="0.35">
      <c r="A10" t="s">
        <v>155</v>
      </c>
      <c r="B10">
        <v>214400</v>
      </c>
      <c r="C10">
        <v>204395</v>
      </c>
      <c r="D10">
        <v>220299</v>
      </c>
      <c r="E10">
        <v>141386</v>
      </c>
      <c r="F10">
        <v>590825</v>
      </c>
      <c r="G10">
        <v>389870</v>
      </c>
      <c r="H10">
        <v>399145</v>
      </c>
    </row>
    <row r="11" spans="1:8" x14ac:dyDescent="0.35">
      <c r="A11" t="s">
        <v>61</v>
      </c>
      <c r="B11">
        <v>0</v>
      </c>
      <c r="C11">
        <v>0</v>
      </c>
      <c r="D11">
        <v>0</v>
      </c>
      <c r="E11">
        <v>0</v>
      </c>
      <c r="F11">
        <v>44702</v>
      </c>
      <c r="G11">
        <v>137654</v>
      </c>
      <c r="H11">
        <v>251217</v>
      </c>
    </row>
    <row r="12" spans="1:8" x14ac:dyDescent="0.35">
      <c r="A12" t="s">
        <v>199</v>
      </c>
      <c r="B12">
        <v>1254936</v>
      </c>
      <c r="C12">
        <v>1397084</v>
      </c>
      <c r="D12">
        <v>1327442</v>
      </c>
      <c r="E12">
        <v>1183648</v>
      </c>
      <c r="F12">
        <v>1268483</v>
      </c>
      <c r="G12">
        <v>1398217</v>
      </c>
      <c r="H12">
        <v>1683063</v>
      </c>
    </row>
    <row r="13" spans="1:8" x14ac:dyDescent="0.35">
      <c r="A13" t="s">
        <v>243</v>
      </c>
      <c r="B13">
        <v>1469336</v>
      </c>
      <c r="C13">
        <v>1601479</v>
      </c>
      <c r="D13">
        <v>1547741</v>
      </c>
      <c r="E13">
        <v>1325034</v>
      </c>
      <c r="F13">
        <v>1904010</v>
      </c>
      <c r="G13">
        <v>1925741</v>
      </c>
      <c r="H13">
        <v>2333425</v>
      </c>
    </row>
    <row r="15" spans="1:8" x14ac:dyDescent="0.35">
      <c r="A15" t="s">
        <v>252</v>
      </c>
      <c r="B15" t="s">
        <v>253</v>
      </c>
      <c r="C15" t="s">
        <v>254</v>
      </c>
      <c r="D15" t="s">
        <v>255</v>
      </c>
      <c r="E15" t="s">
        <v>256</v>
      </c>
    </row>
    <row r="16" spans="1:8" x14ac:dyDescent="0.35">
      <c r="A16">
        <v>2006</v>
      </c>
      <c r="B16">
        <v>214400</v>
      </c>
      <c r="C16">
        <v>0</v>
      </c>
      <c r="D16">
        <v>1254936</v>
      </c>
      <c r="E16">
        <v>1469336</v>
      </c>
    </row>
    <row r="17" spans="1:5" x14ac:dyDescent="0.35">
      <c r="A17">
        <v>2007</v>
      </c>
      <c r="B17">
        <v>204395</v>
      </c>
      <c r="C17">
        <v>0</v>
      </c>
      <c r="D17">
        <v>1397084</v>
      </c>
      <c r="E17">
        <v>1601479</v>
      </c>
    </row>
    <row r="18" spans="1:5" x14ac:dyDescent="0.35">
      <c r="A18">
        <v>2008</v>
      </c>
      <c r="B18">
        <v>220299</v>
      </c>
      <c r="C18">
        <v>0</v>
      </c>
      <c r="D18">
        <v>1327442</v>
      </c>
      <c r="E18">
        <v>1547741</v>
      </c>
    </row>
    <row r="19" spans="1:5" x14ac:dyDescent="0.35">
      <c r="A19">
        <v>2009</v>
      </c>
      <c r="B19">
        <v>141386</v>
      </c>
      <c r="C19">
        <v>0</v>
      </c>
      <c r="D19">
        <v>1183648</v>
      </c>
      <c r="E19">
        <v>1325034</v>
      </c>
    </row>
    <row r="20" spans="1:5" x14ac:dyDescent="0.35">
      <c r="A20">
        <v>2010</v>
      </c>
      <c r="B20">
        <v>590825</v>
      </c>
      <c r="C20">
        <v>44702</v>
      </c>
      <c r="D20">
        <v>1268483</v>
      </c>
      <c r="E20">
        <v>1904010</v>
      </c>
    </row>
    <row r="21" spans="1:5" x14ac:dyDescent="0.35">
      <c r="A21">
        <v>2011</v>
      </c>
      <c r="B21">
        <v>389870</v>
      </c>
      <c r="C21">
        <v>137654</v>
      </c>
      <c r="D21">
        <v>1398217</v>
      </c>
      <c r="E21">
        <v>1925741</v>
      </c>
    </row>
    <row r="22" spans="1:5" x14ac:dyDescent="0.35">
      <c r="A22">
        <v>2012</v>
      </c>
      <c r="B22">
        <v>399145</v>
      </c>
      <c r="C22">
        <v>251217</v>
      </c>
      <c r="D22">
        <v>1683063</v>
      </c>
      <c r="E22">
        <v>2333425</v>
      </c>
    </row>
    <row r="25" spans="1:5" x14ac:dyDescent="0.35">
      <c r="B25" s="22" t="s">
        <v>274</v>
      </c>
    </row>
    <row r="26" spans="1:5" x14ac:dyDescent="0.35">
      <c r="A26" s="22" t="s">
        <v>275</v>
      </c>
      <c r="B26" t="s">
        <v>155</v>
      </c>
      <c r="C26" t="s">
        <v>61</v>
      </c>
      <c r="D26" t="s">
        <v>199</v>
      </c>
      <c r="E26" t="s">
        <v>243</v>
      </c>
    </row>
    <row r="27" spans="1:5" x14ac:dyDescent="0.35">
      <c r="A27" s="20" t="s">
        <v>282</v>
      </c>
      <c r="B27" s="23">
        <v>1230</v>
      </c>
      <c r="C27" s="23"/>
      <c r="D27" s="23">
        <v>22892</v>
      </c>
      <c r="E27" s="23">
        <v>24122</v>
      </c>
    </row>
    <row r="28" spans="1:5" x14ac:dyDescent="0.35">
      <c r="A28" s="20" t="s">
        <v>281</v>
      </c>
      <c r="B28" s="23">
        <v>1453</v>
      </c>
      <c r="C28" s="23"/>
      <c r="D28" s="23">
        <v>24438</v>
      </c>
      <c r="E28" s="23">
        <v>25891</v>
      </c>
    </row>
    <row r="29" spans="1:5" x14ac:dyDescent="0.35">
      <c r="A29" s="20" t="s">
        <v>276</v>
      </c>
      <c r="B29" s="23">
        <v>1674</v>
      </c>
      <c r="C29" s="23">
        <v>0</v>
      </c>
      <c r="D29" s="23">
        <v>23135</v>
      </c>
      <c r="E29" s="23">
        <v>24809</v>
      </c>
    </row>
    <row r="30" spans="1:5" x14ac:dyDescent="0.35">
      <c r="A30" s="20" t="s">
        <v>280</v>
      </c>
      <c r="B30" s="23">
        <v>1328</v>
      </c>
      <c r="C30" s="23">
        <v>0</v>
      </c>
      <c r="D30" s="23">
        <v>21898</v>
      </c>
      <c r="E30" s="23">
        <v>23226</v>
      </c>
    </row>
    <row r="31" spans="1:5" x14ac:dyDescent="0.35">
      <c r="A31" s="20" t="s">
        <v>277</v>
      </c>
      <c r="B31" s="23">
        <v>2543</v>
      </c>
      <c r="C31" s="23">
        <v>809</v>
      </c>
      <c r="D31" s="23">
        <v>19118</v>
      </c>
      <c r="E31" s="23">
        <v>22470</v>
      </c>
    </row>
    <row r="32" spans="1:5" x14ac:dyDescent="0.35">
      <c r="A32" s="20" t="s">
        <v>278</v>
      </c>
      <c r="B32" s="23">
        <v>2081</v>
      </c>
      <c r="C32" s="23">
        <v>2426</v>
      </c>
      <c r="D32" s="23">
        <v>20336</v>
      </c>
      <c r="E32" s="23">
        <v>24843</v>
      </c>
    </row>
    <row r="33" spans="1:16" x14ac:dyDescent="0.35">
      <c r="A33" s="20" t="s">
        <v>279</v>
      </c>
      <c r="B33" s="23">
        <v>2048</v>
      </c>
      <c r="C33" s="23">
        <v>4464</v>
      </c>
      <c r="D33" s="23">
        <v>23429</v>
      </c>
      <c r="E33" s="23">
        <v>29941</v>
      </c>
      <c r="M33" s="26"/>
      <c r="N33" s="26"/>
    </row>
    <row r="34" spans="1:16" x14ac:dyDescent="0.35">
      <c r="A34" s="20"/>
      <c r="M34" s="26" t="s">
        <v>274</v>
      </c>
      <c r="N34" s="26"/>
    </row>
    <row r="35" spans="1:16" x14ac:dyDescent="0.35">
      <c r="L35" t="s">
        <v>275</v>
      </c>
      <c r="M35" s="26" t="s">
        <v>155</v>
      </c>
      <c r="N35" s="26" t="s">
        <v>61</v>
      </c>
      <c r="O35" t="s">
        <v>199</v>
      </c>
      <c r="P35" t="s">
        <v>243</v>
      </c>
    </row>
    <row r="36" spans="1:16" x14ac:dyDescent="0.35">
      <c r="L36" t="s">
        <v>282</v>
      </c>
      <c r="M36" s="26">
        <v>1230</v>
      </c>
      <c r="N36" s="26"/>
      <c r="O36">
        <v>22892</v>
      </c>
      <c r="P36">
        <v>24122</v>
      </c>
    </row>
    <row r="37" spans="1:16" x14ac:dyDescent="0.35">
      <c r="L37" t="s">
        <v>281</v>
      </c>
      <c r="M37" s="26">
        <v>1453</v>
      </c>
      <c r="N37" s="26"/>
      <c r="O37">
        <v>24438</v>
      </c>
      <c r="P37">
        <v>25891</v>
      </c>
    </row>
    <row r="38" spans="1:16" x14ac:dyDescent="0.35">
      <c r="L38" t="s">
        <v>276</v>
      </c>
      <c r="M38" s="26">
        <v>1674</v>
      </c>
      <c r="N38" s="26">
        <v>0</v>
      </c>
      <c r="O38">
        <v>23135</v>
      </c>
      <c r="P38">
        <v>24809</v>
      </c>
    </row>
    <row r="39" spans="1:16" x14ac:dyDescent="0.35">
      <c r="L39" t="s">
        <v>280</v>
      </c>
      <c r="M39">
        <v>1328</v>
      </c>
      <c r="N39">
        <v>0</v>
      </c>
      <c r="O39">
        <v>21898</v>
      </c>
      <c r="P39">
        <v>23226</v>
      </c>
    </row>
    <row r="40" spans="1:16" x14ac:dyDescent="0.35">
      <c r="L40" t="s">
        <v>277</v>
      </c>
      <c r="M40">
        <v>2543</v>
      </c>
      <c r="N40">
        <v>809</v>
      </c>
      <c r="O40">
        <v>19118</v>
      </c>
      <c r="P40">
        <v>22470</v>
      </c>
    </row>
    <row r="41" spans="1:16" x14ac:dyDescent="0.35">
      <c r="C41" t="s">
        <v>292</v>
      </c>
      <c r="D41" t="s">
        <v>293</v>
      </c>
      <c r="L41" t="s">
        <v>278</v>
      </c>
      <c r="M41">
        <v>2081</v>
      </c>
      <c r="N41">
        <v>2426</v>
      </c>
      <c r="O41">
        <v>20336</v>
      </c>
      <c r="P41">
        <v>24843</v>
      </c>
    </row>
    <row r="42" spans="1:16" x14ac:dyDescent="0.35">
      <c r="C42" s="23">
        <v>2006</v>
      </c>
      <c r="D42">
        <v>24122</v>
      </c>
      <c r="L42" t="s">
        <v>279</v>
      </c>
      <c r="M42">
        <v>2048</v>
      </c>
      <c r="N42">
        <v>4464</v>
      </c>
      <c r="O42">
        <v>23429</v>
      </c>
      <c r="P42">
        <v>29941</v>
      </c>
    </row>
    <row r="43" spans="1:16" x14ac:dyDescent="0.35">
      <c r="C43" s="23">
        <v>2007</v>
      </c>
      <c r="D43">
        <v>25891</v>
      </c>
    </row>
    <row r="44" spans="1:16" x14ac:dyDescent="0.35">
      <c r="C44" s="23">
        <v>2008</v>
      </c>
      <c r="D44">
        <v>24809</v>
      </c>
    </row>
    <row r="45" spans="1:16" x14ac:dyDescent="0.35">
      <c r="C45" s="23">
        <v>2009</v>
      </c>
      <c r="D45">
        <v>23226</v>
      </c>
    </row>
    <row r="46" spans="1:16" x14ac:dyDescent="0.35">
      <c r="C46" s="23">
        <v>2010</v>
      </c>
      <c r="D46">
        <v>22470</v>
      </c>
    </row>
    <row r="47" spans="1:16" x14ac:dyDescent="0.35">
      <c r="C47" s="23">
        <v>2011</v>
      </c>
      <c r="D47">
        <v>24843</v>
      </c>
    </row>
    <row r="48" spans="1:16" x14ac:dyDescent="0.35">
      <c r="C48" s="23">
        <v>2012</v>
      </c>
      <c r="D48">
        <v>29941</v>
      </c>
    </row>
    <row r="51" spans="1:4" x14ac:dyDescent="0.35">
      <c r="A51" s="20"/>
      <c r="B51" s="25"/>
      <c r="C51" s="25"/>
      <c r="D51" s="25"/>
    </row>
  </sheetData>
  <pageMargins left="0.7" right="0.7" top="0.75" bottom="0.75" header="0.3" footer="0.3"/>
  <drawing r:id="rId3"/>
  <tableParts count="3"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CA84-902E-49D9-8212-623E2B796E36}">
  <dimension ref="A1:AK126"/>
  <sheetViews>
    <sheetView zoomScaleNormal="100" workbookViewId="0">
      <selection activeCell="G119" sqref="G119:H126"/>
    </sheetView>
  </sheetViews>
  <sheetFormatPr defaultColWidth="8.81640625" defaultRowHeight="14.5" x14ac:dyDescent="0.35"/>
  <cols>
    <col min="7" max="7" width="17.6328125" bestFit="1" customWidth="1"/>
    <col min="8" max="13" width="17.1796875" bestFit="1" customWidth="1"/>
    <col min="14" max="14" width="16.453125" bestFit="1" customWidth="1"/>
    <col min="15" max="17" width="21.36328125" bestFit="1" customWidth="1"/>
    <col min="18" max="18" width="24.1796875" bestFit="1" customWidth="1"/>
    <col min="19" max="19" width="28.1796875" bestFit="1" customWidth="1"/>
    <col min="20" max="20" width="9.81640625" customWidth="1"/>
    <col min="21" max="21" width="18.36328125" customWidth="1"/>
    <col min="22" max="23" width="8.36328125" bestFit="1" customWidth="1"/>
    <col min="24" max="24" width="5.81640625" bestFit="1" customWidth="1"/>
    <col min="25" max="25" width="6.1796875" bestFit="1" customWidth="1"/>
    <col min="26" max="27" width="8.36328125" bestFit="1" customWidth="1"/>
    <col min="28" max="28" width="5.81640625" bestFit="1" customWidth="1"/>
    <col min="29" max="29" width="6.1796875" bestFit="1" customWidth="1"/>
    <col min="30" max="31" width="8.36328125" bestFit="1" customWidth="1"/>
    <col min="32" max="32" width="5.81640625" bestFit="1" customWidth="1"/>
    <col min="33" max="34" width="6.1796875" bestFit="1" customWidth="1"/>
    <col min="35" max="35" width="7.36328125" bestFit="1" customWidth="1"/>
    <col min="36" max="36" width="7.1796875" bestFit="1" customWidth="1"/>
    <col min="37" max="37" width="7.36328125" bestFit="1" customWidth="1"/>
    <col min="38" max="38" width="7.1796875" bestFit="1" customWidth="1"/>
    <col min="39" max="39" width="14.453125" bestFit="1" customWidth="1"/>
    <col min="40" max="40" width="12.81640625" bestFit="1" customWidth="1"/>
    <col min="41" max="41" width="18.36328125" bestFit="1" customWidth="1"/>
    <col min="42" max="42" width="23" bestFit="1" customWidth="1"/>
    <col min="43" max="43" width="28.36328125" bestFit="1" customWidth="1"/>
    <col min="44" max="44" width="11.1796875" bestFit="1" customWidth="1"/>
    <col min="45" max="45" width="16.453125" bestFit="1" customWidth="1"/>
    <col min="46" max="46" width="20.81640625" bestFit="1" customWidth="1"/>
    <col min="47" max="47" width="26.36328125" bestFit="1" customWidth="1"/>
    <col min="48" max="48" width="14.36328125" bestFit="1" customWidth="1"/>
    <col min="49" max="49" width="19.6328125" bestFit="1" customWidth="1"/>
    <col min="50" max="50" width="22.36328125" bestFit="1" customWidth="1"/>
    <col min="51" max="51" width="27.453125" bestFit="1" customWidth="1"/>
    <col min="52" max="52" width="16.36328125" bestFit="1" customWidth="1"/>
    <col min="53" max="53" width="21.81640625" bestFit="1" customWidth="1"/>
    <col min="54" max="54" width="17.81640625" bestFit="1" customWidth="1"/>
    <col min="55" max="55" width="23.1796875" bestFit="1" customWidth="1"/>
    <col min="56" max="56" width="20.6328125" bestFit="1" customWidth="1"/>
    <col min="57" max="57" width="26.1796875" bestFit="1" customWidth="1"/>
    <col min="58" max="58" width="14.453125" bestFit="1" customWidth="1"/>
  </cols>
  <sheetData>
    <row r="1" spans="1:37" x14ac:dyDescent="0.35">
      <c r="A1" s="1" t="s">
        <v>0</v>
      </c>
      <c r="B1" s="1" t="s">
        <v>94</v>
      </c>
      <c r="C1" s="1" t="s">
        <v>156</v>
      </c>
      <c r="D1" s="6" t="s">
        <v>95</v>
      </c>
      <c r="E1" s="6" t="s">
        <v>219</v>
      </c>
      <c r="F1" s="6" t="s">
        <v>220</v>
      </c>
      <c r="G1" s="6" t="s">
        <v>207</v>
      </c>
      <c r="H1" s="9">
        <v>2012</v>
      </c>
      <c r="I1" s="9" t="s">
        <v>221</v>
      </c>
      <c r="J1" s="9" t="s">
        <v>222</v>
      </c>
      <c r="K1" s="9" t="s">
        <v>223</v>
      </c>
      <c r="L1" s="9">
        <v>2011</v>
      </c>
      <c r="M1" s="9" t="s">
        <v>224</v>
      </c>
      <c r="N1" s="9" t="s">
        <v>225</v>
      </c>
      <c r="O1" s="9" t="s">
        <v>226</v>
      </c>
      <c r="P1" s="9">
        <v>2010</v>
      </c>
      <c r="Q1" s="9" t="s">
        <v>227</v>
      </c>
      <c r="R1" s="9" t="s">
        <v>228</v>
      </c>
      <c r="S1" s="9" t="s">
        <v>229</v>
      </c>
      <c r="T1" s="9">
        <v>2009</v>
      </c>
      <c r="U1" s="9" t="s">
        <v>230</v>
      </c>
      <c r="V1" s="9" t="s">
        <v>231</v>
      </c>
      <c r="W1" s="9" t="s">
        <v>232</v>
      </c>
      <c r="X1" s="9">
        <v>2008</v>
      </c>
      <c r="Y1" s="9" t="s">
        <v>233</v>
      </c>
      <c r="Z1" s="9" t="s">
        <v>234</v>
      </c>
      <c r="AA1" s="9" t="s">
        <v>235</v>
      </c>
      <c r="AB1" s="9">
        <v>2007</v>
      </c>
      <c r="AC1" s="9" t="s">
        <v>236</v>
      </c>
      <c r="AD1" s="9" t="s">
        <v>237</v>
      </c>
      <c r="AE1" s="9" t="s">
        <v>238</v>
      </c>
      <c r="AF1" s="9">
        <v>2006</v>
      </c>
      <c r="AG1" s="9" t="s">
        <v>239</v>
      </c>
      <c r="AH1" s="9" t="s">
        <v>240</v>
      </c>
      <c r="AI1" s="9" t="s">
        <v>241</v>
      </c>
      <c r="AJ1" s="12" t="s">
        <v>153</v>
      </c>
      <c r="AK1" t="s">
        <v>208</v>
      </c>
    </row>
    <row r="2" spans="1:37" x14ac:dyDescent="0.35">
      <c r="A2" t="s">
        <v>36</v>
      </c>
      <c r="B2" t="s">
        <v>122</v>
      </c>
      <c r="C2" s="2" t="s">
        <v>157</v>
      </c>
      <c r="D2" s="12">
        <v>40</v>
      </c>
      <c r="E2" s="12">
        <v>2.8</v>
      </c>
      <c r="F2" s="12">
        <v>112</v>
      </c>
      <c r="G2" s="12">
        <v>450</v>
      </c>
      <c r="H2" s="13">
        <v>487</v>
      </c>
      <c r="I2" s="13">
        <v>219150</v>
      </c>
      <c r="J2" s="13">
        <v>54544</v>
      </c>
      <c r="K2" s="13">
        <v>164606</v>
      </c>
      <c r="L2" s="13">
        <v>450</v>
      </c>
      <c r="M2" s="13">
        <v>202500</v>
      </c>
      <c r="N2" s="13">
        <v>50400</v>
      </c>
      <c r="O2" s="13">
        <v>152100</v>
      </c>
      <c r="P2" s="13">
        <v>954</v>
      </c>
      <c r="Q2" s="13">
        <v>429300</v>
      </c>
      <c r="R2" s="13">
        <v>106848</v>
      </c>
      <c r="S2" s="13">
        <v>322452</v>
      </c>
      <c r="T2" s="13">
        <v>25</v>
      </c>
      <c r="U2" s="13">
        <v>11250</v>
      </c>
      <c r="V2" s="13">
        <v>2800</v>
      </c>
      <c r="W2" s="13">
        <v>8450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2" t="s">
        <v>155</v>
      </c>
      <c r="AK2">
        <v>90</v>
      </c>
    </row>
    <row r="3" spans="1:37" x14ac:dyDescent="0.35">
      <c r="A3" s="3" t="s">
        <v>3</v>
      </c>
      <c r="B3" t="s">
        <v>123</v>
      </c>
      <c r="C3" s="2" t="s">
        <v>157</v>
      </c>
      <c r="D3" s="12">
        <v>20</v>
      </c>
      <c r="E3" s="12">
        <v>2.8</v>
      </c>
      <c r="F3" s="12">
        <v>56</v>
      </c>
      <c r="G3" s="12">
        <v>150</v>
      </c>
      <c r="H3" s="13">
        <v>230</v>
      </c>
      <c r="I3" s="13">
        <v>34500</v>
      </c>
      <c r="J3" s="13">
        <v>12880</v>
      </c>
      <c r="K3" s="13">
        <v>21620</v>
      </c>
      <c r="L3" s="13">
        <v>215</v>
      </c>
      <c r="M3" s="13">
        <v>32250</v>
      </c>
      <c r="N3" s="13">
        <v>12040</v>
      </c>
      <c r="O3" s="13">
        <v>20210</v>
      </c>
      <c r="P3" s="13">
        <v>150</v>
      </c>
      <c r="Q3" s="13">
        <v>22500</v>
      </c>
      <c r="R3" s="13">
        <v>8400</v>
      </c>
      <c r="S3" s="13">
        <v>14100</v>
      </c>
      <c r="T3" s="13">
        <v>20</v>
      </c>
      <c r="U3" s="13">
        <v>3000</v>
      </c>
      <c r="V3" s="13">
        <v>1120</v>
      </c>
      <c r="W3" s="13">
        <v>1880</v>
      </c>
      <c r="X3" s="13">
        <v>80</v>
      </c>
      <c r="Y3" s="13">
        <v>12000</v>
      </c>
      <c r="Z3" s="13">
        <v>4480</v>
      </c>
      <c r="AA3" s="13">
        <v>7520</v>
      </c>
      <c r="AB3" s="13">
        <v>40</v>
      </c>
      <c r="AC3" s="13">
        <v>6000</v>
      </c>
      <c r="AD3" s="13">
        <v>2240</v>
      </c>
      <c r="AE3" s="13">
        <v>3760</v>
      </c>
      <c r="AF3" s="13">
        <v>50</v>
      </c>
      <c r="AG3" s="13">
        <v>7500</v>
      </c>
      <c r="AH3" s="13">
        <v>2800</v>
      </c>
      <c r="AI3" s="13">
        <v>4700</v>
      </c>
      <c r="AJ3" s="12" t="s">
        <v>155</v>
      </c>
      <c r="AK3">
        <v>97</v>
      </c>
    </row>
    <row r="4" spans="1:37" x14ac:dyDescent="0.35">
      <c r="A4" t="s">
        <v>47</v>
      </c>
      <c r="B4" t="s">
        <v>124</v>
      </c>
      <c r="C4" s="2" t="s">
        <v>157</v>
      </c>
      <c r="D4" s="12">
        <v>10</v>
      </c>
      <c r="E4" s="12">
        <v>2.8</v>
      </c>
      <c r="F4" s="12">
        <v>28</v>
      </c>
      <c r="G4" s="12">
        <v>55</v>
      </c>
      <c r="H4" s="13">
        <v>200</v>
      </c>
      <c r="I4" s="13">
        <v>11000</v>
      </c>
      <c r="J4" s="13">
        <v>5600</v>
      </c>
      <c r="K4" s="13">
        <v>5400</v>
      </c>
      <c r="L4" s="13">
        <v>233</v>
      </c>
      <c r="M4" s="13">
        <v>12815</v>
      </c>
      <c r="N4" s="13">
        <v>6524</v>
      </c>
      <c r="O4" s="13">
        <v>6291</v>
      </c>
      <c r="P4" s="13">
        <v>150</v>
      </c>
      <c r="Q4" s="13">
        <v>8250</v>
      </c>
      <c r="R4" s="13">
        <v>4200</v>
      </c>
      <c r="S4" s="13">
        <v>4050</v>
      </c>
      <c r="T4" s="13">
        <v>200</v>
      </c>
      <c r="U4" s="13">
        <v>11000</v>
      </c>
      <c r="V4" s="13">
        <v>5600</v>
      </c>
      <c r="W4" s="13">
        <v>5400</v>
      </c>
      <c r="X4" s="13">
        <v>148</v>
      </c>
      <c r="Y4" s="13">
        <v>8140</v>
      </c>
      <c r="Z4" s="13">
        <v>4144</v>
      </c>
      <c r="AA4" s="13">
        <v>3996</v>
      </c>
      <c r="AB4" s="13">
        <v>150</v>
      </c>
      <c r="AC4" s="13">
        <v>8250</v>
      </c>
      <c r="AD4" s="13">
        <v>4200</v>
      </c>
      <c r="AE4" s="13">
        <v>4050</v>
      </c>
      <c r="AF4" s="13">
        <v>170</v>
      </c>
      <c r="AG4" s="13">
        <v>9350</v>
      </c>
      <c r="AH4" s="13">
        <v>4760</v>
      </c>
      <c r="AI4" s="13">
        <v>4590</v>
      </c>
      <c r="AJ4" s="12" t="s">
        <v>155</v>
      </c>
      <c r="AK4">
        <v>96</v>
      </c>
    </row>
    <row r="5" spans="1:37" x14ac:dyDescent="0.35">
      <c r="A5" t="s">
        <v>59</v>
      </c>
      <c r="B5" t="s">
        <v>125</v>
      </c>
      <c r="C5" s="2" t="s">
        <v>157</v>
      </c>
      <c r="D5" s="12">
        <v>12</v>
      </c>
      <c r="E5" s="12">
        <v>2.8</v>
      </c>
      <c r="F5" s="12">
        <v>33.599999999999994</v>
      </c>
      <c r="G5" s="12">
        <v>75</v>
      </c>
      <c r="H5" s="13">
        <v>315</v>
      </c>
      <c r="I5" s="13">
        <v>23625</v>
      </c>
      <c r="J5" s="13">
        <v>10583.999999999998</v>
      </c>
      <c r="K5" s="13">
        <v>13041.000000000002</v>
      </c>
      <c r="L5" s="13">
        <v>467</v>
      </c>
      <c r="M5" s="13">
        <v>35025</v>
      </c>
      <c r="N5" s="13">
        <v>15691.199999999997</v>
      </c>
      <c r="O5" s="13">
        <v>19333.800000000003</v>
      </c>
      <c r="P5" s="13">
        <v>580</v>
      </c>
      <c r="Q5" s="13">
        <v>43500</v>
      </c>
      <c r="R5" s="13">
        <v>19487.999999999996</v>
      </c>
      <c r="S5" s="13">
        <v>24012.000000000004</v>
      </c>
      <c r="T5" s="13">
        <v>443</v>
      </c>
      <c r="U5" s="13">
        <v>33225</v>
      </c>
      <c r="V5" s="13">
        <v>14884.799999999997</v>
      </c>
      <c r="W5" s="13">
        <v>18340.200000000004</v>
      </c>
      <c r="X5" s="13">
        <v>521</v>
      </c>
      <c r="Y5" s="13">
        <v>39075</v>
      </c>
      <c r="Z5" s="13">
        <v>17505.599999999999</v>
      </c>
      <c r="AA5" s="13">
        <v>21569.4</v>
      </c>
      <c r="AB5" s="13">
        <v>342</v>
      </c>
      <c r="AC5" s="13">
        <v>25650</v>
      </c>
      <c r="AD5" s="13">
        <v>11491.199999999999</v>
      </c>
      <c r="AE5" s="13">
        <v>14158.800000000001</v>
      </c>
      <c r="AF5" s="13">
        <v>155</v>
      </c>
      <c r="AG5" s="13">
        <v>11625</v>
      </c>
      <c r="AH5" s="13">
        <v>5207.9999999999991</v>
      </c>
      <c r="AI5" s="13">
        <v>6417.0000000000009</v>
      </c>
      <c r="AJ5" s="12" t="s">
        <v>155</v>
      </c>
      <c r="AK5">
        <v>96</v>
      </c>
    </row>
    <row r="6" spans="1:37" x14ac:dyDescent="0.35">
      <c r="A6" t="s">
        <v>39</v>
      </c>
      <c r="B6" t="s">
        <v>126</v>
      </c>
      <c r="C6" s="2" t="s">
        <v>157</v>
      </c>
      <c r="D6" s="12">
        <v>30</v>
      </c>
      <c r="E6" s="12">
        <v>2.8</v>
      </c>
      <c r="F6" s="12">
        <v>84</v>
      </c>
      <c r="G6" s="12">
        <v>250</v>
      </c>
      <c r="H6" s="13">
        <v>70</v>
      </c>
      <c r="I6" s="13">
        <v>17500</v>
      </c>
      <c r="J6" s="13">
        <v>5880</v>
      </c>
      <c r="K6" s="13">
        <v>11620</v>
      </c>
      <c r="L6" s="13">
        <v>55</v>
      </c>
      <c r="M6" s="13">
        <v>13750</v>
      </c>
      <c r="N6" s="13">
        <v>4620</v>
      </c>
      <c r="O6" s="13">
        <v>9130</v>
      </c>
      <c r="P6" s="13">
        <v>30</v>
      </c>
      <c r="Q6" s="13">
        <v>7500</v>
      </c>
      <c r="R6" s="13">
        <v>2520</v>
      </c>
      <c r="S6" s="13">
        <v>4980</v>
      </c>
      <c r="T6" s="13">
        <v>55</v>
      </c>
      <c r="U6" s="13">
        <v>13750</v>
      </c>
      <c r="V6" s="13">
        <v>4620</v>
      </c>
      <c r="W6" s="13">
        <v>9130</v>
      </c>
      <c r="X6" s="13">
        <v>168</v>
      </c>
      <c r="Y6" s="13">
        <v>42000</v>
      </c>
      <c r="Z6" s="13">
        <v>14112</v>
      </c>
      <c r="AA6" s="13">
        <v>27888</v>
      </c>
      <c r="AB6" s="13">
        <v>213</v>
      </c>
      <c r="AC6" s="13">
        <v>53250</v>
      </c>
      <c r="AD6" s="13">
        <v>17892</v>
      </c>
      <c r="AE6" s="13">
        <v>35358</v>
      </c>
      <c r="AF6" s="13">
        <v>230</v>
      </c>
      <c r="AG6" s="13">
        <v>57500</v>
      </c>
      <c r="AH6" s="13">
        <v>19320</v>
      </c>
      <c r="AI6" s="13">
        <v>38180</v>
      </c>
      <c r="AJ6" s="12" t="s">
        <v>155</v>
      </c>
      <c r="AK6">
        <v>90</v>
      </c>
    </row>
    <row r="7" spans="1:37" x14ac:dyDescent="0.35">
      <c r="A7" t="s">
        <v>46</v>
      </c>
      <c r="B7" t="s">
        <v>127</v>
      </c>
      <c r="C7" s="2" t="s">
        <v>157</v>
      </c>
      <c r="D7" s="12">
        <v>25</v>
      </c>
      <c r="E7" s="12">
        <v>2.8</v>
      </c>
      <c r="F7" s="12">
        <v>70</v>
      </c>
      <c r="G7" s="12">
        <v>180</v>
      </c>
      <c r="H7" s="13">
        <v>40</v>
      </c>
      <c r="I7" s="13">
        <v>7200</v>
      </c>
      <c r="J7" s="13">
        <v>2800</v>
      </c>
      <c r="K7" s="13">
        <v>4400</v>
      </c>
      <c r="L7" s="13">
        <v>30</v>
      </c>
      <c r="M7" s="13">
        <v>5400</v>
      </c>
      <c r="N7" s="13">
        <v>2100</v>
      </c>
      <c r="O7" s="13">
        <v>3300</v>
      </c>
      <c r="P7" s="13"/>
      <c r="Q7" s="13">
        <v>0</v>
      </c>
      <c r="R7" s="13">
        <v>0</v>
      </c>
      <c r="S7" s="13">
        <v>0</v>
      </c>
      <c r="T7" s="13"/>
      <c r="U7" s="13">
        <v>0</v>
      </c>
      <c r="V7" s="13">
        <v>0</v>
      </c>
      <c r="W7" s="13">
        <v>0</v>
      </c>
      <c r="X7" s="13"/>
      <c r="Y7" s="13">
        <v>0</v>
      </c>
      <c r="Z7" s="13">
        <v>0</v>
      </c>
      <c r="AA7" s="13">
        <v>0</v>
      </c>
      <c r="AB7" s="13"/>
      <c r="AC7" s="13">
        <v>0</v>
      </c>
      <c r="AD7" s="13">
        <v>0</v>
      </c>
      <c r="AE7" s="13">
        <v>0</v>
      </c>
      <c r="AF7" s="13"/>
      <c r="AG7" s="13">
        <v>0</v>
      </c>
      <c r="AH7" s="13">
        <v>0</v>
      </c>
      <c r="AI7" s="13">
        <v>0</v>
      </c>
      <c r="AJ7" s="12" t="s">
        <v>155</v>
      </c>
      <c r="AK7">
        <v>91</v>
      </c>
    </row>
    <row r="8" spans="1:37" x14ac:dyDescent="0.35">
      <c r="A8" t="s">
        <v>60</v>
      </c>
      <c r="B8" t="s">
        <v>128</v>
      </c>
      <c r="C8" s="2" t="s">
        <v>157</v>
      </c>
      <c r="D8" s="12">
        <v>4</v>
      </c>
      <c r="E8" s="12">
        <v>2.8</v>
      </c>
      <c r="F8" s="12">
        <v>11.2</v>
      </c>
      <c r="G8" s="12">
        <v>50</v>
      </c>
      <c r="H8" s="13">
        <v>332</v>
      </c>
      <c r="I8" s="13">
        <v>16600</v>
      </c>
      <c r="J8" s="13">
        <v>3718.3999999999996</v>
      </c>
      <c r="K8" s="13">
        <v>12881.6</v>
      </c>
      <c r="L8" s="13">
        <v>280</v>
      </c>
      <c r="M8" s="13">
        <v>14000</v>
      </c>
      <c r="N8" s="13">
        <v>3136</v>
      </c>
      <c r="O8" s="13">
        <v>10864</v>
      </c>
      <c r="P8" s="13">
        <v>309</v>
      </c>
      <c r="Q8" s="13">
        <v>15450</v>
      </c>
      <c r="R8" s="13">
        <v>3460.7999999999997</v>
      </c>
      <c r="S8" s="13">
        <v>11989.2</v>
      </c>
      <c r="T8" s="13">
        <v>280</v>
      </c>
      <c r="U8" s="13">
        <v>14000</v>
      </c>
      <c r="V8" s="13">
        <v>3136</v>
      </c>
      <c r="W8" s="13">
        <v>10864</v>
      </c>
      <c r="X8" s="13">
        <v>255</v>
      </c>
      <c r="Y8" s="13">
        <v>12750</v>
      </c>
      <c r="Z8" s="13">
        <v>2856</v>
      </c>
      <c r="AA8" s="13">
        <v>9894</v>
      </c>
      <c r="AB8" s="13">
        <v>244</v>
      </c>
      <c r="AC8" s="13">
        <v>12200</v>
      </c>
      <c r="AD8" s="13">
        <v>2732.7999999999997</v>
      </c>
      <c r="AE8" s="13">
        <v>9467.2000000000007</v>
      </c>
      <c r="AF8" s="13">
        <v>158</v>
      </c>
      <c r="AG8" s="13">
        <v>7900</v>
      </c>
      <c r="AH8" s="13">
        <v>1769.6</v>
      </c>
      <c r="AI8" s="13">
        <v>6130.4</v>
      </c>
      <c r="AJ8" s="12" t="s">
        <v>155</v>
      </c>
      <c r="AK8">
        <v>94</v>
      </c>
    </row>
    <row r="9" spans="1:37" x14ac:dyDescent="0.35">
      <c r="A9" t="s">
        <v>48</v>
      </c>
      <c r="B9" t="s">
        <v>129</v>
      </c>
      <c r="C9" s="2" t="s">
        <v>157</v>
      </c>
      <c r="D9" s="12">
        <v>35</v>
      </c>
      <c r="E9" s="12">
        <v>2.8</v>
      </c>
      <c r="F9" s="12">
        <v>98</v>
      </c>
      <c r="G9" s="12">
        <v>300</v>
      </c>
      <c r="H9" s="13">
        <v>19</v>
      </c>
      <c r="I9" s="13">
        <v>5700</v>
      </c>
      <c r="J9" s="13">
        <v>1862</v>
      </c>
      <c r="K9" s="13">
        <v>3838</v>
      </c>
      <c r="L9" s="13">
        <v>41</v>
      </c>
      <c r="M9" s="13">
        <v>12300</v>
      </c>
      <c r="N9" s="13">
        <v>4018</v>
      </c>
      <c r="O9" s="13">
        <v>8282</v>
      </c>
      <c r="P9" s="13">
        <v>40</v>
      </c>
      <c r="Q9" s="13">
        <v>12000</v>
      </c>
      <c r="R9" s="13">
        <v>3920</v>
      </c>
      <c r="S9" s="13">
        <v>8080</v>
      </c>
      <c r="T9" s="13">
        <v>23</v>
      </c>
      <c r="U9" s="13">
        <v>6900</v>
      </c>
      <c r="V9" s="13">
        <v>2254</v>
      </c>
      <c r="W9" s="13">
        <v>4646</v>
      </c>
      <c r="X9" s="13">
        <v>70</v>
      </c>
      <c r="Y9" s="13">
        <v>21000</v>
      </c>
      <c r="Z9" s="13">
        <v>6860</v>
      </c>
      <c r="AA9" s="13">
        <v>14140</v>
      </c>
      <c r="AB9" s="13">
        <v>22</v>
      </c>
      <c r="AC9" s="13">
        <v>6600</v>
      </c>
      <c r="AD9" s="13">
        <v>2156</v>
      </c>
      <c r="AE9" s="13">
        <v>4444</v>
      </c>
      <c r="AF9" s="13">
        <v>25</v>
      </c>
      <c r="AG9" s="13">
        <v>7500</v>
      </c>
      <c r="AH9" s="13">
        <v>2450</v>
      </c>
      <c r="AI9" s="13">
        <v>5050</v>
      </c>
      <c r="AJ9" s="12" t="s">
        <v>155</v>
      </c>
      <c r="AK9">
        <v>97</v>
      </c>
    </row>
    <row r="10" spans="1:37" x14ac:dyDescent="0.35">
      <c r="A10" t="s">
        <v>42</v>
      </c>
      <c r="B10" t="s">
        <v>130</v>
      </c>
      <c r="C10" s="2" t="s">
        <v>157</v>
      </c>
      <c r="D10" s="12">
        <v>30</v>
      </c>
      <c r="E10" s="12">
        <v>2.8</v>
      </c>
      <c r="F10" s="12">
        <v>84</v>
      </c>
      <c r="G10" s="12">
        <v>250</v>
      </c>
      <c r="H10" s="13">
        <v>15</v>
      </c>
      <c r="I10" s="13">
        <v>3750</v>
      </c>
      <c r="J10" s="13">
        <v>1260</v>
      </c>
      <c r="K10" s="13">
        <v>2490</v>
      </c>
      <c r="L10" s="13">
        <v>10</v>
      </c>
      <c r="M10" s="13">
        <v>2500</v>
      </c>
      <c r="N10" s="13">
        <v>840</v>
      </c>
      <c r="O10" s="13">
        <v>1660</v>
      </c>
      <c r="P10" s="13">
        <v>8</v>
      </c>
      <c r="Q10" s="13">
        <v>2000</v>
      </c>
      <c r="R10" s="13">
        <v>672</v>
      </c>
      <c r="S10" s="13">
        <v>1328</v>
      </c>
      <c r="T10" s="13">
        <v>10</v>
      </c>
      <c r="U10" s="13">
        <v>2500</v>
      </c>
      <c r="V10" s="13">
        <v>840</v>
      </c>
      <c r="W10" s="13">
        <v>1660</v>
      </c>
      <c r="X10" s="13">
        <v>25</v>
      </c>
      <c r="Y10" s="13">
        <v>6250</v>
      </c>
      <c r="Z10" s="13">
        <v>2100</v>
      </c>
      <c r="AA10" s="13">
        <v>4150</v>
      </c>
      <c r="AB10" s="13">
        <v>10</v>
      </c>
      <c r="AC10" s="13">
        <v>2500</v>
      </c>
      <c r="AD10" s="13">
        <v>840</v>
      </c>
      <c r="AE10" s="13">
        <v>1660</v>
      </c>
      <c r="AF10" s="13">
        <v>3</v>
      </c>
      <c r="AG10" s="13">
        <v>750</v>
      </c>
      <c r="AH10" s="13">
        <v>252</v>
      </c>
      <c r="AI10" s="13">
        <v>498</v>
      </c>
      <c r="AJ10" s="12" t="s">
        <v>155</v>
      </c>
      <c r="AK10">
        <v>96</v>
      </c>
    </row>
    <row r="11" spans="1:37" x14ac:dyDescent="0.35">
      <c r="A11" t="s">
        <v>1</v>
      </c>
      <c r="B11" t="s">
        <v>131</v>
      </c>
      <c r="C11" s="2" t="s">
        <v>157</v>
      </c>
      <c r="D11" s="12">
        <v>8</v>
      </c>
      <c r="E11" s="12">
        <v>2.8</v>
      </c>
      <c r="F11" s="12">
        <v>22.4</v>
      </c>
      <c r="G11" s="12">
        <v>125</v>
      </c>
      <c r="H11" s="13">
        <v>45</v>
      </c>
      <c r="I11" s="13">
        <v>5625</v>
      </c>
      <c r="J11" s="13">
        <v>1007.9999999999999</v>
      </c>
      <c r="K11" s="13">
        <v>4617</v>
      </c>
      <c r="L11" s="13">
        <v>50</v>
      </c>
      <c r="M11" s="13">
        <v>6250</v>
      </c>
      <c r="N11" s="13">
        <v>1120</v>
      </c>
      <c r="O11" s="13">
        <v>5130</v>
      </c>
      <c r="P11" s="13">
        <v>80</v>
      </c>
      <c r="Q11" s="13">
        <v>10000</v>
      </c>
      <c r="R11" s="13">
        <v>1792</v>
      </c>
      <c r="S11" s="13">
        <v>8208</v>
      </c>
      <c r="T11" s="13">
        <v>50</v>
      </c>
      <c r="U11" s="13">
        <v>6250</v>
      </c>
      <c r="V11" s="13">
        <v>1120</v>
      </c>
      <c r="W11" s="13">
        <v>5130</v>
      </c>
      <c r="X11" s="13">
        <v>120</v>
      </c>
      <c r="Y11" s="13">
        <v>15000</v>
      </c>
      <c r="Z11" s="13">
        <v>2688</v>
      </c>
      <c r="AA11" s="13">
        <v>12312</v>
      </c>
      <c r="AB11" s="13">
        <v>103</v>
      </c>
      <c r="AC11" s="13">
        <v>12875</v>
      </c>
      <c r="AD11" s="13">
        <v>2307.1999999999998</v>
      </c>
      <c r="AE11" s="13">
        <v>10567.8</v>
      </c>
      <c r="AF11" s="13">
        <v>69</v>
      </c>
      <c r="AG11" s="13">
        <v>8625</v>
      </c>
      <c r="AH11" s="13">
        <v>1545.6</v>
      </c>
      <c r="AI11" s="13">
        <v>7079.4</v>
      </c>
      <c r="AJ11" s="12" t="s">
        <v>155</v>
      </c>
      <c r="AK11">
        <v>100</v>
      </c>
    </row>
    <row r="12" spans="1:37" x14ac:dyDescent="0.35">
      <c r="A12" t="s">
        <v>19</v>
      </c>
      <c r="B12" t="s">
        <v>132</v>
      </c>
      <c r="C12" s="2" t="s">
        <v>157</v>
      </c>
      <c r="D12" s="12">
        <v>30</v>
      </c>
      <c r="E12" s="12">
        <v>2.8</v>
      </c>
      <c r="F12" s="12">
        <v>84</v>
      </c>
      <c r="G12" s="12">
        <v>200</v>
      </c>
      <c r="H12" s="13">
        <v>20</v>
      </c>
      <c r="I12" s="13">
        <v>4000</v>
      </c>
      <c r="J12" s="13">
        <v>1680</v>
      </c>
      <c r="K12" s="13">
        <v>2320</v>
      </c>
      <c r="L12" s="13">
        <v>25</v>
      </c>
      <c r="M12" s="13">
        <v>5000</v>
      </c>
      <c r="N12" s="13">
        <v>2100</v>
      </c>
      <c r="O12" s="13">
        <v>2900</v>
      </c>
      <c r="P12" s="13">
        <v>60</v>
      </c>
      <c r="Q12" s="13">
        <v>12000</v>
      </c>
      <c r="R12" s="13">
        <v>5040</v>
      </c>
      <c r="S12" s="13">
        <v>6960</v>
      </c>
      <c r="T12" s="13">
        <v>45</v>
      </c>
      <c r="U12" s="13">
        <v>9000</v>
      </c>
      <c r="V12" s="13">
        <v>3780</v>
      </c>
      <c r="W12" s="13">
        <v>5220</v>
      </c>
      <c r="X12" s="13">
        <v>55</v>
      </c>
      <c r="Y12" s="13">
        <v>11000</v>
      </c>
      <c r="Z12" s="13">
        <v>4620</v>
      </c>
      <c r="AA12" s="13">
        <v>6380</v>
      </c>
      <c r="AB12" s="13">
        <v>130</v>
      </c>
      <c r="AC12" s="13">
        <v>26000</v>
      </c>
      <c r="AD12" s="13">
        <v>10920</v>
      </c>
      <c r="AE12" s="13">
        <v>15080</v>
      </c>
      <c r="AF12" s="13">
        <v>0</v>
      </c>
      <c r="AG12" s="13">
        <v>0</v>
      </c>
      <c r="AH12" s="13">
        <v>0</v>
      </c>
      <c r="AI12" s="13">
        <v>0</v>
      </c>
      <c r="AJ12" s="12" t="s">
        <v>155</v>
      </c>
      <c r="AK12">
        <v>91</v>
      </c>
    </row>
    <row r="13" spans="1:37" x14ac:dyDescent="0.35">
      <c r="A13" t="s">
        <v>38</v>
      </c>
      <c r="B13" t="s">
        <v>133</v>
      </c>
      <c r="C13" s="2" t="s">
        <v>157</v>
      </c>
      <c r="D13" s="12">
        <v>30</v>
      </c>
      <c r="E13" s="12">
        <v>2.8</v>
      </c>
      <c r="F13" s="12">
        <v>84</v>
      </c>
      <c r="G13" s="12">
        <v>280</v>
      </c>
      <c r="H13" s="13">
        <v>12</v>
      </c>
      <c r="I13" s="13">
        <v>3360</v>
      </c>
      <c r="J13" s="13">
        <v>1008</v>
      </c>
      <c r="K13" s="13">
        <v>2352</v>
      </c>
      <c r="L13" s="13">
        <v>12</v>
      </c>
      <c r="M13" s="13">
        <v>3360</v>
      </c>
      <c r="N13" s="13">
        <v>1008</v>
      </c>
      <c r="O13" s="13">
        <v>2352</v>
      </c>
      <c r="P13" s="13">
        <v>9</v>
      </c>
      <c r="Q13" s="13">
        <v>2520</v>
      </c>
      <c r="R13" s="13">
        <v>756</v>
      </c>
      <c r="S13" s="13">
        <v>1764</v>
      </c>
      <c r="T13" s="13">
        <v>10</v>
      </c>
      <c r="U13" s="13">
        <v>2800</v>
      </c>
      <c r="V13" s="13">
        <v>840</v>
      </c>
      <c r="W13" s="13">
        <v>1960</v>
      </c>
      <c r="X13" s="13">
        <v>13</v>
      </c>
      <c r="Y13" s="13">
        <v>3640</v>
      </c>
      <c r="Z13" s="13">
        <v>1092</v>
      </c>
      <c r="AA13" s="13">
        <v>2548</v>
      </c>
      <c r="AB13" s="13">
        <v>13</v>
      </c>
      <c r="AC13" s="13">
        <v>3640</v>
      </c>
      <c r="AD13" s="13">
        <v>1092</v>
      </c>
      <c r="AE13" s="13">
        <v>2548</v>
      </c>
      <c r="AF13" s="13">
        <v>15</v>
      </c>
      <c r="AG13" s="13">
        <v>4200</v>
      </c>
      <c r="AH13" s="13">
        <v>1260</v>
      </c>
      <c r="AI13" s="13">
        <v>2940</v>
      </c>
      <c r="AJ13" s="12" t="s">
        <v>155</v>
      </c>
      <c r="AK13">
        <v>93</v>
      </c>
    </row>
    <row r="14" spans="1:37" x14ac:dyDescent="0.35">
      <c r="A14" t="s">
        <v>2</v>
      </c>
      <c r="B14" t="s">
        <v>134</v>
      </c>
      <c r="C14" s="2" t="s">
        <v>157</v>
      </c>
      <c r="D14" s="12">
        <v>45</v>
      </c>
      <c r="E14" s="12">
        <v>2.8</v>
      </c>
      <c r="F14" s="12">
        <v>125.99999999999999</v>
      </c>
      <c r="G14" s="12">
        <v>300</v>
      </c>
      <c r="H14" s="13">
        <v>23</v>
      </c>
      <c r="I14" s="13">
        <v>6900</v>
      </c>
      <c r="J14" s="13">
        <v>2897.9999999999995</v>
      </c>
      <c r="K14" s="13">
        <v>4002.0000000000005</v>
      </c>
      <c r="L14" s="13">
        <v>20</v>
      </c>
      <c r="M14" s="13">
        <v>6000</v>
      </c>
      <c r="N14" s="13">
        <v>2519.9999999999995</v>
      </c>
      <c r="O14" s="13">
        <v>3480.0000000000005</v>
      </c>
      <c r="P14" s="13">
        <v>15</v>
      </c>
      <c r="Q14" s="13">
        <v>4500</v>
      </c>
      <c r="R14" s="13">
        <v>1889.9999999999998</v>
      </c>
      <c r="S14" s="13">
        <v>2610</v>
      </c>
      <c r="T14" s="13">
        <v>10</v>
      </c>
      <c r="U14" s="13">
        <v>3000</v>
      </c>
      <c r="V14" s="13">
        <v>1259.9999999999998</v>
      </c>
      <c r="W14" s="13">
        <v>1740.0000000000002</v>
      </c>
      <c r="X14" s="13">
        <v>13</v>
      </c>
      <c r="Y14" s="13">
        <v>3900</v>
      </c>
      <c r="Z14" s="13">
        <v>1637.9999999999998</v>
      </c>
      <c r="AA14" s="13">
        <v>2262</v>
      </c>
      <c r="AB14" s="13">
        <v>20</v>
      </c>
      <c r="AC14" s="13">
        <v>6000</v>
      </c>
      <c r="AD14" s="13">
        <v>2519.9999999999995</v>
      </c>
      <c r="AE14" s="13">
        <v>3480.0000000000005</v>
      </c>
      <c r="AF14" s="13">
        <v>15</v>
      </c>
      <c r="AG14" s="13">
        <v>4500</v>
      </c>
      <c r="AH14" s="13">
        <v>1889.9999999999998</v>
      </c>
      <c r="AI14" s="13">
        <v>2610</v>
      </c>
      <c r="AJ14" s="12" t="s">
        <v>155</v>
      </c>
      <c r="AK14">
        <v>98</v>
      </c>
    </row>
    <row r="15" spans="1:37" x14ac:dyDescent="0.35">
      <c r="A15" t="s">
        <v>44</v>
      </c>
      <c r="B15" t="s">
        <v>135</v>
      </c>
      <c r="C15" s="2" t="s">
        <v>157</v>
      </c>
      <c r="D15" s="12">
        <v>6</v>
      </c>
      <c r="E15" s="12">
        <v>2.8</v>
      </c>
      <c r="F15" s="12">
        <v>16.799999999999997</v>
      </c>
      <c r="G15" s="12">
        <v>130</v>
      </c>
      <c r="H15" s="13">
        <v>85</v>
      </c>
      <c r="I15" s="13">
        <v>11050</v>
      </c>
      <c r="J15" s="13">
        <v>1427.9999999999998</v>
      </c>
      <c r="K15" s="13">
        <v>9622</v>
      </c>
      <c r="L15" s="13">
        <v>34</v>
      </c>
      <c r="M15" s="13">
        <v>4420</v>
      </c>
      <c r="N15" s="13">
        <v>571.19999999999993</v>
      </c>
      <c r="O15" s="13">
        <v>3848.8</v>
      </c>
      <c r="P15" s="13">
        <v>33</v>
      </c>
      <c r="Q15" s="13">
        <v>4290</v>
      </c>
      <c r="R15" s="13">
        <v>554.39999999999986</v>
      </c>
      <c r="S15" s="13">
        <v>3735.6000000000004</v>
      </c>
      <c r="T15" s="13">
        <v>10</v>
      </c>
      <c r="U15" s="13">
        <v>1300</v>
      </c>
      <c r="V15" s="13">
        <v>167.99999999999997</v>
      </c>
      <c r="W15" s="13">
        <v>1132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2" t="s">
        <v>155</v>
      </c>
      <c r="AK15">
        <v>92</v>
      </c>
    </row>
    <row r="16" spans="1:37" x14ac:dyDescent="0.35">
      <c r="A16" t="s">
        <v>45</v>
      </c>
      <c r="B16" t="s">
        <v>136</v>
      </c>
      <c r="C16" s="2" t="s">
        <v>157</v>
      </c>
      <c r="D16" s="12">
        <v>25</v>
      </c>
      <c r="E16" s="12">
        <v>2.8</v>
      </c>
      <c r="F16" s="12">
        <v>70</v>
      </c>
      <c r="G16" s="12">
        <v>99</v>
      </c>
      <c r="H16" s="13">
        <v>65</v>
      </c>
      <c r="I16" s="13">
        <v>6435</v>
      </c>
      <c r="J16" s="13">
        <v>4550</v>
      </c>
      <c r="K16" s="13">
        <v>1885</v>
      </c>
      <c r="L16" s="13">
        <v>50</v>
      </c>
      <c r="M16" s="13">
        <v>4950</v>
      </c>
      <c r="N16" s="13">
        <v>3500</v>
      </c>
      <c r="O16" s="13">
        <v>1450</v>
      </c>
      <c r="P16" s="13">
        <v>95</v>
      </c>
      <c r="Q16" s="13">
        <v>9405</v>
      </c>
      <c r="R16" s="13">
        <v>6650</v>
      </c>
      <c r="S16" s="13">
        <v>2755</v>
      </c>
      <c r="T16" s="13">
        <v>89</v>
      </c>
      <c r="U16" s="13">
        <v>8811</v>
      </c>
      <c r="V16" s="13">
        <v>6230</v>
      </c>
      <c r="W16" s="13">
        <v>2581</v>
      </c>
      <c r="X16" s="13">
        <v>66</v>
      </c>
      <c r="Y16" s="13">
        <v>6534</v>
      </c>
      <c r="Z16" s="13">
        <v>4620</v>
      </c>
      <c r="AA16" s="13">
        <v>1914</v>
      </c>
      <c r="AB16" s="13">
        <v>30</v>
      </c>
      <c r="AC16" s="13">
        <v>2970</v>
      </c>
      <c r="AD16" s="13">
        <v>2100</v>
      </c>
      <c r="AE16" s="13">
        <v>870</v>
      </c>
      <c r="AF16" s="13">
        <v>0</v>
      </c>
      <c r="AG16" s="13">
        <v>0</v>
      </c>
      <c r="AH16" s="13">
        <v>0</v>
      </c>
      <c r="AI16" s="13">
        <v>0</v>
      </c>
      <c r="AJ16" s="12" t="s">
        <v>155</v>
      </c>
      <c r="AK16">
        <v>93</v>
      </c>
    </row>
    <row r="17" spans="1:37" x14ac:dyDescent="0.35">
      <c r="A17" t="s">
        <v>14</v>
      </c>
      <c r="B17" t="s">
        <v>137</v>
      </c>
      <c r="C17" s="2" t="s">
        <v>157</v>
      </c>
      <c r="D17" s="12">
        <v>30</v>
      </c>
      <c r="E17" s="12">
        <v>2.8</v>
      </c>
      <c r="F17" s="12">
        <v>84</v>
      </c>
      <c r="G17" s="12">
        <v>250</v>
      </c>
      <c r="H17" s="13">
        <v>15</v>
      </c>
      <c r="I17" s="13">
        <v>3750</v>
      </c>
      <c r="J17" s="13">
        <v>1260</v>
      </c>
      <c r="K17" s="13">
        <v>2490</v>
      </c>
      <c r="L17" s="13">
        <v>17</v>
      </c>
      <c r="M17" s="13">
        <v>4250</v>
      </c>
      <c r="N17" s="13">
        <v>1428</v>
      </c>
      <c r="O17" s="13">
        <v>2822</v>
      </c>
      <c r="P17" s="13">
        <v>15</v>
      </c>
      <c r="Q17" s="13">
        <v>3750</v>
      </c>
      <c r="R17" s="13">
        <v>1260</v>
      </c>
      <c r="S17" s="13">
        <v>2490</v>
      </c>
      <c r="T17" s="13">
        <v>20</v>
      </c>
      <c r="U17" s="13">
        <v>5000</v>
      </c>
      <c r="V17" s="13">
        <v>1680</v>
      </c>
      <c r="W17" s="13">
        <v>3320</v>
      </c>
      <c r="X17" s="13">
        <v>35</v>
      </c>
      <c r="Y17" s="13">
        <v>8750</v>
      </c>
      <c r="Z17" s="13">
        <v>2940</v>
      </c>
      <c r="AA17" s="13">
        <v>5810</v>
      </c>
      <c r="AB17" s="13">
        <v>24</v>
      </c>
      <c r="AC17" s="13">
        <v>6000</v>
      </c>
      <c r="AD17" s="13">
        <v>2016</v>
      </c>
      <c r="AE17" s="13">
        <v>3984</v>
      </c>
      <c r="AF17" s="13">
        <v>15</v>
      </c>
      <c r="AG17" s="13">
        <v>3750</v>
      </c>
      <c r="AH17" s="13">
        <v>1260</v>
      </c>
      <c r="AI17" s="13">
        <v>2490</v>
      </c>
      <c r="AJ17" s="12" t="s">
        <v>155</v>
      </c>
      <c r="AK17">
        <v>90</v>
      </c>
    </row>
    <row r="18" spans="1:37" x14ac:dyDescent="0.35">
      <c r="A18" t="s">
        <v>41</v>
      </c>
      <c r="B18" t="s">
        <v>138</v>
      </c>
      <c r="C18" s="2" t="s">
        <v>157</v>
      </c>
      <c r="D18" s="12">
        <v>30</v>
      </c>
      <c r="E18" s="12">
        <v>2.8</v>
      </c>
      <c r="F18" s="12">
        <v>84</v>
      </c>
      <c r="G18" s="12">
        <v>300</v>
      </c>
      <c r="H18" s="13">
        <v>25</v>
      </c>
      <c r="I18" s="13">
        <v>7500</v>
      </c>
      <c r="J18" s="13">
        <v>2100</v>
      </c>
      <c r="K18" s="13">
        <v>5400</v>
      </c>
      <c r="L18" s="13">
        <v>30</v>
      </c>
      <c r="M18" s="13">
        <v>9000</v>
      </c>
      <c r="N18" s="13">
        <v>2520</v>
      </c>
      <c r="O18" s="13">
        <v>6480</v>
      </c>
      <c r="P18" s="13">
        <v>10</v>
      </c>
      <c r="Q18" s="13">
        <v>3000</v>
      </c>
      <c r="R18" s="13">
        <v>840</v>
      </c>
      <c r="S18" s="13">
        <v>2160</v>
      </c>
      <c r="T18" s="13">
        <v>20</v>
      </c>
      <c r="U18" s="13">
        <v>6000</v>
      </c>
      <c r="V18" s="13">
        <v>1680</v>
      </c>
      <c r="W18" s="13">
        <v>4320</v>
      </c>
      <c r="X18" s="13">
        <v>43</v>
      </c>
      <c r="Y18" s="13">
        <v>12900</v>
      </c>
      <c r="Z18" s="13">
        <v>3612</v>
      </c>
      <c r="AA18" s="13">
        <v>9288</v>
      </c>
      <c r="AB18" s="13">
        <v>55</v>
      </c>
      <c r="AC18" s="13">
        <v>16500</v>
      </c>
      <c r="AD18" s="13">
        <v>4620</v>
      </c>
      <c r="AE18" s="13">
        <v>11880</v>
      </c>
      <c r="AF18" s="13">
        <v>10</v>
      </c>
      <c r="AG18" s="13">
        <v>3000</v>
      </c>
      <c r="AH18" s="13">
        <v>840</v>
      </c>
      <c r="AI18" s="13">
        <v>2160</v>
      </c>
      <c r="AJ18" s="12" t="s">
        <v>155</v>
      </c>
      <c r="AK18">
        <v>98</v>
      </c>
    </row>
    <row r="19" spans="1:37" x14ac:dyDescent="0.35">
      <c r="A19" t="s">
        <v>20</v>
      </c>
      <c r="B19" t="s">
        <v>139</v>
      </c>
      <c r="C19" s="2" t="s">
        <v>157</v>
      </c>
      <c r="D19" s="12">
        <v>30</v>
      </c>
      <c r="E19" s="12">
        <v>2.8</v>
      </c>
      <c r="F19" s="12">
        <v>84</v>
      </c>
      <c r="G19" s="12">
        <v>280</v>
      </c>
      <c r="H19" s="13">
        <v>35</v>
      </c>
      <c r="I19" s="13">
        <v>9800</v>
      </c>
      <c r="J19" s="13">
        <v>2940</v>
      </c>
      <c r="K19" s="13">
        <v>6860</v>
      </c>
      <c r="L19" s="13">
        <v>55</v>
      </c>
      <c r="M19" s="13">
        <v>15400</v>
      </c>
      <c r="N19" s="13">
        <v>4620</v>
      </c>
      <c r="O19" s="13">
        <v>10780</v>
      </c>
      <c r="P19" s="13">
        <v>2</v>
      </c>
      <c r="Q19" s="13">
        <v>560</v>
      </c>
      <c r="R19" s="13">
        <v>168</v>
      </c>
      <c r="S19" s="13">
        <v>392</v>
      </c>
      <c r="T19" s="13">
        <v>10</v>
      </c>
      <c r="U19" s="13">
        <v>2800</v>
      </c>
      <c r="V19" s="13">
        <v>840</v>
      </c>
      <c r="W19" s="13">
        <v>1960</v>
      </c>
      <c r="X19" s="13">
        <v>62</v>
      </c>
      <c r="Y19" s="13">
        <v>17360</v>
      </c>
      <c r="Z19" s="13">
        <v>5208</v>
      </c>
      <c r="AA19" s="13">
        <v>12152</v>
      </c>
      <c r="AB19" s="13">
        <v>57</v>
      </c>
      <c r="AC19" s="13">
        <v>15960</v>
      </c>
      <c r="AD19" s="13">
        <v>4788</v>
      </c>
      <c r="AE19" s="13">
        <v>11172</v>
      </c>
      <c r="AF19" s="13">
        <v>315</v>
      </c>
      <c r="AG19" s="13">
        <v>88200</v>
      </c>
      <c r="AH19" s="13">
        <v>26460</v>
      </c>
      <c r="AI19" s="13">
        <v>61740</v>
      </c>
      <c r="AJ19" s="12" t="s">
        <v>155</v>
      </c>
      <c r="AK19">
        <v>92</v>
      </c>
    </row>
    <row r="20" spans="1:37" x14ac:dyDescent="0.35">
      <c r="A20" t="s">
        <v>40</v>
      </c>
      <c r="B20" t="s">
        <v>140</v>
      </c>
      <c r="C20" s="2" t="s">
        <v>157</v>
      </c>
      <c r="D20" s="12">
        <v>7</v>
      </c>
      <c r="E20" s="12">
        <v>2.8</v>
      </c>
      <c r="F20" s="12">
        <v>19.599999999999998</v>
      </c>
      <c r="G20" s="12">
        <v>120</v>
      </c>
      <c r="H20" s="13">
        <v>10</v>
      </c>
      <c r="I20" s="13">
        <v>1200</v>
      </c>
      <c r="J20" s="13">
        <v>195.99999999999997</v>
      </c>
      <c r="K20" s="13">
        <v>1004</v>
      </c>
      <c r="L20" s="13"/>
      <c r="M20" s="13">
        <v>0</v>
      </c>
      <c r="N20" s="13">
        <v>0</v>
      </c>
      <c r="O20" s="13">
        <v>0</v>
      </c>
      <c r="P20" s="13"/>
      <c r="Q20" s="13">
        <v>0</v>
      </c>
      <c r="R20" s="13">
        <v>0</v>
      </c>
      <c r="S20" s="13">
        <v>0</v>
      </c>
      <c r="T20" s="13"/>
      <c r="U20" s="13">
        <v>0</v>
      </c>
      <c r="V20" s="13">
        <v>0</v>
      </c>
      <c r="W20" s="13">
        <v>0</v>
      </c>
      <c r="X20" s="13"/>
      <c r="Y20" s="13">
        <v>0</v>
      </c>
      <c r="Z20" s="13">
        <v>0</v>
      </c>
      <c r="AA20" s="13">
        <v>0</v>
      </c>
      <c r="AB20" s="13"/>
      <c r="AC20" s="13">
        <v>0</v>
      </c>
      <c r="AD20" s="13">
        <v>0</v>
      </c>
      <c r="AE20" s="13">
        <v>0</v>
      </c>
      <c r="AF20" s="13"/>
      <c r="AG20" s="13">
        <v>0</v>
      </c>
      <c r="AH20" s="13">
        <v>0</v>
      </c>
      <c r="AI20" s="13">
        <v>0</v>
      </c>
      <c r="AJ20" s="12" t="s">
        <v>155</v>
      </c>
      <c r="AK20">
        <v>98</v>
      </c>
    </row>
    <row r="21" spans="1:37" x14ac:dyDescent="0.35">
      <c r="A21" t="s">
        <v>43</v>
      </c>
      <c r="B21" t="s">
        <v>135</v>
      </c>
      <c r="C21" s="2" t="s">
        <v>157</v>
      </c>
      <c r="D21" s="12">
        <v>5</v>
      </c>
      <c r="E21" s="12">
        <v>2.8</v>
      </c>
      <c r="F21" s="12">
        <v>14</v>
      </c>
      <c r="G21" s="12">
        <v>100</v>
      </c>
      <c r="H21" s="13">
        <v>5</v>
      </c>
      <c r="I21" s="13">
        <v>500</v>
      </c>
      <c r="J21" s="13">
        <v>70</v>
      </c>
      <c r="K21" s="13">
        <v>430</v>
      </c>
      <c r="L21" s="13">
        <v>7</v>
      </c>
      <c r="M21" s="13">
        <v>700</v>
      </c>
      <c r="N21" s="13">
        <v>98</v>
      </c>
      <c r="O21" s="13">
        <v>602</v>
      </c>
      <c r="P21" s="13">
        <v>3</v>
      </c>
      <c r="Q21" s="13">
        <v>300</v>
      </c>
      <c r="R21" s="13">
        <v>42</v>
      </c>
      <c r="S21" s="13">
        <v>258</v>
      </c>
      <c r="T21" s="13">
        <v>8</v>
      </c>
      <c r="U21" s="13">
        <v>800</v>
      </c>
      <c r="V21" s="13">
        <v>112</v>
      </c>
      <c r="W21" s="13">
        <v>688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2" t="s">
        <v>155</v>
      </c>
      <c r="AK21">
        <v>91</v>
      </c>
    </row>
    <row r="23" spans="1:37" x14ac:dyDescent="0.35">
      <c r="G23" s="22" t="s">
        <v>242</v>
      </c>
      <c r="H23" t="s">
        <v>244</v>
      </c>
      <c r="I23" t="s">
        <v>245</v>
      </c>
      <c r="J23" t="s">
        <v>246</v>
      </c>
      <c r="K23" t="s">
        <v>247</v>
      </c>
      <c r="L23" t="s">
        <v>248</v>
      </c>
      <c r="M23" t="s">
        <v>249</v>
      </c>
      <c r="N23" t="s">
        <v>250</v>
      </c>
      <c r="P23" t="s">
        <v>94</v>
      </c>
      <c r="Q23" t="s">
        <v>283</v>
      </c>
    </row>
    <row r="24" spans="1:37" x14ac:dyDescent="0.35">
      <c r="G24" s="20" t="s">
        <v>123</v>
      </c>
      <c r="H24" s="23">
        <v>34500</v>
      </c>
      <c r="I24" s="23">
        <v>32250</v>
      </c>
      <c r="J24" s="23">
        <v>22500</v>
      </c>
      <c r="K24" s="23">
        <v>3000</v>
      </c>
      <c r="L24" s="23">
        <v>12000</v>
      </c>
      <c r="M24" s="23">
        <v>6000</v>
      </c>
      <c r="N24" s="23">
        <v>7500</v>
      </c>
      <c r="P24" t="s">
        <v>122</v>
      </c>
      <c r="Q24">
        <f t="shared" ref="Q24:Q43" si="0">SUM(H2,L2,P2,T2,X2,AB2,AF2)</f>
        <v>1916</v>
      </c>
    </row>
    <row r="25" spans="1:37" x14ac:dyDescent="0.35">
      <c r="G25" s="20" t="s">
        <v>134</v>
      </c>
      <c r="H25" s="23">
        <v>6900</v>
      </c>
      <c r="I25" s="23">
        <v>6000</v>
      </c>
      <c r="J25" s="23">
        <v>4500</v>
      </c>
      <c r="K25" s="23">
        <v>3000</v>
      </c>
      <c r="L25" s="23">
        <v>3900</v>
      </c>
      <c r="M25" s="23">
        <v>6000</v>
      </c>
      <c r="N25" s="23">
        <v>4500</v>
      </c>
      <c r="P25" t="s">
        <v>123</v>
      </c>
      <c r="Q25">
        <f t="shared" si="0"/>
        <v>785</v>
      </c>
    </row>
    <row r="26" spans="1:37" x14ac:dyDescent="0.35">
      <c r="G26" s="20" t="s">
        <v>137</v>
      </c>
      <c r="H26" s="23">
        <v>3750</v>
      </c>
      <c r="I26" s="23">
        <v>4250</v>
      </c>
      <c r="J26" s="23">
        <v>3750</v>
      </c>
      <c r="K26" s="23">
        <v>5000</v>
      </c>
      <c r="L26" s="23">
        <v>8750</v>
      </c>
      <c r="M26" s="23">
        <v>6000</v>
      </c>
      <c r="N26" s="23">
        <v>3750</v>
      </c>
      <c r="P26" t="s">
        <v>124</v>
      </c>
      <c r="Q26">
        <f t="shared" si="0"/>
        <v>1251</v>
      </c>
    </row>
    <row r="27" spans="1:37" x14ac:dyDescent="0.35">
      <c r="G27" s="20" t="s">
        <v>132</v>
      </c>
      <c r="H27" s="23">
        <v>4000</v>
      </c>
      <c r="I27" s="23">
        <v>5000</v>
      </c>
      <c r="J27" s="23">
        <v>12000</v>
      </c>
      <c r="K27" s="23">
        <v>9000</v>
      </c>
      <c r="L27" s="23">
        <v>11000</v>
      </c>
      <c r="M27" s="23">
        <v>26000</v>
      </c>
      <c r="N27" s="23">
        <v>0</v>
      </c>
      <c r="P27" t="s">
        <v>125</v>
      </c>
      <c r="Q27">
        <f t="shared" si="0"/>
        <v>2823</v>
      </c>
    </row>
    <row r="28" spans="1:37" x14ac:dyDescent="0.35">
      <c r="G28" s="20" t="s">
        <v>131</v>
      </c>
      <c r="H28" s="23">
        <v>5625</v>
      </c>
      <c r="I28" s="23">
        <v>6250</v>
      </c>
      <c r="J28" s="23">
        <v>10000</v>
      </c>
      <c r="K28" s="23">
        <v>6250</v>
      </c>
      <c r="L28" s="23">
        <v>15000</v>
      </c>
      <c r="M28" s="23">
        <v>12875</v>
      </c>
      <c r="N28" s="23">
        <v>8625</v>
      </c>
      <c r="P28" t="s">
        <v>126</v>
      </c>
      <c r="Q28">
        <f t="shared" si="0"/>
        <v>821</v>
      </c>
    </row>
    <row r="29" spans="1:37" x14ac:dyDescent="0.35">
      <c r="G29" s="20" t="s">
        <v>139</v>
      </c>
      <c r="H29" s="23">
        <v>9800</v>
      </c>
      <c r="I29" s="23">
        <v>15400</v>
      </c>
      <c r="J29" s="23">
        <v>560</v>
      </c>
      <c r="K29" s="23">
        <v>2800</v>
      </c>
      <c r="L29" s="23">
        <v>17360</v>
      </c>
      <c r="M29" s="23">
        <v>15960</v>
      </c>
      <c r="N29" s="23">
        <v>88200</v>
      </c>
      <c r="P29" t="s">
        <v>127</v>
      </c>
      <c r="Q29">
        <f t="shared" si="0"/>
        <v>70</v>
      </c>
    </row>
    <row r="30" spans="1:37" x14ac:dyDescent="0.35">
      <c r="G30" s="20" t="s">
        <v>122</v>
      </c>
      <c r="H30" s="23">
        <v>219150</v>
      </c>
      <c r="I30" s="23">
        <v>202500</v>
      </c>
      <c r="J30" s="23">
        <v>429300</v>
      </c>
      <c r="K30" s="23">
        <v>11250</v>
      </c>
      <c r="L30" s="23">
        <v>0</v>
      </c>
      <c r="M30" s="23">
        <v>0</v>
      </c>
      <c r="N30" s="23">
        <v>0</v>
      </c>
      <c r="P30" t="s">
        <v>128</v>
      </c>
      <c r="Q30">
        <f t="shared" si="0"/>
        <v>1858</v>
      </c>
    </row>
    <row r="31" spans="1:37" x14ac:dyDescent="0.35">
      <c r="G31" s="20" t="s">
        <v>133</v>
      </c>
      <c r="H31" s="23">
        <v>3360</v>
      </c>
      <c r="I31" s="23">
        <v>3360</v>
      </c>
      <c r="J31" s="23">
        <v>2520</v>
      </c>
      <c r="K31" s="23">
        <v>2800</v>
      </c>
      <c r="L31" s="23">
        <v>3640</v>
      </c>
      <c r="M31" s="23">
        <v>3640</v>
      </c>
      <c r="N31" s="23">
        <v>4200</v>
      </c>
      <c r="P31" t="s">
        <v>129</v>
      </c>
      <c r="Q31">
        <f t="shared" si="0"/>
        <v>240</v>
      </c>
    </row>
    <row r="32" spans="1:37" x14ac:dyDescent="0.35">
      <c r="G32" s="20" t="s">
        <v>126</v>
      </c>
      <c r="H32" s="23">
        <v>17500</v>
      </c>
      <c r="I32" s="23">
        <v>13750</v>
      </c>
      <c r="J32" s="23">
        <v>7500</v>
      </c>
      <c r="K32" s="23">
        <v>13750</v>
      </c>
      <c r="L32" s="23">
        <v>42000</v>
      </c>
      <c r="M32" s="23">
        <v>53250</v>
      </c>
      <c r="N32" s="23">
        <v>57500</v>
      </c>
      <c r="P32" t="s">
        <v>130</v>
      </c>
      <c r="Q32">
        <f t="shared" si="0"/>
        <v>81</v>
      </c>
    </row>
    <row r="33" spans="7:17" x14ac:dyDescent="0.35">
      <c r="G33" s="20" t="s">
        <v>140</v>
      </c>
      <c r="H33" s="23">
        <v>1200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P33" t="s">
        <v>131</v>
      </c>
      <c r="Q33">
        <f t="shared" si="0"/>
        <v>517</v>
      </c>
    </row>
    <row r="34" spans="7:17" x14ac:dyDescent="0.35">
      <c r="G34" s="20" t="s">
        <v>130</v>
      </c>
      <c r="H34" s="23">
        <v>3750</v>
      </c>
      <c r="I34" s="23">
        <v>2500</v>
      </c>
      <c r="J34" s="23">
        <v>2000</v>
      </c>
      <c r="K34" s="23">
        <v>2500</v>
      </c>
      <c r="L34" s="23">
        <v>6250</v>
      </c>
      <c r="M34" s="23">
        <v>2500</v>
      </c>
      <c r="N34" s="23">
        <v>750</v>
      </c>
      <c r="P34" t="s">
        <v>132</v>
      </c>
      <c r="Q34">
        <f t="shared" si="0"/>
        <v>335</v>
      </c>
    </row>
    <row r="35" spans="7:17" x14ac:dyDescent="0.35">
      <c r="G35" s="20" t="s">
        <v>135</v>
      </c>
      <c r="H35" s="23">
        <v>11550</v>
      </c>
      <c r="I35" s="23">
        <v>5120</v>
      </c>
      <c r="J35" s="23">
        <v>4590</v>
      </c>
      <c r="K35" s="23">
        <v>2100</v>
      </c>
      <c r="L35" s="23">
        <v>0</v>
      </c>
      <c r="M35" s="23">
        <v>0</v>
      </c>
      <c r="N35" s="23">
        <v>0</v>
      </c>
      <c r="P35" t="s">
        <v>133</v>
      </c>
      <c r="Q35">
        <f t="shared" si="0"/>
        <v>84</v>
      </c>
    </row>
    <row r="36" spans="7:17" x14ac:dyDescent="0.35">
      <c r="G36" s="20" t="s">
        <v>136</v>
      </c>
      <c r="H36" s="23">
        <v>6435</v>
      </c>
      <c r="I36" s="23">
        <v>4950</v>
      </c>
      <c r="J36" s="23">
        <v>9405</v>
      </c>
      <c r="K36" s="23">
        <v>8811</v>
      </c>
      <c r="L36" s="23">
        <v>6534</v>
      </c>
      <c r="M36" s="23">
        <v>2970</v>
      </c>
      <c r="N36" s="23">
        <v>0</v>
      </c>
      <c r="P36" t="s">
        <v>134</v>
      </c>
      <c r="Q36">
        <f t="shared" si="0"/>
        <v>116</v>
      </c>
    </row>
    <row r="37" spans="7:17" x14ac:dyDescent="0.35">
      <c r="G37" s="20" t="s">
        <v>127</v>
      </c>
      <c r="H37" s="23">
        <v>7200</v>
      </c>
      <c r="I37" s="23">
        <v>5400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P37" t="s">
        <v>135</v>
      </c>
      <c r="Q37">
        <f t="shared" si="0"/>
        <v>162</v>
      </c>
    </row>
    <row r="38" spans="7:17" x14ac:dyDescent="0.35">
      <c r="G38" s="20" t="s">
        <v>124</v>
      </c>
      <c r="H38" s="23">
        <v>11000</v>
      </c>
      <c r="I38" s="23">
        <v>12815</v>
      </c>
      <c r="J38" s="23">
        <v>8250</v>
      </c>
      <c r="K38" s="23">
        <v>11000</v>
      </c>
      <c r="L38" s="23">
        <v>8140</v>
      </c>
      <c r="M38" s="23">
        <v>8250</v>
      </c>
      <c r="N38" s="23">
        <v>9350</v>
      </c>
      <c r="P38" t="s">
        <v>136</v>
      </c>
      <c r="Q38">
        <f t="shared" si="0"/>
        <v>395</v>
      </c>
    </row>
    <row r="39" spans="7:17" x14ac:dyDescent="0.35">
      <c r="G39" s="20" t="s">
        <v>129</v>
      </c>
      <c r="H39" s="23">
        <v>5700</v>
      </c>
      <c r="I39" s="23">
        <v>12300</v>
      </c>
      <c r="J39" s="23">
        <v>12000</v>
      </c>
      <c r="K39" s="23">
        <v>6900</v>
      </c>
      <c r="L39" s="23">
        <v>21000</v>
      </c>
      <c r="M39" s="23">
        <v>6600</v>
      </c>
      <c r="N39" s="23">
        <v>7500</v>
      </c>
      <c r="P39" t="s">
        <v>137</v>
      </c>
      <c r="Q39">
        <f t="shared" si="0"/>
        <v>141</v>
      </c>
    </row>
    <row r="40" spans="7:17" x14ac:dyDescent="0.35">
      <c r="G40" s="20" t="s">
        <v>125</v>
      </c>
      <c r="H40" s="23">
        <v>23625</v>
      </c>
      <c r="I40" s="23">
        <v>35025</v>
      </c>
      <c r="J40" s="23">
        <v>43500</v>
      </c>
      <c r="K40" s="23">
        <v>33225</v>
      </c>
      <c r="L40" s="23">
        <v>39075</v>
      </c>
      <c r="M40" s="23">
        <v>25650</v>
      </c>
      <c r="N40" s="23">
        <v>11625</v>
      </c>
      <c r="P40" t="s">
        <v>138</v>
      </c>
      <c r="Q40">
        <f t="shared" si="0"/>
        <v>193</v>
      </c>
    </row>
    <row r="41" spans="7:17" x14ac:dyDescent="0.35">
      <c r="G41" s="20" t="s">
        <v>128</v>
      </c>
      <c r="H41" s="23">
        <v>16600</v>
      </c>
      <c r="I41" s="23">
        <v>14000</v>
      </c>
      <c r="J41" s="23">
        <v>15450</v>
      </c>
      <c r="K41" s="23">
        <v>14000</v>
      </c>
      <c r="L41" s="23">
        <v>12750</v>
      </c>
      <c r="M41" s="23">
        <v>12200</v>
      </c>
      <c r="N41" s="23">
        <v>7900</v>
      </c>
      <c r="P41" t="s">
        <v>139</v>
      </c>
      <c r="Q41">
        <f t="shared" si="0"/>
        <v>536</v>
      </c>
    </row>
    <row r="42" spans="7:17" x14ac:dyDescent="0.35">
      <c r="G42" s="20" t="s">
        <v>138</v>
      </c>
      <c r="H42" s="23">
        <v>7500</v>
      </c>
      <c r="I42" s="23">
        <v>9000</v>
      </c>
      <c r="J42" s="23">
        <v>3000</v>
      </c>
      <c r="K42" s="23">
        <v>6000</v>
      </c>
      <c r="L42" s="23">
        <v>12900</v>
      </c>
      <c r="M42" s="23">
        <v>16500</v>
      </c>
      <c r="N42" s="23">
        <v>3000</v>
      </c>
      <c r="P42" t="s">
        <v>140</v>
      </c>
      <c r="Q42">
        <f t="shared" si="0"/>
        <v>10</v>
      </c>
    </row>
    <row r="43" spans="7:17" x14ac:dyDescent="0.35">
      <c r="G43" s="20" t="s">
        <v>243</v>
      </c>
      <c r="H43" s="23">
        <v>399145</v>
      </c>
      <c r="I43" s="23">
        <v>389870</v>
      </c>
      <c r="J43" s="23">
        <v>590825</v>
      </c>
      <c r="K43" s="23">
        <v>141386</v>
      </c>
      <c r="L43" s="23">
        <v>220299</v>
      </c>
      <c r="M43" s="23">
        <v>204395</v>
      </c>
      <c r="N43" s="23">
        <v>214400</v>
      </c>
      <c r="P43" t="s">
        <v>135</v>
      </c>
      <c r="Q43">
        <f t="shared" si="0"/>
        <v>23</v>
      </c>
    </row>
    <row r="46" spans="7:17" x14ac:dyDescent="0.35">
      <c r="G46" t="s">
        <v>242</v>
      </c>
      <c r="H46" t="s">
        <v>257</v>
      </c>
    </row>
    <row r="47" spans="7:17" x14ac:dyDescent="0.35">
      <c r="G47" t="s">
        <v>243</v>
      </c>
      <c r="H47">
        <v>2160320</v>
      </c>
    </row>
    <row r="48" spans="7:17" x14ac:dyDescent="0.35">
      <c r="G48" t="s">
        <v>122</v>
      </c>
      <c r="H48">
        <v>862200</v>
      </c>
    </row>
    <row r="49" spans="7:10" x14ac:dyDescent="0.35">
      <c r="G49" t="s">
        <v>125</v>
      </c>
      <c r="H49">
        <v>211725</v>
      </c>
    </row>
    <row r="50" spans="7:10" x14ac:dyDescent="0.35">
      <c r="G50" t="s">
        <v>126</v>
      </c>
      <c r="H50">
        <v>205250</v>
      </c>
    </row>
    <row r="51" spans="7:10" x14ac:dyDescent="0.35">
      <c r="G51" t="s">
        <v>139</v>
      </c>
      <c r="H51">
        <v>150080</v>
      </c>
    </row>
    <row r="52" spans="7:10" x14ac:dyDescent="0.35">
      <c r="G52" t="s">
        <v>123</v>
      </c>
      <c r="H52">
        <v>117750</v>
      </c>
    </row>
    <row r="53" spans="7:10" x14ac:dyDescent="0.35">
      <c r="G53" t="s">
        <v>128</v>
      </c>
      <c r="H53">
        <v>92900</v>
      </c>
    </row>
    <row r="54" spans="7:10" x14ac:dyDescent="0.35">
      <c r="G54" t="s">
        <v>129</v>
      </c>
      <c r="H54">
        <v>72000</v>
      </c>
    </row>
    <row r="55" spans="7:10" x14ac:dyDescent="0.35">
      <c r="G55" t="s">
        <v>124</v>
      </c>
      <c r="H55">
        <v>68805</v>
      </c>
    </row>
    <row r="56" spans="7:10" x14ac:dyDescent="0.35">
      <c r="G56" t="s">
        <v>132</v>
      </c>
      <c r="H56">
        <v>67000</v>
      </c>
    </row>
    <row r="57" spans="7:10" x14ac:dyDescent="0.35">
      <c r="G57" t="s">
        <v>131</v>
      </c>
      <c r="H57">
        <v>64625</v>
      </c>
    </row>
    <row r="58" spans="7:10" x14ac:dyDescent="0.35">
      <c r="G58" t="s">
        <v>138</v>
      </c>
      <c r="H58">
        <v>57900</v>
      </c>
    </row>
    <row r="59" spans="7:10" x14ac:dyDescent="0.35">
      <c r="G59" t="s">
        <v>136</v>
      </c>
      <c r="H59">
        <v>39105</v>
      </c>
    </row>
    <row r="60" spans="7:10" x14ac:dyDescent="0.35">
      <c r="G60" t="s">
        <v>137</v>
      </c>
      <c r="H60">
        <v>35250</v>
      </c>
    </row>
    <row r="61" spans="7:10" x14ac:dyDescent="0.35">
      <c r="G61" t="s">
        <v>134</v>
      </c>
      <c r="H61">
        <v>34800</v>
      </c>
    </row>
    <row r="62" spans="7:10" x14ac:dyDescent="0.35">
      <c r="G62" t="s">
        <v>133</v>
      </c>
      <c r="H62">
        <v>23520</v>
      </c>
      <c r="J62" t="s">
        <v>258</v>
      </c>
    </row>
    <row r="63" spans="7:10" x14ac:dyDescent="0.35">
      <c r="G63" t="s">
        <v>135</v>
      </c>
      <c r="H63">
        <v>23360</v>
      </c>
    </row>
    <row r="64" spans="7:10" x14ac:dyDescent="0.35">
      <c r="G64" t="s">
        <v>130</v>
      </c>
      <c r="H64">
        <v>20250</v>
      </c>
    </row>
    <row r="65" spans="7:15" x14ac:dyDescent="0.35">
      <c r="G65" t="s">
        <v>127</v>
      </c>
      <c r="H65">
        <v>12600</v>
      </c>
    </row>
    <row r="66" spans="7:15" x14ac:dyDescent="0.35">
      <c r="G66" t="s">
        <v>140</v>
      </c>
      <c r="H66">
        <v>1200</v>
      </c>
    </row>
    <row r="70" spans="7:15" x14ac:dyDescent="0.35">
      <c r="G70" t="s">
        <v>242</v>
      </c>
      <c r="H70" t="s">
        <v>244</v>
      </c>
      <c r="I70" t="s">
        <v>245</v>
      </c>
      <c r="J70" t="s">
        <v>246</v>
      </c>
      <c r="K70" t="s">
        <v>247</v>
      </c>
      <c r="L70" t="s">
        <v>248</v>
      </c>
      <c r="M70" t="s">
        <v>249</v>
      </c>
      <c r="N70" t="s">
        <v>250</v>
      </c>
      <c r="O70" t="s">
        <v>257</v>
      </c>
    </row>
    <row r="71" spans="7:15" x14ac:dyDescent="0.35">
      <c r="G71" t="s">
        <v>123</v>
      </c>
      <c r="H71">
        <v>34500</v>
      </c>
      <c r="I71">
        <v>32250</v>
      </c>
      <c r="J71">
        <v>22500</v>
      </c>
      <c r="K71">
        <v>3000</v>
      </c>
      <c r="L71">
        <v>12000</v>
      </c>
      <c r="M71">
        <v>6000</v>
      </c>
      <c r="N71">
        <v>7500</v>
      </c>
      <c r="O71">
        <f>SUM(H71:N71)</f>
        <v>117750</v>
      </c>
    </row>
    <row r="72" spans="7:15" x14ac:dyDescent="0.35">
      <c r="G72" t="s">
        <v>134</v>
      </c>
      <c r="H72">
        <v>6900</v>
      </c>
      <c r="I72">
        <v>6000</v>
      </c>
      <c r="J72">
        <v>4500</v>
      </c>
      <c r="K72">
        <v>3000</v>
      </c>
      <c r="L72">
        <v>3900</v>
      </c>
      <c r="M72">
        <v>6000</v>
      </c>
      <c r="N72">
        <v>4500</v>
      </c>
      <c r="O72">
        <f t="shared" ref="O72:O90" si="1">SUM(H72:N72)</f>
        <v>34800</v>
      </c>
    </row>
    <row r="73" spans="7:15" x14ac:dyDescent="0.35">
      <c r="G73" t="s">
        <v>137</v>
      </c>
      <c r="H73">
        <v>3750</v>
      </c>
      <c r="I73">
        <v>4250</v>
      </c>
      <c r="J73">
        <v>3750</v>
      </c>
      <c r="K73">
        <v>5000</v>
      </c>
      <c r="L73">
        <v>8750</v>
      </c>
      <c r="M73">
        <v>6000</v>
      </c>
      <c r="N73">
        <v>3750</v>
      </c>
      <c r="O73">
        <f t="shared" si="1"/>
        <v>35250</v>
      </c>
    </row>
    <row r="74" spans="7:15" x14ac:dyDescent="0.35">
      <c r="G74" t="s">
        <v>132</v>
      </c>
      <c r="H74">
        <v>4000</v>
      </c>
      <c r="I74">
        <v>5000</v>
      </c>
      <c r="J74">
        <v>12000</v>
      </c>
      <c r="K74">
        <v>9000</v>
      </c>
      <c r="L74">
        <v>11000</v>
      </c>
      <c r="M74">
        <v>26000</v>
      </c>
      <c r="N74">
        <v>0</v>
      </c>
      <c r="O74">
        <f t="shared" si="1"/>
        <v>67000</v>
      </c>
    </row>
    <row r="75" spans="7:15" x14ac:dyDescent="0.35">
      <c r="G75" t="s">
        <v>131</v>
      </c>
      <c r="H75">
        <v>5625</v>
      </c>
      <c r="I75">
        <v>6250</v>
      </c>
      <c r="J75">
        <v>10000</v>
      </c>
      <c r="K75">
        <v>6250</v>
      </c>
      <c r="L75">
        <v>15000</v>
      </c>
      <c r="M75">
        <v>12875</v>
      </c>
      <c r="N75">
        <v>8625</v>
      </c>
      <c r="O75">
        <f t="shared" si="1"/>
        <v>64625</v>
      </c>
    </row>
    <row r="76" spans="7:15" x14ac:dyDescent="0.35">
      <c r="G76" t="s">
        <v>139</v>
      </c>
      <c r="H76">
        <v>9800</v>
      </c>
      <c r="I76">
        <v>15400</v>
      </c>
      <c r="J76">
        <v>560</v>
      </c>
      <c r="K76">
        <v>2800</v>
      </c>
      <c r="L76">
        <v>17360</v>
      </c>
      <c r="M76">
        <v>15960</v>
      </c>
      <c r="N76">
        <v>88200</v>
      </c>
      <c r="O76">
        <f t="shared" si="1"/>
        <v>150080</v>
      </c>
    </row>
    <row r="77" spans="7:15" x14ac:dyDescent="0.35">
      <c r="G77" t="s">
        <v>122</v>
      </c>
      <c r="H77">
        <v>219150</v>
      </c>
      <c r="I77">
        <v>202500</v>
      </c>
      <c r="J77">
        <v>429300</v>
      </c>
      <c r="K77">
        <v>11250</v>
      </c>
      <c r="L77">
        <v>0</v>
      </c>
      <c r="M77">
        <v>0</v>
      </c>
      <c r="N77">
        <v>0</v>
      </c>
      <c r="O77">
        <f t="shared" si="1"/>
        <v>862200</v>
      </c>
    </row>
    <row r="78" spans="7:15" x14ac:dyDescent="0.35">
      <c r="G78" t="s">
        <v>133</v>
      </c>
      <c r="H78">
        <v>3360</v>
      </c>
      <c r="I78">
        <v>3360</v>
      </c>
      <c r="J78">
        <v>2520</v>
      </c>
      <c r="K78">
        <v>2800</v>
      </c>
      <c r="L78">
        <v>3640</v>
      </c>
      <c r="M78">
        <v>3640</v>
      </c>
      <c r="N78">
        <v>4200</v>
      </c>
      <c r="O78">
        <f t="shared" si="1"/>
        <v>23520</v>
      </c>
    </row>
    <row r="79" spans="7:15" x14ac:dyDescent="0.35">
      <c r="G79" t="s">
        <v>126</v>
      </c>
      <c r="H79">
        <v>17500</v>
      </c>
      <c r="I79">
        <v>13750</v>
      </c>
      <c r="J79">
        <v>7500</v>
      </c>
      <c r="K79">
        <v>13750</v>
      </c>
      <c r="L79">
        <v>42000</v>
      </c>
      <c r="M79">
        <v>53250</v>
      </c>
      <c r="N79">
        <v>57500</v>
      </c>
      <c r="O79">
        <f t="shared" si="1"/>
        <v>205250</v>
      </c>
    </row>
    <row r="80" spans="7:15" x14ac:dyDescent="0.35">
      <c r="G80" t="s">
        <v>140</v>
      </c>
      <c r="H80">
        <v>1200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f t="shared" si="1"/>
        <v>1200</v>
      </c>
    </row>
    <row r="81" spans="7:15" x14ac:dyDescent="0.35">
      <c r="G81" t="s">
        <v>130</v>
      </c>
      <c r="H81">
        <v>3750</v>
      </c>
      <c r="I81">
        <v>2500</v>
      </c>
      <c r="J81">
        <v>2000</v>
      </c>
      <c r="K81">
        <v>2500</v>
      </c>
      <c r="L81">
        <v>6250</v>
      </c>
      <c r="M81">
        <v>2500</v>
      </c>
      <c r="N81">
        <v>750</v>
      </c>
      <c r="O81">
        <f t="shared" si="1"/>
        <v>20250</v>
      </c>
    </row>
    <row r="82" spans="7:15" x14ac:dyDescent="0.35">
      <c r="G82" t="s">
        <v>135</v>
      </c>
      <c r="H82">
        <v>11550</v>
      </c>
      <c r="I82">
        <v>5120</v>
      </c>
      <c r="J82">
        <v>4590</v>
      </c>
      <c r="K82">
        <v>2100</v>
      </c>
      <c r="L82">
        <v>0</v>
      </c>
      <c r="M82">
        <v>0</v>
      </c>
      <c r="N82">
        <v>0</v>
      </c>
      <c r="O82">
        <f t="shared" si="1"/>
        <v>23360</v>
      </c>
    </row>
    <row r="83" spans="7:15" x14ac:dyDescent="0.35">
      <c r="G83" t="s">
        <v>136</v>
      </c>
      <c r="H83">
        <v>6435</v>
      </c>
      <c r="I83">
        <v>4950</v>
      </c>
      <c r="J83">
        <v>9405</v>
      </c>
      <c r="K83">
        <v>8811</v>
      </c>
      <c r="L83">
        <v>6534</v>
      </c>
      <c r="M83">
        <v>2970</v>
      </c>
      <c r="N83">
        <v>0</v>
      </c>
      <c r="O83">
        <f t="shared" si="1"/>
        <v>39105</v>
      </c>
    </row>
    <row r="84" spans="7:15" x14ac:dyDescent="0.35">
      <c r="G84" t="s">
        <v>127</v>
      </c>
      <c r="H84">
        <v>7200</v>
      </c>
      <c r="I84">
        <v>5400</v>
      </c>
      <c r="J84">
        <v>0</v>
      </c>
      <c r="K84">
        <v>0</v>
      </c>
      <c r="L84">
        <v>0</v>
      </c>
      <c r="M84">
        <v>0</v>
      </c>
      <c r="N84">
        <v>0</v>
      </c>
      <c r="O84">
        <f t="shared" si="1"/>
        <v>12600</v>
      </c>
    </row>
    <row r="85" spans="7:15" x14ac:dyDescent="0.35">
      <c r="G85" t="s">
        <v>124</v>
      </c>
      <c r="H85">
        <v>11000</v>
      </c>
      <c r="I85">
        <v>12815</v>
      </c>
      <c r="J85">
        <v>8250</v>
      </c>
      <c r="K85">
        <v>11000</v>
      </c>
      <c r="L85">
        <v>8140</v>
      </c>
      <c r="M85">
        <v>8250</v>
      </c>
      <c r="N85">
        <v>9350</v>
      </c>
      <c r="O85">
        <f t="shared" si="1"/>
        <v>68805</v>
      </c>
    </row>
    <row r="86" spans="7:15" x14ac:dyDescent="0.35">
      <c r="G86" t="s">
        <v>129</v>
      </c>
      <c r="H86">
        <v>5700</v>
      </c>
      <c r="I86">
        <v>12300</v>
      </c>
      <c r="J86">
        <v>12000</v>
      </c>
      <c r="K86">
        <v>6900</v>
      </c>
      <c r="L86">
        <v>21000</v>
      </c>
      <c r="M86">
        <v>6600</v>
      </c>
      <c r="N86">
        <v>7500</v>
      </c>
      <c r="O86">
        <f t="shared" si="1"/>
        <v>72000</v>
      </c>
    </row>
    <row r="87" spans="7:15" x14ac:dyDescent="0.35">
      <c r="G87" t="s">
        <v>125</v>
      </c>
      <c r="H87">
        <v>23625</v>
      </c>
      <c r="I87">
        <v>35025</v>
      </c>
      <c r="J87">
        <v>43500</v>
      </c>
      <c r="K87">
        <v>33225</v>
      </c>
      <c r="L87">
        <v>39075</v>
      </c>
      <c r="M87">
        <v>25650</v>
      </c>
      <c r="N87">
        <v>11625</v>
      </c>
      <c r="O87">
        <f t="shared" si="1"/>
        <v>211725</v>
      </c>
    </row>
    <row r="88" spans="7:15" x14ac:dyDescent="0.35">
      <c r="G88" t="s">
        <v>128</v>
      </c>
      <c r="H88">
        <v>16600</v>
      </c>
      <c r="I88">
        <v>14000</v>
      </c>
      <c r="J88">
        <v>15450</v>
      </c>
      <c r="K88">
        <v>14000</v>
      </c>
      <c r="L88">
        <v>12750</v>
      </c>
      <c r="M88">
        <v>12200</v>
      </c>
      <c r="N88">
        <v>7900</v>
      </c>
      <c r="O88">
        <f t="shared" si="1"/>
        <v>92900</v>
      </c>
    </row>
    <row r="89" spans="7:15" x14ac:dyDescent="0.35">
      <c r="G89" t="s">
        <v>138</v>
      </c>
      <c r="H89">
        <v>7500</v>
      </c>
      <c r="I89">
        <v>9000</v>
      </c>
      <c r="J89">
        <v>3000</v>
      </c>
      <c r="K89">
        <v>6000</v>
      </c>
      <c r="L89">
        <v>12900</v>
      </c>
      <c r="M89">
        <v>16500</v>
      </c>
      <c r="N89">
        <v>3000</v>
      </c>
      <c r="O89">
        <f t="shared" si="1"/>
        <v>57900</v>
      </c>
    </row>
    <row r="90" spans="7:15" x14ac:dyDescent="0.35">
      <c r="G90" t="s">
        <v>243</v>
      </c>
      <c r="H90">
        <v>399145</v>
      </c>
      <c r="I90">
        <v>389870</v>
      </c>
      <c r="J90">
        <v>590825</v>
      </c>
      <c r="K90">
        <v>141386</v>
      </c>
      <c r="L90">
        <v>220299</v>
      </c>
      <c r="M90">
        <v>204395</v>
      </c>
      <c r="N90">
        <v>214400</v>
      </c>
      <c r="O90">
        <f t="shared" si="1"/>
        <v>2160320</v>
      </c>
    </row>
    <row r="94" spans="7:15" x14ac:dyDescent="0.35">
      <c r="G94" t="s">
        <v>305</v>
      </c>
      <c r="H94" t="s">
        <v>306</v>
      </c>
    </row>
    <row r="95" spans="7:15" x14ac:dyDescent="0.35">
      <c r="G95" t="s">
        <v>123</v>
      </c>
      <c r="H95">
        <v>117750</v>
      </c>
    </row>
    <row r="96" spans="7:15" x14ac:dyDescent="0.35">
      <c r="G96" t="s">
        <v>134</v>
      </c>
      <c r="H96">
        <v>34800</v>
      </c>
    </row>
    <row r="97" spans="7:8" x14ac:dyDescent="0.35">
      <c r="G97" t="s">
        <v>137</v>
      </c>
      <c r="H97">
        <v>35250</v>
      </c>
    </row>
    <row r="98" spans="7:8" x14ac:dyDescent="0.35">
      <c r="G98" t="s">
        <v>132</v>
      </c>
      <c r="H98">
        <v>67000</v>
      </c>
    </row>
    <row r="99" spans="7:8" x14ac:dyDescent="0.35">
      <c r="G99" t="s">
        <v>131</v>
      </c>
      <c r="H99">
        <v>64625</v>
      </c>
    </row>
    <row r="100" spans="7:8" x14ac:dyDescent="0.35">
      <c r="G100" t="s">
        <v>139</v>
      </c>
      <c r="H100">
        <v>150080</v>
      </c>
    </row>
    <row r="101" spans="7:8" x14ac:dyDescent="0.35">
      <c r="G101" t="s">
        <v>122</v>
      </c>
      <c r="H101">
        <v>862200</v>
      </c>
    </row>
    <row r="102" spans="7:8" x14ac:dyDescent="0.35">
      <c r="G102" t="s">
        <v>133</v>
      </c>
      <c r="H102">
        <v>23520</v>
      </c>
    </row>
    <row r="103" spans="7:8" x14ac:dyDescent="0.35">
      <c r="G103" t="s">
        <v>126</v>
      </c>
      <c r="H103">
        <v>205250</v>
      </c>
    </row>
    <row r="104" spans="7:8" x14ac:dyDescent="0.35">
      <c r="G104" t="s">
        <v>140</v>
      </c>
      <c r="H104">
        <v>1200</v>
      </c>
    </row>
    <row r="105" spans="7:8" x14ac:dyDescent="0.35">
      <c r="G105" t="s">
        <v>130</v>
      </c>
      <c r="H105">
        <v>20250</v>
      </c>
    </row>
    <row r="106" spans="7:8" x14ac:dyDescent="0.35">
      <c r="G106" t="s">
        <v>135</v>
      </c>
      <c r="H106">
        <v>23360</v>
      </c>
    </row>
    <row r="107" spans="7:8" x14ac:dyDescent="0.35">
      <c r="G107" t="s">
        <v>136</v>
      </c>
      <c r="H107">
        <v>39105</v>
      </c>
    </row>
    <row r="108" spans="7:8" x14ac:dyDescent="0.35">
      <c r="G108" t="s">
        <v>127</v>
      </c>
      <c r="H108">
        <v>12600</v>
      </c>
    </row>
    <row r="109" spans="7:8" x14ac:dyDescent="0.35">
      <c r="G109" t="s">
        <v>124</v>
      </c>
      <c r="H109">
        <v>68805</v>
      </c>
    </row>
    <row r="110" spans="7:8" x14ac:dyDescent="0.35">
      <c r="G110" t="s">
        <v>129</v>
      </c>
      <c r="H110">
        <v>72000</v>
      </c>
    </row>
    <row r="111" spans="7:8" x14ac:dyDescent="0.35">
      <c r="G111" t="s">
        <v>125</v>
      </c>
      <c r="H111">
        <v>211725</v>
      </c>
    </row>
    <row r="112" spans="7:8" x14ac:dyDescent="0.35">
      <c r="G112" t="s">
        <v>128</v>
      </c>
      <c r="H112">
        <v>92900</v>
      </c>
    </row>
    <row r="113" spans="7:13" x14ac:dyDescent="0.35">
      <c r="G113" t="s">
        <v>138</v>
      </c>
      <c r="H113">
        <v>57900</v>
      </c>
    </row>
    <row r="117" spans="7:13" x14ac:dyDescent="0.35">
      <c r="G117" t="s">
        <v>244</v>
      </c>
      <c r="H117" t="s">
        <v>245</v>
      </c>
      <c r="I117" t="s">
        <v>246</v>
      </c>
      <c r="J117" t="s">
        <v>247</v>
      </c>
      <c r="K117" t="s">
        <v>248</v>
      </c>
      <c r="L117" t="s">
        <v>249</v>
      </c>
      <c r="M117" t="s">
        <v>250</v>
      </c>
    </row>
    <row r="118" spans="7:13" x14ac:dyDescent="0.35">
      <c r="G118" s="23">
        <v>399145</v>
      </c>
      <c r="H118" s="23">
        <v>389870</v>
      </c>
      <c r="I118" s="23">
        <v>590825</v>
      </c>
      <c r="J118" s="23">
        <v>141386</v>
      </c>
      <c r="K118" s="23">
        <v>220299</v>
      </c>
      <c r="L118" s="23">
        <v>204395</v>
      </c>
      <c r="M118" s="23">
        <v>214400</v>
      </c>
    </row>
    <row r="119" spans="7:13" x14ac:dyDescent="0.35">
      <c r="G119" t="s">
        <v>310</v>
      </c>
      <c r="H119" t="s">
        <v>311</v>
      </c>
    </row>
    <row r="120" spans="7:13" x14ac:dyDescent="0.35">
      <c r="G120">
        <v>2006</v>
      </c>
      <c r="H120" s="23">
        <v>214400</v>
      </c>
    </row>
    <row r="121" spans="7:13" x14ac:dyDescent="0.35">
      <c r="G121">
        <v>2007</v>
      </c>
      <c r="H121" s="23">
        <v>204395</v>
      </c>
    </row>
    <row r="122" spans="7:13" x14ac:dyDescent="0.35">
      <c r="G122">
        <v>2008</v>
      </c>
      <c r="H122" s="23">
        <v>220299</v>
      </c>
    </row>
    <row r="123" spans="7:13" x14ac:dyDescent="0.35">
      <c r="G123">
        <v>2009</v>
      </c>
      <c r="H123" s="23">
        <v>141386</v>
      </c>
    </row>
    <row r="124" spans="7:13" x14ac:dyDescent="0.35">
      <c r="G124">
        <v>2010</v>
      </c>
      <c r="H124" s="23">
        <v>590825</v>
      </c>
    </row>
    <row r="125" spans="7:13" x14ac:dyDescent="0.35">
      <c r="G125">
        <v>2011</v>
      </c>
      <c r="H125" s="23">
        <v>389870</v>
      </c>
    </row>
    <row r="126" spans="7:13" x14ac:dyDescent="0.35">
      <c r="G126">
        <v>2012</v>
      </c>
      <c r="H126" s="23">
        <v>399145</v>
      </c>
    </row>
  </sheetData>
  <sortState xmlns:xlrd2="http://schemas.microsoft.com/office/spreadsheetml/2017/richdata2" ref="G120:H126">
    <sortCondition ref="G120:G126"/>
  </sortState>
  <pageMargins left="0.7" right="0.7" top="0.75" bottom="0.75" header="0.3" footer="0.3"/>
  <drawing r:id="rId3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AD77-1AA7-4790-9619-09ECF8A18AF8}">
  <dimension ref="A1:E12"/>
  <sheetViews>
    <sheetView workbookViewId="0">
      <selection activeCell="D17" sqref="D17"/>
    </sheetView>
  </sheetViews>
  <sheetFormatPr defaultRowHeight="14.5" x14ac:dyDescent="0.35"/>
  <cols>
    <col min="1" max="2" width="8.81640625" bestFit="1" customWidth="1"/>
    <col min="3" max="3" width="15.26953125" customWidth="1"/>
    <col min="4" max="4" width="29" customWidth="1"/>
    <col min="5" max="5" width="29.08984375" customWidth="1"/>
  </cols>
  <sheetData>
    <row r="1" spans="1:5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</row>
    <row r="2" spans="1:5" x14ac:dyDescent="0.35">
      <c r="A2">
        <v>2006</v>
      </c>
      <c r="B2">
        <v>214400</v>
      </c>
    </row>
    <row r="3" spans="1:5" x14ac:dyDescent="0.35">
      <c r="A3">
        <v>2007</v>
      </c>
      <c r="B3">
        <v>204395</v>
      </c>
    </row>
    <row r="4" spans="1:5" x14ac:dyDescent="0.35">
      <c r="A4">
        <v>2008</v>
      </c>
      <c r="B4">
        <v>220299</v>
      </c>
    </row>
    <row r="5" spans="1:5" x14ac:dyDescent="0.35">
      <c r="A5">
        <v>2009</v>
      </c>
      <c r="B5">
        <v>141386</v>
      </c>
    </row>
    <row r="6" spans="1:5" x14ac:dyDescent="0.35">
      <c r="A6">
        <v>2010</v>
      </c>
      <c r="B6">
        <v>590825</v>
      </c>
    </row>
    <row r="7" spans="1:5" x14ac:dyDescent="0.35">
      <c r="A7">
        <v>2011</v>
      </c>
      <c r="B7">
        <v>389870</v>
      </c>
    </row>
    <row r="8" spans="1:5" x14ac:dyDescent="0.35">
      <c r="A8">
        <v>2012</v>
      </c>
      <c r="B8">
        <v>399145</v>
      </c>
      <c r="C8">
        <v>399145</v>
      </c>
      <c r="D8" s="24">
        <v>399145</v>
      </c>
      <c r="E8" s="24">
        <v>399145</v>
      </c>
    </row>
    <row r="9" spans="1:5" x14ac:dyDescent="0.35">
      <c r="A9">
        <v>2013</v>
      </c>
      <c r="C9">
        <f>_xlfn.FORECAST.ETS(A9,$B$2:$B$8,$A$2:$A$8,1,1)</f>
        <v>536472.80959383294</v>
      </c>
      <c r="D9" s="24">
        <f>C9-_xlfn.FORECAST.ETS.CONFINT(A9,$B$2:$B$8,$A$2:$A$8,0.95,1,1)</f>
        <v>297805.47294210037</v>
      </c>
      <c r="E9" s="24">
        <f>C9+_xlfn.FORECAST.ETS.CONFINT(A9,$B$2:$B$8,$A$2:$A$8,0.95,1,1)</f>
        <v>775140.1462455655</v>
      </c>
    </row>
    <row r="10" spans="1:5" x14ac:dyDescent="0.35">
      <c r="A10">
        <v>2014</v>
      </c>
      <c r="C10">
        <f>_xlfn.FORECAST.ETS(A10,$B$2:$B$8,$A$2:$A$8,1,1)</f>
        <v>582440.25568489067</v>
      </c>
      <c r="D10" s="24">
        <f>C10-_xlfn.FORECAST.ETS.CONFINT(A10,$B$2:$B$8,$A$2:$A$8,0.95,1,1)</f>
        <v>343771.84503255971</v>
      </c>
      <c r="E10" s="24">
        <f>C10+_xlfn.FORECAST.ETS.CONFINT(A10,$B$2:$B$8,$A$2:$A$8,0.95,1,1)</f>
        <v>821108.66633722163</v>
      </c>
    </row>
    <row r="11" spans="1:5" x14ac:dyDescent="0.35">
      <c r="A11">
        <v>2015</v>
      </c>
      <c r="C11">
        <f>_xlfn.FORECAST.ETS(A11,$B$2:$B$8,$A$2:$A$8,1,1)</f>
        <v>628407.7017759484</v>
      </c>
      <c r="D11" s="24">
        <f>C11-_xlfn.FORECAST.ETS.CONFINT(A11,$B$2:$B$8,$A$2:$A$8,0.95,1,1)</f>
        <v>389737.38180115336</v>
      </c>
      <c r="E11" s="24">
        <f>C11+_xlfn.FORECAST.ETS.CONFINT(A11,$B$2:$B$8,$A$2:$A$8,0.95,1,1)</f>
        <v>867078.0217507435</v>
      </c>
    </row>
    <row r="12" spans="1:5" x14ac:dyDescent="0.35">
      <c r="A12">
        <v>2016</v>
      </c>
      <c r="C12">
        <f>_xlfn.FORECAST.ETS(A12,$B$2:$B$8,$A$2:$A$8,1,1)</f>
        <v>674375.14786700613</v>
      </c>
      <c r="D12" s="24">
        <f>C12-_xlfn.FORECAST.ETS.CONFINT(A12,$B$2:$B$8,$A$2:$A$8,0.95,1,1)</f>
        <v>435701.844606439</v>
      </c>
      <c r="E12" s="24">
        <f>C12+_xlfn.FORECAST.ETS.CONFINT(A12,$B$2:$B$8,$A$2:$A$8,0.95,1,1)</f>
        <v>913048.45112757327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EAAF-958D-D147-8665-6AF9C8ACCBA9}">
  <dimension ref="A1:AU81"/>
  <sheetViews>
    <sheetView zoomScaleNormal="100" workbookViewId="0">
      <selection activeCell="AM79" sqref="AM79:AN81"/>
    </sheetView>
  </sheetViews>
  <sheetFormatPr defaultColWidth="10.81640625" defaultRowHeight="14.5" x14ac:dyDescent="0.35"/>
  <cols>
    <col min="39" max="39" width="16.81640625" bestFit="1" customWidth="1"/>
    <col min="40" max="40" width="16.6328125" customWidth="1"/>
    <col min="41" max="41" width="21.36328125" customWidth="1"/>
    <col min="42" max="45" width="16.1796875" bestFit="1" customWidth="1"/>
    <col min="46" max="46" width="15.6328125" bestFit="1" customWidth="1"/>
    <col min="47" max="47" width="15.1796875" bestFit="1" customWidth="1"/>
  </cols>
  <sheetData>
    <row r="1" spans="1:47" x14ac:dyDescent="0.35">
      <c r="A1" s="1" t="s">
        <v>0</v>
      </c>
      <c r="B1" s="1" t="s">
        <v>94</v>
      </c>
      <c r="C1" s="1" t="s">
        <v>156</v>
      </c>
      <c r="D1" s="6" t="s">
        <v>95</v>
      </c>
      <c r="E1" s="6" t="s">
        <v>219</v>
      </c>
      <c r="F1" s="6" t="s">
        <v>220</v>
      </c>
      <c r="G1" s="6" t="s">
        <v>207</v>
      </c>
      <c r="H1" s="9">
        <v>2012</v>
      </c>
      <c r="I1" s="9" t="s">
        <v>221</v>
      </c>
      <c r="J1" s="9" t="s">
        <v>222</v>
      </c>
      <c r="K1" s="9" t="s">
        <v>223</v>
      </c>
      <c r="L1" s="9">
        <v>2011</v>
      </c>
      <c r="M1" s="9" t="s">
        <v>224</v>
      </c>
      <c r="N1" s="9" t="s">
        <v>225</v>
      </c>
      <c r="O1" s="9" t="s">
        <v>226</v>
      </c>
      <c r="P1" s="9">
        <v>2010</v>
      </c>
      <c r="Q1" s="9" t="s">
        <v>227</v>
      </c>
      <c r="R1" s="9" t="s">
        <v>228</v>
      </c>
      <c r="S1" s="9" t="s">
        <v>229</v>
      </c>
      <c r="T1" s="9">
        <v>2009</v>
      </c>
      <c r="U1" s="9" t="s">
        <v>230</v>
      </c>
      <c r="V1" s="9" t="s">
        <v>231</v>
      </c>
      <c r="W1" s="9" t="s">
        <v>232</v>
      </c>
      <c r="X1" s="9">
        <v>2008</v>
      </c>
      <c r="Y1" s="9" t="s">
        <v>233</v>
      </c>
      <c r="Z1" s="9" t="s">
        <v>234</v>
      </c>
      <c r="AA1" s="9" t="s">
        <v>235</v>
      </c>
      <c r="AB1" s="9">
        <v>2007</v>
      </c>
      <c r="AC1" s="9" t="s">
        <v>236</v>
      </c>
      <c r="AD1" s="9" t="s">
        <v>237</v>
      </c>
      <c r="AE1" s="9" t="s">
        <v>238</v>
      </c>
      <c r="AF1" s="9">
        <v>2006</v>
      </c>
      <c r="AG1" s="9" t="s">
        <v>239</v>
      </c>
      <c r="AH1" s="9" t="s">
        <v>240</v>
      </c>
      <c r="AI1" s="9" t="s">
        <v>241</v>
      </c>
      <c r="AJ1" s="12" t="s">
        <v>153</v>
      </c>
      <c r="AK1" t="s">
        <v>208</v>
      </c>
    </row>
    <row r="2" spans="1:47" x14ac:dyDescent="0.35">
      <c r="A2" t="s">
        <v>62</v>
      </c>
      <c r="B2" s="2" t="s">
        <v>119</v>
      </c>
      <c r="C2" s="2" t="s">
        <v>166</v>
      </c>
      <c r="D2" s="5">
        <v>14</v>
      </c>
      <c r="E2" s="12">
        <v>3</v>
      </c>
      <c r="F2" s="12">
        <v>42</v>
      </c>
      <c r="G2" s="12">
        <v>35</v>
      </c>
      <c r="H2" s="13">
        <v>134</v>
      </c>
      <c r="I2" s="13">
        <v>4690</v>
      </c>
      <c r="J2" s="13">
        <v>5628</v>
      </c>
      <c r="K2" s="13">
        <v>-938</v>
      </c>
      <c r="L2" s="13">
        <v>1</v>
      </c>
      <c r="M2" s="13">
        <v>35</v>
      </c>
      <c r="N2" s="13">
        <v>42</v>
      </c>
      <c r="O2" s="13">
        <v>-7</v>
      </c>
      <c r="P2" s="13"/>
      <c r="Q2" s="13">
        <v>0</v>
      </c>
      <c r="R2" s="13">
        <v>0</v>
      </c>
      <c r="S2" s="13">
        <v>0</v>
      </c>
      <c r="T2" s="13"/>
      <c r="U2" s="13">
        <v>0</v>
      </c>
      <c r="V2" s="13">
        <v>0</v>
      </c>
      <c r="W2" s="13">
        <v>0</v>
      </c>
      <c r="X2" s="13"/>
      <c r="Y2" s="13">
        <v>0</v>
      </c>
      <c r="Z2" s="13">
        <v>0</v>
      </c>
      <c r="AA2" s="13">
        <v>0</v>
      </c>
      <c r="AB2" s="13"/>
      <c r="AC2" s="13">
        <v>0</v>
      </c>
      <c r="AD2" s="13">
        <v>0</v>
      </c>
      <c r="AE2" s="13">
        <v>0</v>
      </c>
      <c r="AF2" s="13"/>
      <c r="AG2" s="13">
        <v>0</v>
      </c>
      <c r="AH2" s="13">
        <v>0</v>
      </c>
      <c r="AI2" s="13">
        <v>0</v>
      </c>
      <c r="AJ2" s="12" t="s">
        <v>61</v>
      </c>
      <c r="AK2">
        <v>96</v>
      </c>
    </row>
    <row r="3" spans="1:47" x14ac:dyDescent="0.35">
      <c r="A3" t="s">
        <v>194</v>
      </c>
      <c r="B3" s="2" t="s">
        <v>119</v>
      </c>
      <c r="C3" s="2" t="s">
        <v>157</v>
      </c>
      <c r="D3" s="5">
        <v>14</v>
      </c>
      <c r="E3" s="12">
        <v>2.8</v>
      </c>
      <c r="F3" s="12">
        <v>39.199999999999996</v>
      </c>
      <c r="G3" s="12">
        <v>30</v>
      </c>
      <c r="H3" s="13"/>
      <c r="I3" s="13">
        <v>0</v>
      </c>
      <c r="J3" s="13">
        <v>0</v>
      </c>
      <c r="K3" s="13">
        <v>0</v>
      </c>
      <c r="L3" s="13"/>
      <c r="M3" s="13">
        <v>0</v>
      </c>
      <c r="N3" s="13">
        <v>0</v>
      </c>
      <c r="O3" s="13">
        <v>0</v>
      </c>
      <c r="P3" s="13"/>
      <c r="Q3" s="13">
        <v>0</v>
      </c>
      <c r="R3" s="13">
        <v>0</v>
      </c>
      <c r="S3" s="13">
        <v>0</v>
      </c>
      <c r="T3" s="13"/>
      <c r="U3" s="13">
        <v>0</v>
      </c>
      <c r="V3" s="13">
        <v>0</v>
      </c>
      <c r="W3" s="13">
        <v>0</v>
      </c>
      <c r="X3" s="13"/>
      <c r="Y3" s="13">
        <v>0</v>
      </c>
      <c r="Z3" s="13">
        <v>0</v>
      </c>
      <c r="AA3" s="13">
        <v>0</v>
      </c>
      <c r="AB3" s="13"/>
      <c r="AC3" s="13">
        <v>0</v>
      </c>
      <c r="AD3" s="13">
        <v>0</v>
      </c>
      <c r="AE3" s="13">
        <v>0</v>
      </c>
      <c r="AF3" s="13"/>
      <c r="AG3" s="13">
        <v>0</v>
      </c>
      <c r="AH3" s="13">
        <v>0</v>
      </c>
      <c r="AI3" s="13">
        <v>0</v>
      </c>
      <c r="AJ3" s="12" t="s">
        <v>61</v>
      </c>
      <c r="AK3">
        <v>93</v>
      </c>
    </row>
    <row r="4" spans="1:47" x14ac:dyDescent="0.35">
      <c r="A4" t="s">
        <v>63</v>
      </c>
      <c r="B4" s="2" t="s">
        <v>119</v>
      </c>
      <c r="C4" s="2" t="s">
        <v>166</v>
      </c>
      <c r="D4" s="5">
        <v>17</v>
      </c>
      <c r="E4" s="12">
        <v>3</v>
      </c>
      <c r="F4" s="12">
        <v>51</v>
      </c>
      <c r="G4" s="12">
        <v>40</v>
      </c>
      <c r="H4" s="13">
        <v>60</v>
      </c>
      <c r="I4" s="13">
        <v>2400</v>
      </c>
      <c r="J4" s="13">
        <v>3060</v>
      </c>
      <c r="K4" s="13">
        <v>-660</v>
      </c>
      <c r="L4" s="13">
        <v>5</v>
      </c>
      <c r="M4" s="13">
        <v>200</v>
      </c>
      <c r="N4" s="13">
        <v>255</v>
      </c>
      <c r="O4" s="13">
        <v>-55</v>
      </c>
      <c r="P4" s="11">
        <v>1</v>
      </c>
      <c r="Q4" s="13">
        <v>40</v>
      </c>
      <c r="R4" s="13">
        <v>51</v>
      </c>
      <c r="S4" s="13">
        <v>-11</v>
      </c>
      <c r="T4" s="13"/>
      <c r="U4" s="13">
        <v>0</v>
      </c>
      <c r="V4" s="13">
        <v>0</v>
      </c>
      <c r="W4" s="13">
        <v>0</v>
      </c>
      <c r="X4" s="13"/>
      <c r="Y4" s="13">
        <v>0</v>
      </c>
      <c r="Z4" s="13">
        <v>0</v>
      </c>
      <c r="AA4" s="13">
        <v>0</v>
      </c>
      <c r="AB4" s="13"/>
      <c r="AC4" s="13">
        <v>0</v>
      </c>
      <c r="AD4" s="13">
        <v>0</v>
      </c>
      <c r="AE4" s="13">
        <v>0</v>
      </c>
      <c r="AF4" s="13"/>
      <c r="AG4" s="13">
        <v>0</v>
      </c>
      <c r="AH4" s="13">
        <v>0</v>
      </c>
      <c r="AI4" s="13">
        <v>0</v>
      </c>
      <c r="AJ4" s="12" t="s">
        <v>61</v>
      </c>
      <c r="AK4">
        <v>99</v>
      </c>
      <c r="AN4" s="22" t="s">
        <v>242</v>
      </c>
      <c r="AO4" t="s">
        <v>259</v>
      </c>
      <c r="AP4" t="s">
        <v>260</v>
      </c>
      <c r="AQ4" t="s">
        <v>265</v>
      </c>
      <c r="AR4" t="s">
        <v>261</v>
      </c>
      <c r="AS4" t="s">
        <v>264</v>
      </c>
      <c r="AT4" t="s">
        <v>288</v>
      </c>
      <c r="AU4" t="s">
        <v>289</v>
      </c>
    </row>
    <row r="5" spans="1:47" x14ac:dyDescent="0.35">
      <c r="A5" t="s">
        <v>195</v>
      </c>
      <c r="B5" s="2" t="s">
        <v>119</v>
      </c>
      <c r="C5" s="2" t="s">
        <v>157</v>
      </c>
      <c r="D5" s="5">
        <v>17</v>
      </c>
      <c r="E5" s="12">
        <v>2.8</v>
      </c>
      <c r="F5" s="12">
        <v>47.599999999999994</v>
      </c>
      <c r="G5" s="12">
        <v>38</v>
      </c>
      <c r="H5" s="13"/>
      <c r="I5" s="13">
        <v>0</v>
      </c>
      <c r="J5" s="13">
        <v>0</v>
      </c>
      <c r="K5" s="13">
        <v>0</v>
      </c>
      <c r="L5" s="13"/>
      <c r="M5" s="13">
        <v>0</v>
      </c>
      <c r="N5" s="13">
        <v>0</v>
      </c>
      <c r="O5" s="13">
        <v>0</v>
      </c>
      <c r="P5" s="11"/>
      <c r="Q5" s="13">
        <v>0</v>
      </c>
      <c r="R5" s="13">
        <v>0</v>
      </c>
      <c r="S5" s="13">
        <v>0</v>
      </c>
      <c r="T5" s="13"/>
      <c r="U5" s="13">
        <v>0</v>
      </c>
      <c r="V5" s="13">
        <v>0</v>
      </c>
      <c r="W5" s="13">
        <v>0</v>
      </c>
      <c r="X5" s="13"/>
      <c r="Y5" s="13">
        <v>0</v>
      </c>
      <c r="Z5" s="13">
        <v>0</v>
      </c>
      <c r="AA5" s="13">
        <v>0</v>
      </c>
      <c r="AB5" s="13"/>
      <c r="AC5" s="13">
        <v>0</v>
      </c>
      <c r="AD5" s="13">
        <v>0</v>
      </c>
      <c r="AE5" s="13">
        <v>0</v>
      </c>
      <c r="AF5" s="13"/>
      <c r="AG5" s="13">
        <v>0</v>
      </c>
      <c r="AH5" s="13">
        <v>0</v>
      </c>
      <c r="AI5" s="13">
        <v>0</v>
      </c>
      <c r="AJ5" s="12" t="s">
        <v>61</v>
      </c>
      <c r="AK5">
        <v>99</v>
      </c>
      <c r="AN5" s="20" t="s">
        <v>119</v>
      </c>
      <c r="AO5" s="23">
        <v>249</v>
      </c>
      <c r="AP5" s="23">
        <v>41</v>
      </c>
      <c r="AQ5" s="23">
        <v>8</v>
      </c>
      <c r="AR5" s="23"/>
      <c r="AS5" s="23"/>
      <c r="AT5" s="23"/>
      <c r="AU5" s="23"/>
    </row>
    <row r="6" spans="1:47" x14ac:dyDescent="0.35">
      <c r="A6" t="s">
        <v>196</v>
      </c>
      <c r="B6" s="2" t="s">
        <v>119</v>
      </c>
      <c r="C6" s="2" t="s">
        <v>174</v>
      </c>
      <c r="D6" s="5">
        <v>17</v>
      </c>
      <c r="E6" s="12">
        <v>3.2</v>
      </c>
      <c r="F6" s="12">
        <v>54.400000000000006</v>
      </c>
      <c r="G6" s="12">
        <v>45</v>
      </c>
      <c r="H6" s="13"/>
      <c r="I6" s="13">
        <v>0</v>
      </c>
      <c r="J6" s="13">
        <v>0</v>
      </c>
      <c r="K6" s="13">
        <v>0</v>
      </c>
      <c r="L6" s="13"/>
      <c r="M6" s="13">
        <v>0</v>
      </c>
      <c r="N6" s="13">
        <v>0</v>
      </c>
      <c r="O6" s="13">
        <v>0</v>
      </c>
      <c r="P6" s="11"/>
      <c r="Q6" s="13">
        <v>0</v>
      </c>
      <c r="R6" s="13">
        <v>0</v>
      </c>
      <c r="S6" s="13">
        <v>0</v>
      </c>
      <c r="T6" s="13"/>
      <c r="U6" s="13">
        <v>0</v>
      </c>
      <c r="V6" s="13">
        <v>0</v>
      </c>
      <c r="W6" s="13">
        <v>0</v>
      </c>
      <c r="X6" s="13"/>
      <c r="Y6" s="13">
        <v>0</v>
      </c>
      <c r="Z6" s="13">
        <v>0</v>
      </c>
      <c r="AA6" s="13">
        <v>0</v>
      </c>
      <c r="AB6" s="13"/>
      <c r="AC6" s="13">
        <v>0</v>
      </c>
      <c r="AD6" s="13">
        <v>0</v>
      </c>
      <c r="AE6" s="13">
        <v>0</v>
      </c>
      <c r="AF6" s="13"/>
      <c r="AG6" s="13">
        <v>0</v>
      </c>
      <c r="AH6" s="13">
        <v>0</v>
      </c>
      <c r="AI6" s="13">
        <v>0</v>
      </c>
      <c r="AJ6" s="12" t="s">
        <v>61</v>
      </c>
      <c r="AK6">
        <v>97</v>
      </c>
      <c r="AN6" s="20" t="s">
        <v>116</v>
      </c>
      <c r="AO6" s="23">
        <v>473</v>
      </c>
      <c r="AP6" s="23">
        <v>225</v>
      </c>
      <c r="AQ6" s="23">
        <v>39</v>
      </c>
      <c r="AR6" s="23"/>
      <c r="AS6" s="23"/>
      <c r="AT6" s="23"/>
      <c r="AU6" s="23"/>
    </row>
    <row r="7" spans="1:47" x14ac:dyDescent="0.35">
      <c r="A7" t="s">
        <v>64</v>
      </c>
      <c r="B7" s="2" t="s">
        <v>119</v>
      </c>
      <c r="C7" s="2" t="s">
        <v>166</v>
      </c>
      <c r="D7" s="5">
        <v>20</v>
      </c>
      <c r="E7" s="12">
        <v>3</v>
      </c>
      <c r="F7" s="12">
        <v>60</v>
      </c>
      <c r="G7" s="12">
        <v>60</v>
      </c>
      <c r="H7" s="13">
        <v>55</v>
      </c>
      <c r="I7" s="13">
        <v>3300</v>
      </c>
      <c r="J7" s="13">
        <v>3300</v>
      </c>
      <c r="K7" s="13">
        <v>0</v>
      </c>
      <c r="L7" s="13">
        <v>35</v>
      </c>
      <c r="M7" s="13">
        <v>2100</v>
      </c>
      <c r="N7" s="13">
        <v>2100</v>
      </c>
      <c r="O7" s="13">
        <v>0</v>
      </c>
      <c r="P7" s="11">
        <v>7</v>
      </c>
      <c r="Q7" s="13">
        <v>420</v>
      </c>
      <c r="R7" s="13">
        <v>420</v>
      </c>
      <c r="S7" s="13">
        <v>0</v>
      </c>
      <c r="T7" s="13"/>
      <c r="U7" s="13">
        <v>0</v>
      </c>
      <c r="V7" s="13">
        <v>0</v>
      </c>
      <c r="W7" s="13">
        <v>0</v>
      </c>
      <c r="X7" s="13"/>
      <c r="Y7" s="13">
        <v>0</v>
      </c>
      <c r="Z7" s="13">
        <v>0</v>
      </c>
      <c r="AA7" s="13">
        <v>0</v>
      </c>
      <c r="AB7" s="13"/>
      <c r="AC7" s="13">
        <v>0</v>
      </c>
      <c r="AD7" s="13">
        <v>0</v>
      </c>
      <c r="AE7" s="13">
        <v>0</v>
      </c>
      <c r="AF7" s="13"/>
      <c r="AG7" s="13">
        <v>0</v>
      </c>
      <c r="AH7" s="13">
        <v>0</v>
      </c>
      <c r="AI7" s="13">
        <v>0</v>
      </c>
      <c r="AJ7" s="12" t="s">
        <v>61</v>
      </c>
      <c r="AK7">
        <v>100</v>
      </c>
      <c r="AN7" s="20" t="s">
        <v>117</v>
      </c>
      <c r="AO7" s="23">
        <v>596</v>
      </c>
      <c r="AP7" s="23">
        <v>396</v>
      </c>
      <c r="AQ7" s="23">
        <v>30</v>
      </c>
      <c r="AR7" s="23"/>
      <c r="AS7" s="23"/>
      <c r="AT7" s="23"/>
      <c r="AU7" s="23"/>
    </row>
    <row r="8" spans="1:47" x14ac:dyDescent="0.35">
      <c r="A8" t="s">
        <v>65</v>
      </c>
      <c r="B8" s="2" t="s">
        <v>116</v>
      </c>
      <c r="C8" s="2" t="s">
        <v>166</v>
      </c>
      <c r="D8" s="5">
        <v>11</v>
      </c>
      <c r="E8" s="12">
        <v>3</v>
      </c>
      <c r="F8" s="12">
        <v>33</v>
      </c>
      <c r="G8" s="12">
        <v>75</v>
      </c>
      <c r="H8" s="13">
        <v>130</v>
      </c>
      <c r="I8" s="13">
        <v>9750</v>
      </c>
      <c r="J8" s="13">
        <v>4290</v>
      </c>
      <c r="K8" s="13">
        <v>5460</v>
      </c>
      <c r="L8" s="13">
        <v>77</v>
      </c>
      <c r="M8" s="13">
        <v>5775</v>
      </c>
      <c r="N8" s="13">
        <v>2541</v>
      </c>
      <c r="O8" s="13">
        <v>3234</v>
      </c>
      <c r="P8" s="11">
        <v>12</v>
      </c>
      <c r="Q8" s="13">
        <v>900</v>
      </c>
      <c r="R8" s="13">
        <v>396</v>
      </c>
      <c r="S8" s="13">
        <v>504</v>
      </c>
      <c r="T8" s="13"/>
      <c r="U8" s="13">
        <v>0</v>
      </c>
      <c r="V8" s="13">
        <v>0</v>
      </c>
      <c r="W8" s="13">
        <v>0</v>
      </c>
      <c r="X8" s="13"/>
      <c r="Y8" s="13">
        <v>0</v>
      </c>
      <c r="Z8" s="13">
        <v>0</v>
      </c>
      <c r="AA8" s="13">
        <v>0</v>
      </c>
      <c r="AB8" s="13"/>
      <c r="AC8" s="13">
        <v>0</v>
      </c>
      <c r="AD8" s="13">
        <v>0</v>
      </c>
      <c r="AE8" s="13">
        <v>0</v>
      </c>
      <c r="AF8" s="13"/>
      <c r="AG8" s="13">
        <v>0</v>
      </c>
      <c r="AH8" s="13">
        <v>0</v>
      </c>
      <c r="AI8" s="13">
        <v>0</v>
      </c>
      <c r="AJ8" s="12" t="s">
        <v>61</v>
      </c>
      <c r="AK8">
        <v>90</v>
      </c>
      <c r="AN8" s="20" t="s">
        <v>121</v>
      </c>
      <c r="AO8" s="23">
        <v>31</v>
      </c>
      <c r="AP8" s="23">
        <v>0</v>
      </c>
      <c r="AQ8" s="23">
        <v>0</v>
      </c>
      <c r="AR8" s="23">
        <v>0</v>
      </c>
      <c r="AS8" s="23">
        <v>0</v>
      </c>
      <c r="AT8" s="23"/>
      <c r="AU8" s="23"/>
    </row>
    <row r="9" spans="1:47" x14ac:dyDescent="0.35">
      <c r="A9" t="s">
        <v>65</v>
      </c>
      <c r="B9" s="2" t="s">
        <v>116</v>
      </c>
      <c r="C9" s="2" t="s">
        <v>174</v>
      </c>
      <c r="D9" s="5">
        <v>11</v>
      </c>
      <c r="E9" s="12">
        <v>3.2</v>
      </c>
      <c r="F9" s="12">
        <v>35.200000000000003</v>
      </c>
      <c r="G9" s="12">
        <v>85</v>
      </c>
      <c r="H9" s="13"/>
      <c r="I9" s="13">
        <v>0</v>
      </c>
      <c r="J9" s="13">
        <v>0</v>
      </c>
      <c r="K9" s="13">
        <v>0</v>
      </c>
      <c r="L9" s="13"/>
      <c r="M9" s="13">
        <v>0</v>
      </c>
      <c r="N9" s="13">
        <v>0</v>
      </c>
      <c r="O9" s="13">
        <v>0</v>
      </c>
      <c r="P9" s="11"/>
      <c r="Q9" s="13">
        <v>0</v>
      </c>
      <c r="R9" s="13">
        <v>0</v>
      </c>
      <c r="S9" s="13">
        <v>0</v>
      </c>
      <c r="T9" s="13"/>
      <c r="U9" s="13">
        <v>0</v>
      </c>
      <c r="V9" s="13">
        <v>0</v>
      </c>
      <c r="W9" s="13">
        <v>0</v>
      </c>
      <c r="X9" s="13"/>
      <c r="Y9" s="13">
        <v>0</v>
      </c>
      <c r="Z9" s="13">
        <v>0</v>
      </c>
      <c r="AA9" s="13">
        <v>0</v>
      </c>
      <c r="AB9" s="13"/>
      <c r="AC9" s="13">
        <v>0</v>
      </c>
      <c r="AD9" s="13">
        <v>0</v>
      </c>
      <c r="AE9" s="13">
        <v>0</v>
      </c>
      <c r="AF9" s="13"/>
      <c r="AG9" s="13">
        <v>0</v>
      </c>
      <c r="AH9" s="13">
        <v>0</v>
      </c>
      <c r="AI9" s="13">
        <v>0</v>
      </c>
      <c r="AJ9" s="12" t="s">
        <v>61</v>
      </c>
      <c r="AK9">
        <v>98</v>
      </c>
      <c r="AN9" s="20" t="s">
        <v>115</v>
      </c>
      <c r="AO9" s="23">
        <v>1436</v>
      </c>
      <c r="AP9" s="23">
        <v>853</v>
      </c>
      <c r="AQ9" s="23">
        <v>302</v>
      </c>
      <c r="AR9" s="23">
        <v>0</v>
      </c>
      <c r="AS9" s="23">
        <v>0</v>
      </c>
      <c r="AT9" s="23"/>
      <c r="AU9" s="23"/>
    </row>
    <row r="10" spans="1:47" x14ac:dyDescent="0.35">
      <c r="A10" t="s">
        <v>66</v>
      </c>
      <c r="B10" s="2" t="s">
        <v>116</v>
      </c>
      <c r="C10" s="2" t="s">
        <v>166</v>
      </c>
      <c r="D10" s="5">
        <v>15</v>
      </c>
      <c r="E10" s="12">
        <v>3</v>
      </c>
      <c r="F10" s="12">
        <v>45</v>
      </c>
      <c r="G10" s="12">
        <v>60</v>
      </c>
      <c r="H10" s="13">
        <v>135</v>
      </c>
      <c r="I10" s="13">
        <v>8100</v>
      </c>
      <c r="J10" s="13">
        <v>6075</v>
      </c>
      <c r="K10" s="13">
        <v>2025</v>
      </c>
      <c r="L10" s="13">
        <v>65</v>
      </c>
      <c r="M10" s="13">
        <v>3900</v>
      </c>
      <c r="N10" s="13">
        <v>2925</v>
      </c>
      <c r="O10" s="13">
        <v>975</v>
      </c>
      <c r="P10" s="11">
        <v>7</v>
      </c>
      <c r="Q10" s="13">
        <v>420</v>
      </c>
      <c r="R10" s="13">
        <v>315</v>
      </c>
      <c r="S10" s="13">
        <v>105</v>
      </c>
      <c r="T10" s="13"/>
      <c r="U10" s="13">
        <v>0</v>
      </c>
      <c r="V10" s="13">
        <v>0</v>
      </c>
      <c r="W10" s="13">
        <v>0</v>
      </c>
      <c r="X10" s="13"/>
      <c r="Y10" s="13">
        <v>0</v>
      </c>
      <c r="Z10" s="13">
        <v>0</v>
      </c>
      <c r="AA10" s="13">
        <v>0</v>
      </c>
      <c r="AB10" s="13"/>
      <c r="AC10" s="13">
        <v>0</v>
      </c>
      <c r="AD10" s="13">
        <v>0</v>
      </c>
      <c r="AE10" s="13">
        <v>0</v>
      </c>
      <c r="AF10" s="13"/>
      <c r="AG10" s="13">
        <v>0</v>
      </c>
      <c r="AH10" s="13">
        <v>0</v>
      </c>
      <c r="AI10" s="13">
        <v>0</v>
      </c>
      <c r="AJ10" s="12" t="s">
        <v>61</v>
      </c>
      <c r="AK10">
        <v>91</v>
      </c>
      <c r="AN10" s="20" t="s">
        <v>113</v>
      </c>
      <c r="AO10" s="23">
        <v>791</v>
      </c>
      <c r="AP10" s="23">
        <v>445</v>
      </c>
      <c r="AQ10" s="23">
        <v>264</v>
      </c>
      <c r="AR10" s="23"/>
      <c r="AS10" s="23"/>
      <c r="AT10" s="23"/>
      <c r="AU10" s="23"/>
    </row>
    <row r="11" spans="1:47" x14ac:dyDescent="0.35">
      <c r="A11" t="s">
        <v>67</v>
      </c>
      <c r="B11" s="2" t="s">
        <v>116</v>
      </c>
      <c r="C11" s="2" t="s">
        <v>166</v>
      </c>
      <c r="D11" s="5">
        <v>20</v>
      </c>
      <c r="E11" s="12">
        <v>3</v>
      </c>
      <c r="F11" s="12">
        <v>60</v>
      </c>
      <c r="G11" s="12">
        <v>85</v>
      </c>
      <c r="H11" s="13">
        <v>208</v>
      </c>
      <c r="I11" s="13">
        <v>17680</v>
      </c>
      <c r="J11" s="13">
        <v>12480</v>
      </c>
      <c r="K11" s="13">
        <v>5200</v>
      </c>
      <c r="L11" s="13">
        <v>83</v>
      </c>
      <c r="M11" s="13">
        <v>7055</v>
      </c>
      <c r="N11" s="13">
        <v>4980</v>
      </c>
      <c r="O11" s="13">
        <v>2075</v>
      </c>
      <c r="P11" s="11">
        <v>20</v>
      </c>
      <c r="Q11" s="13">
        <v>1700</v>
      </c>
      <c r="R11" s="13">
        <v>1200</v>
      </c>
      <c r="S11" s="13">
        <v>500</v>
      </c>
      <c r="T11" s="13"/>
      <c r="U11" s="13">
        <v>0</v>
      </c>
      <c r="V11" s="13">
        <v>0</v>
      </c>
      <c r="W11" s="13">
        <v>0</v>
      </c>
      <c r="X11" s="13"/>
      <c r="Y11" s="13">
        <v>0</v>
      </c>
      <c r="Z11" s="13">
        <v>0</v>
      </c>
      <c r="AA11" s="13">
        <v>0</v>
      </c>
      <c r="AB11" s="13"/>
      <c r="AC11" s="13">
        <v>0</v>
      </c>
      <c r="AD11" s="13">
        <v>0</v>
      </c>
      <c r="AE11" s="13">
        <v>0</v>
      </c>
      <c r="AF11" s="13"/>
      <c r="AG11" s="13">
        <v>0</v>
      </c>
      <c r="AH11" s="13">
        <v>0</v>
      </c>
      <c r="AI11" s="13">
        <v>0</v>
      </c>
      <c r="AJ11" s="12" t="s">
        <v>61</v>
      </c>
      <c r="AK11">
        <v>94</v>
      </c>
      <c r="AN11" s="20" t="s">
        <v>118</v>
      </c>
      <c r="AO11" s="23">
        <v>349</v>
      </c>
      <c r="AP11" s="23">
        <v>182</v>
      </c>
      <c r="AQ11" s="23">
        <v>88</v>
      </c>
      <c r="AR11" s="23"/>
      <c r="AS11" s="23"/>
      <c r="AT11" s="23"/>
      <c r="AU11" s="23"/>
    </row>
    <row r="12" spans="1:47" x14ac:dyDescent="0.35">
      <c r="A12" t="s">
        <v>68</v>
      </c>
      <c r="B12" s="2" t="s">
        <v>117</v>
      </c>
      <c r="C12" s="2" t="s">
        <v>166</v>
      </c>
      <c r="D12" s="5">
        <v>5</v>
      </c>
      <c r="E12" s="12">
        <v>3</v>
      </c>
      <c r="F12" s="12">
        <v>15</v>
      </c>
      <c r="G12" s="12">
        <v>45</v>
      </c>
      <c r="H12" s="13">
        <v>122</v>
      </c>
      <c r="I12" s="13">
        <v>5490</v>
      </c>
      <c r="J12" s="13">
        <v>1830</v>
      </c>
      <c r="K12" s="13">
        <v>3660</v>
      </c>
      <c r="L12" s="13">
        <v>91</v>
      </c>
      <c r="M12" s="13">
        <v>4095</v>
      </c>
      <c r="N12" s="13">
        <v>1365</v>
      </c>
      <c r="O12" s="13">
        <v>2730</v>
      </c>
      <c r="P12" s="11">
        <v>3</v>
      </c>
      <c r="Q12" s="13">
        <v>135</v>
      </c>
      <c r="R12" s="13">
        <v>45</v>
      </c>
      <c r="S12" s="13">
        <v>90</v>
      </c>
      <c r="T12" s="13"/>
      <c r="U12" s="13">
        <v>0</v>
      </c>
      <c r="V12" s="13">
        <v>0</v>
      </c>
      <c r="W12" s="13">
        <v>0</v>
      </c>
      <c r="X12" s="13"/>
      <c r="Y12" s="13">
        <v>0</v>
      </c>
      <c r="Z12" s="13">
        <v>0</v>
      </c>
      <c r="AA12" s="13">
        <v>0</v>
      </c>
      <c r="AB12" s="13"/>
      <c r="AC12" s="13">
        <v>0</v>
      </c>
      <c r="AD12" s="13">
        <v>0</v>
      </c>
      <c r="AE12" s="13">
        <v>0</v>
      </c>
      <c r="AF12" s="13"/>
      <c r="AG12" s="13">
        <v>0</v>
      </c>
      <c r="AH12" s="13">
        <v>0</v>
      </c>
      <c r="AI12" s="13">
        <v>0</v>
      </c>
      <c r="AJ12" s="12" t="s">
        <v>61</v>
      </c>
      <c r="AK12">
        <v>97</v>
      </c>
      <c r="AN12" s="20" t="s">
        <v>114</v>
      </c>
      <c r="AO12" s="23">
        <v>427</v>
      </c>
      <c r="AP12" s="23">
        <v>217</v>
      </c>
      <c r="AQ12" s="23">
        <v>48</v>
      </c>
      <c r="AR12" s="23"/>
      <c r="AS12" s="23"/>
      <c r="AT12" s="23"/>
      <c r="AU12" s="23"/>
    </row>
    <row r="13" spans="1:47" x14ac:dyDescent="0.35">
      <c r="A13" t="s">
        <v>69</v>
      </c>
      <c r="B13" s="2" t="s">
        <v>117</v>
      </c>
      <c r="C13" s="2" t="s">
        <v>166</v>
      </c>
      <c r="D13" s="5">
        <v>10</v>
      </c>
      <c r="E13" s="12">
        <v>3</v>
      </c>
      <c r="F13" s="12">
        <v>30</v>
      </c>
      <c r="G13" s="12">
        <v>59</v>
      </c>
      <c r="H13" s="13">
        <v>194</v>
      </c>
      <c r="I13" s="13">
        <v>11446</v>
      </c>
      <c r="J13" s="13">
        <v>5820</v>
      </c>
      <c r="K13" s="13">
        <v>5626</v>
      </c>
      <c r="L13" s="13">
        <v>102</v>
      </c>
      <c r="M13" s="13">
        <v>6018</v>
      </c>
      <c r="N13" s="13">
        <v>3060</v>
      </c>
      <c r="O13" s="13">
        <v>2958</v>
      </c>
      <c r="P13" s="11">
        <v>2</v>
      </c>
      <c r="Q13" s="13">
        <v>118</v>
      </c>
      <c r="R13" s="13">
        <v>60</v>
      </c>
      <c r="S13" s="13">
        <v>58</v>
      </c>
      <c r="T13" s="13"/>
      <c r="U13" s="13">
        <v>0</v>
      </c>
      <c r="V13" s="13">
        <v>0</v>
      </c>
      <c r="W13" s="13">
        <v>0</v>
      </c>
      <c r="X13" s="13"/>
      <c r="Y13" s="13">
        <v>0</v>
      </c>
      <c r="Z13" s="13">
        <v>0</v>
      </c>
      <c r="AA13" s="13">
        <v>0</v>
      </c>
      <c r="AB13" s="13"/>
      <c r="AC13" s="13">
        <v>0</v>
      </c>
      <c r="AD13" s="13">
        <v>0</v>
      </c>
      <c r="AE13" s="13">
        <v>0</v>
      </c>
      <c r="AF13" s="13"/>
      <c r="AG13" s="13">
        <v>0</v>
      </c>
      <c r="AH13" s="13">
        <v>0</v>
      </c>
      <c r="AI13" s="13">
        <v>0</v>
      </c>
      <c r="AJ13" s="12" t="s">
        <v>61</v>
      </c>
      <c r="AK13">
        <v>96</v>
      </c>
      <c r="AN13" s="20" t="s">
        <v>120</v>
      </c>
      <c r="AO13" s="23">
        <v>105</v>
      </c>
      <c r="AP13" s="23">
        <v>42</v>
      </c>
      <c r="AQ13" s="23">
        <v>5</v>
      </c>
      <c r="AR13" s="23"/>
      <c r="AS13" s="23"/>
      <c r="AT13" s="23"/>
      <c r="AU13" s="23"/>
    </row>
    <row r="14" spans="1:47" x14ac:dyDescent="0.35">
      <c r="A14" t="s">
        <v>70</v>
      </c>
      <c r="B14" s="2" t="s">
        <v>117</v>
      </c>
      <c r="C14" s="2" t="s">
        <v>166</v>
      </c>
      <c r="D14" s="5">
        <v>13</v>
      </c>
      <c r="E14" s="12">
        <v>3</v>
      </c>
      <c r="F14" s="12">
        <v>39</v>
      </c>
      <c r="G14" s="12">
        <v>75</v>
      </c>
      <c r="H14" s="13">
        <v>147</v>
      </c>
      <c r="I14" s="13">
        <v>11025</v>
      </c>
      <c r="J14" s="13">
        <v>5733</v>
      </c>
      <c r="K14" s="13">
        <v>5292</v>
      </c>
      <c r="L14" s="13">
        <v>110</v>
      </c>
      <c r="M14" s="13">
        <v>8250</v>
      </c>
      <c r="N14" s="13">
        <v>4290</v>
      </c>
      <c r="O14" s="13">
        <v>3960</v>
      </c>
      <c r="P14" s="11">
        <v>17</v>
      </c>
      <c r="Q14" s="13">
        <v>1275</v>
      </c>
      <c r="R14" s="13">
        <v>663</v>
      </c>
      <c r="S14" s="13">
        <v>612</v>
      </c>
      <c r="T14" s="13"/>
      <c r="U14" s="13">
        <v>0</v>
      </c>
      <c r="V14" s="13">
        <v>0</v>
      </c>
      <c r="W14" s="13">
        <v>0</v>
      </c>
      <c r="X14" s="13"/>
      <c r="Y14" s="13">
        <v>0</v>
      </c>
      <c r="Z14" s="13">
        <v>0</v>
      </c>
      <c r="AA14" s="13">
        <v>0</v>
      </c>
      <c r="AB14" s="13"/>
      <c r="AC14" s="13">
        <v>0</v>
      </c>
      <c r="AD14" s="13">
        <v>0</v>
      </c>
      <c r="AE14" s="13">
        <v>0</v>
      </c>
      <c r="AF14" s="13"/>
      <c r="AG14" s="13">
        <v>0</v>
      </c>
      <c r="AH14" s="13">
        <v>0</v>
      </c>
      <c r="AI14" s="13">
        <v>0</v>
      </c>
      <c r="AJ14" s="12" t="s">
        <v>61</v>
      </c>
      <c r="AK14">
        <v>91</v>
      </c>
      <c r="AN14" s="20" t="s">
        <v>145</v>
      </c>
      <c r="AO14" s="23">
        <v>7</v>
      </c>
      <c r="AP14" s="23">
        <v>25</v>
      </c>
      <c r="AQ14" s="23">
        <v>25</v>
      </c>
      <c r="AR14" s="23">
        <v>0</v>
      </c>
      <c r="AS14" s="23">
        <v>0</v>
      </c>
      <c r="AT14" s="23"/>
      <c r="AU14" s="23"/>
    </row>
    <row r="15" spans="1:47" x14ac:dyDescent="0.35">
      <c r="A15" t="s">
        <v>71</v>
      </c>
      <c r="B15" s="2" t="s">
        <v>117</v>
      </c>
      <c r="C15" s="2" t="s">
        <v>166</v>
      </c>
      <c r="D15" s="5">
        <v>17</v>
      </c>
      <c r="E15" s="12">
        <v>3</v>
      </c>
      <c r="F15" s="12">
        <v>51</v>
      </c>
      <c r="G15" s="12">
        <v>90</v>
      </c>
      <c r="H15" s="13">
        <v>133</v>
      </c>
      <c r="I15" s="13">
        <v>11970</v>
      </c>
      <c r="J15" s="13">
        <v>6783</v>
      </c>
      <c r="K15" s="13">
        <v>5187</v>
      </c>
      <c r="L15" s="13">
        <v>93</v>
      </c>
      <c r="M15" s="13">
        <v>8370</v>
      </c>
      <c r="N15" s="13">
        <v>4743</v>
      </c>
      <c r="O15" s="13">
        <v>3627</v>
      </c>
      <c r="P15" s="11">
        <v>8</v>
      </c>
      <c r="Q15" s="13">
        <v>720</v>
      </c>
      <c r="R15" s="13">
        <v>408</v>
      </c>
      <c r="S15" s="13">
        <v>312</v>
      </c>
      <c r="T15" s="13"/>
      <c r="U15" s="13">
        <v>0</v>
      </c>
      <c r="V15" s="13">
        <v>0</v>
      </c>
      <c r="W15" s="13">
        <v>0</v>
      </c>
      <c r="X15" s="13"/>
      <c r="Y15" s="13">
        <v>0</v>
      </c>
      <c r="Z15" s="13">
        <v>0</v>
      </c>
      <c r="AA15" s="13">
        <v>0</v>
      </c>
      <c r="AB15" s="13"/>
      <c r="AC15" s="13">
        <v>0</v>
      </c>
      <c r="AD15" s="13">
        <v>0</v>
      </c>
      <c r="AE15" s="13">
        <v>0</v>
      </c>
      <c r="AF15" s="13"/>
      <c r="AG15" s="13">
        <v>0</v>
      </c>
      <c r="AH15" s="13">
        <v>0</v>
      </c>
      <c r="AI15" s="13">
        <v>0</v>
      </c>
      <c r="AJ15" s="12" t="s">
        <v>61</v>
      </c>
      <c r="AK15">
        <v>95</v>
      </c>
      <c r="AN15" s="20" t="s">
        <v>243</v>
      </c>
      <c r="AO15" s="23">
        <v>4464</v>
      </c>
      <c r="AP15" s="23">
        <v>2426</v>
      </c>
      <c r="AQ15" s="23">
        <v>809</v>
      </c>
      <c r="AR15" s="23">
        <v>0</v>
      </c>
      <c r="AS15" s="23">
        <v>0</v>
      </c>
      <c r="AT15" s="23"/>
      <c r="AU15" s="23"/>
    </row>
    <row r="16" spans="1:47" x14ac:dyDescent="0.35">
      <c r="A16" t="s">
        <v>73</v>
      </c>
      <c r="B16" s="2" t="s">
        <v>113</v>
      </c>
      <c r="C16" s="2" t="s">
        <v>166</v>
      </c>
      <c r="D16" s="5">
        <v>8</v>
      </c>
      <c r="E16" s="12">
        <v>3</v>
      </c>
      <c r="F16" s="12">
        <v>24</v>
      </c>
      <c r="G16" s="12">
        <v>45</v>
      </c>
      <c r="H16" s="13">
        <v>173</v>
      </c>
      <c r="I16" s="13">
        <v>7785</v>
      </c>
      <c r="J16" s="13">
        <v>4152</v>
      </c>
      <c r="K16" s="13">
        <v>3633</v>
      </c>
      <c r="L16" s="13">
        <v>91</v>
      </c>
      <c r="M16" s="13">
        <v>4095</v>
      </c>
      <c r="N16" s="13">
        <v>2184</v>
      </c>
      <c r="O16" s="13">
        <v>1911</v>
      </c>
      <c r="P16" s="11">
        <v>75</v>
      </c>
      <c r="Q16" s="13">
        <v>3375</v>
      </c>
      <c r="R16" s="13">
        <v>1800</v>
      </c>
      <c r="S16" s="13">
        <v>1575</v>
      </c>
      <c r="T16" s="13"/>
      <c r="U16" s="13">
        <v>0</v>
      </c>
      <c r="V16" s="13">
        <v>0</v>
      </c>
      <c r="W16" s="13">
        <v>0</v>
      </c>
      <c r="X16" s="13"/>
      <c r="Y16" s="13">
        <v>0</v>
      </c>
      <c r="Z16" s="13">
        <v>0</v>
      </c>
      <c r="AA16" s="13">
        <v>0</v>
      </c>
      <c r="AB16" s="13"/>
      <c r="AC16" s="13">
        <v>0</v>
      </c>
      <c r="AD16" s="13">
        <v>0</v>
      </c>
      <c r="AE16" s="13">
        <v>0</v>
      </c>
      <c r="AF16" s="13"/>
      <c r="AG16" s="13">
        <v>0</v>
      </c>
      <c r="AH16" s="13">
        <v>0</v>
      </c>
      <c r="AI16" s="13">
        <v>0</v>
      </c>
      <c r="AJ16" s="12" t="s">
        <v>61</v>
      </c>
      <c r="AK16">
        <v>91</v>
      </c>
    </row>
    <row r="17" spans="1:41" x14ac:dyDescent="0.35">
      <c r="A17" t="s">
        <v>74</v>
      </c>
      <c r="B17" s="2" t="s">
        <v>113</v>
      </c>
      <c r="C17" s="2" t="s">
        <v>166</v>
      </c>
      <c r="D17" s="5">
        <v>10</v>
      </c>
      <c r="E17" s="12">
        <v>3</v>
      </c>
      <c r="F17" s="12">
        <v>30</v>
      </c>
      <c r="G17" s="12">
        <v>60</v>
      </c>
      <c r="H17" s="13">
        <v>430</v>
      </c>
      <c r="I17" s="13">
        <v>25800</v>
      </c>
      <c r="J17" s="13">
        <v>12900</v>
      </c>
      <c r="K17" s="13">
        <v>12900</v>
      </c>
      <c r="L17" s="13">
        <v>223</v>
      </c>
      <c r="M17" s="13">
        <v>13380</v>
      </c>
      <c r="N17" s="13">
        <v>6690</v>
      </c>
      <c r="O17" s="13">
        <v>6690</v>
      </c>
      <c r="P17" s="11">
        <v>157</v>
      </c>
      <c r="Q17" s="13">
        <v>9420</v>
      </c>
      <c r="R17" s="13">
        <v>4710</v>
      </c>
      <c r="S17" s="13">
        <v>4710</v>
      </c>
      <c r="T17" s="13"/>
      <c r="U17" s="13">
        <v>0</v>
      </c>
      <c r="V17" s="13">
        <v>0</v>
      </c>
      <c r="W17" s="13">
        <v>0</v>
      </c>
      <c r="X17" s="13"/>
      <c r="Y17" s="13">
        <v>0</v>
      </c>
      <c r="Z17" s="13">
        <v>0</v>
      </c>
      <c r="AA17" s="13">
        <v>0</v>
      </c>
      <c r="AB17" s="13"/>
      <c r="AC17" s="13">
        <v>0</v>
      </c>
      <c r="AD17" s="13">
        <v>0</v>
      </c>
      <c r="AE17" s="13">
        <v>0</v>
      </c>
      <c r="AF17" s="13"/>
      <c r="AG17" s="13">
        <v>0</v>
      </c>
      <c r="AH17" s="13">
        <v>0</v>
      </c>
      <c r="AI17" s="13">
        <v>0</v>
      </c>
      <c r="AJ17" s="12" t="s">
        <v>61</v>
      </c>
      <c r="AK17">
        <v>95</v>
      </c>
      <c r="AN17" t="s">
        <v>94</v>
      </c>
      <c r="AO17" t="s">
        <v>290</v>
      </c>
    </row>
    <row r="18" spans="1:41" x14ac:dyDescent="0.35">
      <c r="A18" t="s">
        <v>75</v>
      </c>
      <c r="B18" s="2" t="s">
        <v>113</v>
      </c>
      <c r="C18" s="2" t="s">
        <v>166</v>
      </c>
      <c r="D18" s="5">
        <v>15</v>
      </c>
      <c r="E18" s="12">
        <v>3</v>
      </c>
      <c r="F18" s="12">
        <v>45</v>
      </c>
      <c r="G18" s="12">
        <v>77</v>
      </c>
      <c r="H18" s="13">
        <v>109</v>
      </c>
      <c r="I18" s="13">
        <v>8393</v>
      </c>
      <c r="J18" s="13">
        <v>4905</v>
      </c>
      <c r="K18" s="13">
        <v>3488</v>
      </c>
      <c r="L18" s="13">
        <v>102</v>
      </c>
      <c r="M18" s="13">
        <v>7854</v>
      </c>
      <c r="N18" s="13">
        <v>4590</v>
      </c>
      <c r="O18" s="13">
        <v>3264</v>
      </c>
      <c r="P18" s="11">
        <v>32</v>
      </c>
      <c r="Q18" s="13">
        <v>2464</v>
      </c>
      <c r="R18" s="13">
        <v>1440</v>
      </c>
      <c r="S18" s="13">
        <v>1024</v>
      </c>
      <c r="T18" s="13"/>
      <c r="U18" s="13">
        <v>0</v>
      </c>
      <c r="V18" s="13">
        <v>0</v>
      </c>
      <c r="W18" s="13">
        <v>0</v>
      </c>
      <c r="X18" s="13"/>
      <c r="Y18" s="13">
        <v>0</v>
      </c>
      <c r="Z18" s="13">
        <v>0</v>
      </c>
      <c r="AA18" s="13">
        <v>0</v>
      </c>
      <c r="AB18" s="13"/>
      <c r="AC18" s="13">
        <v>0</v>
      </c>
      <c r="AD18" s="13">
        <v>0</v>
      </c>
      <c r="AE18" s="13">
        <v>0</v>
      </c>
      <c r="AF18" s="13"/>
      <c r="AG18" s="13">
        <v>0</v>
      </c>
      <c r="AH18" s="13">
        <v>0</v>
      </c>
      <c r="AI18" s="13">
        <v>0</v>
      </c>
      <c r="AJ18" s="12" t="s">
        <v>61</v>
      </c>
      <c r="AK18">
        <v>98</v>
      </c>
      <c r="AN18" t="s">
        <v>115</v>
      </c>
      <c r="AO18">
        <v>2591</v>
      </c>
    </row>
    <row r="19" spans="1:41" x14ac:dyDescent="0.35">
      <c r="A19" t="s">
        <v>72</v>
      </c>
      <c r="B19" s="2" t="s">
        <v>113</v>
      </c>
      <c r="C19" s="2" t="s">
        <v>166</v>
      </c>
      <c r="D19" s="5">
        <v>5</v>
      </c>
      <c r="E19" s="12">
        <v>3</v>
      </c>
      <c r="F19" s="12">
        <v>15</v>
      </c>
      <c r="G19" s="12">
        <v>45</v>
      </c>
      <c r="H19" s="13">
        <v>79</v>
      </c>
      <c r="I19" s="13">
        <v>3555</v>
      </c>
      <c r="J19" s="13">
        <v>1185</v>
      </c>
      <c r="K19" s="13">
        <v>2370</v>
      </c>
      <c r="L19" s="13">
        <v>29</v>
      </c>
      <c r="M19" s="13">
        <v>1305</v>
      </c>
      <c r="N19" s="13">
        <v>435</v>
      </c>
      <c r="O19" s="13">
        <v>870</v>
      </c>
      <c r="P19" s="11"/>
      <c r="Q19" s="13">
        <v>0</v>
      </c>
      <c r="R19" s="13">
        <v>0</v>
      </c>
      <c r="S19" s="13">
        <v>0</v>
      </c>
      <c r="T19" s="13"/>
      <c r="U19" s="13">
        <v>0</v>
      </c>
      <c r="V19" s="13">
        <v>0</v>
      </c>
      <c r="W19" s="13">
        <v>0</v>
      </c>
      <c r="X19" s="13"/>
      <c r="Y19" s="13">
        <v>0</v>
      </c>
      <c r="Z19" s="13">
        <v>0</v>
      </c>
      <c r="AA19" s="13">
        <v>0</v>
      </c>
      <c r="AB19" s="13"/>
      <c r="AC19" s="13">
        <v>0</v>
      </c>
      <c r="AD19" s="13">
        <v>0</v>
      </c>
      <c r="AE19" s="13">
        <v>0</v>
      </c>
      <c r="AF19" s="13"/>
      <c r="AG19" s="13">
        <v>0</v>
      </c>
      <c r="AH19" s="13">
        <v>0</v>
      </c>
      <c r="AI19" s="13">
        <v>0</v>
      </c>
      <c r="AJ19" s="12" t="s">
        <v>61</v>
      </c>
      <c r="AK19">
        <v>95</v>
      </c>
      <c r="AN19" t="s">
        <v>113</v>
      </c>
      <c r="AO19">
        <v>1500</v>
      </c>
    </row>
    <row r="20" spans="1:41" x14ac:dyDescent="0.35">
      <c r="A20" t="s">
        <v>76</v>
      </c>
      <c r="B20" s="2" t="s">
        <v>118</v>
      </c>
      <c r="C20" s="2" t="s">
        <v>166</v>
      </c>
      <c r="D20" s="5">
        <v>5</v>
      </c>
      <c r="E20" s="12">
        <v>3</v>
      </c>
      <c r="F20" s="12">
        <v>15</v>
      </c>
      <c r="G20" s="12">
        <v>32</v>
      </c>
      <c r="H20" s="13">
        <v>82</v>
      </c>
      <c r="I20" s="13">
        <v>2624</v>
      </c>
      <c r="J20" s="13">
        <v>1230</v>
      </c>
      <c r="K20" s="13">
        <v>1394</v>
      </c>
      <c r="L20" s="13">
        <v>33</v>
      </c>
      <c r="M20" s="13">
        <v>1056</v>
      </c>
      <c r="N20" s="13">
        <v>495</v>
      </c>
      <c r="O20" s="13">
        <v>561</v>
      </c>
      <c r="P20" s="11">
        <v>20</v>
      </c>
      <c r="Q20" s="13">
        <v>640</v>
      </c>
      <c r="R20" s="13">
        <v>300</v>
      </c>
      <c r="S20" s="13">
        <v>340</v>
      </c>
      <c r="T20" s="13"/>
      <c r="U20" s="13">
        <v>0</v>
      </c>
      <c r="V20" s="13">
        <v>0</v>
      </c>
      <c r="W20" s="13">
        <v>0</v>
      </c>
      <c r="X20" s="13"/>
      <c r="Y20" s="13">
        <v>0</v>
      </c>
      <c r="Z20" s="13">
        <v>0</v>
      </c>
      <c r="AA20" s="13">
        <v>0</v>
      </c>
      <c r="AB20" s="13"/>
      <c r="AC20" s="13">
        <v>0</v>
      </c>
      <c r="AD20" s="13">
        <v>0</v>
      </c>
      <c r="AE20" s="13">
        <v>0</v>
      </c>
      <c r="AF20" s="13"/>
      <c r="AG20" s="13">
        <v>0</v>
      </c>
      <c r="AH20" s="13">
        <v>0</v>
      </c>
      <c r="AI20" s="13">
        <v>0</v>
      </c>
      <c r="AJ20" s="12" t="s">
        <v>61</v>
      </c>
      <c r="AK20">
        <v>92</v>
      </c>
      <c r="AN20" t="s">
        <v>117</v>
      </c>
      <c r="AO20">
        <v>1022</v>
      </c>
    </row>
    <row r="21" spans="1:41" x14ac:dyDescent="0.35">
      <c r="A21" t="s">
        <v>77</v>
      </c>
      <c r="B21" s="2" t="s">
        <v>118</v>
      </c>
      <c r="C21" s="2" t="s">
        <v>166</v>
      </c>
      <c r="D21" s="5">
        <v>7</v>
      </c>
      <c r="E21" s="12">
        <v>3</v>
      </c>
      <c r="F21" s="12">
        <v>21</v>
      </c>
      <c r="G21" s="12">
        <v>45</v>
      </c>
      <c r="H21" s="13">
        <v>153</v>
      </c>
      <c r="I21" s="13">
        <v>6885</v>
      </c>
      <c r="J21" s="13">
        <v>3213</v>
      </c>
      <c r="K21" s="13">
        <v>3672</v>
      </c>
      <c r="L21" s="13">
        <v>93</v>
      </c>
      <c r="M21" s="13">
        <v>4185</v>
      </c>
      <c r="N21" s="13">
        <v>1953</v>
      </c>
      <c r="O21" s="13">
        <v>2232</v>
      </c>
      <c r="P21" s="11">
        <v>50</v>
      </c>
      <c r="Q21" s="13">
        <v>2250</v>
      </c>
      <c r="R21" s="13">
        <v>1050</v>
      </c>
      <c r="S21" s="13">
        <v>1200</v>
      </c>
      <c r="T21" s="13"/>
      <c r="U21" s="13">
        <v>0</v>
      </c>
      <c r="V21" s="13">
        <v>0</v>
      </c>
      <c r="W21" s="13">
        <v>0</v>
      </c>
      <c r="X21" s="13"/>
      <c r="Y21" s="13">
        <v>0</v>
      </c>
      <c r="Z21" s="13">
        <v>0</v>
      </c>
      <c r="AA21" s="13">
        <v>0</v>
      </c>
      <c r="AB21" s="13"/>
      <c r="AC21" s="13">
        <v>0</v>
      </c>
      <c r="AD21" s="13">
        <v>0</v>
      </c>
      <c r="AE21" s="13">
        <v>0</v>
      </c>
      <c r="AF21" s="13"/>
      <c r="AG21" s="13">
        <v>0</v>
      </c>
      <c r="AH21" s="13">
        <v>0</v>
      </c>
      <c r="AI21" s="13">
        <v>0</v>
      </c>
      <c r="AJ21" s="12" t="s">
        <v>61</v>
      </c>
      <c r="AK21">
        <v>93</v>
      </c>
      <c r="AN21" t="s">
        <v>116</v>
      </c>
      <c r="AO21">
        <v>737</v>
      </c>
    </row>
    <row r="22" spans="1:41" x14ac:dyDescent="0.35">
      <c r="A22" t="s">
        <v>78</v>
      </c>
      <c r="B22" s="2" t="s">
        <v>118</v>
      </c>
      <c r="C22" s="2" t="s">
        <v>166</v>
      </c>
      <c r="D22" s="5">
        <v>8</v>
      </c>
      <c r="E22" s="12">
        <v>3</v>
      </c>
      <c r="F22" s="12">
        <v>24</v>
      </c>
      <c r="G22" s="12">
        <v>51</v>
      </c>
      <c r="H22" s="13">
        <v>90</v>
      </c>
      <c r="I22" s="13">
        <v>4590</v>
      </c>
      <c r="J22" s="13">
        <v>2160</v>
      </c>
      <c r="K22" s="13">
        <v>2430</v>
      </c>
      <c r="L22" s="13">
        <v>35</v>
      </c>
      <c r="M22" s="13">
        <v>1785</v>
      </c>
      <c r="N22" s="13">
        <v>840</v>
      </c>
      <c r="O22" s="13">
        <v>945</v>
      </c>
      <c r="P22" s="11">
        <v>15</v>
      </c>
      <c r="Q22" s="13">
        <v>765</v>
      </c>
      <c r="R22" s="13">
        <v>360</v>
      </c>
      <c r="S22" s="13">
        <v>405</v>
      </c>
      <c r="T22" s="13"/>
      <c r="U22" s="13">
        <v>0</v>
      </c>
      <c r="V22" s="13">
        <v>0</v>
      </c>
      <c r="W22" s="13">
        <v>0</v>
      </c>
      <c r="X22" s="13"/>
      <c r="Y22" s="13">
        <v>0</v>
      </c>
      <c r="Z22" s="13">
        <v>0</v>
      </c>
      <c r="AA22" s="13">
        <v>0</v>
      </c>
      <c r="AB22" s="13"/>
      <c r="AC22" s="13">
        <v>0</v>
      </c>
      <c r="AD22" s="13">
        <v>0</v>
      </c>
      <c r="AE22" s="13">
        <v>0</v>
      </c>
      <c r="AF22" s="13"/>
      <c r="AG22" s="13">
        <v>0</v>
      </c>
      <c r="AH22" s="13">
        <v>0</v>
      </c>
      <c r="AI22" s="13">
        <v>0</v>
      </c>
      <c r="AJ22" s="12" t="s">
        <v>61</v>
      </c>
      <c r="AK22">
        <v>100</v>
      </c>
      <c r="AN22" t="s">
        <v>114</v>
      </c>
      <c r="AO22">
        <v>692</v>
      </c>
    </row>
    <row r="23" spans="1:41" x14ac:dyDescent="0.35">
      <c r="A23" t="s">
        <v>79</v>
      </c>
      <c r="B23" s="2" t="s">
        <v>118</v>
      </c>
      <c r="C23" s="2" t="s">
        <v>166</v>
      </c>
      <c r="D23" s="5">
        <v>11</v>
      </c>
      <c r="E23" s="12">
        <v>3</v>
      </c>
      <c r="F23" s="12">
        <v>33</v>
      </c>
      <c r="G23" s="12">
        <v>60</v>
      </c>
      <c r="H23" s="13">
        <v>24</v>
      </c>
      <c r="I23" s="13">
        <v>1440</v>
      </c>
      <c r="J23" s="13">
        <v>792</v>
      </c>
      <c r="K23" s="13">
        <v>648</v>
      </c>
      <c r="L23" s="13">
        <v>21</v>
      </c>
      <c r="M23" s="13">
        <v>1260</v>
      </c>
      <c r="N23" s="13">
        <v>693</v>
      </c>
      <c r="O23" s="13">
        <v>567</v>
      </c>
      <c r="P23" s="11">
        <v>3</v>
      </c>
      <c r="Q23" s="13">
        <v>180</v>
      </c>
      <c r="R23" s="13">
        <v>99</v>
      </c>
      <c r="S23" s="13">
        <v>81</v>
      </c>
      <c r="T23" s="13"/>
      <c r="U23" s="13">
        <v>0</v>
      </c>
      <c r="V23" s="13">
        <v>0</v>
      </c>
      <c r="W23" s="13">
        <v>0</v>
      </c>
      <c r="X23" s="13"/>
      <c r="Y23" s="13">
        <v>0</v>
      </c>
      <c r="Z23" s="13">
        <v>0</v>
      </c>
      <c r="AA23" s="13">
        <v>0</v>
      </c>
      <c r="AB23" s="13"/>
      <c r="AC23" s="13">
        <v>0</v>
      </c>
      <c r="AD23" s="13">
        <v>0</v>
      </c>
      <c r="AE23" s="13">
        <v>0</v>
      </c>
      <c r="AF23" s="13"/>
      <c r="AG23" s="13">
        <v>0</v>
      </c>
      <c r="AH23" s="13">
        <v>0</v>
      </c>
      <c r="AI23" s="13">
        <v>0</v>
      </c>
      <c r="AJ23" s="12" t="s">
        <v>61</v>
      </c>
      <c r="AK23">
        <v>94</v>
      </c>
      <c r="AN23" t="s">
        <v>118</v>
      </c>
      <c r="AO23">
        <v>619</v>
      </c>
    </row>
    <row r="24" spans="1:41" x14ac:dyDescent="0.35">
      <c r="A24" t="s">
        <v>80</v>
      </c>
      <c r="B24" s="2" t="s">
        <v>114</v>
      </c>
      <c r="C24" s="2" t="s">
        <v>166</v>
      </c>
      <c r="D24" s="5">
        <v>15</v>
      </c>
      <c r="E24" s="12">
        <v>3</v>
      </c>
      <c r="F24" s="12">
        <v>45</v>
      </c>
      <c r="G24" s="12">
        <v>45</v>
      </c>
      <c r="H24" s="13">
        <v>103</v>
      </c>
      <c r="I24" s="13">
        <v>4635</v>
      </c>
      <c r="J24" s="13">
        <v>4635</v>
      </c>
      <c r="K24" s="13">
        <v>0</v>
      </c>
      <c r="L24" s="13">
        <v>77</v>
      </c>
      <c r="M24" s="13">
        <v>3465</v>
      </c>
      <c r="N24" s="13">
        <v>3465</v>
      </c>
      <c r="O24" s="13">
        <v>0</v>
      </c>
      <c r="P24" s="11">
        <v>4</v>
      </c>
      <c r="Q24" s="13">
        <v>180</v>
      </c>
      <c r="R24" s="13">
        <v>180</v>
      </c>
      <c r="S24" s="13">
        <v>0</v>
      </c>
      <c r="T24" s="13"/>
      <c r="U24" s="13">
        <v>0</v>
      </c>
      <c r="V24" s="13">
        <v>0</v>
      </c>
      <c r="W24" s="13">
        <v>0</v>
      </c>
      <c r="X24" s="13"/>
      <c r="Y24" s="13">
        <v>0</v>
      </c>
      <c r="Z24" s="13">
        <v>0</v>
      </c>
      <c r="AA24" s="13">
        <v>0</v>
      </c>
      <c r="AB24" s="13"/>
      <c r="AC24" s="13">
        <v>0</v>
      </c>
      <c r="AD24" s="13">
        <v>0</v>
      </c>
      <c r="AE24" s="13">
        <v>0</v>
      </c>
      <c r="AF24" s="13"/>
      <c r="AG24" s="13">
        <v>0</v>
      </c>
      <c r="AH24" s="13">
        <v>0</v>
      </c>
      <c r="AI24" s="13">
        <v>0</v>
      </c>
      <c r="AJ24" s="12" t="s">
        <v>61</v>
      </c>
      <c r="AK24">
        <v>94</v>
      </c>
      <c r="AN24" t="s">
        <v>119</v>
      </c>
      <c r="AO24">
        <v>298</v>
      </c>
    </row>
    <row r="25" spans="1:41" x14ac:dyDescent="0.35">
      <c r="A25" t="s">
        <v>81</v>
      </c>
      <c r="B25" s="2" t="s">
        <v>114</v>
      </c>
      <c r="C25" s="2" t="s">
        <v>166</v>
      </c>
      <c r="D25" s="5">
        <v>15</v>
      </c>
      <c r="E25" s="12">
        <v>3</v>
      </c>
      <c r="F25" s="12">
        <v>45</v>
      </c>
      <c r="G25" s="12">
        <v>48</v>
      </c>
      <c r="H25" s="13">
        <v>54</v>
      </c>
      <c r="I25" s="13">
        <v>2592</v>
      </c>
      <c r="J25" s="13">
        <v>2430</v>
      </c>
      <c r="K25" s="13">
        <v>162</v>
      </c>
      <c r="L25" s="13">
        <v>0</v>
      </c>
      <c r="M25" s="13">
        <v>0</v>
      </c>
      <c r="N25" s="13">
        <v>0</v>
      </c>
      <c r="O25" s="13">
        <v>0</v>
      </c>
      <c r="P25" s="11">
        <v>0</v>
      </c>
      <c r="Q25" s="13">
        <v>0</v>
      </c>
      <c r="R25" s="13">
        <v>0</v>
      </c>
      <c r="S25" s="13">
        <v>0</v>
      </c>
      <c r="T25" s="13"/>
      <c r="U25" s="13">
        <v>0</v>
      </c>
      <c r="V25" s="13">
        <v>0</v>
      </c>
      <c r="W25" s="13">
        <v>0</v>
      </c>
      <c r="X25" s="13"/>
      <c r="Y25" s="13">
        <v>0</v>
      </c>
      <c r="Z25" s="13">
        <v>0</v>
      </c>
      <c r="AA25" s="13">
        <v>0</v>
      </c>
      <c r="AB25" s="13"/>
      <c r="AC25" s="13">
        <v>0</v>
      </c>
      <c r="AD25" s="13">
        <v>0</v>
      </c>
      <c r="AE25" s="13">
        <v>0</v>
      </c>
      <c r="AF25" s="13"/>
      <c r="AG25" s="13">
        <v>0</v>
      </c>
      <c r="AH25" s="13">
        <v>0</v>
      </c>
      <c r="AI25" s="13">
        <v>0</v>
      </c>
      <c r="AJ25" s="12" t="s">
        <v>61</v>
      </c>
      <c r="AK25">
        <v>100</v>
      </c>
      <c r="AN25" t="s">
        <v>120</v>
      </c>
      <c r="AO25">
        <v>152</v>
      </c>
    </row>
    <row r="26" spans="1:41" x14ac:dyDescent="0.35">
      <c r="A26" t="s">
        <v>82</v>
      </c>
      <c r="B26" s="2" t="s">
        <v>114</v>
      </c>
      <c r="C26" s="2" t="s">
        <v>166</v>
      </c>
      <c r="D26" s="5">
        <v>15</v>
      </c>
      <c r="E26" s="12">
        <v>3</v>
      </c>
      <c r="F26" s="12">
        <v>45</v>
      </c>
      <c r="G26" s="12">
        <v>50</v>
      </c>
      <c r="H26" s="13">
        <v>35</v>
      </c>
      <c r="I26" s="13">
        <v>1750</v>
      </c>
      <c r="J26" s="13">
        <v>1575</v>
      </c>
      <c r="K26" s="13">
        <v>175</v>
      </c>
      <c r="L26" s="13">
        <v>85</v>
      </c>
      <c r="M26" s="13">
        <v>4250</v>
      </c>
      <c r="N26" s="13">
        <v>3825</v>
      </c>
      <c r="O26" s="13">
        <v>425</v>
      </c>
      <c r="P26" s="11">
        <v>5</v>
      </c>
      <c r="Q26" s="13">
        <v>250</v>
      </c>
      <c r="R26" s="13">
        <v>225</v>
      </c>
      <c r="S26" s="13">
        <v>25</v>
      </c>
      <c r="T26" s="13"/>
      <c r="U26" s="13">
        <v>0</v>
      </c>
      <c r="V26" s="13">
        <v>0</v>
      </c>
      <c r="W26" s="13">
        <v>0</v>
      </c>
      <c r="X26" s="13"/>
      <c r="Y26" s="13">
        <v>0</v>
      </c>
      <c r="Z26" s="13">
        <v>0</v>
      </c>
      <c r="AA26" s="13">
        <v>0</v>
      </c>
      <c r="AB26" s="13"/>
      <c r="AC26" s="13">
        <v>0</v>
      </c>
      <c r="AD26" s="13">
        <v>0</v>
      </c>
      <c r="AE26" s="13">
        <v>0</v>
      </c>
      <c r="AF26" s="13"/>
      <c r="AG26" s="13">
        <v>0</v>
      </c>
      <c r="AH26" s="13">
        <v>0</v>
      </c>
      <c r="AI26" s="13">
        <v>0</v>
      </c>
      <c r="AJ26" s="12" t="s">
        <v>61</v>
      </c>
      <c r="AK26">
        <v>93</v>
      </c>
      <c r="AN26" t="s">
        <v>145</v>
      </c>
      <c r="AO26">
        <v>57</v>
      </c>
    </row>
    <row r="27" spans="1:41" x14ac:dyDescent="0.35">
      <c r="A27" t="s">
        <v>83</v>
      </c>
      <c r="B27" s="2" t="s">
        <v>114</v>
      </c>
      <c r="C27" s="2" t="s">
        <v>166</v>
      </c>
      <c r="D27" s="5">
        <v>15</v>
      </c>
      <c r="E27" s="12">
        <v>3</v>
      </c>
      <c r="F27" s="12">
        <v>45</v>
      </c>
      <c r="G27" s="12">
        <v>50</v>
      </c>
      <c r="H27" s="13">
        <v>235</v>
      </c>
      <c r="I27" s="13">
        <v>11750</v>
      </c>
      <c r="J27" s="13">
        <v>10575</v>
      </c>
      <c r="K27" s="13">
        <v>1175</v>
      </c>
      <c r="L27" s="13">
        <v>55</v>
      </c>
      <c r="M27" s="13">
        <v>2750</v>
      </c>
      <c r="N27" s="13">
        <v>2475</v>
      </c>
      <c r="O27" s="13">
        <v>275</v>
      </c>
      <c r="P27" s="11">
        <v>39</v>
      </c>
      <c r="Q27" s="13">
        <v>1950</v>
      </c>
      <c r="R27" s="13">
        <v>1755</v>
      </c>
      <c r="S27" s="13">
        <v>195</v>
      </c>
      <c r="T27" s="13"/>
      <c r="U27" s="13">
        <v>0</v>
      </c>
      <c r="V27" s="13">
        <v>0</v>
      </c>
      <c r="W27" s="13">
        <v>0</v>
      </c>
      <c r="X27" s="13"/>
      <c r="Y27" s="13">
        <v>0</v>
      </c>
      <c r="Z27" s="13">
        <v>0</v>
      </c>
      <c r="AA27" s="13">
        <v>0</v>
      </c>
      <c r="AB27" s="13"/>
      <c r="AC27" s="13">
        <v>0</v>
      </c>
      <c r="AD27" s="13">
        <v>0</v>
      </c>
      <c r="AE27" s="13">
        <v>0</v>
      </c>
      <c r="AF27" s="13"/>
      <c r="AG27" s="13">
        <v>0</v>
      </c>
      <c r="AH27" s="13">
        <v>0</v>
      </c>
      <c r="AI27" s="13">
        <v>0</v>
      </c>
      <c r="AJ27" s="12" t="s">
        <v>61</v>
      </c>
      <c r="AK27">
        <v>90</v>
      </c>
      <c r="AN27" t="s">
        <v>121</v>
      </c>
      <c r="AO27">
        <v>31</v>
      </c>
    </row>
    <row r="28" spans="1:41" x14ac:dyDescent="0.35">
      <c r="A28" t="s">
        <v>146</v>
      </c>
      <c r="B28" s="2" t="s">
        <v>120</v>
      </c>
      <c r="C28" s="2" t="s">
        <v>166</v>
      </c>
      <c r="D28" s="5">
        <v>10</v>
      </c>
      <c r="E28" s="12">
        <v>3</v>
      </c>
      <c r="F28" s="12">
        <v>30</v>
      </c>
      <c r="G28" s="12">
        <v>73</v>
      </c>
      <c r="H28" s="13">
        <v>70</v>
      </c>
      <c r="I28" s="13">
        <v>5110</v>
      </c>
      <c r="J28" s="13">
        <v>2100</v>
      </c>
      <c r="K28" s="13">
        <v>3010</v>
      </c>
      <c r="L28" s="13">
        <v>7</v>
      </c>
      <c r="M28" s="13">
        <v>511</v>
      </c>
      <c r="N28" s="13">
        <v>210</v>
      </c>
      <c r="O28" s="13">
        <v>301</v>
      </c>
      <c r="P28" s="11"/>
      <c r="Q28" s="13">
        <v>0</v>
      </c>
      <c r="R28" s="13">
        <v>0</v>
      </c>
      <c r="S28" s="13">
        <v>0</v>
      </c>
      <c r="T28" s="13"/>
      <c r="U28" s="13">
        <v>0</v>
      </c>
      <c r="V28" s="13">
        <v>0</v>
      </c>
      <c r="W28" s="13">
        <v>0</v>
      </c>
      <c r="X28" s="13"/>
      <c r="Y28" s="13">
        <v>0</v>
      </c>
      <c r="Z28" s="13">
        <v>0</v>
      </c>
      <c r="AA28" s="13">
        <v>0</v>
      </c>
      <c r="AB28" s="13"/>
      <c r="AC28" s="13">
        <v>0</v>
      </c>
      <c r="AD28" s="13">
        <v>0</v>
      </c>
      <c r="AE28" s="13">
        <v>0</v>
      </c>
      <c r="AF28" s="13"/>
      <c r="AG28" s="13">
        <v>0</v>
      </c>
      <c r="AH28" s="13">
        <v>0</v>
      </c>
      <c r="AI28" s="13">
        <v>0</v>
      </c>
      <c r="AJ28" s="12" t="s">
        <v>61</v>
      </c>
      <c r="AK28">
        <v>90</v>
      </c>
    </row>
    <row r="29" spans="1:41" x14ac:dyDescent="0.35">
      <c r="A29" t="s">
        <v>84</v>
      </c>
      <c r="B29" s="2" t="s">
        <v>120</v>
      </c>
      <c r="C29" s="2" t="s">
        <v>166</v>
      </c>
      <c r="D29" s="5">
        <v>12</v>
      </c>
      <c r="E29" s="12">
        <v>3</v>
      </c>
      <c r="F29" s="12">
        <v>36</v>
      </c>
      <c r="G29" s="12">
        <v>79</v>
      </c>
      <c r="H29" s="13">
        <v>35</v>
      </c>
      <c r="I29" s="13">
        <v>2765</v>
      </c>
      <c r="J29" s="13">
        <v>1260</v>
      </c>
      <c r="K29" s="13">
        <v>1505</v>
      </c>
      <c r="L29" s="13">
        <v>35</v>
      </c>
      <c r="M29" s="13">
        <v>2765</v>
      </c>
      <c r="N29" s="13">
        <v>1260</v>
      </c>
      <c r="O29" s="13">
        <v>1505</v>
      </c>
      <c r="P29" s="11">
        <v>5</v>
      </c>
      <c r="Q29" s="13">
        <v>395</v>
      </c>
      <c r="R29" s="13">
        <v>180</v>
      </c>
      <c r="S29" s="13">
        <v>215</v>
      </c>
      <c r="T29" s="13"/>
      <c r="U29" s="13">
        <v>0</v>
      </c>
      <c r="V29" s="13">
        <v>0</v>
      </c>
      <c r="W29" s="13">
        <v>0</v>
      </c>
      <c r="X29" s="13"/>
      <c r="Y29" s="13">
        <v>0</v>
      </c>
      <c r="Z29" s="13">
        <v>0</v>
      </c>
      <c r="AA29" s="13">
        <v>0</v>
      </c>
      <c r="AB29" s="13"/>
      <c r="AC29" s="13">
        <v>0</v>
      </c>
      <c r="AD29" s="13">
        <v>0</v>
      </c>
      <c r="AE29" s="13">
        <v>0</v>
      </c>
      <c r="AF29" s="13"/>
      <c r="AG29" s="13">
        <v>0</v>
      </c>
      <c r="AH29" s="13">
        <v>0</v>
      </c>
      <c r="AI29" s="13">
        <v>0</v>
      </c>
      <c r="AJ29" s="12" t="s">
        <v>61</v>
      </c>
      <c r="AK29">
        <v>92</v>
      </c>
    </row>
    <row r="30" spans="1:41" x14ac:dyDescent="0.35">
      <c r="A30" t="s">
        <v>85</v>
      </c>
      <c r="B30" s="2" t="s">
        <v>115</v>
      </c>
      <c r="C30" s="2" t="s">
        <v>166</v>
      </c>
      <c r="D30" s="5">
        <v>15</v>
      </c>
      <c r="E30" s="12">
        <v>3</v>
      </c>
      <c r="F30" s="12">
        <v>45</v>
      </c>
      <c r="G30" s="12">
        <v>85</v>
      </c>
      <c r="H30" s="13">
        <v>150</v>
      </c>
      <c r="I30" s="13">
        <v>12750</v>
      </c>
      <c r="J30" s="13">
        <v>6750</v>
      </c>
      <c r="K30" s="13">
        <v>6000</v>
      </c>
      <c r="L30" s="13">
        <v>50</v>
      </c>
      <c r="M30" s="13">
        <v>4250</v>
      </c>
      <c r="N30" s="13">
        <v>2250</v>
      </c>
      <c r="O30" s="13">
        <v>2000</v>
      </c>
      <c r="P30" s="11">
        <v>4</v>
      </c>
      <c r="Q30" s="13">
        <v>340</v>
      </c>
      <c r="R30" s="13">
        <v>180</v>
      </c>
      <c r="S30" s="13">
        <v>160</v>
      </c>
      <c r="T30" s="13"/>
      <c r="U30" s="13">
        <v>0</v>
      </c>
      <c r="V30" s="13">
        <v>0</v>
      </c>
      <c r="W30" s="13">
        <v>0</v>
      </c>
      <c r="X30" s="13"/>
      <c r="Y30" s="13">
        <v>0</v>
      </c>
      <c r="Z30" s="13">
        <v>0</v>
      </c>
      <c r="AA30" s="13">
        <v>0</v>
      </c>
      <c r="AB30" s="13"/>
      <c r="AC30" s="13">
        <v>0</v>
      </c>
      <c r="AD30" s="13">
        <v>0</v>
      </c>
      <c r="AE30" s="13">
        <v>0</v>
      </c>
      <c r="AF30" s="13"/>
      <c r="AG30" s="13">
        <v>0</v>
      </c>
      <c r="AH30" s="13">
        <v>0</v>
      </c>
      <c r="AI30" s="13">
        <v>0</v>
      </c>
      <c r="AJ30" s="12" t="s">
        <v>61</v>
      </c>
      <c r="AK30">
        <v>95</v>
      </c>
    </row>
    <row r="31" spans="1:41" x14ac:dyDescent="0.35">
      <c r="A31" t="s">
        <v>86</v>
      </c>
      <c r="B31" s="2" t="s">
        <v>115</v>
      </c>
      <c r="C31" s="2" t="s">
        <v>166</v>
      </c>
      <c r="D31" s="5">
        <v>5</v>
      </c>
      <c r="E31" s="12">
        <v>3</v>
      </c>
      <c r="F31" s="12">
        <v>15</v>
      </c>
      <c r="G31" s="12">
        <v>30</v>
      </c>
      <c r="H31" s="13">
        <v>235</v>
      </c>
      <c r="I31" s="13">
        <v>7050</v>
      </c>
      <c r="J31" s="13">
        <v>3525</v>
      </c>
      <c r="K31" s="13">
        <v>3525</v>
      </c>
      <c r="L31" s="13">
        <v>160</v>
      </c>
      <c r="M31" s="13">
        <v>4800</v>
      </c>
      <c r="N31" s="13">
        <v>2400</v>
      </c>
      <c r="O31" s="13">
        <v>2400</v>
      </c>
      <c r="P31" s="11">
        <v>23</v>
      </c>
      <c r="Q31" s="13">
        <v>690</v>
      </c>
      <c r="R31" s="13">
        <v>345</v>
      </c>
      <c r="S31" s="13">
        <v>345</v>
      </c>
      <c r="T31" s="13"/>
      <c r="U31" s="13">
        <v>0</v>
      </c>
      <c r="V31" s="13">
        <v>0</v>
      </c>
      <c r="W31" s="13">
        <v>0</v>
      </c>
      <c r="X31" s="13"/>
      <c r="Y31" s="13">
        <v>0</v>
      </c>
      <c r="Z31" s="13">
        <v>0</v>
      </c>
      <c r="AA31" s="13">
        <v>0</v>
      </c>
      <c r="AB31" s="13"/>
      <c r="AC31" s="13">
        <v>0</v>
      </c>
      <c r="AD31" s="13">
        <v>0</v>
      </c>
      <c r="AE31" s="13">
        <v>0</v>
      </c>
      <c r="AF31" s="13"/>
      <c r="AG31" s="13">
        <v>0</v>
      </c>
      <c r="AH31" s="13">
        <v>0</v>
      </c>
      <c r="AI31" s="13">
        <v>0</v>
      </c>
      <c r="AJ31" s="12" t="s">
        <v>61</v>
      </c>
      <c r="AK31">
        <v>99</v>
      </c>
    </row>
    <row r="32" spans="1:41" x14ac:dyDescent="0.35">
      <c r="A32" t="s">
        <v>87</v>
      </c>
      <c r="B32" s="2" t="s">
        <v>115</v>
      </c>
      <c r="C32" s="2" t="s">
        <v>166</v>
      </c>
      <c r="D32" s="5">
        <v>7</v>
      </c>
      <c r="E32" s="12">
        <v>3</v>
      </c>
      <c r="F32" s="12">
        <v>21</v>
      </c>
      <c r="G32" s="12">
        <v>35</v>
      </c>
      <c r="H32" s="13">
        <v>210</v>
      </c>
      <c r="I32" s="13">
        <v>7350</v>
      </c>
      <c r="J32" s="13">
        <v>4410</v>
      </c>
      <c r="K32" s="13">
        <v>2940</v>
      </c>
      <c r="L32" s="13">
        <v>172</v>
      </c>
      <c r="M32" s="13">
        <v>6020</v>
      </c>
      <c r="N32" s="13">
        <v>3612</v>
      </c>
      <c r="O32" s="13">
        <v>2408</v>
      </c>
      <c r="P32" s="11">
        <v>25</v>
      </c>
      <c r="Q32" s="13">
        <v>875</v>
      </c>
      <c r="R32" s="13">
        <v>525</v>
      </c>
      <c r="S32" s="13">
        <v>350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/>
      <c r="AC32" s="13">
        <v>0</v>
      </c>
      <c r="AD32" s="13">
        <v>0</v>
      </c>
      <c r="AE32" s="13">
        <v>0</v>
      </c>
      <c r="AF32" s="13"/>
      <c r="AG32" s="13">
        <v>0</v>
      </c>
      <c r="AH32" s="13">
        <v>0</v>
      </c>
      <c r="AI32" s="13">
        <v>0</v>
      </c>
      <c r="AJ32" s="12" t="s">
        <v>61</v>
      </c>
      <c r="AK32">
        <v>94</v>
      </c>
    </row>
    <row r="33" spans="1:46" x14ac:dyDescent="0.35">
      <c r="A33" t="s">
        <v>88</v>
      </c>
      <c r="B33" s="2" t="s">
        <v>115</v>
      </c>
      <c r="C33" s="2" t="s">
        <v>166</v>
      </c>
      <c r="D33" s="5">
        <v>9</v>
      </c>
      <c r="E33" s="12">
        <v>3</v>
      </c>
      <c r="F33" s="12">
        <v>27</v>
      </c>
      <c r="G33" s="12">
        <v>45</v>
      </c>
      <c r="H33" s="13">
        <v>312</v>
      </c>
      <c r="I33" s="13">
        <v>14040</v>
      </c>
      <c r="J33" s="13">
        <v>8424</v>
      </c>
      <c r="K33" s="13">
        <v>5616</v>
      </c>
      <c r="L33" s="13">
        <v>108</v>
      </c>
      <c r="M33" s="13">
        <v>4860</v>
      </c>
      <c r="N33" s="13">
        <v>2916</v>
      </c>
      <c r="O33" s="13">
        <v>1944</v>
      </c>
      <c r="P33" s="11">
        <v>30</v>
      </c>
      <c r="Q33" s="13">
        <v>1350</v>
      </c>
      <c r="R33" s="13">
        <v>810</v>
      </c>
      <c r="S33" s="13">
        <v>540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/>
      <c r="AC33" s="13">
        <v>0</v>
      </c>
      <c r="AD33" s="13">
        <v>0</v>
      </c>
      <c r="AE33" s="13">
        <v>0</v>
      </c>
      <c r="AF33" s="13"/>
      <c r="AG33" s="13">
        <v>0</v>
      </c>
      <c r="AH33" s="13">
        <v>0</v>
      </c>
      <c r="AI33" s="13">
        <v>0</v>
      </c>
      <c r="AJ33" s="12" t="s">
        <v>61</v>
      </c>
      <c r="AK33">
        <v>99</v>
      </c>
      <c r="AM33" s="22" t="s">
        <v>242</v>
      </c>
      <c r="AN33" t="s">
        <v>244</v>
      </c>
      <c r="AO33" t="s">
        <v>245</v>
      </c>
      <c r="AP33" t="s">
        <v>246</v>
      </c>
      <c r="AQ33" t="s">
        <v>247</v>
      </c>
      <c r="AR33" t="s">
        <v>248</v>
      </c>
      <c r="AS33" t="s">
        <v>249</v>
      </c>
      <c r="AT33" t="s">
        <v>250</v>
      </c>
    </row>
    <row r="34" spans="1:46" x14ac:dyDescent="0.35">
      <c r="A34" t="s">
        <v>89</v>
      </c>
      <c r="B34" s="2" t="s">
        <v>115</v>
      </c>
      <c r="C34" s="2" t="s">
        <v>166</v>
      </c>
      <c r="D34" s="5">
        <v>10.5</v>
      </c>
      <c r="E34" s="12">
        <v>3</v>
      </c>
      <c r="F34" s="12">
        <v>31.5</v>
      </c>
      <c r="G34" s="12">
        <v>55</v>
      </c>
      <c r="H34" s="13">
        <v>289</v>
      </c>
      <c r="I34" s="13">
        <v>15895</v>
      </c>
      <c r="J34" s="13">
        <v>9103.5</v>
      </c>
      <c r="K34" s="13">
        <v>6791.5</v>
      </c>
      <c r="L34" s="13">
        <v>193</v>
      </c>
      <c r="M34" s="13">
        <v>10615</v>
      </c>
      <c r="N34" s="13">
        <v>6079.5</v>
      </c>
      <c r="O34" s="13">
        <v>4535.5</v>
      </c>
      <c r="P34" s="11">
        <v>205</v>
      </c>
      <c r="Q34" s="13">
        <v>11275</v>
      </c>
      <c r="R34" s="13">
        <v>6457.5</v>
      </c>
      <c r="S34" s="13">
        <v>4817.5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/>
      <c r="AC34" s="13">
        <v>0</v>
      </c>
      <c r="AD34" s="13">
        <v>0</v>
      </c>
      <c r="AE34" s="13">
        <v>0</v>
      </c>
      <c r="AF34" s="13"/>
      <c r="AG34" s="13">
        <v>0</v>
      </c>
      <c r="AH34" s="13">
        <v>0</v>
      </c>
      <c r="AI34" s="13">
        <v>0</v>
      </c>
      <c r="AJ34" s="12" t="s">
        <v>61</v>
      </c>
      <c r="AK34">
        <v>91</v>
      </c>
      <c r="AM34" s="20" t="s">
        <v>119</v>
      </c>
      <c r="AN34" s="23">
        <v>10390</v>
      </c>
      <c r="AO34" s="23">
        <v>2335</v>
      </c>
      <c r="AP34" s="23">
        <v>460</v>
      </c>
      <c r="AQ34" s="23">
        <v>0</v>
      </c>
      <c r="AR34" s="23">
        <v>0</v>
      </c>
      <c r="AS34" s="23">
        <v>0</v>
      </c>
      <c r="AT34" s="23">
        <v>0</v>
      </c>
    </row>
    <row r="35" spans="1:46" x14ac:dyDescent="0.35">
      <c r="A35" t="s">
        <v>90</v>
      </c>
      <c r="B35" s="2" t="s">
        <v>115</v>
      </c>
      <c r="C35" s="2" t="s">
        <v>166</v>
      </c>
      <c r="D35" s="5">
        <v>12</v>
      </c>
      <c r="E35" s="12">
        <v>3</v>
      </c>
      <c r="F35" s="12">
        <v>36</v>
      </c>
      <c r="G35" s="12">
        <v>65</v>
      </c>
      <c r="H35" s="13">
        <v>240</v>
      </c>
      <c r="I35" s="13">
        <v>15600</v>
      </c>
      <c r="J35" s="13">
        <v>8640</v>
      </c>
      <c r="K35" s="13">
        <v>6960</v>
      </c>
      <c r="L35" s="13">
        <v>170</v>
      </c>
      <c r="M35" s="13">
        <v>11050</v>
      </c>
      <c r="N35" s="13">
        <v>6120</v>
      </c>
      <c r="O35" s="13">
        <v>4930</v>
      </c>
      <c r="P35" s="11">
        <v>15</v>
      </c>
      <c r="Q35" s="13">
        <v>975</v>
      </c>
      <c r="R35" s="13">
        <v>540</v>
      </c>
      <c r="S35" s="13">
        <v>435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/>
      <c r="AC35" s="13">
        <v>0</v>
      </c>
      <c r="AD35" s="13">
        <v>0</v>
      </c>
      <c r="AE35" s="13">
        <v>0</v>
      </c>
      <c r="AF35" s="13"/>
      <c r="AG35" s="13">
        <v>0</v>
      </c>
      <c r="AH35" s="13">
        <v>0</v>
      </c>
      <c r="AI35" s="13">
        <v>0</v>
      </c>
      <c r="AJ35" s="12" t="s">
        <v>61</v>
      </c>
      <c r="AK35">
        <v>97</v>
      </c>
      <c r="AM35" s="20" t="s">
        <v>116</v>
      </c>
      <c r="AN35" s="23">
        <v>35530</v>
      </c>
      <c r="AO35" s="23">
        <v>16730</v>
      </c>
      <c r="AP35" s="23">
        <v>3020</v>
      </c>
      <c r="AQ35" s="23">
        <v>0</v>
      </c>
      <c r="AR35" s="23">
        <v>0</v>
      </c>
      <c r="AS35" s="23">
        <v>0</v>
      </c>
      <c r="AT35" s="23">
        <v>0</v>
      </c>
    </row>
    <row r="36" spans="1:46" x14ac:dyDescent="0.35">
      <c r="A36" t="s">
        <v>92</v>
      </c>
      <c r="B36" s="2" t="s">
        <v>121</v>
      </c>
      <c r="C36" s="2" t="s">
        <v>166</v>
      </c>
      <c r="D36" s="5">
        <v>13</v>
      </c>
      <c r="E36" s="12">
        <v>3</v>
      </c>
      <c r="F36" s="12">
        <v>39</v>
      </c>
      <c r="G36" s="12">
        <v>75</v>
      </c>
      <c r="H36" s="13">
        <v>13</v>
      </c>
      <c r="I36" s="13">
        <v>975</v>
      </c>
      <c r="J36" s="13">
        <v>507</v>
      </c>
      <c r="K36" s="13">
        <v>468</v>
      </c>
      <c r="L36" s="13">
        <v>0</v>
      </c>
      <c r="M36" s="13">
        <v>0</v>
      </c>
      <c r="N36" s="13">
        <v>0</v>
      </c>
      <c r="O36" s="13">
        <v>0</v>
      </c>
      <c r="P36" s="11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/>
      <c r="AC36" s="13">
        <v>0</v>
      </c>
      <c r="AD36" s="13">
        <v>0</v>
      </c>
      <c r="AE36" s="13">
        <v>0</v>
      </c>
      <c r="AF36" s="13"/>
      <c r="AG36" s="13">
        <v>0</v>
      </c>
      <c r="AH36" s="13">
        <v>0</v>
      </c>
      <c r="AI36" s="13">
        <v>0</v>
      </c>
      <c r="AJ36" s="12" t="s">
        <v>61</v>
      </c>
      <c r="AK36">
        <v>99</v>
      </c>
      <c r="AM36" s="20" t="s">
        <v>117</v>
      </c>
      <c r="AN36" s="23">
        <v>39931</v>
      </c>
      <c r="AO36" s="23">
        <v>26733</v>
      </c>
      <c r="AP36" s="23">
        <v>2248</v>
      </c>
      <c r="AQ36" s="23">
        <v>0</v>
      </c>
      <c r="AR36" s="23">
        <v>0</v>
      </c>
      <c r="AS36" s="23">
        <v>0</v>
      </c>
      <c r="AT36" s="23">
        <v>0</v>
      </c>
    </row>
    <row r="37" spans="1:46" x14ac:dyDescent="0.35">
      <c r="A37" t="s">
        <v>93</v>
      </c>
      <c r="B37" s="2" t="s">
        <v>121</v>
      </c>
      <c r="C37" s="2" t="s">
        <v>166</v>
      </c>
      <c r="D37" s="5">
        <v>15</v>
      </c>
      <c r="E37" s="12">
        <v>3</v>
      </c>
      <c r="F37" s="12">
        <v>45</v>
      </c>
      <c r="G37" s="12">
        <v>88</v>
      </c>
      <c r="H37" s="13">
        <v>18</v>
      </c>
      <c r="I37" s="13">
        <v>1584</v>
      </c>
      <c r="J37" s="13">
        <v>810</v>
      </c>
      <c r="K37" s="13">
        <v>774</v>
      </c>
      <c r="L37" s="13">
        <v>0</v>
      </c>
      <c r="M37" s="13">
        <v>0</v>
      </c>
      <c r="N37" s="13">
        <v>0</v>
      </c>
      <c r="O37" s="13">
        <v>0</v>
      </c>
      <c r="P37" s="11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/>
      <c r="AC37" s="13">
        <v>0</v>
      </c>
      <c r="AD37" s="13">
        <v>0</v>
      </c>
      <c r="AE37" s="13">
        <v>0</v>
      </c>
      <c r="AF37" s="13"/>
      <c r="AG37" s="13">
        <v>0</v>
      </c>
      <c r="AH37" s="13">
        <v>0</v>
      </c>
      <c r="AI37" s="13">
        <v>0</v>
      </c>
      <c r="AJ37" s="12" t="s">
        <v>61</v>
      </c>
      <c r="AK37">
        <v>90</v>
      </c>
      <c r="AM37" s="20" t="s">
        <v>121</v>
      </c>
      <c r="AN37" s="23">
        <v>2559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</row>
    <row r="38" spans="1:46" x14ac:dyDescent="0.35">
      <c r="A38" t="s">
        <v>91</v>
      </c>
      <c r="B38" s="2" t="s">
        <v>145</v>
      </c>
      <c r="C38" s="2" t="s">
        <v>166</v>
      </c>
      <c r="D38" s="5">
        <v>9</v>
      </c>
      <c r="E38" s="12">
        <v>3</v>
      </c>
      <c r="F38" s="12">
        <v>27</v>
      </c>
      <c r="G38" s="12">
        <v>64</v>
      </c>
      <c r="H38" s="13">
        <v>7</v>
      </c>
      <c r="I38" s="13">
        <v>448</v>
      </c>
      <c r="J38" s="13">
        <v>189</v>
      </c>
      <c r="K38" s="13">
        <v>259</v>
      </c>
      <c r="L38" s="13">
        <v>25</v>
      </c>
      <c r="M38" s="13">
        <v>1600</v>
      </c>
      <c r="N38" s="13">
        <v>675</v>
      </c>
      <c r="O38" s="13">
        <v>925</v>
      </c>
      <c r="P38" s="11">
        <v>25</v>
      </c>
      <c r="Q38" s="13">
        <v>1600</v>
      </c>
      <c r="R38" s="13">
        <v>675</v>
      </c>
      <c r="S38" s="13">
        <v>925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/>
      <c r="AC38" s="13">
        <v>0</v>
      </c>
      <c r="AD38" s="13">
        <v>0</v>
      </c>
      <c r="AE38" s="13">
        <v>0</v>
      </c>
      <c r="AF38" s="13"/>
      <c r="AG38" s="13">
        <v>0</v>
      </c>
      <c r="AH38" s="13">
        <v>0</v>
      </c>
      <c r="AI38" s="13">
        <v>0</v>
      </c>
      <c r="AJ38" s="12" t="s">
        <v>61</v>
      </c>
      <c r="AK38">
        <v>99</v>
      </c>
      <c r="AM38" s="20" t="s">
        <v>115</v>
      </c>
      <c r="AN38" s="23">
        <v>72685</v>
      </c>
      <c r="AO38" s="23">
        <v>41595</v>
      </c>
      <c r="AP38" s="23">
        <v>15505</v>
      </c>
      <c r="AQ38" s="23">
        <v>0</v>
      </c>
      <c r="AR38" s="23">
        <v>0</v>
      </c>
      <c r="AS38" s="23">
        <v>0</v>
      </c>
      <c r="AT38" s="23">
        <v>0</v>
      </c>
    </row>
    <row r="39" spans="1:46" x14ac:dyDescent="0.35">
      <c r="AM39" s="20" t="s">
        <v>113</v>
      </c>
      <c r="AN39" s="23">
        <v>45533</v>
      </c>
      <c r="AO39" s="23">
        <v>26634</v>
      </c>
      <c r="AP39" s="23">
        <v>15259</v>
      </c>
      <c r="AQ39" s="23">
        <v>0</v>
      </c>
      <c r="AR39" s="23">
        <v>0</v>
      </c>
      <c r="AS39" s="23">
        <v>0</v>
      </c>
      <c r="AT39" s="23">
        <v>0</v>
      </c>
    </row>
    <row r="40" spans="1:46" x14ac:dyDescent="0.35">
      <c r="AM40" s="20" t="s">
        <v>118</v>
      </c>
      <c r="AN40" s="23">
        <v>15539</v>
      </c>
      <c r="AO40" s="23">
        <v>8286</v>
      </c>
      <c r="AP40" s="23">
        <v>3835</v>
      </c>
      <c r="AQ40" s="23">
        <v>0</v>
      </c>
      <c r="AR40" s="23">
        <v>0</v>
      </c>
      <c r="AS40" s="23">
        <v>0</v>
      </c>
      <c r="AT40" s="23">
        <v>0</v>
      </c>
    </row>
    <row r="41" spans="1:46" x14ac:dyDescent="0.35">
      <c r="AM41" s="20" t="s">
        <v>114</v>
      </c>
      <c r="AN41" s="23">
        <v>20727</v>
      </c>
      <c r="AO41" s="23">
        <v>10465</v>
      </c>
      <c r="AP41" s="23">
        <v>2380</v>
      </c>
      <c r="AQ41" s="23">
        <v>0</v>
      </c>
      <c r="AR41" s="23">
        <v>0</v>
      </c>
      <c r="AS41" s="23">
        <v>0</v>
      </c>
      <c r="AT41" s="23">
        <v>0</v>
      </c>
    </row>
    <row r="42" spans="1:46" x14ac:dyDescent="0.35">
      <c r="AM42" s="20" t="s">
        <v>120</v>
      </c>
      <c r="AN42" s="23">
        <v>7875</v>
      </c>
      <c r="AO42" s="23">
        <v>3276</v>
      </c>
      <c r="AP42" s="23">
        <v>395</v>
      </c>
      <c r="AQ42" s="23">
        <v>0</v>
      </c>
      <c r="AR42" s="23">
        <v>0</v>
      </c>
      <c r="AS42" s="23">
        <v>0</v>
      </c>
      <c r="AT42" s="23">
        <v>0</v>
      </c>
    </row>
    <row r="43" spans="1:46" x14ac:dyDescent="0.35">
      <c r="AM43" s="20" t="s">
        <v>145</v>
      </c>
      <c r="AN43" s="23">
        <v>448</v>
      </c>
      <c r="AO43" s="23">
        <v>1600</v>
      </c>
      <c r="AP43" s="23">
        <v>1600</v>
      </c>
      <c r="AQ43" s="23">
        <v>0</v>
      </c>
      <c r="AR43" s="23">
        <v>0</v>
      </c>
      <c r="AS43" s="23">
        <v>0</v>
      </c>
      <c r="AT43" s="23">
        <v>0</v>
      </c>
    </row>
    <row r="44" spans="1:46" x14ac:dyDescent="0.35">
      <c r="AM44" s="20" t="s">
        <v>243</v>
      </c>
      <c r="AN44" s="23">
        <v>251217</v>
      </c>
      <c r="AO44" s="23">
        <v>137654</v>
      </c>
      <c r="AP44" s="23">
        <v>44702</v>
      </c>
      <c r="AQ44" s="23">
        <v>0</v>
      </c>
      <c r="AR44" s="23">
        <v>0</v>
      </c>
      <c r="AS44" s="23">
        <v>0</v>
      </c>
      <c r="AT44" s="23">
        <v>0</v>
      </c>
    </row>
    <row r="47" spans="1:46" x14ac:dyDescent="0.35">
      <c r="AM47" s="20" t="s">
        <v>94</v>
      </c>
      <c r="AN47" t="s">
        <v>291</v>
      </c>
      <c r="AP47" t="s">
        <v>94</v>
      </c>
      <c r="AQ47" t="s">
        <v>291</v>
      </c>
    </row>
    <row r="48" spans="1:46" x14ac:dyDescent="0.35">
      <c r="AM48" s="20" t="s">
        <v>119</v>
      </c>
      <c r="AN48">
        <f>SUM(AN34:AT34)</f>
        <v>13185</v>
      </c>
      <c r="AP48" t="s">
        <v>115</v>
      </c>
      <c r="AQ48">
        <v>129785</v>
      </c>
    </row>
    <row r="49" spans="39:43" x14ac:dyDescent="0.35">
      <c r="AM49" s="20" t="s">
        <v>116</v>
      </c>
      <c r="AN49">
        <f t="shared" ref="AN49:AN57" si="0">SUM(AN35:AT35)</f>
        <v>55280</v>
      </c>
      <c r="AP49" t="s">
        <v>113</v>
      </c>
      <c r="AQ49">
        <v>87426</v>
      </c>
    </row>
    <row r="50" spans="39:43" x14ac:dyDescent="0.35">
      <c r="AM50" s="20" t="s">
        <v>117</v>
      </c>
      <c r="AN50">
        <f t="shared" si="0"/>
        <v>68912</v>
      </c>
      <c r="AP50" t="s">
        <v>117</v>
      </c>
      <c r="AQ50">
        <v>68912</v>
      </c>
    </row>
    <row r="51" spans="39:43" x14ac:dyDescent="0.35">
      <c r="AM51" s="20" t="s">
        <v>121</v>
      </c>
      <c r="AN51">
        <f t="shared" si="0"/>
        <v>2559</v>
      </c>
      <c r="AP51" t="s">
        <v>116</v>
      </c>
      <c r="AQ51">
        <v>55280</v>
      </c>
    </row>
    <row r="52" spans="39:43" x14ac:dyDescent="0.35">
      <c r="AM52" s="20" t="s">
        <v>115</v>
      </c>
      <c r="AN52">
        <f t="shared" si="0"/>
        <v>129785</v>
      </c>
      <c r="AP52" t="s">
        <v>114</v>
      </c>
      <c r="AQ52">
        <v>33572</v>
      </c>
    </row>
    <row r="53" spans="39:43" x14ac:dyDescent="0.35">
      <c r="AM53" s="20" t="s">
        <v>113</v>
      </c>
      <c r="AN53">
        <f t="shared" si="0"/>
        <v>87426</v>
      </c>
      <c r="AP53" t="s">
        <v>118</v>
      </c>
      <c r="AQ53">
        <v>27660</v>
      </c>
    </row>
    <row r="54" spans="39:43" x14ac:dyDescent="0.35">
      <c r="AM54" s="20" t="s">
        <v>118</v>
      </c>
      <c r="AN54">
        <f t="shared" si="0"/>
        <v>27660</v>
      </c>
      <c r="AP54" t="s">
        <v>119</v>
      </c>
      <c r="AQ54">
        <v>13185</v>
      </c>
    </row>
    <row r="55" spans="39:43" x14ac:dyDescent="0.35">
      <c r="AM55" s="20" t="s">
        <v>114</v>
      </c>
      <c r="AN55">
        <f t="shared" si="0"/>
        <v>33572</v>
      </c>
      <c r="AP55" t="s">
        <v>120</v>
      </c>
      <c r="AQ55">
        <v>11546</v>
      </c>
    </row>
    <row r="56" spans="39:43" x14ac:dyDescent="0.35">
      <c r="AM56" s="20" t="s">
        <v>120</v>
      </c>
      <c r="AN56">
        <f t="shared" si="0"/>
        <v>11546</v>
      </c>
      <c r="AP56" t="s">
        <v>145</v>
      </c>
      <c r="AQ56">
        <v>3648</v>
      </c>
    </row>
    <row r="57" spans="39:43" x14ac:dyDescent="0.35">
      <c r="AM57" s="20" t="s">
        <v>145</v>
      </c>
      <c r="AN57">
        <f t="shared" si="0"/>
        <v>3648</v>
      </c>
      <c r="AP57" t="s">
        <v>121</v>
      </c>
      <c r="AQ57">
        <v>2559</v>
      </c>
    </row>
    <row r="71" spans="39:45" x14ac:dyDescent="0.35">
      <c r="AM71" t="s">
        <v>244</v>
      </c>
      <c r="AN71" t="s">
        <v>245</v>
      </c>
      <c r="AO71" t="s">
        <v>246</v>
      </c>
      <c r="AP71" t="s">
        <v>247</v>
      </c>
      <c r="AQ71" t="s">
        <v>248</v>
      </c>
      <c r="AR71" t="s">
        <v>249</v>
      </c>
      <c r="AS71" t="s">
        <v>250</v>
      </c>
    </row>
    <row r="72" spans="39:45" x14ac:dyDescent="0.35">
      <c r="AM72" s="23">
        <v>251217</v>
      </c>
      <c r="AN72" s="23">
        <v>137654</v>
      </c>
      <c r="AO72" s="23">
        <v>44702</v>
      </c>
      <c r="AP72" s="23">
        <v>0</v>
      </c>
      <c r="AQ72" s="23">
        <v>0</v>
      </c>
      <c r="AR72" s="23">
        <v>0</v>
      </c>
      <c r="AS72" s="23">
        <v>0</v>
      </c>
    </row>
    <row r="75" spans="39:45" x14ac:dyDescent="0.35">
      <c r="AM75">
        <v>2006</v>
      </c>
      <c r="AN75" s="23">
        <v>0</v>
      </c>
      <c r="AP75" s="23"/>
    </row>
    <row r="76" spans="39:45" x14ac:dyDescent="0.35">
      <c r="AM76">
        <v>2007</v>
      </c>
      <c r="AN76" s="23">
        <v>0</v>
      </c>
      <c r="AP76" s="23"/>
    </row>
    <row r="77" spans="39:45" x14ac:dyDescent="0.35">
      <c r="AM77">
        <v>2008</v>
      </c>
      <c r="AN77" s="23">
        <v>0</v>
      </c>
      <c r="AP77" s="23"/>
    </row>
    <row r="78" spans="39:45" x14ac:dyDescent="0.35">
      <c r="AM78">
        <v>2009</v>
      </c>
      <c r="AN78" s="23">
        <v>0</v>
      </c>
    </row>
    <row r="79" spans="39:45" x14ac:dyDescent="0.35">
      <c r="AM79">
        <v>2010</v>
      </c>
      <c r="AN79" s="23">
        <v>44702</v>
      </c>
    </row>
    <row r="80" spans="39:45" x14ac:dyDescent="0.35">
      <c r="AM80">
        <v>2011</v>
      </c>
      <c r="AN80" s="23">
        <v>137654</v>
      </c>
    </row>
    <row r="81" spans="39:40" x14ac:dyDescent="0.35">
      <c r="AM81">
        <v>2012</v>
      </c>
      <c r="AN81" s="23">
        <v>251217</v>
      </c>
    </row>
  </sheetData>
  <sortState xmlns:xlrd2="http://schemas.microsoft.com/office/spreadsheetml/2017/richdata2" ref="AM75:AN81">
    <sortCondition ref="AM75:AM81"/>
  </sortState>
  <pageMargins left="0.7" right="0.7" top="0.75" bottom="0.75" header="0.3" footer="0.3"/>
  <drawing r:id="rId4"/>
  <tableParts count="2"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E21F-7EF5-4760-8013-A74935A236EE}">
  <dimension ref="A1:E8"/>
  <sheetViews>
    <sheetView zoomScaleNormal="100" workbookViewId="0">
      <selection activeCell="E27" sqref="E27"/>
    </sheetView>
  </sheetViews>
  <sheetFormatPr defaultRowHeight="14.5" x14ac:dyDescent="0.35"/>
  <cols>
    <col min="1" max="1" width="9.90625" customWidth="1"/>
    <col min="2" max="2" width="8.81640625" bestFit="1" customWidth="1"/>
    <col min="3" max="3" width="9.90625" customWidth="1"/>
    <col min="4" max="4" width="23.6328125" customWidth="1"/>
    <col min="5" max="5" width="23.7265625" customWidth="1"/>
  </cols>
  <sheetData>
    <row r="1" spans="1:5" x14ac:dyDescent="0.35">
      <c r="A1" t="s">
        <v>284</v>
      </c>
      <c r="B1" t="s">
        <v>275</v>
      </c>
      <c r="C1" t="s">
        <v>285</v>
      </c>
      <c r="D1" t="s">
        <v>286</v>
      </c>
      <c r="E1" t="s">
        <v>287</v>
      </c>
    </row>
    <row r="2" spans="1:5" x14ac:dyDescent="0.35">
      <c r="A2">
        <v>2010</v>
      </c>
      <c r="B2">
        <v>44702</v>
      </c>
    </row>
    <row r="3" spans="1:5" x14ac:dyDescent="0.35">
      <c r="A3">
        <v>2011</v>
      </c>
      <c r="B3">
        <v>137654</v>
      </c>
    </row>
    <row r="4" spans="1:5" x14ac:dyDescent="0.35">
      <c r="A4">
        <v>2012</v>
      </c>
      <c r="B4">
        <v>251217</v>
      </c>
      <c r="C4">
        <v>251217</v>
      </c>
      <c r="D4" s="24">
        <v>251217</v>
      </c>
      <c r="E4" s="24">
        <v>251217</v>
      </c>
    </row>
    <row r="5" spans="1:5" x14ac:dyDescent="0.35">
      <c r="A5">
        <v>2013</v>
      </c>
      <c r="C5">
        <f>_xlfn.FORECAST.ETS(A5,$B$2:$B$4,$A$2:$A$4,1,1)</f>
        <v>351811.56910550001</v>
      </c>
      <c r="D5" s="24">
        <f>C5-_xlfn.FORECAST.ETS.CONFINT(A5,$B$2:$B$4,$A$2:$A$4,0.95,1,1)</f>
        <v>339921.34950765682</v>
      </c>
      <c r="E5" s="24">
        <f>C5+_xlfn.FORECAST.ETS.CONFINT(A5,$B$2:$B$4,$A$2:$A$4,0.95,1,1)</f>
        <v>363701.78870334319</v>
      </c>
    </row>
    <row r="6" spans="1:5" x14ac:dyDescent="0.35">
      <c r="A6">
        <v>2014</v>
      </c>
      <c r="C6">
        <f>_xlfn.FORECAST.ETS(A6,$B$2:$B$4,$A$2:$A$4,1,1)</f>
        <v>454251.85326100001</v>
      </c>
      <c r="D6" s="24">
        <f>C6-_xlfn.FORECAST.ETS.CONFINT(A6,$B$2:$B$4,$A$2:$A$4,0.95,1,1)</f>
        <v>442128.48716833338</v>
      </c>
      <c r="E6" s="24">
        <f>C6+_xlfn.FORECAST.ETS.CONFINT(A6,$B$2:$B$4,$A$2:$A$4,0.95,1,1)</f>
        <v>466375.21935366665</v>
      </c>
    </row>
    <row r="7" spans="1:5" x14ac:dyDescent="0.35">
      <c r="A7">
        <v>2015</v>
      </c>
      <c r="C7">
        <f>_xlfn.FORECAST.ETS(A7,$B$2:$B$4,$A$2:$A$4,1,1)</f>
        <v>556692.13741650002</v>
      </c>
      <c r="D7" s="24">
        <f>C7-_xlfn.FORECAST.ETS.CONFINT(A7,$B$2:$B$4,$A$2:$A$4,0.95,1,1)</f>
        <v>544061.58409816714</v>
      </c>
      <c r="E7" s="24">
        <f>C7+_xlfn.FORECAST.ETS.CONFINT(A7,$B$2:$B$4,$A$2:$A$4,0.95,1,1)</f>
        <v>569322.6907348329</v>
      </c>
    </row>
    <row r="8" spans="1:5" x14ac:dyDescent="0.35">
      <c r="A8">
        <v>2016</v>
      </c>
      <c r="C8">
        <f>_xlfn.FORECAST.ETS(A8,$B$2:$B$4,$A$2:$A$4,1,1)</f>
        <v>659132.42157200002</v>
      </c>
      <c r="D8" s="24">
        <f>C8-_xlfn.FORECAST.ETS.CONFINT(A8,$B$2:$B$4,$A$2:$A$4,0.95,1,1)</f>
        <v>645648.60848060285</v>
      </c>
      <c r="E8" s="24">
        <f>C8+_xlfn.FORECAST.ETS.CONFINT(A8,$B$2:$B$4,$A$2:$A$4,0.95,1,1)</f>
        <v>672616.23466339719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3424-F06D-4398-8627-C1BD7673EF94}">
  <dimension ref="A1:BB230"/>
  <sheetViews>
    <sheetView zoomScaleNormal="100" workbookViewId="0">
      <selection activeCell="L1" sqref="A1:XFD1"/>
    </sheetView>
  </sheetViews>
  <sheetFormatPr defaultColWidth="8.81640625" defaultRowHeight="14.5" x14ac:dyDescent="0.35"/>
  <cols>
    <col min="2" max="2" width="9.1796875" customWidth="1"/>
    <col min="3" max="3" width="23.453125" customWidth="1"/>
    <col min="4" max="4" width="16.6328125" customWidth="1"/>
    <col min="5" max="5" width="23.453125" customWidth="1"/>
    <col min="32" max="32" width="9" bestFit="1" customWidth="1"/>
    <col min="33" max="35" width="9.1796875" bestFit="1" customWidth="1"/>
    <col min="37" max="37" width="9.1796875" bestFit="1" customWidth="1"/>
    <col min="40" max="40" width="31.6328125" bestFit="1" customWidth="1"/>
    <col min="41" max="41" width="14.81640625" customWidth="1"/>
    <col min="42" max="42" width="13.36328125" customWidth="1"/>
    <col min="43" max="48" width="11.1796875" bestFit="1" customWidth="1"/>
    <col min="49" max="49" width="16.453125" customWidth="1"/>
    <col min="50" max="50" width="11.6328125" customWidth="1"/>
    <col min="51" max="51" width="15.453125" customWidth="1"/>
    <col min="52" max="52" width="5.453125" bestFit="1" customWidth="1"/>
    <col min="53" max="53" width="7.453125" bestFit="1" customWidth="1"/>
    <col min="54" max="54" width="4.453125" bestFit="1" customWidth="1"/>
    <col min="55" max="81" width="3.453125" bestFit="1" customWidth="1"/>
    <col min="82" max="109" width="4.453125" bestFit="1" customWidth="1"/>
    <col min="110" max="115" width="5.453125" bestFit="1" customWidth="1"/>
    <col min="116" max="116" width="7.1796875" bestFit="1" customWidth="1"/>
    <col min="117" max="117" width="10.81640625" bestFit="1" customWidth="1"/>
  </cols>
  <sheetData>
    <row r="1" spans="1:48" x14ac:dyDescent="0.35">
      <c r="A1" s="1" t="s">
        <v>0</v>
      </c>
      <c r="B1" s="1" t="s">
        <v>94</v>
      </c>
      <c r="C1" s="1" t="s">
        <v>156</v>
      </c>
      <c r="D1" s="6" t="s">
        <v>95</v>
      </c>
      <c r="E1" s="6" t="s">
        <v>219</v>
      </c>
      <c r="F1" s="6" t="s">
        <v>220</v>
      </c>
      <c r="G1" s="6" t="s">
        <v>207</v>
      </c>
      <c r="H1" s="9">
        <v>2012</v>
      </c>
      <c r="I1" s="9" t="s">
        <v>221</v>
      </c>
      <c r="J1" s="9" t="s">
        <v>222</v>
      </c>
      <c r="K1" s="9" t="s">
        <v>223</v>
      </c>
      <c r="L1" s="9">
        <v>2011</v>
      </c>
      <c r="M1" s="9" t="s">
        <v>224</v>
      </c>
      <c r="N1" s="9" t="s">
        <v>225</v>
      </c>
      <c r="O1" s="9" t="s">
        <v>226</v>
      </c>
      <c r="P1" s="9">
        <v>2010</v>
      </c>
      <c r="Q1" s="9" t="s">
        <v>227</v>
      </c>
      <c r="R1" s="9" t="s">
        <v>228</v>
      </c>
      <c r="S1" s="9" t="s">
        <v>229</v>
      </c>
      <c r="T1" s="9">
        <v>2009</v>
      </c>
      <c r="U1" s="9" t="s">
        <v>230</v>
      </c>
      <c r="V1" s="9" t="s">
        <v>231</v>
      </c>
      <c r="W1" s="9" t="s">
        <v>232</v>
      </c>
      <c r="X1" s="9">
        <v>2008</v>
      </c>
      <c r="Y1" s="9" t="s">
        <v>233</v>
      </c>
      <c r="Z1" s="9" t="s">
        <v>234</v>
      </c>
      <c r="AA1" s="9" t="s">
        <v>235</v>
      </c>
      <c r="AB1" s="9">
        <v>2007</v>
      </c>
      <c r="AC1" s="9" t="s">
        <v>236</v>
      </c>
      <c r="AD1" s="9" t="s">
        <v>237</v>
      </c>
      <c r="AE1" s="9" t="s">
        <v>238</v>
      </c>
      <c r="AF1" s="9">
        <v>2006</v>
      </c>
      <c r="AG1" s="9" t="s">
        <v>239</v>
      </c>
      <c r="AH1" s="9" t="s">
        <v>240</v>
      </c>
      <c r="AI1" s="9" t="s">
        <v>241</v>
      </c>
      <c r="AJ1" s="12" t="s">
        <v>153</v>
      </c>
      <c r="AK1" t="s">
        <v>208</v>
      </c>
    </row>
    <row r="2" spans="1:48" x14ac:dyDescent="0.35">
      <c r="A2" t="s">
        <v>10</v>
      </c>
      <c r="B2" t="s">
        <v>160</v>
      </c>
      <c r="C2" t="s">
        <v>157</v>
      </c>
      <c r="D2" s="12">
        <v>7</v>
      </c>
      <c r="E2" s="12">
        <f>VLOOKUP(C2,Information!$B$24:$C$42,2)</f>
        <v>2.8</v>
      </c>
      <c r="F2" s="12">
        <f>E2*D2</f>
        <v>19.599999999999998</v>
      </c>
      <c r="G2" s="12">
        <v>30</v>
      </c>
      <c r="H2" s="13">
        <v>2132</v>
      </c>
      <c r="I2" s="13">
        <f>H2*G2</f>
        <v>63960</v>
      </c>
      <c r="J2" s="13">
        <f>H2*F2</f>
        <v>41787.199999999997</v>
      </c>
      <c r="K2" s="13">
        <f>I2-J2</f>
        <v>22172.800000000003</v>
      </c>
      <c r="L2" s="13">
        <v>2648</v>
      </c>
      <c r="M2" s="13">
        <f>L2*G2</f>
        <v>79440</v>
      </c>
      <c r="N2" s="13">
        <f>L2*F2</f>
        <v>51900.799999999996</v>
      </c>
      <c r="O2" s="13">
        <f>M2-N2</f>
        <v>27539.200000000004</v>
      </c>
      <c r="P2" s="13">
        <v>2712</v>
      </c>
      <c r="Q2" s="13">
        <f>P2*G2</f>
        <v>81360</v>
      </c>
      <c r="R2" s="13">
        <f>P2*F2</f>
        <v>53155.199999999997</v>
      </c>
      <c r="S2" s="13">
        <f>Q2-R2</f>
        <v>28204.800000000003</v>
      </c>
      <c r="T2" s="13">
        <v>1775</v>
      </c>
      <c r="U2" s="13">
        <f>T2*G2</f>
        <v>53250</v>
      </c>
      <c r="V2" s="13">
        <f>F2*T2</f>
        <v>34789.999999999993</v>
      </c>
      <c r="W2" s="13">
        <f>U2-V2</f>
        <v>18460.000000000007</v>
      </c>
      <c r="X2" s="13">
        <v>2302</v>
      </c>
      <c r="Y2" s="13">
        <f>X2*G2</f>
        <v>69060</v>
      </c>
      <c r="Z2" s="13">
        <f>X2*F2</f>
        <v>45119.199999999997</v>
      </c>
      <c r="AA2" s="13">
        <f>Y2-Z2</f>
        <v>23940.800000000003</v>
      </c>
      <c r="AB2" s="13">
        <v>2250</v>
      </c>
      <c r="AC2" s="13">
        <f>AB2*G2</f>
        <v>67500</v>
      </c>
      <c r="AD2" s="13">
        <f>AB2*F2</f>
        <v>44099.999999999993</v>
      </c>
      <c r="AE2" s="13">
        <f>AC2-AD2</f>
        <v>23400.000000000007</v>
      </c>
      <c r="AF2" s="13">
        <v>2532</v>
      </c>
      <c r="AG2" s="13">
        <f>AF2*G2</f>
        <v>75960</v>
      </c>
      <c r="AH2" s="13">
        <f>AF2*F2</f>
        <v>49627.199999999997</v>
      </c>
      <c r="AI2" s="13">
        <f>AG2-AH2</f>
        <v>26332.800000000003</v>
      </c>
      <c r="AJ2" s="12" t="s">
        <v>199</v>
      </c>
      <c r="AK2">
        <v>91</v>
      </c>
    </row>
    <row r="3" spans="1:48" x14ac:dyDescent="0.35">
      <c r="A3" t="s">
        <v>10</v>
      </c>
      <c r="B3" t="s">
        <v>161</v>
      </c>
      <c r="C3" t="s">
        <v>158</v>
      </c>
      <c r="D3" s="12">
        <v>7</v>
      </c>
      <c r="E3" s="12">
        <f>VLOOKUP(C3,Information!$B$24:$C$42,2)</f>
        <v>3</v>
      </c>
      <c r="F3" s="12">
        <f t="shared" ref="F3:F66" si="0">E3*D3</f>
        <v>21</v>
      </c>
      <c r="G3" s="12">
        <v>40</v>
      </c>
      <c r="H3" s="13">
        <v>1300</v>
      </c>
      <c r="I3" s="13">
        <f t="shared" ref="I3:I66" si="1">H3*G3</f>
        <v>52000</v>
      </c>
      <c r="J3" s="13">
        <f t="shared" ref="J3:J66" si="2">H3*F3</f>
        <v>27300</v>
      </c>
      <c r="K3" s="13">
        <f t="shared" ref="K3:K66" si="3">I3-J3</f>
        <v>24700</v>
      </c>
      <c r="L3" s="13">
        <v>1250</v>
      </c>
      <c r="M3" s="13">
        <f t="shared" ref="M3:M66" si="4">L3*G3</f>
        <v>50000</v>
      </c>
      <c r="N3" s="13">
        <f t="shared" ref="N3:N66" si="5">L3*F3</f>
        <v>26250</v>
      </c>
      <c r="O3" s="13">
        <f t="shared" ref="O3:O66" si="6">M3-N3</f>
        <v>23750</v>
      </c>
      <c r="P3" s="13">
        <v>800</v>
      </c>
      <c r="Q3" s="13">
        <f t="shared" ref="Q3:Q66" si="7">P3*G3</f>
        <v>32000</v>
      </c>
      <c r="R3" s="13">
        <f t="shared" ref="R3:R66" si="8">P3*F3</f>
        <v>16800</v>
      </c>
      <c r="S3" s="13">
        <f t="shared" ref="S3:S66" si="9">Q3-R3</f>
        <v>15200</v>
      </c>
      <c r="T3" s="13">
        <v>750</v>
      </c>
      <c r="U3" s="13">
        <f t="shared" ref="U3:U66" si="10">T3*G3</f>
        <v>30000</v>
      </c>
      <c r="V3" s="13">
        <f t="shared" ref="V3:V66" si="11">F3*T3</f>
        <v>15750</v>
      </c>
      <c r="W3" s="13">
        <f t="shared" ref="W3:W66" si="12">U3-V3</f>
        <v>14250</v>
      </c>
      <c r="X3" s="13">
        <v>1200</v>
      </c>
      <c r="Y3" s="13">
        <f t="shared" ref="Y3:Y66" si="13">X3*G3</f>
        <v>48000</v>
      </c>
      <c r="Z3" s="13">
        <f t="shared" ref="Z3:Z66" si="14">X3*F3</f>
        <v>25200</v>
      </c>
      <c r="AA3" s="13">
        <f t="shared" ref="AA3:AA66" si="15">Y3-Z3</f>
        <v>22800</v>
      </c>
      <c r="AB3" s="13">
        <v>2050</v>
      </c>
      <c r="AC3" s="13">
        <f t="shared" ref="AC3:AC66" si="16">AB3*G3</f>
        <v>82000</v>
      </c>
      <c r="AD3" s="13">
        <f t="shared" ref="AD3:AD66" si="17">AB3*F3</f>
        <v>43050</v>
      </c>
      <c r="AE3" s="13">
        <f t="shared" ref="AE3:AE66" si="18">AC3-AD3</f>
        <v>38950</v>
      </c>
      <c r="AF3" s="13">
        <v>1980</v>
      </c>
      <c r="AG3" s="13">
        <f t="shared" ref="AG3:AG66" si="19">AF3*G3</f>
        <v>79200</v>
      </c>
      <c r="AH3" s="13">
        <f t="shared" ref="AH3:AH66" si="20">AF3*F3</f>
        <v>41580</v>
      </c>
      <c r="AI3" s="13">
        <f t="shared" ref="AI3:AI66" si="21">AG3-AH3</f>
        <v>37620</v>
      </c>
      <c r="AJ3" s="12" t="s">
        <v>199</v>
      </c>
      <c r="AK3">
        <v>97</v>
      </c>
    </row>
    <row r="4" spans="1:48" x14ac:dyDescent="0.35">
      <c r="A4" t="s">
        <v>10</v>
      </c>
      <c r="B4" t="s">
        <v>160</v>
      </c>
      <c r="C4" t="s">
        <v>159</v>
      </c>
      <c r="D4" s="12">
        <v>7</v>
      </c>
      <c r="E4" s="12">
        <f>VLOOKUP(C4,Information!$B$24:$C$42,2)</f>
        <v>3</v>
      </c>
      <c r="F4" s="12">
        <f t="shared" si="0"/>
        <v>21</v>
      </c>
      <c r="G4" s="12">
        <v>40</v>
      </c>
      <c r="H4" s="13">
        <v>6</v>
      </c>
      <c r="I4" s="13">
        <f t="shared" si="1"/>
        <v>240</v>
      </c>
      <c r="J4" s="13">
        <f t="shared" si="2"/>
        <v>126</v>
      </c>
      <c r="K4" s="13">
        <f t="shared" si="3"/>
        <v>114</v>
      </c>
      <c r="L4" s="13">
        <v>15</v>
      </c>
      <c r="M4" s="13">
        <f t="shared" si="4"/>
        <v>600</v>
      </c>
      <c r="N4" s="13">
        <f t="shared" si="5"/>
        <v>315</v>
      </c>
      <c r="O4" s="13">
        <f t="shared" si="6"/>
        <v>285</v>
      </c>
      <c r="P4" s="13"/>
      <c r="Q4" s="13">
        <f t="shared" si="7"/>
        <v>0</v>
      </c>
      <c r="R4" s="13">
        <f t="shared" si="8"/>
        <v>0</v>
      </c>
      <c r="S4" s="13">
        <f t="shared" si="9"/>
        <v>0</v>
      </c>
      <c r="T4" s="13"/>
      <c r="U4" s="13">
        <f t="shared" si="10"/>
        <v>0</v>
      </c>
      <c r="V4" s="13">
        <f t="shared" si="11"/>
        <v>0</v>
      </c>
      <c r="W4" s="13">
        <f t="shared" si="12"/>
        <v>0</v>
      </c>
      <c r="X4" s="13"/>
      <c r="Y4" s="13">
        <f t="shared" si="13"/>
        <v>0</v>
      </c>
      <c r="Z4" s="13">
        <f t="shared" si="14"/>
        <v>0</v>
      </c>
      <c r="AA4" s="13">
        <f t="shared" si="15"/>
        <v>0</v>
      </c>
      <c r="AB4" s="13"/>
      <c r="AC4" s="13">
        <f t="shared" si="16"/>
        <v>0</v>
      </c>
      <c r="AD4" s="13">
        <f t="shared" si="17"/>
        <v>0</v>
      </c>
      <c r="AE4" s="13">
        <f t="shared" si="18"/>
        <v>0</v>
      </c>
      <c r="AF4" s="13"/>
      <c r="AG4" s="13">
        <f t="shared" si="19"/>
        <v>0</v>
      </c>
      <c r="AH4" s="13">
        <f t="shared" si="20"/>
        <v>0</v>
      </c>
      <c r="AI4" s="13">
        <f t="shared" si="21"/>
        <v>0</v>
      </c>
      <c r="AJ4" s="12" t="s">
        <v>199</v>
      </c>
      <c r="AK4">
        <v>94</v>
      </c>
    </row>
    <row r="5" spans="1:48" x14ac:dyDescent="0.35">
      <c r="A5" t="s">
        <v>10</v>
      </c>
      <c r="B5" t="s">
        <v>160</v>
      </c>
      <c r="C5" t="s">
        <v>162</v>
      </c>
      <c r="D5" s="12">
        <v>7</v>
      </c>
      <c r="E5" s="12">
        <f>VLOOKUP(C5,Information!$B$24:$C$42,2)</f>
        <v>3</v>
      </c>
      <c r="F5" s="12">
        <f t="shared" si="0"/>
        <v>21</v>
      </c>
      <c r="G5" s="12">
        <v>40</v>
      </c>
      <c r="H5" s="13">
        <v>135</v>
      </c>
      <c r="I5" s="13">
        <f t="shared" si="1"/>
        <v>5400</v>
      </c>
      <c r="J5" s="13">
        <f t="shared" si="2"/>
        <v>2835</v>
      </c>
      <c r="K5" s="13">
        <f t="shared" si="3"/>
        <v>2565</v>
      </c>
      <c r="L5" s="13">
        <v>46</v>
      </c>
      <c r="M5" s="13">
        <f t="shared" si="4"/>
        <v>1840</v>
      </c>
      <c r="N5" s="13">
        <f t="shared" si="5"/>
        <v>966</v>
      </c>
      <c r="O5" s="13">
        <f t="shared" si="6"/>
        <v>874</v>
      </c>
      <c r="P5" s="13"/>
      <c r="Q5" s="13">
        <f t="shared" si="7"/>
        <v>0</v>
      </c>
      <c r="R5" s="13">
        <f t="shared" si="8"/>
        <v>0</v>
      </c>
      <c r="S5" s="13">
        <f t="shared" si="9"/>
        <v>0</v>
      </c>
      <c r="T5" s="13"/>
      <c r="U5" s="13">
        <f t="shared" si="10"/>
        <v>0</v>
      </c>
      <c r="V5" s="13">
        <f t="shared" si="11"/>
        <v>0</v>
      </c>
      <c r="W5" s="13">
        <f t="shared" si="12"/>
        <v>0</v>
      </c>
      <c r="X5" s="13"/>
      <c r="Y5" s="13">
        <f t="shared" si="13"/>
        <v>0</v>
      </c>
      <c r="Z5" s="13">
        <f t="shared" si="14"/>
        <v>0</v>
      </c>
      <c r="AA5" s="13">
        <f t="shared" si="15"/>
        <v>0</v>
      </c>
      <c r="AB5" s="13"/>
      <c r="AC5" s="13">
        <f t="shared" si="16"/>
        <v>0</v>
      </c>
      <c r="AD5" s="13">
        <f t="shared" si="17"/>
        <v>0</v>
      </c>
      <c r="AE5" s="13">
        <f t="shared" si="18"/>
        <v>0</v>
      </c>
      <c r="AF5" s="13"/>
      <c r="AG5" s="13">
        <f t="shared" si="19"/>
        <v>0</v>
      </c>
      <c r="AH5" s="13">
        <f t="shared" si="20"/>
        <v>0</v>
      </c>
      <c r="AI5" s="13">
        <f t="shared" si="21"/>
        <v>0</v>
      </c>
      <c r="AJ5" s="12" t="s">
        <v>199</v>
      </c>
      <c r="AK5">
        <v>95</v>
      </c>
    </row>
    <row r="6" spans="1:48" x14ac:dyDescent="0.35">
      <c r="A6" t="s">
        <v>5</v>
      </c>
      <c r="B6" t="s">
        <v>104</v>
      </c>
      <c r="C6" t="s">
        <v>157</v>
      </c>
      <c r="D6" s="12">
        <v>6</v>
      </c>
      <c r="E6" s="12">
        <f>VLOOKUP(C6,Information!$B$24:$C$42,2)</f>
        <v>2.8</v>
      </c>
      <c r="F6" s="12">
        <f t="shared" si="0"/>
        <v>16.799999999999997</v>
      </c>
      <c r="G6" s="12">
        <v>40</v>
      </c>
      <c r="H6" s="13">
        <v>405</v>
      </c>
      <c r="I6" s="13">
        <f t="shared" si="1"/>
        <v>16200</v>
      </c>
      <c r="J6" s="13">
        <f t="shared" si="2"/>
        <v>6803.9999999999991</v>
      </c>
      <c r="K6" s="13">
        <f t="shared" si="3"/>
        <v>9396</v>
      </c>
      <c r="L6" s="13">
        <v>534</v>
      </c>
      <c r="M6" s="13">
        <f t="shared" si="4"/>
        <v>21360</v>
      </c>
      <c r="N6" s="13">
        <f t="shared" si="5"/>
        <v>8971.1999999999989</v>
      </c>
      <c r="O6" s="13">
        <f t="shared" si="6"/>
        <v>12388.800000000001</v>
      </c>
      <c r="P6" s="13">
        <v>987</v>
      </c>
      <c r="Q6" s="13">
        <f t="shared" si="7"/>
        <v>39480</v>
      </c>
      <c r="R6" s="13">
        <f t="shared" si="8"/>
        <v>16581.599999999999</v>
      </c>
      <c r="S6" s="13">
        <f t="shared" si="9"/>
        <v>22898.400000000001</v>
      </c>
      <c r="T6" s="13">
        <v>1917</v>
      </c>
      <c r="U6" s="13">
        <f t="shared" si="10"/>
        <v>76680</v>
      </c>
      <c r="V6" s="13">
        <f t="shared" si="11"/>
        <v>32205.599999999995</v>
      </c>
      <c r="W6" s="13">
        <f t="shared" si="12"/>
        <v>44474.400000000009</v>
      </c>
      <c r="X6" s="13">
        <v>1047</v>
      </c>
      <c r="Y6" s="13">
        <f t="shared" si="13"/>
        <v>41880</v>
      </c>
      <c r="Z6" s="13">
        <f t="shared" si="14"/>
        <v>17589.599999999999</v>
      </c>
      <c r="AA6" s="13">
        <f t="shared" si="15"/>
        <v>24290.400000000001</v>
      </c>
      <c r="AB6" s="13">
        <v>326</v>
      </c>
      <c r="AC6" s="13">
        <f t="shared" si="16"/>
        <v>13040</v>
      </c>
      <c r="AD6" s="13">
        <f t="shared" si="17"/>
        <v>5476.7999999999993</v>
      </c>
      <c r="AE6" s="13">
        <f t="shared" si="18"/>
        <v>7563.2000000000007</v>
      </c>
      <c r="AF6" s="13">
        <v>857</v>
      </c>
      <c r="AG6" s="13">
        <f t="shared" si="19"/>
        <v>34280</v>
      </c>
      <c r="AH6" s="13">
        <f t="shared" si="20"/>
        <v>14397.599999999997</v>
      </c>
      <c r="AI6" s="13">
        <f t="shared" si="21"/>
        <v>19882.400000000001</v>
      </c>
      <c r="AJ6" s="12" t="s">
        <v>199</v>
      </c>
      <c r="AK6">
        <v>92</v>
      </c>
    </row>
    <row r="7" spans="1:48" x14ac:dyDescent="0.35">
      <c r="A7" t="s">
        <v>5</v>
      </c>
      <c r="B7" t="s">
        <v>104</v>
      </c>
      <c r="C7" t="s">
        <v>158</v>
      </c>
      <c r="D7" s="12">
        <v>6</v>
      </c>
      <c r="E7" s="12">
        <f>VLOOKUP(C7,Information!$B$24:$C$42,2)</f>
        <v>3</v>
      </c>
      <c r="F7" s="12">
        <f t="shared" si="0"/>
        <v>18</v>
      </c>
      <c r="G7" s="12">
        <v>50</v>
      </c>
      <c r="H7" s="13">
        <v>450</v>
      </c>
      <c r="I7" s="13">
        <f t="shared" si="1"/>
        <v>22500</v>
      </c>
      <c r="J7" s="13">
        <f t="shared" si="2"/>
        <v>8100</v>
      </c>
      <c r="K7" s="13">
        <f t="shared" si="3"/>
        <v>14400</v>
      </c>
      <c r="L7" s="13">
        <v>300</v>
      </c>
      <c r="M7" s="13">
        <f t="shared" si="4"/>
        <v>15000</v>
      </c>
      <c r="N7" s="13">
        <f t="shared" si="5"/>
        <v>5400</v>
      </c>
      <c r="O7" s="13">
        <f t="shared" si="6"/>
        <v>9600</v>
      </c>
      <c r="P7" s="13">
        <v>230</v>
      </c>
      <c r="Q7" s="13">
        <f t="shared" si="7"/>
        <v>11500</v>
      </c>
      <c r="R7" s="13">
        <f t="shared" si="8"/>
        <v>4140</v>
      </c>
      <c r="S7" s="13">
        <f t="shared" si="9"/>
        <v>7360</v>
      </c>
      <c r="T7" s="13">
        <v>200</v>
      </c>
      <c r="U7" s="13">
        <f t="shared" si="10"/>
        <v>10000</v>
      </c>
      <c r="V7" s="13">
        <f t="shared" si="11"/>
        <v>3600</v>
      </c>
      <c r="W7" s="13">
        <f t="shared" si="12"/>
        <v>6400</v>
      </c>
      <c r="X7" s="13">
        <v>225</v>
      </c>
      <c r="Y7" s="13">
        <f t="shared" si="13"/>
        <v>11250</v>
      </c>
      <c r="Z7" s="13">
        <f t="shared" si="14"/>
        <v>4050</v>
      </c>
      <c r="AA7" s="13">
        <f t="shared" si="15"/>
        <v>7200</v>
      </c>
      <c r="AB7" s="13">
        <v>705</v>
      </c>
      <c r="AC7" s="13">
        <f t="shared" si="16"/>
        <v>35250</v>
      </c>
      <c r="AD7" s="13">
        <f t="shared" si="17"/>
        <v>12690</v>
      </c>
      <c r="AE7" s="13">
        <f t="shared" si="18"/>
        <v>22560</v>
      </c>
      <c r="AF7" s="13">
        <v>680</v>
      </c>
      <c r="AG7" s="13">
        <f t="shared" si="19"/>
        <v>34000</v>
      </c>
      <c r="AH7" s="13">
        <f t="shared" si="20"/>
        <v>12240</v>
      </c>
      <c r="AI7" s="13">
        <f t="shared" si="21"/>
        <v>21760</v>
      </c>
      <c r="AJ7" s="12" t="s">
        <v>199</v>
      </c>
      <c r="AK7">
        <v>92</v>
      </c>
    </row>
    <row r="8" spans="1:48" x14ac:dyDescent="0.35">
      <c r="A8" t="s">
        <v>5</v>
      </c>
      <c r="B8" t="s">
        <v>104</v>
      </c>
      <c r="C8" t="s">
        <v>171</v>
      </c>
      <c r="D8" s="12">
        <v>6</v>
      </c>
      <c r="E8" s="12">
        <f>VLOOKUP(C8,Information!$B$24:$C$42,2)</f>
        <v>3.2</v>
      </c>
      <c r="F8" s="12">
        <f t="shared" si="0"/>
        <v>19.200000000000003</v>
      </c>
      <c r="G8" s="12">
        <v>55</v>
      </c>
      <c r="H8" s="13">
        <v>530</v>
      </c>
      <c r="I8" s="13">
        <f t="shared" si="1"/>
        <v>29150</v>
      </c>
      <c r="J8" s="13">
        <f t="shared" si="2"/>
        <v>10176.000000000002</v>
      </c>
      <c r="K8" s="13">
        <f t="shared" si="3"/>
        <v>18974</v>
      </c>
      <c r="L8" s="13">
        <v>135</v>
      </c>
      <c r="M8" s="13">
        <f t="shared" si="4"/>
        <v>7425</v>
      </c>
      <c r="N8" s="13">
        <f t="shared" si="5"/>
        <v>2592.0000000000005</v>
      </c>
      <c r="O8" s="13">
        <f t="shared" si="6"/>
        <v>4833</v>
      </c>
      <c r="P8" s="13"/>
      <c r="Q8" s="13">
        <f t="shared" si="7"/>
        <v>0</v>
      </c>
      <c r="R8" s="13">
        <f t="shared" si="8"/>
        <v>0</v>
      </c>
      <c r="S8" s="13">
        <f t="shared" si="9"/>
        <v>0</v>
      </c>
      <c r="T8" s="13"/>
      <c r="U8" s="13">
        <f t="shared" si="10"/>
        <v>0</v>
      </c>
      <c r="V8" s="13">
        <f t="shared" si="11"/>
        <v>0</v>
      </c>
      <c r="W8" s="13">
        <f t="shared" si="12"/>
        <v>0</v>
      </c>
      <c r="X8" s="13"/>
      <c r="Y8" s="13">
        <f t="shared" si="13"/>
        <v>0</v>
      </c>
      <c r="Z8" s="13">
        <f t="shared" si="14"/>
        <v>0</v>
      </c>
      <c r="AA8" s="13">
        <f t="shared" si="15"/>
        <v>0</v>
      </c>
      <c r="AB8" s="13"/>
      <c r="AC8" s="13">
        <f t="shared" si="16"/>
        <v>0</v>
      </c>
      <c r="AD8" s="13">
        <f t="shared" si="17"/>
        <v>0</v>
      </c>
      <c r="AE8" s="13">
        <f t="shared" si="18"/>
        <v>0</v>
      </c>
      <c r="AF8" s="13"/>
      <c r="AG8" s="13">
        <f t="shared" si="19"/>
        <v>0</v>
      </c>
      <c r="AH8" s="13">
        <f t="shared" si="20"/>
        <v>0</v>
      </c>
      <c r="AI8" s="13">
        <f t="shared" si="21"/>
        <v>0</v>
      </c>
      <c r="AJ8" s="12" t="s">
        <v>199</v>
      </c>
      <c r="AK8">
        <v>90</v>
      </c>
    </row>
    <row r="9" spans="1:48" x14ac:dyDescent="0.35">
      <c r="A9" t="s">
        <v>32</v>
      </c>
      <c r="B9" t="s">
        <v>97</v>
      </c>
      <c r="C9" t="s">
        <v>157</v>
      </c>
      <c r="D9" s="12">
        <v>35</v>
      </c>
      <c r="E9" s="12">
        <f>VLOOKUP(C9,Information!$B$24:$C$42,2)</f>
        <v>2.8</v>
      </c>
      <c r="F9" s="12">
        <f t="shared" si="0"/>
        <v>98</v>
      </c>
      <c r="G9" s="12">
        <v>185</v>
      </c>
      <c r="H9" s="13">
        <v>112</v>
      </c>
      <c r="I9" s="13">
        <f t="shared" si="1"/>
        <v>20720</v>
      </c>
      <c r="J9" s="13">
        <f t="shared" si="2"/>
        <v>10976</v>
      </c>
      <c r="K9" s="13">
        <f t="shared" si="3"/>
        <v>9744</v>
      </c>
      <c r="L9" s="13">
        <v>98</v>
      </c>
      <c r="M9" s="13">
        <f t="shared" si="4"/>
        <v>18130</v>
      </c>
      <c r="N9" s="13">
        <f t="shared" si="5"/>
        <v>9604</v>
      </c>
      <c r="O9" s="13">
        <f t="shared" si="6"/>
        <v>8526</v>
      </c>
      <c r="P9" s="13">
        <v>92</v>
      </c>
      <c r="Q9" s="13">
        <f t="shared" si="7"/>
        <v>17020</v>
      </c>
      <c r="R9" s="13">
        <f t="shared" si="8"/>
        <v>9016</v>
      </c>
      <c r="S9" s="13">
        <f t="shared" si="9"/>
        <v>8004</v>
      </c>
      <c r="T9" s="13">
        <v>235</v>
      </c>
      <c r="U9" s="13">
        <f t="shared" si="10"/>
        <v>43475</v>
      </c>
      <c r="V9" s="13">
        <f t="shared" si="11"/>
        <v>23030</v>
      </c>
      <c r="W9" s="13">
        <f t="shared" si="12"/>
        <v>20445</v>
      </c>
      <c r="X9" s="13">
        <v>176</v>
      </c>
      <c r="Y9" s="13">
        <f t="shared" si="13"/>
        <v>32560</v>
      </c>
      <c r="Z9" s="13">
        <f t="shared" si="14"/>
        <v>17248</v>
      </c>
      <c r="AA9" s="13">
        <f t="shared" si="15"/>
        <v>15312</v>
      </c>
      <c r="AB9" s="13">
        <v>88</v>
      </c>
      <c r="AC9" s="13">
        <f t="shared" si="16"/>
        <v>16280</v>
      </c>
      <c r="AD9" s="13">
        <f t="shared" si="17"/>
        <v>8624</v>
      </c>
      <c r="AE9" s="13">
        <f t="shared" si="18"/>
        <v>7656</v>
      </c>
      <c r="AF9" s="13">
        <v>28</v>
      </c>
      <c r="AG9" s="13">
        <f t="shared" si="19"/>
        <v>5180</v>
      </c>
      <c r="AH9" s="13">
        <f t="shared" si="20"/>
        <v>2744</v>
      </c>
      <c r="AI9" s="13">
        <f t="shared" si="21"/>
        <v>2436</v>
      </c>
      <c r="AJ9" s="12" t="s">
        <v>199</v>
      </c>
      <c r="AK9">
        <v>97</v>
      </c>
    </row>
    <row r="10" spans="1:48" x14ac:dyDescent="0.35">
      <c r="A10" t="s">
        <v>32</v>
      </c>
      <c r="B10" t="s">
        <v>97</v>
      </c>
      <c r="C10" t="s">
        <v>158</v>
      </c>
      <c r="D10" s="12">
        <v>35</v>
      </c>
      <c r="E10" s="12">
        <f>VLOOKUP(C10,Information!$B$24:$C$42,2)</f>
        <v>3</v>
      </c>
      <c r="F10" s="12">
        <f t="shared" si="0"/>
        <v>105</v>
      </c>
      <c r="G10" s="12">
        <v>250</v>
      </c>
      <c r="H10" s="13">
        <v>230</v>
      </c>
      <c r="I10" s="13">
        <f t="shared" si="1"/>
        <v>57500</v>
      </c>
      <c r="J10" s="13">
        <f t="shared" si="2"/>
        <v>24150</v>
      </c>
      <c r="K10" s="13">
        <f t="shared" si="3"/>
        <v>33350</v>
      </c>
      <c r="L10" s="13">
        <v>187</v>
      </c>
      <c r="M10" s="13">
        <f t="shared" si="4"/>
        <v>46750</v>
      </c>
      <c r="N10" s="13">
        <f t="shared" si="5"/>
        <v>19635</v>
      </c>
      <c r="O10" s="13">
        <f t="shared" si="6"/>
        <v>27115</v>
      </c>
      <c r="P10" s="13">
        <v>135</v>
      </c>
      <c r="Q10" s="13">
        <f t="shared" si="7"/>
        <v>33750</v>
      </c>
      <c r="R10" s="13">
        <f t="shared" si="8"/>
        <v>14175</v>
      </c>
      <c r="S10" s="13">
        <f t="shared" si="9"/>
        <v>19575</v>
      </c>
      <c r="T10" s="13">
        <v>87</v>
      </c>
      <c r="U10" s="13">
        <f t="shared" si="10"/>
        <v>21750</v>
      </c>
      <c r="V10" s="13">
        <f t="shared" si="11"/>
        <v>9135</v>
      </c>
      <c r="W10" s="13">
        <f t="shared" si="12"/>
        <v>12615</v>
      </c>
      <c r="X10" s="13">
        <v>53</v>
      </c>
      <c r="Y10" s="13">
        <f t="shared" si="13"/>
        <v>13250</v>
      </c>
      <c r="Z10" s="13">
        <f t="shared" si="14"/>
        <v>5565</v>
      </c>
      <c r="AA10" s="13">
        <f t="shared" si="15"/>
        <v>7685</v>
      </c>
      <c r="AB10" s="13">
        <v>235</v>
      </c>
      <c r="AC10" s="13">
        <f t="shared" si="16"/>
        <v>58750</v>
      </c>
      <c r="AD10" s="13">
        <f t="shared" si="17"/>
        <v>24675</v>
      </c>
      <c r="AE10" s="13">
        <f t="shared" si="18"/>
        <v>34075</v>
      </c>
      <c r="AF10" s="13">
        <v>200</v>
      </c>
      <c r="AG10" s="13">
        <f t="shared" si="19"/>
        <v>50000</v>
      </c>
      <c r="AH10" s="13">
        <f t="shared" si="20"/>
        <v>21000</v>
      </c>
      <c r="AI10" s="13">
        <f t="shared" si="21"/>
        <v>29000</v>
      </c>
      <c r="AJ10" s="12" t="s">
        <v>199</v>
      </c>
      <c r="AK10">
        <v>96</v>
      </c>
    </row>
    <row r="11" spans="1:48" x14ac:dyDescent="0.35">
      <c r="A11" t="s">
        <v>32</v>
      </c>
      <c r="B11" t="s">
        <v>97</v>
      </c>
      <c r="C11" t="s">
        <v>190</v>
      </c>
      <c r="D11" s="12">
        <v>35</v>
      </c>
      <c r="E11" s="12">
        <f>VLOOKUP(C11,Information!$B$24:$C$42,2)</f>
        <v>3.2</v>
      </c>
      <c r="F11" s="12">
        <f t="shared" si="0"/>
        <v>112</v>
      </c>
      <c r="G11" s="12">
        <v>250</v>
      </c>
      <c r="H11" s="13">
        <v>26</v>
      </c>
      <c r="I11" s="13">
        <f t="shared" si="1"/>
        <v>6500</v>
      </c>
      <c r="J11" s="13">
        <f t="shared" si="2"/>
        <v>2912</v>
      </c>
      <c r="K11" s="13">
        <f t="shared" si="3"/>
        <v>3588</v>
      </c>
      <c r="L11" s="13">
        <v>13</v>
      </c>
      <c r="M11" s="13">
        <f t="shared" si="4"/>
        <v>3250</v>
      </c>
      <c r="N11" s="13">
        <f t="shared" si="5"/>
        <v>1456</v>
      </c>
      <c r="O11" s="13">
        <f t="shared" si="6"/>
        <v>1794</v>
      </c>
      <c r="P11" s="13"/>
      <c r="Q11" s="13">
        <f t="shared" si="7"/>
        <v>0</v>
      </c>
      <c r="R11" s="13">
        <f t="shared" si="8"/>
        <v>0</v>
      </c>
      <c r="S11" s="13">
        <f t="shared" si="9"/>
        <v>0</v>
      </c>
      <c r="T11" s="13"/>
      <c r="U11" s="13">
        <f t="shared" si="10"/>
        <v>0</v>
      </c>
      <c r="V11" s="13">
        <f t="shared" si="11"/>
        <v>0</v>
      </c>
      <c r="W11" s="13">
        <f t="shared" si="12"/>
        <v>0</v>
      </c>
      <c r="X11" s="13"/>
      <c r="Y11" s="13">
        <f t="shared" si="13"/>
        <v>0</v>
      </c>
      <c r="Z11" s="13">
        <f t="shared" si="14"/>
        <v>0</v>
      </c>
      <c r="AA11" s="13">
        <f t="shared" si="15"/>
        <v>0</v>
      </c>
      <c r="AB11" s="13"/>
      <c r="AC11" s="13">
        <f t="shared" si="16"/>
        <v>0</v>
      </c>
      <c r="AD11" s="13">
        <f t="shared" si="17"/>
        <v>0</v>
      </c>
      <c r="AE11" s="13">
        <f t="shared" si="18"/>
        <v>0</v>
      </c>
      <c r="AF11" s="13"/>
      <c r="AG11" s="13">
        <f t="shared" si="19"/>
        <v>0</v>
      </c>
      <c r="AH11" s="13">
        <f t="shared" si="20"/>
        <v>0</v>
      </c>
      <c r="AI11" s="13">
        <f t="shared" si="21"/>
        <v>0</v>
      </c>
      <c r="AJ11" s="12" t="s">
        <v>199</v>
      </c>
      <c r="AK11">
        <v>95</v>
      </c>
    </row>
    <row r="12" spans="1:48" x14ac:dyDescent="0.35">
      <c r="A12" t="s">
        <v>32</v>
      </c>
      <c r="B12" t="s">
        <v>97</v>
      </c>
      <c r="C12" t="s">
        <v>191</v>
      </c>
      <c r="D12" s="12">
        <v>35</v>
      </c>
      <c r="E12" s="12">
        <f>VLOOKUP(C12,Information!$B$24:$C$42,2)</f>
        <v>3.2</v>
      </c>
      <c r="F12" s="12">
        <f t="shared" si="0"/>
        <v>112</v>
      </c>
      <c r="G12" s="12">
        <v>250</v>
      </c>
      <c r="H12" s="13">
        <v>135</v>
      </c>
      <c r="I12" s="13">
        <f t="shared" si="1"/>
        <v>33750</v>
      </c>
      <c r="J12" s="13">
        <f t="shared" si="2"/>
        <v>15120</v>
      </c>
      <c r="K12" s="13">
        <f t="shared" si="3"/>
        <v>18630</v>
      </c>
      <c r="L12" s="13">
        <v>78</v>
      </c>
      <c r="M12" s="13">
        <f t="shared" si="4"/>
        <v>19500</v>
      </c>
      <c r="N12" s="13">
        <f t="shared" si="5"/>
        <v>8736</v>
      </c>
      <c r="O12" s="13">
        <f t="shared" si="6"/>
        <v>10764</v>
      </c>
      <c r="P12" s="13"/>
      <c r="Q12" s="13">
        <f t="shared" si="7"/>
        <v>0</v>
      </c>
      <c r="R12" s="13">
        <f t="shared" si="8"/>
        <v>0</v>
      </c>
      <c r="S12" s="13">
        <f t="shared" si="9"/>
        <v>0</v>
      </c>
      <c r="T12" s="13"/>
      <c r="U12" s="13">
        <f t="shared" si="10"/>
        <v>0</v>
      </c>
      <c r="V12" s="13">
        <f t="shared" si="11"/>
        <v>0</v>
      </c>
      <c r="W12" s="13">
        <f t="shared" si="12"/>
        <v>0</v>
      </c>
      <c r="X12" s="13"/>
      <c r="Y12" s="13">
        <f t="shared" si="13"/>
        <v>0</v>
      </c>
      <c r="Z12" s="13">
        <f t="shared" si="14"/>
        <v>0</v>
      </c>
      <c r="AA12" s="13">
        <f t="shared" si="15"/>
        <v>0</v>
      </c>
      <c r="AB12" s="13"/>
      <c r="AC12" s="13">
        <f t="shared" si="16"/>
        <v>0</v>
      </c>
      <c r="AD12" s="13">
        <f t="shared" si="17"/>
        <v>0</v>
      </c>
      <c r="AE12" s="13">
        <f t="shared" si="18"/>
        <v>0</v>
      </c>
      <c r="AF12" s="13"/>
      <c r="AG12" s="13">
        <f t="shared" si="19"/>
        <v>0</v>
      </c>
      <c r="AH12" s="13">
        <f t="shared" si="20"/>
        <v>0</v>
      </c>
      <c r="AI12" s="13">
        <f t="shared" si="21"/>
        <v>0</v>
      </c>
      <c r="AJ12" s="12" t="s">
        <v>199</v>
      </c>
      <c r="AK12">
        <v>95</v>
      </c>
      <c r="AO12" t="s">
        <v>244</v>
      </c>
      <c r="AP12" t="s">
        <v>245</v>
      </c>
      <c r="AQ12" t="s">
        <v>246</v>
      </c>
      <c r="AR12" t="s">
        <v>247</v>
      </c>
      <c r="AS12" t="s">
        <v>248</v>
      </c>
      <c r="AT12" t="s">
        <v>249</v>
      </c>
      <c r="AU12" t="s">
        <v>250</v>
      </c>
      <c r="AV12" t="s">
        <v>257</v>
      </c>
    </row>
    <row r="13" spans="1:48" x14ac:dyDescent="0.35">
      <c r="A13" t="s">
        <v>32</v>
      </c>
      <c r="B13" t="s">
        <v>97</v>
      </c>
      <c r="C13" t="s">
        <v>175</v>
      </c>
      <c r="D13" s="12">
        <v>35</v>
      </c>
      <c r="E13" s="12">
        <f>VLOOKUP(C13,Information!$B$24:$C$42,2)</f>
        <v>3.2</v>
      </c>
      <c r="F13" s="12">
        <f t="shared" si="0"/>
        <v>112</v>
      </c>
      <c r="G13" s="12">
        <v>250</v>
      </c>
      <c r="H13" s="13">
        <v>15</v>
      </c>
      <c r="I13" s="13">
        <f t="shared" si="1"/>
        <v>3750</v>
      </c>
      <c r="J13" s="13">
        <f t="shared" si="2"/>
        <v>1680</v>
      </c>
      <c r="K13" s="13">
        <f t="shared" si="3"/>
        <v>2070</v>
      </c>
      <c r="L13" s="13">
        <v>8</v>
      </c>
      <c r="M13" s="13">
        <f t="shared" si="4"/>
        <v>2000</v>
      </c>
      <c r="N13" s="13">
        <f t="shared" si="5"/>
        <v>896</v>
      </c>
      <c r="O13" s="13">
        <f t="shared" si="6"/>
        <v>1104</v>
      </c>
      <c r="P13" s="13"/>
      <c r="Q13" s="13">
        <f t="shared" si="7"/>
        <v>0</v>
      </c>
      <c r="R13" s="13">
        <f t="shared" si="8"/>
        <v>0</v>
      </c>
      <c r="S13" s="13">
        <f t="shared" si="9"/>
        <v>0</v>
      </c>
      <c r="T13" s="13"/>
      <c r="U13" s="13">
        <f t="shared" si="10"/>
        <v>0</v>
      </c>
      <c r="V13" s="13">
        <f t="shared" si="11"/>
        <v>0</v>
      </c>
      <c r="W13" s="13">
        <f t="shared" si="12"/>
        <v>0</v>
      </c>
      <c r="X13" s="13"/>
      <c r="Y13" s="13">
        <f t="shared" si="13"/>
        <v>0</v>
      </c>
      <c r="Z13" s="13">
        <f t="shared" si="14"/>
        <v>0</v>
      </c>
      <c r="AA13" s="13">
        <f t="shared" si="15"/>
        <v>0</v>
      </c>
      <c r="AB13" s="13"/>
      <c r="AC13" s="13">
        <f t="shared" si="16"/>
        <v>0</v>
      </c>
      <c r="AD13" s="13">
        <f t="shared" si="17"/>
        <v>0</v>
      </c>
      <c r="AE13" s="13">
        <f t="shared" si="18"/>
        <v>0</v>
      </c>
      <c r="AF13" s="13"/>
      <c r="AG13" s="13">
        <f t="shared" si="19"/>
        <v>0</v>
      </c>
      <c r="AH13" s="13">
        <f t="shared" si="20"/>
        <v>0</v>
      </c>
      <c r="AI13" s="13">
        <f t="shared" si="21"/>
        <v>0</v>
      </c>
      <c r="AJ13" s="12" t="s">
        <v>199</v>
      </c>
      <c r="AK13">
        <v>97</v>
      </c>
      <c r="AN13" s="20" t="s">
        <v>157</v>
      </c>
      <c r="AO13" s="23">
        <v>509230</v>
      </c>
      <c r="AP13" s="23">
        <v>574662</v>
      </c>
      <c r="AQ13" s="23">
        <v>767038</v>
      </c>
      <c r="AR13" s="23">
        <v>936269</v>
      </c>
      <c r="AS13" s="23">
        <v>904692</v>
      </c>
      <c r="AT13" s="23">
        <v>618059</v>
      </c>
      <c r="AU13" s="23">
        <v>556536</v>
      </c>
      <c r="AV13">
        <f>SUM(AO13:AU13)</f>
        <v>4866486</v>
      </c>
    </row>
    <row r="14" spans="1:48" x14ac:dyDescent="0.35">
      <c r="A14" t="s">
        <v>32</v>
      </c>
      <c r="B14" t="s">
        <v>97</v>
      </c>
      <c r="C14" t="s">
        <v>171</v>
      </c>
      <c r="D14" s="12">
        <v>35</v>
      </c>
      <c r="E14" s="12">
        <f>VLOOKUP(C14,Information!$B$24:$C$42,2)</f>
        <v>3.2</v>
      </c>
      <c r="F14" s="12">
        <f t="shared" si="0"/>
        <v>112</v>
      </c>
      <c r="G14" s="12">
        <v>250</v>
      </c>
      <c r="H14" s="13">
        <v>76</v>
      </c>
      <c r="I14" s="13">
        <f t="shared" si="1"/>
        <v>19000</v>
      </c>
      <c r="J14" s="13">
        <f t="shared" si="2"/>
        <v>8512</v>
      </c>
      <c r="K14" s="13">
        <f t="shared" si="3"/>
        <v>10488</v>
      </c>
      <c r="L14" s="13">
        <v>55</v>
      </c>
      <c r="M14" s="13">
        <f t="shared" si="4"/>
        <v>13750</v>
      </c>
      <c r="N14" s="13">
        <f t="shared" si="5"/>
        <v>6160</v>
      </c>
      <c r="O14" s="13">
        <f t="shared" si="6"/>
        <v>7590</v>
      </c>
      <c r="P14" s="13"/>
      <c r="Q14" s="13">
        <f t="shared" si="7"/>
        <v>0</v>
      </c>
      <c r="R14" s="13">
        <f t="shared" si="8"/>
        <v>0</v>
      </c>
      <c r="S14" s="13">
        <f t="shared" si="9"/>
        <v>0</v>
      </c>
      <c r="T14" s="13"/>
      <c r="U14" s="13">
        <f t="shared" si="10"/>
        <v>0</v>
      </c>
      <c r="V14" s="13">
        <f t="shared" si="11"/>
        <v>0</v>
      </c>
      <c r="W14" s="13">
        <f t="shared" si="12"/>
        <v>0</v>
      </c>
      <c r="X14" s="13"/>
      <c r="Y14" s="13">
        <f t="shared" si="13"/>
        <v>0</v>
      </c>
      <c r="Z14" s="13">
        <f t="shared" si="14"/>
        <v>0</v>
      </c>
      <c r="AA14" s="13">
        <f t="shared" si="15"/>
        <v>0</v>
      </c>
      <c r="AB14" s="13"/>
      <c r="AC14" s="13">
        <f t="shared" si="16"/>
        <v>0</v>
      </c>
      <c r="AD14" s="13">
        <f t="shared" si="17"/>
        <v>0</v>
      </c>
      <c r="AE14" s="13">
        <f t="shared" si="18"/>
        <v>0</v>
      </c>
      <c r="AF14" s="13"/>
      <c r="AG14" s="13">
        <f t="shared" si="19"/>
        <v>0</v>
      </c>
      <c r="AH14" s="13">
        <f t="shared" si="20"/>
        <v>0</v>
      </c>
      <c r="AI14" s="13">
        <f t="shared" si="21"/>
        <v>0</v>
      </c>
      <c r="AJ14" s="12" t="s">
        <v>199</v>
      </c>
      <c r="AK14">
        <v>95</v>
      </c>
      <c r="AN14" s="20" t="s">
        <v>192</v>
      </c>
      <c r="AO14" s="23">
        <v>37200</v>
      </c>
      <c r="AP14" s="23">
        <v>41775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>
        <f t="shared" ref="AV14:AV27" si="22">SUM(AO14:AU14)</f>
        <v>78975</v>
      </c>
    </row>
    <row r="15" spans="1:48" x14ac:dyDescent="0.35">
      <c r="A15" t="s">
        <v>15</v>
      </c>
      <c r="B15" t="s">
        <v>98</v>
      </c>
      <c r="C15" t="s">
        <v>157</v>
      </c>
      <c r="D15" s="12">
        <v>7</v>
      </c>
      <c r="E15" s="12">
        <f>VLOOKUP(C15,Information!$B$24:$C$42,2)</f>
        <v>2.8</v>
      </c>
      <c r="F15" s="12">
        <f t="shared" si="0"/>
        <v>19.599999999999998</v>
      </c>
      <c r="G15" s="12">
        <v>45</v>
      </c>
      <c r="H15" s="13">
        <v>1064</v>
      </c>
      <c r="I15" s="13">
        <f t="shared" si="1"/>
        <v>47880</v>
      </c>
      <c r="J15" s="13">
        <f t="shared" si="2"/>
        <v>20854.399999999998</v>
      </c>
      <c r="K15" s="13">
        <f t="shared" si="3"/>
        <v>27025.600000000002</v>
      </c>
      <c r="L15" s="13">
        <v>1153</v>
      </c>
      <c r="M15" s="13">
        <f t="shared" si="4"/>
        <v>51885</v>
      </c>
      <c r="N15" s="13">
        <f t="shared" si="5"/>
        <v>22598.799999999999</v>
      </c>
      <c r="O15" s="13">
        <f t="shared" si="6"/>
        <v>29286.2</v>
      </c>
      <c r="P15" s="13">
        <v>1979</v>
      </c>
      <c r="Q15" s="13">
        <f t="shared" si="7"/>
        <v>89055</v>
      </c>
      <c r="R15" s="13">
        <f t="shared" si="8"/>
        <v>38788.399999999994</v>
      </c>
      <c r="S15" s="13">
        <f t="shared" si="9"/>
        <v>50266.600000000006</v>
      </c>
      <c r="T15" s="13">
        <v>2901</v>
      </c>
      <c r="U15" s="13">
        <f t="shared" si="10"/>
        <v>130545</v>
      </c>
      <c r="V15" s="13">
        <f t="shared" si="11"/>
        <v>56859.599999999991</v>
      </c>
      <c r="W15" s="13">
        <f t="shared" si="12"/>
        <v>73685.400000000009</v>
      </c>
      <c r="X15" s="13">
        <v>2434</v>
      </c>
      <c r="Y15" s="13">
        <f t="shared" si="13"/>
        <v>109530</v>
      </c>
      <c r="Z15" s="13">
        <f t="shared" si="14"/>
        <v>47706.399999999994</v>
      </c>
      <c r="AA15" s="13">
        <f t="shared" si="15"/>
        <v>61823.600000000006</v>
      </c>
      <c r="AB15" s="13">
        <v>1693</v>
      </c>
      <c r="AC15" s="13">
        <f t="shared" si="16"/>
        <v>76185</v>
      </c>
      <c r="AD15" s="13">
        <f t="shared" si="17"/>
        <v>33182.799999999996</v>
      </c>
      <c r="AE15" s="13">
        <f t="shared" si="18"/>
        <v>43002.200000000004</v>
      </c>
      <c r="AF15" s="13">
        <v>1311</v>
      </c>
      <c r="AG15" s="13">
        <f t="shared" si="19"/>
        <v>58995</v>
      </c>
      <c r="AH15" s="13">
        <f t="shared" si="20"/>
        <v>25695.599999999999</v>
      </c>
      <c r="AI15" s="13">
        <f t="shared" si="21"/>
        <v>33299.4</v>
      </c>
      <c r="AJ15" s="12" t="s">
        <v>199</v>
      </c>
      <c r="AK15">
        <v>94</v>
      </c>
      <c r="AN15" s="20" t="s">
        <v>167</v>
      </c>
      <c r="AO15" s="23">
        <v>3847</v>
      </c>
      <c r="AP15" s="23">
        <v>2982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>
        <f t="shared" si="22"/>
        <v>6829</v>
      </c>
    </row>
    <row r="16" spans="1:48" x14ac:dyDescent="0.35">
      <c r="A16" t="s">
        <v>15</v>
      </c>
      <c r="B16" t="s">
        <v>98</v>
      </c>
      <c r="C16" t="s">
        <v>158</v>
      </c>
      <c r="D16" s="12">
        <v>7</v>
      </c>
      <c r="E16" s="12">
        <f>VLOOKUP(C16,Information!$B$24:$C$42,2)</f>
        <v>3</v>
      </c>
      <c r="F16" s="12">
        <f t="shared" si="0"/>
        <v>21</v>
      </c>
      <c r="G16" s="12">
        <v>55</v>
      </c>
      <c r="H16" s="13">
        <v>1578</v>
      </c>
      <c r="I16" s="13">
        <f t="shared" si="1"/>
        <v>86790</v>
      </c>
      <c r="J16" s="13">
        <f t="shared" si="2"/>
        <v>33138</v>
      </c>
      <c r="K16" s="13">
        <f t="shared" si="3"/>
        <v>53652</v>
      </c>
      <c r="L16" s="13">
        <v>1450</v>
      </c>
      <c r="M16" s="13">
        <f t="shared" si="4"/>
        <v>79750</v>
      </c>
      <c r="N16" s="13">
        <f t="shared" si="5"/>
        <v>30450</v>
      </c>
      <c r="O16" s="13">
        <f t="shared" si="6"/>
        <v>49300</v>
      </c>
      <c r="P16" s="13">
        <v>1135</v>
      </c>
      <c r="Q16" s="13">
        <f t="shared" si="7"/>
        <v>62425</v>
      </c>
      <c r="R16" s="13">
        <f t="shared" si="8"/>
        <v>23835</v>
      </c>
      <c r="S16" s="13">
        <f t="shared" si="9"/>
        <v>38590</v>
      </c>
      <c r="T16" s="13">
        <v>957</v>
      </c>
      <c r="U16" s="13">
        <f t="shared" si="10"/>
        <v>52635</v>
      </c>
      <c r="V16" s="13">
        <f t="shared" si="11"/>
        <v>20097</v>
      </c>
      <c r="W16" s="13">
        <f t="shared" si="12"/>
        <v>32538</v>
      </c>
      <c r="X16" s="13">
        <v>2300</v>
      </c>
      <c r="Y16" s="13">
        <f t="shared" si="13"/>
        <v>126500</v>
      </c>
      <c r="Z16" s="13">
        <f t="shared" si="14"/>
        <v>48300</v>
      </c>
      <c r="AA16" s="13">
        <f t="shared" si="15"/>
        <v>78200</v>
      </c>
      <c r="AB16" s="13">
        <v>2780</v>
      </c>
      <c r="AC16" s="13">
        <f t="shared" si="16"/>
        <v>152900</v>
      </c>
      <c r="AD16" s="13">
        <f t="shared" si="17"/>
        <v>58380</v>
      </c>
      <c r="AE16" s="13">
        <f t="shared" si="18"/>
        <v>94520</v>
      </c>
      <c r="AF16" s="13">
        <v>2800</v>
      </c>
      <c r="AG16" s="13">
        <f t="shared" si="19"/>
        <v>154000</v>
      </c>
      <c r="AH16" s="13">
        <f t="shared" si="20"/>
        <v>58800</v>
      </c>
      <c r="AI16" s="13">
        <f t="shared" si="21"/>
        <v>95200</v>
      </c>
      <c r="AJ16" s="12" t="s">
        <v>199</v>
      </c>
      <c r="AK16">
        <v>95</v>
      </c>
      <c r="AN16" s="20" t="s">
        <v>190</v>
      </c>
      <c r="AO16" s="23">
        <v>6500</v>
      </c>
      <c r="AP16" s="23">
        <v>3250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>
        <f t="shared" si="22"/>
        <v>9750</v>
      </c>
    </row>
    <row r="17" spans="1:48" x14ac:dyDescent="0.35">
      <c r="A17" t="s">
        <v>15</v>
      </c>
      <c r="B17" t="s">
        <v>98</v>
      </c>
      <c r="C17" t="s">
        <v>169</v>
      </c>
      <c r="D17" s="12">
        <v>7</v>
      </c>
      <c r="E17" s="12">
        <f>VLOOKUP(C17,Information!$B$24:$C$42,2)</f>
        <v>3</v>
      </c>
      <c r="F17" s="12">
        <f t="shared" si="0"/>
        <v>21</v>
      </c>
      <c r="G17" s="12">
        <v>55</v>
      </c>
      <c r="H17" s="13">
        <v>23</v>
      </c>
      <c r="I17" s="13">
        <f t="shared" si="1"/>
        <v>1265</v>
      </c>
      <c r="J17" s="13">
        <f t="shared" si="2"/>
        <v>483</v>
      </c>
      <c r="K17" s="13">
        <f t="shared" si="3"/>
        <v>782</v>
      </c>
      <c r="L17" s="13">
        <v>15</v>
      </c>
      <c r="M17" s="13">
        <f t="shared" si="4"/>
        <v>825</v>
      </c>
      <c r="N17" s="13">
        <f t="shared" si="5"/>
        <v>315</v>
      </c>
      <c r="O17" s="13">
        <f t="shared" si="6"/>
        <v>510</v>
      </c>
      <c r="P17" s="13"/>
      <c r="Q17" s="13">
        <f t="shared" si="7"/>
        <v>0</v>
      </c>
      <c r="R17" s="13">
        <f t="shared" si="8"/>
        <v>0</v>
      </c>
      <c r="S17" s="13">
        <f t="shared" si="9"/>
        <v>0</v>
      </c>
      <c r="T17" s="13"/>
      <c r="U17" s="13">
        <f t="shared" si="10"/>
        <v>0</v>
      </c>
      <c r="V17" s="13">
        <f t="shared" si="11"/>
        <v>0</v>
      </c>
      <c r="W17" s="13">
        <f t="shared" si="12"/>
        <v>0</v>
      </c>
      <c r="X17" s="13"/>
      <c r="Y17" s="13">
        <f t="shared" si="13"/>
        <v>0</v>
      </c>
      <c r="Z17" s="13">
        <f t="shared" si="14"/>
        <v>0</v>
      </c>
      <c r="AA17" s="13">
        <f t="shared" si="15"/>
        <v>0</v>
      </c>
      <c r="AB17" s="13"/>
      <c r="AC17" s="13">
        <f t="shared" si="16"/>
        <v>0</v>
      </c>
      <c r="AD17" s="13">
        <f t="shared" si="17"/>
        <v>0</v>
      </c>
      <c r="AE17" s="13">
        <f t="shared" si="18"/>
        <v>0</v>
      </c>
      <c r="AF17" s="13"/>
      <c r="AG17" s="13">
        <f t="shared" si="19"/>
        <v>0</v>
      </c>
      <c r="AH17" s="13">
        <f t="shared" si="20"/>
        <v>0</v>
      </c>
      <c r="AI17" s="13">
        <f t="shared" si="21"/>
        <v>0</v>
      </c>
      <c r="AJ17" s="12" t="s">
        <v>199</v>
      </c>
      <c r="AK17">
        <v>90</v>
      </c>
      <c r="AN17" s="20" t="s">
        <v>191</v>
      </c>
      <c r="AO17" s="23">
        <v>115205</v>
      </c>
      <c r="AP17" s="23">
        <v>55775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>
        <f t="shared" si="22"/>
        <v>170980</v>
      </c>
    </row>
    <row r="18" spans="1:48" x14ac:dyDescent="0.35">
      <c r="A18" t="s">
        <v>9</v>
      </c>
      <c r="B18" t="s">
        <v>99</v>
      </c>
      <c r="C18" t="s">
        <v>192</v>
      </c>
      <c r="D18" s="12">
        <v>15</v>
      </c>
      <c r="E18" s="12">
        <f>VLOOKUP(C18,Information!$B$24:$C$42,2)</f>
        <v>3</v>
      </c>
      <c r="F18" s="12">
        <f t="shared" si="0"/>
        <v>45</v>
      </c>
      <c r="G18" s="12">
        <v>75</v>
      </c>
      <c r="H18" s="13">
        <v>496</v>
      </c>
      <c r="I18" s="13">
        <f t="shared" si="1"/>
        <v>37200</v>
      </c>
      <c r="J18" s="13">
        <f t="shared" si="2"/>
        <v>22320</v>
      </c>
      <c r="K18" s="13">
        <f t="shared" si="3"/>
        <v>14880</v>
      </c>
      <c r="L18" s="13">
        <v>557</v>
      </c>
      <c r="M18" s="13">
        <f t="shared" si="4"/>
        <v>41775</v>
      </c>
      <c r="N18" s="13">
        <f t="shared" si="5"/>
        <v>25065</v>
      </c>
      <c r="O18" s="13">
        <f t="shared" si="6"/>
        <v>16710</v>
      </c>
      <c r="P18" s="13"/>
      <c r="Q18" s="13">
        <f t="shared" si="7"/>
        <v>0</v>
      </c>
      <c r="R18" s="13">
        <f t="shared" si="8"/>
        <v>0</v>
      </c>
      <c r="S18" s="13">
        <f t="shared" si="9"/>
        <v>0</v>
      </c>
      <c r="T18" s="13"/>
      <c r="U18" s="13">
        <f t="shared" si="10"/>
        <v>0</v>
      </c>
      <c r="V18" s="13">
        <f t="shared" si="11"/>
        <v>0</v>
      </c>
      <c r="W18" s="13">
        <f t="shared" si="12"/>
        <v>0</v>
      </c>
      <c r="X18" s="13"/>
      <c r="Y18" s="13">
        <f t="shared" si="13"/>
        <v>0</v>
      </c>
      <c r="Z18" s="13">
        <f t="shared" si="14"/>
        <v>0</v>
      </c>
      <c r="AA18" s="13">
        <f t="shared" si="15"/>
        <v>0</v>
      </c>
      <c r="AB18" s="13"/>
      <c r="AC18" s="13">
        <f t="shared" si="16"/>
        <v>0</v>
      </c>
      <c r="AD18" s="13">
        <f t="shared" si="17"/>
        <v>0</v>
      </c>
      <c r="AE18" s="13">
        <f t="shared" si="18"/>
        <v>0</v>
      </c>
      <c r="AF18" s="13"/>
      <c r="AG18" s="13">
        <f t="shared" si="19"/>
        <v>0</v>
      </c>
      <c r="AH18" s="13">
        <f t="shared" si="20"/>
        <v>0</v>
      </c>
      <c r="AI18" s="13">
        <f t="shared" si="21"/>
        <v>0</v>
      </c>
      <c r="AJ18" s="12" t="s">
        <v>199</v>
      </c>
      <c r="AK18">
        <v>91</v>
      </c>
      <c r="AN18" s="20" t="s">
        <v>169</v>
      </c>
      <c r="AO18" s="23">
        <v>4415</v>
      </c>
      <c r="AP18" s="23">
        <v>825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>
        <f t="shared" si="22"/>
        <v>5240</v>
      </c>
    </row>
    <row r="19" spans="1:48" x14ac:dyDescent="0.35">
      <c r="A19" t="s">
        <v>7</v>
      </c>
      <c r="B19" t="s">
        <v>100</v>
      </c>
      <c r="C19" t="s">
        <v>157</v>
      </c>
      <c r="D19" s="12">
        <v>55</v>
      </c>
      <c r="E19" s="12">
        <f>VLOOKUP(C19,Information!$B$24:$C$42,2)</f>
        <v>2.8</v>
      </c>
      <c r="F19" s="12">
        <f t="shared" si="0"/>
        <v>154</v>
      </c>
      <c r="G19" s="12">
        <v>530</v>
      </c>
      <c r="H19" s="13">
        <v>58</v>
      </c>
      <c r="I19" s="13">
        <f t="shared" si="1"/>
        <v>30740</v>
      </c>
      <c r="J19" s="13">
        <f t="shared" si="2"/>
        <v>8932</v>
      </c>
      <c r="K19" s="13">
        <f t="shared" si="3"/>
        <v>21808</v>
      </c>
      <c r="L19" s="13">
        <v>75</v>
      </c>
      <c r="M19" s="13">
        <f t="shared" si="4"/>
        <v>39750</v>
      </c>
      <c r="N19" s="13">
        <f t="shared" si="5"/>
        <v>11550</v>
      </c>
      <c r="O19" s="13">
        <f t="shared" si="6"/>
        <v>28200</v>
      </c>
      <c r="P19" s="13">
        <v>39</v>
      </c>
      <c r="Q19" s="13">
        <f t="shared" si="7"/>
        <v>20670</v>
      </c>
      <c r="R19" s="13">
        <f t="shared" si="8"/>
        <v>6006</v>
      </c>
      <c r="S19" s="13">
        <f t="shared" si="9"/>
        <v>14664</v>
      </c>
      <c r="T19" s="13">
        <v>16</v>
      </c>
      <c r="U19" s="13">
        <f t="shared" si="10"/>
        <v>8480</v>
      </c>
      <c r="V19" s="13">
        <f t="shared" si="11"/>
        <v>2464</v>
      </c>
      <c r="W19" s="13">
        <f t="shared" si="12"/>
        <v>6016</v>
      </c>
      <c r="X19" s="13">
        <v>21</v>
      </c>
      <c r="Y19" s="13">
        <f t="shared" si="13"/>
        <v>11130</v>
      </c>
      <c r="Z19" s="13">
        <f t="shared" si="14"/>
        <v>3234</v>
      </c>
      <c r="AA19" s="13">
        <f t="shared" si="15"/>
        <v>7896</v>
      </c>
      <c r="AB19" s="13">
        <v>60</v>
      </c>
      <c r="AC19" s="13">
        <f t="shared" si="16"/>
        <v>31800</v>
      </c>
      <c r="AD19" s="13">
        <f t="shared" si="17"/>
        <v>9240</v>
      </c>
      <c r="AE19" s="13">
        <f t="shared" si="18"/>
        <v>22560</v>
      </c>
      <c r="AF19" s="13">
        <v>64</v>
      </c>
      <c r="AG19" s="13">
        <f t="shared" si="19"/>
        <v>33920</v>
      </c>
      <c r="AH19" s="13">
        <f t="shared" si="20"/>
        <v>9856</v>
      </c>
      <c r="AI19" s="13">
        <f t="shared" si="21"/>
        <v>24064</v>
      </c>
      <c r="AJ19" s="12" t="s">
        <v>199</v>
      </c>
      <c r="AK19">
        <v>100</v>
      </c>
      <c r="AN19" s="20" t="s">
        <v>174</v>
      </c>
      <c r="AO19" s="23">
        <v>6980</v>
      </c>
      <c r="AP19" s="23">
        <v>4870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>
        <f t="shared" si="22"/>
        <v>11850</v>
      </c>
    </row>
    <row r="20" spans="1:48" x14ac:dyDescent="0.35">
      <c r="A20" t="s">
        <v>7</v>
      </c>
      <c r="B20" t="s">
        <v>100</v>
      </c>
      <c r="C20" t="s">
        <v>158</v>
      </c>
      <c r="D20" s="12">
        <v>55</v>
      </c>
      <c r="E20" s="12">
        <f>VLOOKUP(C20,Information!$B$24:$C$42,2)</f>
        <v>3</v>
      </c>
      <c r="F20" s="12">
        <f t="shared" si="0"/>
        <v>165</v>
      </c>
      <c r="G20" s="12">
        <v>600</v>
      </c>
      <c r="H20" s="13">
        <v>66</v>
      </c>
      <c r="I20" s="13">
        <f t="shared" si="1"/>
        <v>39600</v>
      </c>
      <c r="J20" s="13">
        <f t="shared" si="2"/>
        <v>10890</v>
      </c>
      <c r="K20" s="13">
        <f t="shared" si="3"/>
        <v>28710</v>
      </c>
      <c r="L20" s="13">
        <v>35</v>
      </c>
      <c r="M20" s="13">
        <f t="shared" si="4"/>
        <v>21000</v>
      </c>
      <c r="N20" s="13">
        <f t="shared" si="5"/>
        <v>5775</v>
      </c>
      <c r="O20" s="13">
        <f t="shared" si="6"/>
        <v>15225</v>
      </c>
      <c r="P20" s="13">
        <v>12</v>
      </c>
      <c r="Q20" s="13">
        <f t="shared" si="7"/>
        <v>7200</v>
      </c>
      <c r="R20" s="13">
        <f t="shared" si="8"/>
        <v>1980</v>
      </c>
      <c r="S20" s="13">
        <f t="shared" si="9"/>
        <v>5220</v>
      </c>
      <c r="T20" s="13">
        <v>15</v>
      </c>
      <c r="U20" s="13">
        <f t="shared" si="10"/>
        <v>9000</v>
      </c>
      <c r="V20" s="13">
        <f t="shared" si="11"/>
        <v>2475</v>
      </c>
      <c r="W20" s="13">
        <f t="shared" si="12"/>
        <v>6525</v>
      </c>
      <c r="X20" s="13">
        <v>33</v>
      </c>
      <c r="Y20" s="13">
        <f t="shared" si="13"/>
        <v>19800</v>
      </c>
      <c r="Z20" s="13">
        <f t="shared" si="14"/>
        <v>5445</v>
      </c>
      <c r="AA20" s="13">
        <f t="shared" si="15"/>
        <v>14355</v>
      </c>
      <c r="AB20" s="13">
        <v>50</v>
      </c>
      <c r="AC20" s="13">
        <f t="shared" si="16"/>
        <v>30000</v>
      </c>
      <c r="AD20" s="13">
        <f t="shared" si="17"/>
        <v>8250</v>
      </c>
      <c r="AE20" s="13">
        <f t="shared" si="18"/>
        <v>21750</v>
      </c>
      <c r="AF20" s="13">
        <v>45</v>
      </c>
      <c r="AG20" s="13">
        <f t="shared" si="19"/>
        <v>27000</v>
      </c>
      <c r="AH20" s="13">
        <f t="shared" si="20"/>
        <v>7425</v>
      </c>
      <c r="AI20" s="13">
        <f t="shared" si="21"/>
        <v>19575</v>
      </c>
      <c r="AJ20" s="12" t="s">
        <v>199</v>
      </c>
      <c r="AK20">
        <v>94</v>
      </c>
      <c r="AN20" s="20" t="s">
        <v>175</v>
      </c>
      <c r="AO20" s="23">
        <v>3750</v>
      </c>
      <c r="AP20" s="23">
        <v>2000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>
        <f t="shared" si="22"/>
        <v>5750</v>
      </c>
    </row>
    <row r="21" spans="1:48" x14ac:dyDescent="0.35">
      <c r="A21" t="s">
        <v>7</v>
      </c>
      <c r="B21" t="s">
        <v>100</v>
      </c>
      <c r="C21" t="s">
        <v>171</v>
      </c>
      <c r="D21" s="12">
        <v>55</v>
      </c>
      <c r="E21" s="12">
        <f>VLOOKUP(C21,Information!$B$24:$C$42,2)</f>
        <v>3.2</v>
      </c>
      <c r="F21" s="12">
        <f t="shared" si="0"/>
        <v>176</v>
      </c>
      <c r="G21" s="12">
        <v>600</v>
      </c>
      <c r="H21" s="13">
        <v>35</v>
      </c>
      <c r="I21" s="13">
        <f t="shared" si="1"/>
        <v>21000</v>
      </c>
      <c r="J21" s="13">
        <f t="shared" si="2"/>
        <v>6160</v>
      </c>
      <c r="K21" s="13">
        <f t="shared" si="3"/>
        <v>14840</v>
      </c>
      <c r="L21" s="13">
        <v>14</v>
      </c>
      <c r="M21" s="13">
        <f t="shared" si="4"/>
        <v>8400</v>
      </c>
      <c r="N21" s="13">
        <f t="shared" si="5"/>
        <v>2464</v>
      </c>
      <c r="O21" s="13">
        <f t="shared" si="6"/>
        <v>5936</v>
      </c>
      <c r="P21" s="13"/>
      <c r="Q21" s="13">
        <f t="shared" si="7"/>
        <v>0</v>
      </c>
      <c r="R21" s="13">
        <f t="shared" si="8"/>
        <v>0</v>
      </c>
      <c r="S21" s="13">
        <f t="shared" si="9"/>
        <v>0</v>
      </c>
      <c r="T21" s="13"/>
      <c r="U21" s="13">
        <f t="shared" si="10"/>
        <v>0</v>
      </c>
      <c r="V21" s="13">
        <f t="shared" si="11"/>
        <v>0</v>
      </c>
      <c r="W21" s="13">
        <f t="shared" si="12"/>
        <v>0</v>
      </c>
      <c r="X21" s="13"/>
      <c r="Y21" s="13">
        <f t="shared" si="13"/>
        <v>0</v>
      </c>
      <c r="Z21" s="13">
        <f t="shared" si="14"/>
        <v>0</v>
      </c>
      <c r="AA21" s="13">
        <f t="shared" si="15"/>
        <v>0</v>
      </c>
      <c r="AB21" s="13"/>
      <c r="AC21" s="13">
        <f t="shared" si="16"/>
        <v>0</v>
      </c>
      <c r="AD21" s="13">
        <f t="shared" si="17"/>
        <v>0</v>
      </c>
      <c r="AE21" s="13">
        <f t="shared" si="18"/>
        <v>0</v>
      </c>
      <c r="AF21" s="13"/>
      <c r="AG21" s="13">
        <f t="shared" si="19"/>
        <v>0</v>
      </c>
      <c r="AH21" s="13">
        <f t="shared" si="20"/>
        <v>0</v>
      </c>
      <c r="AI21" s="13">
        <f t="shared" si="21"/>
        <v>0</v>
      </c>
      <c r="AJ21" s="12" t="s">
        <v>199</v>
      </c>
      <c r="AK21">
        <v>90</v>
      </c>
      <c r="AN21" s="20" t="s">
        <v>173</v>
      </c>
      <c r="AO21" s="23">
        <v>0</v>
      </c>
      <c r="AP21" s="23">
        <v>3500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>
        <f t="shared" si="22"/>
        <v>3500</v>
      </c>
    </row>
    <row r="22" spans="1:48" x14ac:dyDescent="0.35">
      <c r="A22" t="s">
        <v>7</v>
      </c>
      <c r="B22" t="s">
        <v>100</v>
      </c>
      <c r="C22" t="s">
        <v>191</v>
      </c>
      <c r="D22" s="12">
        <v>55</v>
      </c>
      <c r="E22" s="12">
        <f>VLOOKUP(C22,Information!$B$24:$C$42,2)</f>
        <v>3.2</v>
      </c>
      <c r="F22" s="12">
        <f t="shared" si="0"/>
        <v>176</v>
      </c>
      <c r="G22" s="12">
        <v>615</v>
      </c>
      <c r="H22" s="13">
        <v>57</v>
      </c>
      <c r="I22" s="13">
        <f t="shared" si="1"/>
        <v>35055</v>
      </c>
      <c r="J22" s="13">
        <f t="shared" si="2"/>
        <v>10032</v>
      </c>
      <c r="K22" s="13">
        <f t="shared" si="3"/>
        <v>25023</v>
      </c>
      <c r="L22" s="13">
        <v>35</v>
      </c>
      <c r="M22" s="13">
        <f t="shared" si="4"/>
        <v>21525</v>
      </c>
      <c r="N22" s="13">
        <f t="shared" si="5"/>
        <v>6160</v>
      </c>
      <c r="O22" s="13">
        <f t="shared" si="6"/>
        <v>15365</v>
      </c>
      <c r="P22" s="13"/>
      <c r="Q22" s="13">
        <f t="shared" si="7"/>
        <v>0</v>
      </c>
      <c r="R22" s="13">
        <f t="shared" si="8"/>
        <v>0</v>
      </c>
      <c r="S22" s="13">
        <f t="shared" si="9"/>
        <v>0</v>
      </c>
      <c r="T22" s="13"/>
      <c r="U22" s="13">
        <f t="shared" si="10"/>
        <v>0</v>
      </c>
      <c r="V22" s="13">
        <f t="shared" si="11"/>
        <v>0</v>
      </c>
      <c r="W22" s="13">
        <f t="shared" si="12"/>
        <v>0</v>
      </c>
      <c r="X22" s="13"/>
      <c r="Y22" s="13">
        <f t="shared" si="13"/>
        <v>0</v>
      </c>
      <c r="Z22" s="13">
        <f t="shared" si="14"/>
        <v>0</v>
      </c>
      <c r="AA22" s="13">
        <f t="shared" si="15"/>
        <v>0</v>
      </c>
      <c r="AB22" s="13"/>
      <c r="AC22" s="13">
        <f t="shared" si="16"/>
        <v>0</v>
      </c>
      <c r="AD22" s="13">
        <f t="shared" si="17"/>
        <v>0</v>
      </c>
      <c r="AE22" s="13">
        <f t="shared" si="18"/>
        <v>0</v>
      </c>
      <c r="AF22" s="13"/>
      <c r="AG22" s="13">
        <f t="shared" si="19"/>
        <v>0</v>
      </c>
      <c r="AH22" s="13">
        <f t="shared" si="20"/>
        <v>0</v>
      </c>
      <c r="AI22" s="13">
        <f t="shared" si="21"/>
        <v>0</v>
      </c>
      <c r="AJ22" s="12" t="s">
        <v>199</v>
      </c>
      <c r="AK22">
        <v>93</v>
      </c>
      <c r="AN22" s="20" t="s">
        <v>159</v>
      </c>
      <c r="AO22" s="23">
        <v>306</v>
      </c>
      <c r="AP22" s="23">
        <v>875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>
        <f t="shared" si="22"/>
        <v>1181</v>
      </c>
    </row>
    <row r="23" spans="1:48" x14ac:dyDescent="0.35">
      <c r="A23" t="s">
        <v>8</v>
      </c>
      <c r="B23" t="s">
        <v>101</v>
      </c>
      <c r="C23" t="s">
        <v>157</v>
      </c>
      <c r="D23" s="12">
        <v>65</v>
      </c>
      <c r="E23" s="12">
        <f>VLOOKUP(C23,Information!$B$24:$C$42,2)</f>
        <v>2.8</v>
      </c>
      <c r="F23" s="12">
        <f t="shared" si="0"/>
        <v>182</v>
      </c>
      <c r="G23" s="12">
        <v>584</v>
      </c>
      <c r="H23" s="13">
        <v>51</v>
      </c>
      <c r="I23" s="13">
        <f t="shared" si="1"/>
        <v>29784</v>
      </c>
      <c r="J23" s="13">
        <f t="shared" si="2"/>
        <v>9282</v>
      </c>
      <c r="K23" s="13">
        <f t="shared" si="3"/>
        <v>20502</v>
      </c>
      <c r="L23" s="13">
        <v>78</v>
      </c>
      <c r="M23" s="13">
        <f t="shared" si="4"/>
        <v>45552</v>
      </c>
      <c r="N23" s="13">
        <f t="shared" si="5"/>
        <v>14196</v>
      </c>
      <c r="O23" s="13">
        <f t="shared" si="6"/>
        <v>31356</v>
      </c>
      <c r="P23" s="13">
        <v>193</v>
      </c>
      <c r="Q23" s="13">
        <f t="shared" si="7"/>
        <v>112712</v>
      </c>
      <c r="R23" s="13">
        <f t="shared" si="8"/>
        <v>35126</v>
      </c>
      <c r="S23" s="13">
        <f t="shared" si="9"/>
        <v>77586</v>
      </c>
      <c r="T23" s="13">
        <v>0</v>
      </c>
      <c r="U23" s="13">
        <f t="shared" si="10"/>
        <v>0</v>
      </c>
      <c r="V23" s="13">
        <f t="shared" si="11"/>
        <v>0</v>
      </c>
      <c r="W23" s="13">
        <f t="shared" si="12"/>
        <v>0</v>
      </c>
      <c r="X23" s="13">
        <v>0</v>
      </c>
      <c r="Y23" s="13">
        <f t="shared" si="13"/>
        <v>0</v>
      </c>
      <c r="Z23" s="13">
        <f t="shared" si="14"/>
        <v>0</v>
      </c>
      <c r="AA23" s="13">
        <f t="shared" si="15"/>
        <v>0</v>
      </c>
      <c r="AB23" s="13">
        <v>0</v>
      </c>
      <c r="AC23" s="13">
        <f t="shared" si="16"/>
        <v>0</v>
      </c>
      <c r="AD23" s="13">
        <f t="shared" si="17"/>
        <v>0</v>
      </c>
      <c r="AE23" s="13">
        <f t="shared" si="18"/>
        <v>0</v>
      </c>
      <c r="AF23" s="13">
        <v>0</v>
      </c>
      <c r="AG23" s="13">
        <f t="shared" si="19"/>
        <v>0</v>
      </c>
      <c r="AH23" s="13">
        <f t="shared" si="20"/>
        <v>0</v>
      </c>
      <c r="AI23" s="13">
        <f t="shared" si="21"/>
        <v>0</v>
      </c>
      <c r="AJ23" s="12" t="s">
        <v>199</v>
      </c>
      <c r="AK23">
        <v>94</v>
      </c>
      <c r="AN23" s="20" t="s">
        <v>171</v>
      </c>
      <c r="AO23" s="23">
        <v>179887</v>
      </c>
      <c r="AP23" s="23">
        <v>102220</v>
      </c>
      <c r="AQ23" s="23">
        <v>1440</v>
      </c>
      <c r="AR23" s="23">
        <v>840</v>
      </c>
      <c r="AS23" s="23">
        <v>8520</v>
      </c>
      <c r="AT23" s="23">
        <v>3480</v>
      </c>
      <c r="AU23" s="23">
        <v>3720</v>
      </c>
      <c r="AV23">
        <f t="shared" si="22"/>
        <v>300107</v>
      </c>
    </row>
    <row r="24" spans="1:48" x14ac:dyDescent="0.35">
      <c r="A24" t="s">
        <v>8</v>
      </c>
      <c r="B24" t="s">
        <v>101</v>
      </c>
      <c r="C24" t="s">
        <v>158</v>
      </c>
      <c r="D24" s="12">
        <v>65</v>
      </c>
      <c r="E24" s="12">
        <f>VLOOKUP(C24,Information!$B$24:$C$42,2)</f>
        <v>3</v>
      </c>
      <c r="F24" s="12">
        <f t="shared" si="0"/>
        <v>195</v>
      </c>
      <c r="G24" s="12">
        <v>650</v>
      </c>
      <c r="H24" s="13">
        <v>158</v>
      </c>
      <c r="I24" s="13">
        <f t="shared" si="1"/>
        <v>102700</v>
      </c>
      <c r="J24" s="13">
        <f t="shared" si="2"/>
        <v>30810</v>
      </c>
      <c r="K24" s="13">
        <f t="shared" si="3"/>
        <v>71890</v>
      </c>
      <c r="L24" s="13">
        <v>113</v>
      </c>
      <c r="M24" s="13">
        <f t="shared" si="4"/>
        <v>73450</v>
      </c>
      <c r="N24" s="13">
        <f t="shared" si="5"/>
        <v>22035</v>
      </c>
      <c r="O24" s="13">
        <f t="shared" si="6"/>
        <v>51415</v>
      </c>
      <c r="P24" s="13">
        <v>250</v>
      </c>
      <c r="Q24" s="13">
        <f t="shared" si="7"/>
        <v>162500</v>
      </c>
      <c r="R24" s="13">
        <f t="shared" si="8"/>
        <v>48750</v>
      </c>
      <c r="S24" s="13">
        <f t="shared" si="9"/>
        <v>113750</v>
      </c>
      <c r="T24" s="13"/>
      <c r="U24" s="13">
        <f t="shared" si="10"/>
        <v>0</v>
      </c>
      <c r="V24" s="13">
        <f t="shared" si="11"/>
        <v>0</v>
      </c>
      <c r="W24" s="13">
        <f t="shared" si="12"/>
        <v>0</v>
      </c>
      <c r="X24" s="13"/>
      <c r="Y24" s="13">
        <f t="shared" si="13"/>
        <v>0</v>
      </c>
      <c r="Z24" s="13">
        <f t="shared" si="14"/>
        <v>0</v>
      </c>
      <c r="AA24" s="13">
        <f t="shared" si="15"/>
        <v>0</v>
      </c>
      <c r="AB24" s="13"/>
      <c r="AC24" s="13">
        <f t="shared" si="16"/>
        <v>0</v>
      </c>
      <c r="AD24" s="13">
        <f t="shared" si="17"/>
        <v>0</v>
      </c>
      <c r="AE24" s="13">
        <f t="shared" si="18"/>
        <v>0</v>
      </c>
      <c r="AF24" s="13"/>
      <c r="AG24" s="13">
        <f t="shared" si="19"/>
        <v>0</v>
      </c>
      <c r="AH24" s="13">
        <f t="shared" si="20"/>
        <v>0</v>
      </c>
      <c r="AI24" s="13">
        <f t="shared" si="21"/>
        <v>0</v>
      </c>
      <c r="AJ24" s="12" t="s">
        <v>199</v>
      </c>
      <c r="AK24">
        <v>97</v>
      </c>
      <c r="AN24" s="20" t="s">
        <v>162</v>
      </c>
      <c r="AO24" s="23">
        <v>8194</v>
      </c>
      <c r="AP24" s="23">
        <v>3440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>
        <f t="shared" si="22"/>
        <v>11634</v>
      </c>
    </row>
    <row r="25" spans="1:48" x14ac:dyDescent="0.35">
      <c r="A25" t="s">
        <v>8</v>
      </c>
      <c r="B25" t="s">
        <v>101</v>
      </c>
      <c r="C25" t="s">
        <v>169</v>
      </c>
      <c r="D25" s="12">
        <v>65</v>
      </c>
      <c r="E25" s="12">
        <f>VLOOKUP(C25,Information!$B$24:$C$42,2)</f>
        <v>3</v>
      </c>
      <c r="F25" s="12">
        <f t="shared" si="0"/>
        <v>195</v>
      </c>
      <c r="G25" s="12">
        <v>650</v>
      </c>
      <c r="H25" s="13">
        <v>3</v>
      </c>
      <c r="I25" s="13">
        <f t="shared" si="1"/>
        <v>1950</v>
      </c>
      <c r="J25" s="13">
        <f t="shared" si="2"/>
        <v>585</v>
      </c>
      <c r="K25" s="13">
        <f t="shared" si="3"/>
        <v>1365</v>
      </c>
      <c r="L25" s="13"/>
      <c r="M25" s="13">
        <f t="shared" si="4"/>
        <v>0</v>
      </c>
      <c r="N25" s="13">
        <f t="shared" si="5"/>
        <v>0</v>
      </c>
      <c r="O25" s="13">
        <f t="shared" si="6"/>
        <v>0</v>
      </c>
      <c r="P25" s="13"/>
      <c r="Q25" s="13">
        <f t="shared" si="7"/>
        <v>0</v>
      </c>
      <c r="R25" s="13">
        <f t="shared" si="8"/>
        <v>0</v>
      </c>
      <c r="S25" s="13">
        <f t="shared" si="9"/>
        <v>0</v>
      </c>
      <c r="T25" s="13"/>
      <c r="U25" s="13">
        <f t="shared" si="10"/>
        <v>0</v>
      </c>
      <c r="V25" s="13">
        <f t="shared" si="11"/>
        <v>0</v>
      </c>
      <c r="W25" s="13">
        <f t="shared" si="12"/>
        <v>0</v>
      </c>
      <c r="X25" s="13"/>
      <c r="Y25" s="13">
        <f t="shared" si="13"/>
        <v>0</v>
      </c>
      <c r="Z25" s="13">
        <f t="shared" si="14"/>
        <v>0</v>
      </c>
      <c r="AA25" s="13">
        <f t="shared" si="15"/>
        <v>0</v>
      </c>
      <c r="AB25" s="13"/>
      <c r="AC25" s="13">
        <f t="shared" si="16"/>
        <v>0</v>
      </c>
      <c r="AD25" s="13">
        <f t="shared" si="17"/>
        <v>0</v>
      </c>
      <c r="AE25" s="13">
        <f t="shared" si="18"/>
        <v>0</v>
      </c>
      <c r="AF25" s="13"/>
      <c r="AG25" s="13">
        <f t="shared" si="19"/>
        <v>0</v>
      </c>
      <c r="AH25" s="13">
        <f t="shared" si="20"/>
        <v>0</v>
      </c>
      <c r="AI25" s="13">
        <f t="shared" si="21"/>
        <v>0</v>
      </c>
      <c r="AJ25" s="12" t="s">
        <v>199</v>
      </c>
      <c r="AK25">
        <v>98</v>
      </c>
      <c r="AN25" s="20" t="s">
        <v>158</v>
      </c>
      <c r="AO25" s="23">
        <v>806649</v>
      </c>
      <c r="AP25" s="23">
        <v>602043</v>
      </c>
      <c r="AQ25" s="23">
        <v>500005</v>
      </c>
      <c r="AR25" s="23">
        <v>246539</v>
      </c>
      <c r="AS25" s="23">
        <v>414230</v>
      </c>
      <c r="AT25" s="23">
        <v>775545</v>
      </c>
      <c r="AU25" s="23">
        <v>694680</v>
      </c>
      <c r="AV25">
        <f t="shared" si="22"/>
        <v>4039691</v>
      </c>
    </row>
    <row r="26" spans="1:48" x14ac:dyDescent="0.35">
      <c r="A26" t="s">
        <v>8</v>
      </c>
      <c r="B26" t="s">
        <v>101</v>
      </c>
      <c r="C26" t="s">
        <v>173</v>
      </c>
      <c r="D26" s="12">
        <v>65</v>
      </c>
      <c r="E26" s="12">
        <f>VLOOKUP(C26,Information!$B$24:$C$42,2)</f>
        <v>3.2</v>
      </c>
      <c r="F26" s="12">
        <f t="shared" si="0"/>
        <v>208</v>
      </c>
      <c r="G26" s="12">
        <v>700</v>
      </c>
      <c r="H26" s="13"/>
      <c r="I26" s="13">
        <f t="shared" si="1"/>
        <v>0</v>
      </c>
      <c r="J26" s="13">
        <f t="shared" si="2"/>
        <v>0</v>
      </c>
      <c r="K26" s="13">
        <f t="shared" si="3"/>
        <v>0</v>
      </c>
      <c r="L26" s="13">
        <v>5</v>
      </c>
      <c r="M26" s="13">
        <f t="shared" si="4"/>
        <v>3500</v>
      </c>
      <c r="N26" s="13">
        <f t="shared" si="5"/>
        <v>1040</v>
      </c>
      <c r="O26" s="13">
        <f t="shared" si="6"/>
        <v>2460</v>
      </c>
      <c r="P26" s="13"/>
      <c r="Q26" s="13">
        <f t="shared" si="7"/>
        <v>0</v>
      </c>
      <c r="R26" s="13">
        <f t="shared" si="8"/>
        <v>0</v>
      </c>
      <c r="S26" s="13">
        <f t="shared" si="9"/>
        <v>0</v>
      </c>
      <c r="T26" s="13"/>
      <c r="U26" s="13">
        <f t="shared" si="10"/>
        <v>0</v>
      </c>
      <c r="V26" s="13">
        <f t="shared" si="11"/>
        <v>0</v>
      </c>
      <c r="W26" s="13">
        <f t="shared" si="12"/>
        <v>0</v>
      </c>
      <c r="X26" s="13"/>
      <c r="Y26" s="13">
        <f t="shared" si="13"/>
        <v>0</v>
      </c>
      <c r="Z26" s="13">
        <f t="shared" si="14"/>
        <v>0</v>
      </c>
      <c r="AA26" s="13">
        <f t="shared" si="15"/>
        <v>0</v>
      </c>
      <c r="AB26" s="13"/>
      <c r="AC26" s="13">
        <f t="shared" si="16"/>
        <v>0</v>
      </c>
      <c r="AD26" s="13">
        <f t="shared" si="17"/>
        <v>0</v>
      </c>
      <c r="AE26" s="13">
        <f t="shared" si="18"/>
        <v>0</v>
      </c>
      <c r="AF26" s="13"/>
      <c r="AG26" s="13">
        <f t="shared" si="19"/>
        <v>0</v>
      </c>
      <c r="AH26" s="13">
        <f t="shared" si="20"/>
        <v>0</v>
      </c>
      <c r="AI26" s="13">
        <f t="shared" si="21"/>
        <v>0</v>
      </c>
      <c r="AJ26" s="12" t="s">
        <v>199</v>
      </c>
      <c r="AK26">
        <v>98</v>
      </c>
      <c r="AN26" s="20" t="s">
        <v>170</v>
      </c>
      <c r="AO26" s="23">
        <v>900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>
        <f t="shared" si="22"/>
        <v>900</v>
      </c>
    </row>
    <row r="27" spans="1:48" x14ac:dyDescent="0.35">
      <c r="A27" t="s">
        <v>8</v>
      </c>
      <c r="B27" t="s">
        <v>101</v>
      </c>
      <c r="C27" t="s">
        <v>191</v>
      </c>
      <c r="D27" s="12">
        <v>65</v>
      </c>
      <c r="E27" s="12">
        <f>VLOOKUP(C27,Information!$B$24:$C$42,2)</f>
        <v>3.2</v>
      </c>
      <c r="F27" s="12">
        <f t="shared" si="0"/>
        <v>208</v>
      </c>
      <c r="G27" s="12">
        <v>700</v>
      </c>
      <c r="H27" s="13">
        <v>5</v>
      </c>
      <c r="I27" s="13">
        <f t="shared" si="1"/>
        <v>3500</v>
      </c>
      <c r="J27" s="13">
        <f t="shared" si="2"/>
        <v>1040</v>
      </c>
      <c r="K27" s="13">
        <f t="shared" si="3"/>
        <v>2460</v>
      </c>
      <c r="L27" s="13"/>
      <c r="M27" s="13">
        <f t="shared" si="4"/>
        <v>0</v>
      </c>
      <c r="N27" s="13">
        <f t="shared" si="5"/>
        <v>0</v>
      </c>
      <c r="O27" s="13">
        <f t="shared" si="6"/>
        <v>0</v>
      </c>
      <c r="P27" s="13"/>
      <c r="Q27" s="13">
        <f t="shared" si="7"/>
        <v>0</v>
      </c>
      <c r="R27" s="13">
        <f t="shared" si="8"/>
        <v>0</v>
      </c>
      <c r="S27" s="13">
        <f t="shared" si="9"/>
        <v>0</v>
      </c>
      <c r="T27" s="13"/>
      <c r="U27" s="13">
        <f t="shared" si="10"/>
        <v>0</v>
      </c>
      <c r="V27" s="13">
        <f t="shared" si="11"/>
        <v>0</v>
      </c>
      <c r="W27" s="13">
        <f t="shared" si="12"/>
        <v>0</v>
      </c>
      <c r="X27" s="13"/>
      <c r="Y27" s="13">
        <f t="shared" si="13"/>
        <v>0</v>
      </c>
      <c r="Z27" s="13">
        <f t="shared" si="14"/>
        <v>0</v>
      </c>
      <c r="AA27" s="13">
        <f t="shared" si="15"/>
        <v>0</v>
      </c>
      <c r="AB27" s="13"/>
      <c r="AC27" s="13">
        <f t="shared" si="16"/>
        <v>0</v>
      </c>
      <c r="AD27" s="13">
        <f t="shared" si="17"/>
        <v>0</v>
      </c>
      <c r="AE27" s="13">
        <f t="shared" si="18"/>
        <v>0</v>
      </c>
      <c r="AF27" s="13"/>
      <c r="AG27" s="13">
        <f t="shared" si="19"/>
        <v>0</v>
      </c>
      <c r="AH27" s="13">
        <f t="shared" si="20"/>
        <v>0</v>
      </c>
      <c r="AI27" s="13">
        <f t="shared" si="21"/>
        <v>0</v>
      </c>
      <c r="AJ27" s="12" t="s">
        <v>199</v>
      </c>
      <c r="AK27">
        <v>99</v>
      </c>
      <c r="AN27" s="20" t="s">
        <v>243</v>
      </c>
      <c r="AO27" s="23">
        <v>1683063</v>
      </c>
      <c r="AP27" s="23">
        <v>1398217</v>
      </c>
      <c r="AQ27" s="23">
        <v>1268483</v>
      </c>
      <c r="AR27" s="23">
        <v>1183648</v>
      </c>
      <c r="AS27" s="23">
        <v>1327442</v>
      </c>
      <c r="AT27" s="23">
        <v>1397084</v>
      </c>
      <c r="AU27" s="23">
        <v>1254936</v>
      </c>
      <c r="AV27">
        <f t="shared" si="22"/>
        <v>9512873</v>
      </c>
    </row>
    <row r="28" spans="1:48" x14ac:dyDescent="0.35">
      <c r="A28" t="s">
        <v>8</v>
      </c>
      <c r="B28" t="s">
        <v>101</v>
      </c>
      <c r="C28" t="s">
        <v>171</v>
      </c>
      <c r="D28" s="12">
        <v>65</v>
      </c>
      <c r="E28" s="12">
        <f>VLOOKUP(C28,Information!$B$24:$C$42,2)</f>
        <v>3.2</v>
      </c>
      <c r="F28" s="12">
        <f t="shared" si="0"/>
        <v>208</v>
      </c>
      <c r="G28" s="12">
        <v>700</v>
      </c>
      <c r="H28" s="13">
        <v>53</v>
      </c>
      <c r="I28" s="13">
        <f t="shared" si="1"/>
        <v>37100</v>
      </c>
      <c r="J28" s="13">
        <f t="shared" si="2"/>
        <v>11024</v>
      </c>
      <c r="K28" s="13">
        <f t="shared" si="3"/>
        <v>26076</v>
      </c>
      <c r="L28" s="13">
        <v>28</v>
      </c>
      <c r="M28" s="13">
        <f t="shared" si="4"/>
        <v>19600</v>
      </c>
      <c r="N28" s="13">
        <f t="shared" si="5"/>
        <v>5824</v>
      </c>
      <c r="O28" s="13">
        <f t="shared" si="6"/>
        <v>13776</v>
      </c>
      <c r="P28" s="13"/>
      <c r="Q28" s="13">
        <f t="shared" si="7"/>
        <v>0</v>
      </c>
      <c r="R28" s="13">
        <f t="shared" si="8"/>
        <v>0</v>
      </c>
      <c r="S28" s="13">
        <f t="shared" si="9"/>
        <v>0</v>
      </c>
      <c r="T28" s="13"/>
      <c r="U28" s="13">
        <f t="shared" si="10"/>
        <v>0</v>
      </c>
      <c r="V28" s="13">
        <f t="shared" si="11"/>
        <v>0</v>
      </c>
      <c r="W28" s="13">
        <f t="shared" si="12"/>
        <v>0</v>
      </c>
      <c r="X28" s="13"/>
      <c r="Y28" s="13">
        <f t="shared" si="13"/>
        <v>0</v>
      </c>
      <c r="Z28" s="13">
        <f t="shared" si="14"/>
        <v>0</v>
      </c>
      <c r="AA28" s="13">
        <f t="shared" si="15"/>
        <v>0</v>
      </c>
      <c r="AB28" s="13"/>
      <c r="AC28" s="13">
        <f t="shared" si="16"/>
        <v>0</v>
      </c>
      <c r="AD28" s="13">
        <f t="shared" si="17"/>
        <v>0</v>
      </c>
      <c r="AE28" s="13">
        <f t="shared" si="18"/>
        <v>0</v>
      </c>
      <c r="AF28" s="13"/>
      <c r="AG28" s="13">
        <f t="shared" si="19"/>
        <v>0</v>
      </c>
      <c r="AH28" s="13">
        <f t="shared" si="20"/>
        <v>0</v>
      </c>
      <c r="AI28" s="13">
        <f t="shared" si="21"/>
        <v>0</v>
      </c>
      <c r="AJ28" s="12" t="s">
        <v>199</v>
      </c>
      <c r="AK28">
        <v>93</v>
      </c>
    </row>
    <row r="29" spans="1:48" x14ac:dyDescent="0.35">
      <c r="A29" t="s">
        <v>52</v>
      </c>
      <c r="B29" s="2" t="s">
        <v>102</v>
      </c>
      <c r="C29" s="2" t="s">
        <v>157</v>
      </c>
      <c r="D29" s="12">
        <v>5</v>
      </c>
      <c r="E29" s="12">
        <f>VLOOKUP(C29,Information!$B$24:$C$42,2)</f>
        <v>2.8</v>
      </c>
      <c r="F29" s="12">
        <f t="shared" si="0"/>
        <v>14</v>
      </c>
      <c r="G29" s="12">
        <v>65</v>
      </c>
      <c r="H29" s="13">
        <v>728</v>
      </c>
      <c r="I29" s="13">
        <f t="shared" si="1"/>
        <v>47320</v>
      </c>
      <c r="J29" s="13">
        <f t="shared" si="2"/>
        <v>10192</v>
      </c>
      <c r="K29" s="13">
        <f t="shared" si="3"/>
        <v>37128</v>
      </c>
      <c r="L29" s="13">
        <v>871</v>
      </c>
      <c r="M29" s="13">
        <f t="shared" si="4"/>
        <v>56615</v>
      </c>
      <c r="N29" s="13">
        <f t="shared" si="5"/>
        <v>12194</v>
      </c>
      <c r="O29" s="13">
        <f t="shared" si="6"/>
        <v>44421</v>
      </c>
      <c r="P29" s="13">
        <v>913</v>
      </c>
      <c r="Q29" s="13">
        <f t="shared" si="7"/>
        <v>59345</v>
      </c>
      <c r="R29" s="13">
        <f t="shared" si="8"/>
        <v>12782</v>
      </c>
      <c r="S29" s="13">
        <f t="shared" si="9"/>
        <v>46563</v>
      </c>
      <c r="T29" s="13">
        <v>1800</v>
      </c>
      <c r="U29" s="13">
        <f t="shared" si="10"/>
        <v>117000</v>
      </c>
      <c r="V29" s="13">
        <f t="shared" si="11"/>
        <v>25200</v>
      </c>
      <c r="W29" s="13">
        <f t="shared" si="12"/>
        <v>91800</v>
      </c>
      <c r="X29" s="13">
        <v>1315</v>
      </c>
      <c r="Y29" s="13">
        <f t="shared" si="13"/>
        <v>85475</v>
      </c>
      <c r="Z29" s="13">
        <f t="shared" si="14"/>
        <v>18410</v>
      </c>
      <c r="AA29" s="13">
        <f t="shared" si="15"/>
        <v>67065</v>
      </c>
      <c r="AB29" s="13">
        <v>577</v>
      </c>
      <c r="AC29" s="13">
        <f t="shared" si="16"/>
        <v>37505</v>
      </c>
      <c r="AD29" s="13">
        <f t="shared" si="17"/>
        <v>8078</v>
      </c>
      <c r="AE29" s="13">
        <f t="shared" si="18"/>
        <v>29427</v>
      </c>
      <c r="AF29" s="13">
        <v>573</v>
      </c>
      <c r="AG29" s="13">
        <f t="shared" si="19"/>
        <v>37245</v>
      </c>
      <c r="AH29" s="13">
        <f t="shared" si="20"/>
        <v>8022</v>
      </c>
      <c r="AI29" s="13">
        <f t="shared" si="21"/>
        <v>29223</v>
      </c>
      <c r="AJ29" s="12" t="s">
        <v>199</v>
      </c>
      <c r="AK29">
        <v>93</v>
      </c>
      <c r="AO29" t="s">
        <v>244</v>
      </c>
      <c r="AP29" t="s">
        <v>245</v>
      </c>
      <c r="AQ29" t="s">
        <v>246</v>
      </c>
      <c r="AR29" t="s">
        <v>247</v>
      </c>
      <c r="AS29" t="s">
        <v>248</v>
      </c>
      <c r="AT29" t="s">
        <v>249</v>
      </c>
      <c r="AU29" t="s">
        <v>250</v>
      </c>
      <c r="AV29" t="s">
        <v>257</v>
      </c>
    </row>
    <row r="30" spans="1:48" x14ac:dyDescent="0.35">
      <c r="A30" t="s">
        <v>52</v>
      </c>
      <c r="B30" s="2" t="s">
        <v>102</v>
      </c>
      <c r="C30" s="2" t="s">
        <v>158</v>
      </c>
      <c r="D30" s="12">
        <v>5</v>
      </c>
      <c r="E30" s="12">
        <f>VLOOKUP(C30,Information!$B$24:$C$42,2)</f>
        <v>3</v>
      </c>
      <c r="F30" s="12">
        <f t="shared" si="0"/>
        <v>15</v>
      </c>
      <c r="G30" s="12">
        <v>70</v>
      </c>
      <c r="H30" s="13">
        <v>890</v>
      </c>
      <c r="I30" s="13">
        <f t="shared" si="1"/>
        <v>62300</v>
      </c>
      <c r="J30" s="13">
        <f t="shared" si="2"/>
        <v>13350</v>
      </c>
      <c r="K30" s="13">
        <f t="shared" si="3"/>
        <v>48950</v>
      </c>
      <c r="L30" s="13">
        <v>765</v>
      </c>
      <c r="M30" s="13">
        <f t="shared" si="4"/>
        <v>53550</v>
      </c>
      <c r="N30" s="13">
        <f t="shared" si="5"/>
        <v>11475</v>
      </c>
      <c r="O30" s="13">
        <f t="shared" si="6"/>
        <v>42075</v>
      </c>
      <c r="P30" s="13">
        <v>521</v>
      </c>
      <c r="Q30" s="13">
        <f t="shared" si="7"/>
        <v>36470</v>
      </c>
      <c r="R30" s="13">
        <f t="shared" si="8"/>
        <v>7815</v>
      </c>
      <c r="S30" s="13">
        <f t="shared" si="9"/>
        <v>28655</v>
      </c>
      <c r="T30" s="13">
        <v>220</v>
      </c>
      <c r="U30" s="13">
        <f t="shared" si="10"/>
        <v>15400</v>
      </c>
      <c r="V30" s="13">
        <f t="shared" si="11"/>
        <v>3300</v>
      </c>
      <c r="W30" s="13">
        <f t="shared" si="12"/>
        <v>12100</v>
      </c>
      <c r="X30" s="13">
        <v>349</v>
      </c>
      <c r="Y30" s="13">
        <f t="shared" si="13"/>
        <v>24430</v>
      </c>
      <c r="Z30" s="13">
        <f t="shared" si="14"/>
        <v>5235</v>
      </c>
      <c r="AA30" s="13">
        <f t="shared" si="15"/>
        <v>19195</v>
      </c>
      <c r="AB30" s="13">
        <v>1385</v>
      </c>
      <c r="AC30" s="13">
        <f t="shared" si="16"/>
        <v>96950</v>
      </c>
      <c r="AD30" s="13">
        <f t="shared" si="17"/>
        <v>20775</v>
      </c>
      <c r="AE30" s="13">
        <f t="shared" si="18"/>
        <v>76175</v>
      </c>
      <c r="AF30" s="13">
        <v>1290</v>
      </c>
      <c r="AG30" s="13">
        <f t="shared" si="19"/>
        <v>90300</v>
      </c>
      <c r="AH30" s="13">
        <f t="shared" si="20"/>
        <v>19350</v>
      </c>
      <c r="AI30" s="13">
        <f t="shared" si="21"/>
        <v>70950</v>
      </c>
      <c r="AJ30" s="12" t="s">
        <v>199</v>
      </c>
      <c r="AK30">
        <v>93</v>
      </c>
      <c r="AN30" t="s">
        <v>157</v>
      </c>
      <c r="AO30">
        <v>509230</v>
      </c>
      <c r="AP30">
        <v>574662</v>
      </c>
      <c r="AQ30">
        <v>767038</v>
      </c>
      <c r="AR30">
        <v>936269</v>
      </c>
      <c r="AS30">
        <v>904692</v>
      </c>
      <c r="AT30">
        <v>618059</v>
      </c>
      <c r="AU30">
        <v>556536</v>
      </c>
      <c r="AV30">
        <v>4866486</v>
      </c>
    </row>
    <row r="31" spans="1:48" x14ac:dyDescent="0.35">
      <c r="A31" t="s">
        <v>52</v>
      </c>
      <c r="B31" s="2" t="s">
        <v>102</v>
      </c>
      <c r="C31" s="2" t="s">
        <v>162</v>
      </c>
      <c r="D31" s="12">
        <v>5</v>
      </c>
      <c r="E31" s="12">
        <f>VLOOKUP(C31,Information!$B$24:$C$42,2)</f>
        <v>3</v>
      </c>
      <c r="F31" s="12">
        <f t="shared" si="0"/>
        <v>15</v>
      </c>
      <c r="G31" s="12">
        <v>70</v>
      </c>
      <c r="H31" s="13">
        <v>23</v>
      </c>
      <c r="I31" s="13">
        <f t="shared" si="1"/>
        <v>1610</v>
      </c>
      <c r="J31" s="13">
        <f t="shared" si="2"/>
        <v>345</v>
      </c>
      <c r="K31" s="13">
        <f t="shared" si="3"/>
        <v>1265</v>
      </c>
      <c r="L31" s="13">
        <v>5</v>
      </c>
      <c r="M31" s="13">
        <f t="shared" si="4"/>
        <v>350</v>
      </c>
      <c r="N31" s="13">
        <f t="shared" si="5"/>
        <v>75</v>
      </c>
      <c r="O31" s="13">
        <f t="shared" si="6"/>
        <v>275</v>
      </c>
      <c r="P31" s="13"/>
      <c r="Q31" s="13">
        <f t="shared" si="7"/>
        <v>0</v>
      </c>
      <c r="R31" s="13">
        <f t="shared" si="8"/>
        <v>0</v>
      </c>
      <c r="S31" s="13">
        <f t="shared" si="9"/>
        <v>0</v>
      </c>
      <c r="T31" s="13"/>
      <c r="U31" s="13">
        <f t="shared" si="10"/>
        <v>0</v>
      </c>
      <c r="V31" s="13">
        <f t="shared" si="11"/>
        <v>0</v>
      </c>
      <c r="W31" s="13">
        <f t="shared" si="12"/>
        <v>0</v>
      </c>
      <c r="X31" s="13"/>
      <c r="Y31" s="13">
        <f t="shared" si="13"/>
        <v>0</v>
      </c>
      <c r="Z31" s="13">
        <f t="shared" si="14"/>
        <v>0</v>
      </c>
      <c r="AA31" s="13">
        <f t="shared" si="15"/>
        <v>0</v>
      </c>
      <c r="AB31" s="13"/>
      <c r="AC31" s="13">
        <f t="shared" si="16"/>
        <v>0</v>
      </c>
      <c r="AD31" s="13">
        <f t="shared" si="17"/>
        <v>0</v>
      </c>
      <c r="AE31" s="13">
        <f t="shared" si="18"/>
        <v>0</v>
      </c>
      <c r="AF31" s="13"/>
      <c r="AG31" s="13">
        <f t="shared" si="19"/>
        <v>0</v>
      </c>
      <c r="AH31" s="13">
        <f t="shared" si="20"/>
        <v>0</v>
      </c>
      <c r="AI31" s="13">
        <f t="shared" si="21"/>
        <v>0</v>
      </c>
      <c r="AJ31" s="12" t="s">
        <v>199</v>
      </c>
      <c r="AK31">
        <v>93</v>
      </c>
      <c r="AN31" t="s">
        <v>192</v>
      </c>
      <c r="AO31">
        <v>37200</v>
      </c>
      <c r="AP31">
        <v>41775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78975</v>
      </c>
    </row>
    <row r="32" spans="1:48" x14ac:dyDescent="0.35">
      <c r="A32" t="s">
        <v>52</v>
      </c>
      <c r="B32" s="2" t="s">
        <v>102</v>
      </c>
      <c r="C32" s="2" t="s">
        <v>169</v>
      </c>
      <c r="D32" s="12">
        <v>5</v>
      </c>
      <c r="E32" s="12">
        <f>VLOOKUP(C32,Information!$B$24:$C$42,2)</f>
        <v>3</v>
      </c>
      <c r="F32" s="12">
        <f t="shared" si="0"/>
        <v>15</v>
      </c>
      <c r="G32" s="12">
        <v>70</v>
      </c>
      <c r="H32" s="13">
        <v>15</v>
      </c>
      <c r="I32" s="13">
        <f t="shared" si="1"/>
        <v>1050</v>
      </c>
      <c r="J32" s="13">
        <f t="shared" si="2"/>
        <v>225</v>
      </c>
      <c r="K32" s="13">
        <f t="shared" si="3"/>
        <v>825</v>
      </c>
      <c r="L32" s="13"/>
      <c r="M32" s="13">
        <f t="shared" si="4"/>
        <v>0</v>
      </c>
      <c r="N32" s="13">
        <f t="shared" si="5"/>
        <v>0</v>
      </c>
      <c r="O32" s="13">
        <f t="shared" si="6"/>
        <v>0</v>
      </c>
      <c r="P32" s="13"/>
      <c r="Q32" s="13">
        <f t="shared" si="7"/>
        <v>0</v>
      </c>
      <c r="R32" s="13">
        <f t="shared" si="8"/>
        <v>0</v>
      </c>
      <c r="S32" s="13">
        <f t="shared" si="9"/>
        <v>0</v>
      </c>
      <c r="T32" s="13"/>
      <c r="U32" s="13">
        <f t="shared" si="10"/>
        <v>0</v>
      </c>
      <c r="V32" s="13">
        <f t="shared" si="11"/>
        <v>0</v>
      </c>
      <c r="W32" s="13">
        <f t="shared" si="12"/>
        <v>0</v>
      </c>
      <c r="X32" s="13"/>
      <c r="Y32" s="13">
        <f t="shared" si="13"/>
        <v>0</v>
      </c>
      <c r="Z32" s="13">
        <f t="shared" si="14"/>
        <v>0</v>
      </c>
      <c r="AA32" s="13">
        <f t="shared" si="15"/>
        <v>0</v>
      </c>
      <c r="AB32" s="13"/>
      <c r="AC32" s="13">
        <f t="shared" si="16"/>
        <v>0</v>
      </c>
      <c r="AD32" s="13">
        <f t="shared" si="17"/>
        <v>0</v>
      </c>
      <c r="AE32" s="13">
        <f t="shared" si="18"/>
        <v>0</v>
      </c>
      <c r="AF32" s="13"/>
      <c r="AG32" s="13">
        <f t="shared" si="19"/>
        <v>0</v>
      </c>
      <c r="AH32" s="13">
        <f t="shared" si="20"/>
        <v>0</v>
      </c>
      <c r="AI32" s="13">
        <f t="shared" si="21"/>
        <v>0</v>
      </c>
      <c r="AJ32" s="12" t="s">
        <v>199</v>
      </c>
      <c r="AK32">
        <v>99</v>
      </c>
      <c r="AN32" t="s">
        <v>167</v>
      </c>
      <c r="AO32">
        <v>3847</v>
      </c>
      <c r="AP32">
        <v>2982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6829</v>
      </c>
    </row>
    <row r="33" spans="1:48" x14ac:dyDescent="0.35">
      <c r="A33" t="s">
        <v>11</v>
      </c>
      <c r="B33" t="s">
        <v>96</v>
      </c>
      <c r="C33" s="2" t="s">
        <v>157</v>
      </c>
      <c r="D33" s="12">
        <v>5</v>
      </c>
      <c r="E33" s="12">
        <f>VLOOKUP(C33,Information!$B$24:$C$42,2)</f>
        <v>2.8</v>
      </c>
      <c r="F33" s="12">
        <f t="shared" si="0"/>
        <v>14</v>
      </c>
      <c r="G33" s="12">
        <v>45</v>
      </c>
      <c r="H33" s="13">
        <v>787</v>
      </c>
      <c r="I33" s="13">
        <f t="shared" si="1"/>
        <v>35415</v>
      </c>
      <c r="J33" s="13">
        <f t="shared" si="2"/>
        <v>11018</v>
      </c>
      <c r="K33" s="13">
        <f t="shared" si="3"/>
        <v>24397</v>
      </c>
      <c r="L33" s="13">
        <v>478</v>
      </c>
      <c r="M33" s="13">
        <f t="shared" si="4"/>
        <v>21510</v>
      </c>
      <c r="N33" s="13">
        <f t="shared" si="5"/>
        <v>6692</v>
      </c>
      <c r="O33" s="13">
        <f t="shared" si="6"/>
        <v>14818</v>
      </c>
      <c r="P33" s="13">
        <v>1235</v>
      </c>
      <c r="Q33" s="13">
        <f t="shared" si="7"/>
        <v>55575</v>
      </c>
      <c r="R33" s="13">
        <f t="shared" si="8"/>
        <v>17290</v>
      </c>
      <c r="S33" s="13">
        <f t="shared" si="9"/>
        <v>38285</v>
      </c>
      <c r="T33" s="13">
        <v>1450</v>
      </c>
      <c r="U33" s="13">
        <f t="shared" si="10"/>
        <v>65250</v>
      </c>
      <c r="V33" s="13">
        <f t="shared" si="11"/>
        <v>20300</v>
      </c>
      <c r="W33" s="13">
        <f t="shared" si="12"/>
        <v>44950</v>
      </c>
      <c r="X33" s="13">
        <v>1728</v>
      </c>
      <c r="Y33" s="13">
        <f t="shared" si="13"/>
        <v>77760</v>
      </c>
      <c r="Z33" s="13">
        <f t="shared" si="14"/>
        <v>24192</v>
      </c>
      <c r="AA33" s="13">
        <f t="shared" si="15"/>
        <v>53568</v>
      </c>
      <c r="AB33" s="13">
        <v>1182</v>
      </c>
      <c r="AC33" s="13">
        <f t="shared" si="16"/>
        <v>53190</v>
      </c>
      <c r="AD33" s="13">
        <f t="shared" si="17"/>
        <v>16548</v>
      </c>
      <c r="AE33" s="13">
        <f t="shared" si="18"/>
        <v>36642</v>
      </c>
      <c r="AF33" s="13">
        <v>999</v>
      </c>
      <c r="AG33" s="13">
        <f t="shared" si="19"/>
        <v>44955</v>
      </c>
      <c r="AH33" s="13">
        <f t="shared" si="20"/>
        <v>13986</v>
      </c>
      <c r="AI33" s="13">
        <f t="shared" si="21"/>
        <v>30969</v>
      </c>
      <c r="AJ33" s="12" t="s">
        <v>199</v>
      </c>
      <c r="AK33">
        <v>97</v>
      </c>
      <c r="AN33" t="s">
        <v>190</v>
      </c>
      <c r="AO33">
        <v>6500</v>
      </c>
      <c r="AP33">
        <v>3250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9750</v>
      </c>
    </row>
    <row r="34" spans="1:48" x14ac:dyDescent="0.35">
      <c r="A34" t="s">
        <v>11</v>
      </c>
      <c r="B34" t="s">
        <v>96</v>
      </c>
      <c r="C34" s="2" t="s">
        <v>158</v>
      </c>
      <c r="D34" s="12">
        <v>5</v>
      </c>
      <c r="E34" s="12">
        <f>VLOOKUP(C34,Information!$B$24:$C$42,2)</f>
        <v>3</v>
      </c>
      <c r="F34" s="12">
        <f t="shared" si="0"/>
        <v>15</v>
      </c>
      <c r="G34" s="12">
        <v>50</v>
      </c>
      <c r="H34" s="13">
        <v>860</v>
      </c>
      <c r="I34" s="13">
        <f t="shared" si="1"/>
        <v>43000</v>
      </c>
      <c r="J34" s="13">
        <f t="shared" si="2"/>
        <v>12900</v>
      </c>
      <c r="K34" s="13">
        <f t="shared" si="3"/>
        <v>30100</v>
      </c>
      <c r="L34" s="13">
        <v>744</v>
      </c>
      <c r="M34" s="13">
        <f t="shared" si="4"/>
        <v>37200</v>
      </c>
      <c r="N34" s="13">
        <f t="shared" si="5"/>
        <v>11160</v>
      </c>
      <c r="O34" s="13">
        <f t="shared" si="6"/>
        <v>26040</v>
      </c>
      <c r="P34" s="13">
        <v>343</v>
      </c>
      <c r="Q34" s="13">
        <f t="shared" si="7"/>
        <v>17150</v>
      </c>
      <c r="R34" s="13">
        <f t="shared" si="8"/>
        <v>5145</v>
      </c>
      <c r="S34" s="13">
        <f t="shared" si="9"/>
        <v>12005</v>
      </c>
      <c r="T34" s="13">
        <v>320</v>
      </c>
      <c r="U34" s="13">
        <f t="shared" si="10"/>
        <v>16000</v>
      </c>
      <c r="V34" s="13">
        <f t="shared" si="11"/>
        <v>4800</v>
      </c>
      <c r="W34" s="13">
        <f t="shared" si="12"/>
        <v>11200</v>
      </c>
      <c r="X34" s="13">
        <v>287</v>
      </c>
      <c r="Y34" s="13">
        <f t="shared" si="13"/>
        <v>14350</v>
      </c>
      <c r="Z34" s="13">
        <f t="shared" si="14"/>
        <v>4305</v>
      </c>
      <c r="AA34" s="13">
        <f t="shared" si="15"/>
        <v>10045</v>
      </c>
      <c r="AB34" s="13">
        <v>680</v>
      </c>
      <c r="AC34" s="13">
        <f t="shared" si="16"/>
        <v>34000</v>
      </c>
      <c r="AD34" s="13">
        <f t="shared" si="17"/>
        <v>10200</v>
      </c>
      <c r="AE34" s="13">
        <f t="shared" si="18"/>
        <v>23800</v>
      </c>
      <c r="AF34" s="13">
        <v>623</v>
      </c>
      <c r="AG34" s="13">
        <f t="shared" si="19"/>
        <v>31150</v>
      </c>
      <c r="AH34" s="13">
        <f t="shared" si="20"/>
        <v>9345</v>
      </c>
      <c r="AI34" s="13">
        <f t="shared" si="21"/>
        <v>21805</v>
      </c>
      <c r="AJ34" s="12" t="s">
        <v>199</v>
      </c>
      <c r="AK34">
        <v>96</v>
      </c>
      <c r="AN34" t="s">
        <v>191</v>
      </c>
      <c r="AO34">
        <v>115205</v>
      </c>
      <c r="AP34">
        <v>55775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170980</v>
      </c>
    </row>
    <row r="35" spans="1:48" x14ac:dyDescent="0.35">
      <c r="A35" t="s">
        <v>11</v>
      </c>
      <c r="B35" t="s">
        <v>96</v>
      </c>
      <c r="C35" s="2" t="s">
        <v>174</v>
      </c>
      <c r="D35" s="12">
        <v>5</v>
      </c>
      <c r="E35" s="12">
        <f>VLOOKUP(C35,Information!$B$24:$C$42,2)</f>
        <v>3.2</v>
      </c>
      <c r="F35" s="12">
        <f t="shared" si="0"/>
        <v>16</v>
      </c>
      <c r="G35" s="12">
        <v>60</v>
      </c>
      <c r="H35" s="13">
        <v>23</v>
      </c>
      <c r="I35" s="13">
        <f t="shared" si="1"/>
        <v>1380</v>
      </c>
      <c r="J35" s="13">
        <f t="shared" si="2"/>
        <v>368</v>
      </c>
      <c r="K35" s="13">
        <f t="shared" si="3"/>
        <v>1012</v>
      </c>
      <c r="L35" s="13">
        <v>35</v>
      </c>
      <c r="M35" s="13">
        <f t="shared" si="4"/>
        <v>2100</v>
      </c>
      <c r="N35" s="13">
        <f t="shared" si="5"/>
        <v>560</v>
      </c>
      <c r="O35" s="13">
        <f t="shared" si="6"/>
        <v>1540</v>
      </c>
      <c r="P35" s="13"/>
      <c r="Q35" s="13">
        <f t="shared" si="7"/>
        <v>0</v>
      </c>
      <c r="R35" s="13">
        <f t="shared" si="8"/>
        <v>0</v>
      </c>
      <c r="S35" s="13">
        <f t="shared" si="9"/>
        <v>0</v>
      </c>
      <c r="T35" s="13"/>
      <c r="U35" s="13">
        <f t="shared" si="10"/>
        <v>0</v>
      </c>
      <c r="V35" s="13">
        <f t="shared" si="11"/>
        <v>0</v>
      </c>
      <c r="W35" s="13">
        <f t="shared" si="12"/>
        <v>0</v>
      </c>
      <c r="X35" s="13"/>
      <c r="Y35" s="13">
        <f t="shared" si="13"/>
        <v>0</v>
      </c>
      <c r="Z35" s="13">
        <f t="shared" si="14"/>
        <v>0</v>
      </c>
      <c r="AA35" s="13">
        <f t="shared" si="15"/>
        <v>0</v>
      </c>
      <c r="AB35" s="13"/>
      <c r="AC35" s="13">
        <f t="shared" si="16"/>
        <v>0</v>
      </c>
      <c r="AD35" s="13">
        <f t="shared" si="17"/>
        <v>0</v>
      </c>
      <c r="AE35" s="13">
        <f t="shared" si="18"/>
        <v>0</v>
      </c>
      <c r="AF35" s="13"/>
      <c r="AG35" s="13">
        <f t="shared" si="19"/>
        <v>0</v>
      </c>
      <c r="AH35" s="13">
        <f t="shared" si="20"/>
        <v>0</v>
      </c>
      <c r="AI35" s="13">
        <f t="shared" si="21"/>
        <v>0</v>
      </c>
      <c r="AJ35" s="12" t="s">
        <v>199</v>
      </c>
      <c r="AK35">
        <v>95</v>
      </c>
      <c r="AN35" t="s">
        <v>169</v>
      </c>
      <c r="AO35">
        <v>4415</v>
      </c>
      <c r="AP35">
        <v>825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5240</v>
      </c>
    </row>
    <row r="36" spans="1:48" x14ac:dyDescent="0.35">
      <c r="A36" t="s">
        <v>27</v>
      </c>
      <c r="B36" t="s">
        <v>103</v>
      </c>
      <c r="C36" s="2" t="s">
        <v>157</v>
      </c>
      <c r="D36" s="12">
        <v>35</v>
      </c>
      <c r="E36" s="12">
        <f>VLOOKUP(C36,Information!$B$24:$C$42,2)</f>
        <v>2.8</v>
      </c>
      <c r="F36" s="12">
        <f t="shared" si="0"/>
        <v>98</v>
      </c>
      <c r="G36" s="12">
        <v>135</v>
      </c>
      <c r="H36" s="13">
        <v>116</v>
      </c>
      <c r="I36" s="13">
        <f t="shared" si="1"/>
        <v>15660</v>
      </c>
      <c r="J36" s="13">
        <f t="shared" si="2"/>
        <v>11368</v>
      </c>
      <c r="K36" s="13">
        <f t="shared" si="3"/>
        <v>4292</v>
      </c>
      <c r="L36" s="13">
        <v>164</v>
      </c>
      <c r="M36" s="13">
        <f t="shared" si="4"/>
        <v>22140</v>
      </c>
      <c r="N36" s="13">
        <f t="shared" si="5"/>
        <v>16072</v>
      </c>
      <c r="O36" s="13">
        <f t="shared" si="6"/>
        <v>6068</v>
      </c>
      <c r="P36" s="13">
        <v>319</v>
      </c>
      <c r="Q36" s="13">
        <f t="shared" si="7"/>
        <v>43065</v>
      </c>
      <c r="R36" s="13">
        <f t="shared" si="8"/>
        <v>31262</v>
      </c>
      <c r="S36" s="13">
        <f t="shared" si="9"/>
        <v>11803</v>
      </c>
      <c r="T36" s="13">
        <v>251</v>
      </c>
      <c r="U36" s="13">
        <f t="shared" si="10"/>
        <v>33885</v>
      </c>
      <c r="V36" s="13">
        <f t="shared" si="11"/>
        <v>24598</v>
      </c>
      <c r="W36" s="13">
        <f t="shared" si="12"/>
        <v>9287</v>
      </c>
      <c r="X36" s="13">
        <v>207</v>
      </c>
      <c r="Y36" s="13">
        <f t="shared" si="13"/>
        <v>27945</v>
      </c>
      <c r="Z36" s="13">
        <f t="shared" si="14"/>
        <v>20286</v>
      </c>
      <c r="AA36" s="13">
        <f t="shared" si="15"/>
        <v>7659</v>
      </c>
      <c r="AB36" s="13">
        <v>182</v>
      </c>
      <c r="AC36" s="13">
        <f t="shared" si="16"/>
        <v>24570</v>
      </c>
      <c r="AD36" s="13">
        <f t="shared" si="17"/>
        <v>17836</v>
      </c>
      <c r="AE36" s="13">
        <f t="shared" si="18"/>
        <v>6734</v>
      </c>
      <c r="AF36" s="13">
        <v>54</v>
      </c>
      <c r="AG36" s="13">
        <f t="shared" si="19"/>
        <v>7290</v>
      </c>
      <c r="AH36" s="13">
        <f t="shared" si="20"/>
        <v>5292</v>
      </c>
      <c r="AI36" s="13">
        <f t="shared" si="21"/>
        <v>1998</v>
      </c>
      <c r="AJ36" s="12" t="s">
        <v>199</v>
      </c>
      <c r="AK36">
        <v>96</v>
      </c>
      <c r="AN36" t="s">
        <v>174</v>
      </c>
      <c r="AO36">
        <v>6980</v>
      </c>
      <c r="AP36">
        <v>4870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11850</v>
      </c>
    </row>
    <row r="37" spans="1:48" x14ac:dyDescent="0.35">
      <c r="A37" t="s">
        <v>27</v>
      </c>
      <c r="B37" t="s">
        <v>103</v>
      </c>
      <c r="C37" s="2" t="s">
        <v>171</v>
      </c>
      <c r="D37" s="12">
        <v>35</v>
      </c>
      <c r="E37" s="12">
        <f>VLOOKUP(C37,Information!$B$24:$C$42,2)</f>
        <v>3.2</v>
      </c>
      <c r="F37" s="12">
        <f t="shared" si="0"/>
        <v>112</v>
      </c>
      <c r="G37" s="12">
        <v>180</v>
      </c>
      <c r="H37" s="13"/>
      <c r="I37" s="13">
        <f t="shared" si="1"/>
        <v>0</v>
      </c>
      <c r="J37" s="13">
        <f t="shared" si="2"/>
        <v>0</v>
      </c>
      <c r="K37" s="13">
        <f t="shared" si="3"/>
        <v>0</v>
      </c>
      <c r="L37" s="13">
        <v>89</v>
      </c>
      <c r="M37" s="13">
        <f t="shared" si="4"/>
        <v>16020</v>
      </c>
      <c r="N37" s="13">
        <f t="shared" si="5"/>
        <v>9968</v>
      </c>
      <c r="O37" s="13">
        <f t="shared" si="6"/>
        <v>6052</v>
      </c>
      <c r="P37" s="13"/>
      <c r="Q37" s="13">
        <f t="shared" si="7"/>
        <v>0</v>
      </c>
      <c r="R37" s="13">
        <f t="shared" si="8"/>
        <v>0</v>
      </c>
      <c r="S37" s="13">
        <f t="shared" si="9"/>
        <v>0</v>
      </c>
      <c r="T37" s="13"/>
      <c r="U37" s="13">
        <f t="shared" si="10"/>
        <v>0</v>
      </c>
      <c r="V37" s="13">
        <f t="shared" si="11"/>
        <v>0</v>
      </c>
      <c r="W37" s="13">
        <f t="shared" si="12"/>
        <v>0</v>
      </c>
      <c r="X37" s="13"/>
      <c r="Y37" s="13">
        <f t="shared" si="13"/>
        <v>0</v>
      </c>
      <c r="Z37" s="13">
        <f t="shared" si="14"/>
        <v>0</v>
      </c>
      <c r="AA37" s="13">
        <f t="shared" si="15"/>
        <v>0</v>
      </c>
      <c r="AB37" s="13"/>
      <c r="AC37" s="13">
        <f t="shared" si="16"/>
        <v>0</v>
      </c>
      <c r="AD37" s="13">
        <f t="shared" si="17"/>
        <v>0</v>
      </c>
      <c r="AE37" s="13">
        <f t="shared" si="18"/>
        <v>0</v>
      </c>
      <c r="AF37" s="13"/>
      <c r="AG37" s="13">
        <f t="shared" si="19"/>
        <v>0</v>
      </c>
      <c r="AH37" s="13">
        <f t="shared" si="20"/>
        <v>0</v>
      </c>
      <c r="AI37" s="13">
        <f t="shared" si="21"/>
        <v>0</v>
      </c>
      <c r="AJ37" s="12" t="s">
        <v>199</v>
      </c>
      <c r="AK37">
        <v>92</v>
      </c>
      <c r="AN37" t="s">
        <v>175</v>
      </c>
      <c r="AO37">
        <v>3750</v>
      </c>
      <c r="AP37">
        <v>2000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5750</v>
      </c>
    </row>
    <row r="38" spans="1:48" x14ac:dyDescent="0.35">
      <c r="A38" t="s">
        <v>27</v>
      </c>
      <c r="B38" t="s">
        <v>103</v>
      </c>
      <c r="C38" s="2" t="s">
        <v>174</v>
      </c>
      <c r="D38" s="12">
        <v>35</v>
      </c>
      <c r="E38" s="12">
        <f>VLOOKUP(C38,Information!$B$24:$C$42,2)</f>
        <v>3.2</v>
      </c>
      <c r="F38" s="12">
        <f t="shared" si="0"/>
        <v>112</v>
      </c>
      <c r="G38" s="12">
        <v>180</v>
      </c>
      <c r="H38" s="13">
        <v>5</v>
      </c>
      <c r="I38" s="13">
        <f t="shared" si="1"/>
        <v>900</v>
      </c>
      <c r="J38" s="13">
        <f t="shared" si="2"/>
        <v>560</v>
      </c>
      <c r="K38" s="13">
        <f t="shared" si="3"/>
        <v>340</v>
      </c>
      <c r="L38" s="13"/>
      <c r="M38" s="13">
        <f t="shared" si="4"/>
        <v>0</v>
      </c>
      <c r="N38" s="13">
        <f t="shared" si="5"/>
        <v>0</v>
      </c>
      <c r="O38" s="13">
        <f t="shared" si="6"/>
        <v>0</v>
      </c>
      <c r="P38" s="13"/>
      <c r="Q38" s="13">
        <f t="shared" si="7"/>
        <v>0</v>
      </c>
      <c r="R38" s="13">
        <f t="shared" si="8"/>
        <v>0</v>
      </c>
      <c r="S38" s="13">
        <f t="shared" si="9"/>
        <v>0</v>
      </c>
      <c r="T38" s="13"/>
      <c r="U38" s="13">
        <f t="shared" si="10"/>
        <v>0</v>
      </c>
      <c r="V38" s="13">
        <f t="shared" si="11"/>
        <v>0</v>
      </c>
      <c r="W38" s="13">
        <f t="shared" si="12"/>
        <v>0</v>
      </c>
      <c r="X38" s="13"/>
      <c r="Y38" s="13">
        <f t="shared" si="13"/>
        <v>0</v>
      </c>
      <c r="Z38" s="13">
        <f t="shared" si="14"/>
        <v>0</v>
      </c>
      <c r="AA38" s="13">
        <f t="shared" si="15"/>
        <v>0</v>
      </c>
      <c r="AB38" s="13"/>
      <c r="AC38" s="13">
        <f t="shared" si="16"/>
        <v>0</v>
      </c>
      <c r="AD38" s="13">
        <f t="shared" si="17"/>
        <v>0</v>
      </c>
      <c r="AE38" s="13">
        <f t="shared" si="18"/>
        <v>0</v>
      </c>
      <c r="AF38" s="13"/>
      <c r="AG38" s="13">
        <f t="shared" si="19"/>
        <v>0</v>
      </c>
      <c r="AH38" s="13">
        <f t="shared" si="20"/>
        <v>0</v>
      </c>
      <c r="AI38" s="13">
        <f t="shared" si="21"/>
        <v>0</v>
      </c>
      <c r="AJ38" s="12" t="s">
        <v>199</v>
      </c>
      <c r="AK38">
        <v>98</v>
      </c>
      <c r="AN38" t="s">
        <v>173</v>
      </c>
      <c r="AO38">
        <v>0</v>
      </c>
      <c r="AP38">
        <v>3500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3500</v>
      </c>
    </row>
    <row r="39" spans="1:48" x14ac:dyDescent="0.35">
      <c r="A39" t="s">
        <v>27</v>
      </c>
      <c r="B39" t="s">
        <v>103</v>
      </c>
      <c r="C39" s="2" t="s">
        <v>170</v>
      </c>
      <c r="D39" s="12">
        <v>35</v>
      </c>
      <c r="E39" s="12">
        <f>VLOOKUP(C39,Information!$B$24:$C$42,2)</f>
        <v>3.2</v>
      </c>
      <c r="F39" s="12">
        <f t="shared" si="0"/>
        <v>112</v>
      </c>
      <c r="G39" s="12">
        <v>180</v>
      </c>
      <c r="H39" s="13">
        <v>5</v>
      </c>
      <c r="I39" s="13">
        <f t="shared" si="1"/>
        <v>900</v>
      </c>
      <c r="J39" s="13">
        <f t="shared" si="2"/>
        <v>560</v>
      </c>
      <c r="K39" s="13">
        <f t="shared" si="3"/>
        <v>340</v>
      </c>
      <c r="L39" s="13"/>
      <c r="M39" s="13">
        <f t="shared" si="4"/>
        <v>0</v>
      </c>
      <c r="N39" s="13">
        <f t="shared" si="5"/>
        <v>0</v>
      </c>
      <c r="O39" s="13">
        <f t="shared" si="6"/>
        <v>0</v>
      </c>
      <c r="P39" s="13"/>
      <c r="Q39" s="13">
        <f t="shared" si="7"/>
        <v>0</v>
      </c>
      <c r="R39" s="13">
        <f t="shared" si="8"/>
        <v>0</v>
      </c>
      <c r="S39" s="13">
        <f t="shared" si="9"/>
        <v>0</v>
      </c>
      <c r="T39" s="13"/>
      <c r="U39" s="13">
        <f t="shared" si="10"/>
        <v>0</v>
      </c>
      <c r="V39" s="13">
        <f t="shared" si="11"/>
        <v>0</v>
      </c>
      <c r="W39" s="13">
        <f t="shared" si="12"/>
        <v>0</v>
      </c>
      <c r="X39" s="13"/>
      <c r="Y39" s="13">
        <f t="shared" si="13"/>
        <v>0</v>
      </c>
      <c r="Z39" s="13">
        <f t="shared" si="14"/>
        <v>0</v>
      </c>
      <c r="AA39" s="13">
        <f t="shared" si="15"/>
        <v>0</v>
      </c>
      <c r="AB39" s="13"/>
      <c r="AC39" s="13">
        <f t="shared" si="16"/>
        <v>0</v>
      </c>
      <c r="AD39" s="13">
        <f t="shared" si="17"/>
        <v>0</v>
      </c>
      <c r="AE39" s="13">
        <f t="shared" si="18"/>
        <v>0</v>
      </c>
      <c r="AF39" s="13"/>
      <c r="AG39" s="13">
        <f t="shared" si="19"/>
        <v>0</v>
      </c>
      <c r="AH39" s="13">
        <f t="shared" si="20"/>
        <v>0</v>
      </c>
      <c r="AI39" s="13">
        <f t="shared" si="21"/>
        <v>0</v>
      </c>
      <c r="AJ39" s="12" t="s">
        <v>199</v>
      </c>
      <c r="AK39">
        <v>97</v>
      </c>
      <c r="AN39" t="s">
        <v>159</v>
      </c>
      <c r="AO39">
        <v>306</v>
      </c>
      <c r="AP39">
        <v>875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1181</v>
      </c>
    </row>
    <row r="40" spans="1:48" x14ac:dyDescent="0.35">
      <c r="A40" t="s">
        <v>50</v>
      </c>
      <c r="B40" t="s">
        <v>102</v>
      </c>
      <c r="C40" s="2" t="s">
        <v>157</v>
      </c>
      <c r="D40" s="12">
        <v>4</v>
      </c>
      <c r="E40" s="12">
        <f>VLOOKUP(C40,Information!$B$24:$C$42,2)</f>
        <v>2.8</v>
      </c>
      <c r="F40" s="12">
        <f t="shared" si="0"/>
        <v>11.2</v>
      </c>
      <c r="G40" s="12">
        <v>45</v>
      </c>
      <c r="H40" s="13">
        <v>962</v>
      </c>
      <c r="I40" s="13">
        <f t="shared" si="1"/>
        <v>43290</v>
      </c>
      <c r="J40" s="13">
        <f t="shared" si="2"/>
        <v>10774.4</v>
      </c>
      <c r="K40" s="13">
        <f t="shared" si="3"/>
        <v>32515.599999999999</v>
      </c>
      <c r="L40" s="13">
        <v>1465</v>
      </c>
      <c r="M40" s="13">
        <f t="shared" si="4"/>
        <v>65925</v>
      </c>
      <c r="N40" s="13">
        <f t="shared" si="5"/>
        <v>16408</v>
      </c>
      <c r="O40" s="13">
        <f t="shared" si="6"/>
        <v>49517</v>
      </c>
      <c r="P40" s="13">
        <v>1334</v>
      </c>
      <c r="Q40" s="13">
        <f t="shared" si="7"/>
        <v>60030</v>
      </c>
      <c r="R40" s="13">
        <f t="shared" si="8"/>
        <v>14940.8</v>
      </c>
      <c r="S40" s="13">
        <f t="shared" si="9"/>
        <v>45089.2</v>
      </c>
      <c r="T40" s="13">
        <v>2383</v>
      </c>
      <c r="U40" s="13">
        <f t="shared" si="10"/>
        <v>107235</v>
      </c>
      <c r="V40" s="13">
        <f t="shared" si="11"/>
        <v>26689.599999999999</v>
      </c>
      <c r="W40" s="13">
        <f t="shared" si="12"/>
        <v>80545.399999999994</v>
      </c>
      <c r="X40" s="13">
        <v>1525</v>
      </c>
      <c r="Y40" s="13">
        <f t="shared" si="13"/>
        <v>68625</v>
      </c>
      <c r="Z40" s="13">
        <f t="shared" si="14"/>
        <v>17080</v>
      </c>
      <c r="AA40" s="13">
        <f t="shared" si="15"/>
        <v>51545</v>
      </c>
      <c r="AB40" s="13">
        <v>1582</v>
      </c>
      <c r="AC40" s="13">
        <f t="shared" si="16"/>
        <v>71190</v>
      </c>
      <c r="AD40" s="13">
        <f t="shared" si="17"/>
        <v>17718.399999999998</v>
      </c>
      <c r="AE40" s="13">
        <f t="shared" si="18"/>
        <v>53471.600000000006</v>
      </c>
      <c r="AF40" s="13">
        <v>1539</v>
      </c>
      <c r="AG40" s="13">
        <f t="shared" si="19"/>
        <v>69255</v>
      </c>
      <c r="AH40" s="13">
        <f t="shared" si="20"/>
        <v>17236.8</v>
      </c>
      <c r="AI40" s="13">
        <f t="shared" si="21"/>
        <v>52018.2</v>
      </c>
      <c r="AJ40" s="12" t="s">
        <v>199</v>
      </c>
      <c r="AK40">
        <v>100</v>
      </c>
      <c r="AN40" t="s">
        <v>171</v>
      </c>
      <c r="AO40">
        <v>179887</v>
      </c>
      <c r="AP40">
        <v>102220</v>
      </c>
      <c r="AQ40">
        <v>1440</v>
      </c>
      <c r="AR40">
        <v>840</v>
      </c>
      <c r="AS40">
        <v>8520</v>
      </c>
      <c r="AT40">
        <v>3480</v>
      </c>
      <c r="AU40">
        <v>3720</v>
      </c>
      <c r="AV40">
        <v>300107</v>
      </c>
    </row>
    <row r="41" spans="1:48" x14ac:dyDescent="0.35">
      <c r="A41" t="s">
        <v>50</v>
      </c>
      <c r="B41" t="s">
        <v>102</v>
      </c>
      <c r="C41" s="2" t="s">
        <v>158</v>
      </c>
      <c r="D41" s="12">
        <v>4</v>
      </c>
      <c r="E41" s="12">
        <f>VLOOKUP(C41,Information!$B$24:$C$42,2)</f>
        <v>3</v>
      </c>
      <c r="F41" s="12">
        <f t="shared" si="0"/>
        <v>12</v>
      </c>
      <c r="G41" s="12">
        <v>55</v>
      </c>
      <c r="H41" s="13">
        <v>1450</v>
      </c>
      <c r="I41" s="13">
        <f t="shared" si="1"/>
        <v>79750</v>
      </c>
      <c r="J41" s="13">
        <f t="shared" si="2"/>
        <v>17400</v>
      </c>
      <c r="K41" s="13">
        <f t="shared" si="3"/>
        <v>62350</v>
      </c>
      <c r="L41" s="13">
        <v>834</v>
      </c>
      <c r="M41" s="13">
        <f t="shared" si="4"/>
        <v>45870</v>
      </c>
      <c r="N41" s="13">
        <f t="shared" si="5"/>
        <v>10008</v>
      </c>
      <c r="O41" s="13">
        <f t="shared" si="6"/>
        <v>35862</v>
      </c>
      <c r="P41" s="13">
        <v>620</v>
      </c>
      <c r="Q41" s="13">
        <f t="shared" si="7"/>
        <v>34100</v>
      </c>
      <c r="R41" s="13">
        <f t="shared" si="8"/>
        <v>7440</v>
      </c>
      <c r="S41" s="13">
        <f t="shared" si="9"/>
        <v>26660</v>
      </c>
      <c r="T41" s="13">
        <v>348</v>
      </c>
      <c r="U41" s="13">
        <f t="shared" si="10"/>
        <v>19140</v>
      </c>
      <c r="V41" s="13">
        <f t="shared" si="11"/>
        <v>4176</v>
      </c>
      <c r="W41" s="13">
        <f t="shared" si="12"/>
        <v>14964</v>
      </c>
      <c r="X41" s="13">
        <v>930</v>
      </c>
      <c r="Y41" s="13">
        <f t="shared" si="13"/>
        <v>51150</v>
      </c>
      <c r="Z41" s="13">
        <f t="shared" si="14"/>
        <v>11160</v>
      </c>
      <c r="AA41" s="13">
        <f t="shared" si="15"/>
        <v>39990</v>
      </c>
      <c r="AB41" s="13">
        <v>870</v>
      </c>
      <c r="AC41" s="13">
        <f t="shared" si="16"/>
        <v>47850</v>
      </c>
      <c r="AD41" s="13">
        <f t="shared" si="17"/>
        <v>10440</v>
      </c>
      <c r="AE41" s="13">
        <f t="shared" si="18"/>
        <v>37410</v>
      </c>
      <c r="AF41" s="13">
        <v>850</v>
      </c>
      <c r="AG41" s="13">
        <f t="shared" si="19"/>
        <v>46750</v>
      </c>
      <c r="AH41" s="13">
        <f t="shared" si="20"/>
        <v>10200</v>
      </c>
      <c r="AI41" s="13">
        <f t="shared" si="21"/>
        <v>36550</v>
      </c>
      <c r="AJ41" s="12" t="s">
        <v>199</v>
      </c>
      <c r="AK41">
        <v>96</v>
      </c>
      <c r="AN41" t="s">
        <v>162</v>
      </c>
      <c r="AO41">
        <v>8194</v>
      </c>
      <c r="AP41">
        <v>3440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11634</v>
      </c>
    </row>
    <row r="42" spans="1:48" x14ac:dyDescent="0.35">
      <c r="A42" t="s">
        <v>50</v>
      </c>
      <c r="B42" t="s">
        <v>102</v>
      </c>
      <c r="C42" s="2" t="s">
        <v>159</v>
      </c>
      <c r="D42" s="12">
        <v>4</v>
      </c>
      <c r="E42" s="12">
        <f>VLOOKUP(C42,Information!$B$24:$C$42,2)</f>
        <v>3</v>
      </c>
      <c r="F42" s="12">
        <f t="shared" si="0"/>
        <v>12</v>
      </c>
      <c r="G42" s="12">
        <v>55</v>
      </c>
      <c r="H42" s="13"/>
      <c r="I42" s="13">
        <f t="shared" si="1"/>
        <v>0</v>
      </c>
      <c r="J42" s="13">
        <f t="shared" si="2"/>
        <v>0</v>
      </c>
      <c r="K42" s="13">
        <f t="shared" si="3"/>
        <v>0</v>
      </c>
      <c r="L42" s="13">
        <v>5</v>
      </c>
      <c r="M42" s="13">
        <f t="shared" si="4"/>
        <v>275</v>
      </c>
      <c r="N42" s="13">
        <f t="shared" si="5"/>
        <v>60</v>
      </c>
      <c r="O42" s="13">
        <f t="shared" si="6"/>
        <v>215</v>
      </c>
      <c r="P42" s="13"/>
      <c r="Q42" s="13">
        <f t="shared" si="7"/>
        <v>0</v>
      </c>
      <c r="R42" s="13">
        <f t="shared" si="8"/>
        <v>0</v>
      </c>
      <c r="S42" s="13">
        <f t="shared" si="9"/>
        <v>0</v>
      </c>
      <c r="T42" s="13"/>
      <c r="U42" s="13">
        <f t="shared" si="10"/>
        <v>0</v>
      </c>
      <c r="V42" s="13">
        <f t="shared" si="11"/>
        <v>0</v>
      </c>
      <c r="W42" s="13">
        <f t="shared" si="12"/>
        <v>0</v>
      </c>
      <c r="X42" s="13"/>
      <c r="Y42" s="13">
        <f t="shared" si="13"/>
        <v>0</v>
      </c>
      <c r="Z42" s="13">
        <f t="shared" si="14"/>
        <v>0</v>
      </c>
      <c r="AA42" s="13">
        <f t="shared" si="15"/>
        <v>0</v>
      </c>
      <c r="AB42" s="13"/>
      <c r="AC42" s="13">
        <f t="shared" si="16"/>
        <v>0</v>
      </c>
      <c r="AD42" s="13">
        <f t="shared" si="17"/>
        <v>0</v>
      </c>
      <c r="AE42" s="13">
        <f t="shared" si="18"/>
        <v>0</v>
      </c>
      <c r="AF42" s="13"/>
      <c r="AG42" s="13">
        <f t="shared" si="19"/>
        <v>0</v>
      </c>
      <c r="AH42" s="13">
        <f t="shared" si="20"/>
        <v>0</v>
      </c>
      <c r="AI42" s="13">
        <f t="shared" si="21"/>
        <v>0</v>
      </c>
      <c r="AJ42" s="12" t="s">
        <v>199</v>
      </c>
      <c r="AK42">
        <v>100</v>
      </c>
      <c r="AN42" t="s">
        <v>158</v>
      </c>
      <c r="AO42">
        <v>806649</v>
      </c>
      <c r="AP42">
        <v>602043</v>
      </c>
      <c r="AQ42">
        <v>500005</v>
      </c>
      <c r="AR42">
        <v>246539</v>
      </c>
      <c r="AS42">
        <v>414230</v>
      </c>
      <c r="AT42">
        <v>775545</v>
      </c>
      <c r="AU42">
        <v>694680</v>
      </c>
      <c r="AV42">
        <v>4039691</v>
      </c>
    </row>
    <row r="43" spans="1:48" x14ac:dyDescent="0.35">
      <c r="A43" t="s">
        <v>50</v>
      </c>
      <c r="B43" t="s">
        <v>102</v>
      </c>
      <c r="C43" s="2" t="s">
        <v>162</v>
      </c>
      <c r="D43" s="12">
        <v>4</v>
      </c>
      <c r="E43" s="12">
        <f>VLOOKUP(C43,Information!$B$24:$C$42,2)</f>
        <v>3</v>
      </c>
      <c r="F43" s="12">
        <f t="shared" si="0"/>
        <v>12</v>
      </c>
      <c r="G43" s="12">
        <v>55</v>
      </c>
      <c r="H43" s="13">
        <v>5</v>
      </c>
      <c r="I43" s="13">
        <f t="shared" si="1"/>
        <v>275</v>
      </c>
      <c r="J43" s="13">
        <f t="shared" si="2"/>
        <v>60</v>
      </c>
      <c r="K43" s="13">
        <f t="shared" si="3"/>
        <v>215</v>
      </c>
      <c r="L43" s="13"/>
      <c r="M43" s="13">
        <f t="shared" si="4"/>
        <v>0</v>
      </c>
      <c r="N43" s="13">
        <f t="shared" si="5"/>
        <v>0</v>
      </c>
      <c r="O43" s="13">
        <f t="shared" si="6"/>
        <v>0</v>
      </c>
      <c r="P43" s="13"/>
      <c r="Q43" s="13">
        <f t="shared" si="7"/>
        <v>0</v>
      </c>
      <c r="R43" s="13">
        <f t="shared" si="8"/>
        <v>0</v>
      </c>
      <c r="S43" s="13">
        <f t="shared" si="9"/>
        <v>0</v>
      </c>
      <c r="T43" s="13"/>
      <c r="U43" s="13">
        <f t="shared" si="10"/>
        <v>0</v>
      </c>
      <c r="V43" s="13">
        <f t="shared" si="11"/>
        <v>0</v>
      </c>
      <c r="W43" s="13">
        <f t="shared" si="12"/>
        <v>0</v>
      </c>
      <c r="X43" s="13"/>
      <c r="Y43" s="13">
        <f t="shared" si="13"/>
        <v>0</v>
      </c>
      <c r="Z43" s="13">
        <f t="shared" si="14"/>
        <v>0</v>
      </c>
      <c r="AA43" s="13">
        <f t="shared" si="15"/>
        <v>0</v>
      </c>
      <c r="AB43" s="13"/>
      <c r="AC43" s="13">
        <f t="shared" si="16"/>
        <v>0</v>
      </c>
      <c r="AD43" s="13">
        <f t="shared" si="17"/>
        <v>0</v>
      </c>
      <c r="AE43" s="13">
        <f t="shared" si="18"/>
        <v>0</v>
      </c>
      <c r="AF43" s="13"/>
      <c r="AG43" s="13">
        <f t="shared" si="19"/>
        <v>0</v>
      </c>
      <c r="AH43" s="13">
        <f t="shared" si="20"/>
        <v>0</v>
      </c>
      <c r="AI43" s="13">
        <f t="shared" si="21"/>
        <v>0</v>
      </c>
      <c r="AJ43" s="12" t="s">
        <v>199</v>
      </c>
      <c r="AK43">
        <v>95</v>
      </c>
      <c r="AN43" t="s">
        <v>170</v>
      </c>
      <c r="AO43">
        <v>900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900</v>
      </c>
    </row>
    <row r="44" spans="1:48" x14ac:dyDescent="0.35">
      <c r="A44" t="s">
        <v>50</v>
      </c>
      <c r="B44" t="s">
        <v>102</v>
      </c>
      <c r="C44" s="2" t="s">
        <v>167</v>
      </c>
      <c r="D44" s="12">
        <v>4</v>
      </c>
      <c r="E44" s="12">
        <f>VLOOKUP(C44,Information!$B$24:$C$42,2)</f>
        <v>3</v>
      </c>
      <c r="F44" s="12">
        <f t="shared" si="0"/>
        <v>12</v>
      </c>
      <c r="G44" s="12">
        <v>55</v>
      </c>
      <c r="H44" s="13"/>
      <c r="I44" s="13">
        <f t="shared" si="1"/>
        <v>0</v>
      </c>
      <c r="J44" s="13">
        <f t="shared" si="2"/>
        <v>0</v>
      </c>
      <c r="K44" s="13">
        <f t="shared" si="3"/>
        <v>0</v>
      </c>
      <c r="L44" s="13">
        <v>5</v>
      </c>
      <c r="M44" s="13">
        <f t="shared" si="4"/>
        <v>275</v>
      </c>
      <c r="N44" s="13">
        <f t="shared" si="5"/>
        <v>60</v>
      </c>
      <c r="O44" s="13">
        <f t="shared" si="6"/>
        <v>215</v>
      </c>
      <c r="P44" s="13"/>
      <c r="Q44" s="13">
        <f t="shared" si="7"/>
        <v>0</v>
      </c>
      <c r="R44" s="13">
        <f t="shared" si="8"/>
        <v>0</v>
      </c>
      <c r="S44" s="13">
        <f t="shared" si="9"/>
        <v>0</v>
      </c>
      <c r="T44" s="13"/>
      <c r="U44" s="13">
        <f t="shared" si="10"/>
        <v>0</v>
      </c>
      <c r="V44" s="13">
        <f t="shared" si="11"/>
        <v>0</v>
      </c>
      <c r="W44" s="13">
        <f t="shared" si="12"/>
        <v>0</v>
      </c>
      <c r="X44" s="13"/>
      <c r="Y44" s="13">
        <f t="shared" si="13"/>
        <v>0</v>
      </c>
      <c r="Z44" s="13">
        <f t="shared" si="14"/>
        <v>0</v>
      </c>
      <c r="AA44" s="13">
        <f t="shared" si="15"/>
        <v>0</v>
      </c>
      <c r="AB44" s="13"/>
      <c r="AC44" s="13">
        <f t="shared" si="16"/>
        <v>0</v>
      </c>
      <c r="AD44" s="13">
        <f t="shared" si="17"/>
        <v>0</v>
      </c>
      <c r="AE44" s="13">
        <f t="shared" si="18"/>
        <v>0</v>
      </c>
      <c r="AF44" s="13"/>
      <c r="AG44" s="13">
        <f t="shared" si="19"/>
        <v>0</v>
      </c>
      <c r="AH44" s="13">
        <f t="shared" si="20"/>
        <v>0</v>
      </c>
      <c r="AI44" s="13">
        <f t="shared" si="21"/>
        <v>0</v>
      </c>
      <c r="AJ44" s="12" t="s">
        <v>199</v>
      </c>
      <c r="AK44">
        <v>100</v>
      </c>
      <c r="AN44" t="s">
        <v>243</v>
      </c>
      <c r="AO44">
        <v>1683063</v>
      </c>
      <c r="AP44">
        <v>1398217</v>
      </c>
      <c r="AQ44">
        <v>1268483</v>
      </c>
      <c r="AR44">
        <v>1183648</v>
      </c>
      <c r="AS44">
        <v>1327442</v>
      </c>
      <c r="AT44">
        <v>1397084</v>
      </c>
      <c r="AU44">
        <v>1254936</v>
      </c>
      <c r="AV44">
        <v>9512873</v>
      </c>
    </row>
    <row r="45" spans="1:48" x14ac:dyDescent="0.35">
      <c r="A45" t="s">
        <v>6</v>
      </c>
      <c r="B45" t="s">
        <v>189</v>
      </c>
      <c r="C45" s="2" t="s">
        <v>157</v>
      </c>
      <c r="D45" s="12">
        <v>3.5</v>
      </c>
      <c r="E45" s="12">
        <f>VLOOKUP(C45,Information!$B$24:$C$42,2)</f>
        <v>2.8</v>
      </c>
      <c r="F45" s="12">
        <f t="shared" si="0"/>
        <v>9.7999999999999989</v>
      </c>
      <c r="G45" s="12">
        <v>25</v>
      </c>
      <c r="H45" s="13">
        <v>604</v>
      </c>
      <c r="I45" s="13">
        <f t="shared" si="1"/>
        <v>15100</v>
      </c>
      <c r="J45" s="13">
        <f t="shared" si="2"/>
        <v>5919.1999999999989</v>
      </c>
      <c r="K45" s="13">
        <f t="shared" si="3"/>
        <v>9180.8000000000011</v>
      </c>
      <c r="L45" s="13">
        <v>339</v>
      </c>
      <c r="M45" s="13">
        <f t="shared" si="4"/>
        <v>8475</v>
      </c>
      <c r="N45" s="13">
        <f t="shared" si="5"/>
        <v>3322.2</v>
      </c>
      <c r="O45" s="13">
        <f t="shared" si="6"/>
        <v>5152.8</v>
      </c>
      <c r="P45" s="13">
        <v>853</v>
      </c>
      <c r="Q45" s="13">
        <f t="shared" si="7"/>
        <v>21325</v>
      </c>
      <c r="R45" s="13">
        <f t="shared" si="8"/>
        <v>8359.4</v>
      </c>
      <c r="S45" s="13">
        <f t="shared" si="9"/>
        <v>12965.6</v>
      </c>
      <c r="T45" s="13">
        <v>2331</v>
      </c>
      <c r="U45" s="13">
        <f t="shared" si="10"/>
        <v>58275</v>
      </c>
      <c r="V45" s="13">
        <f t="shared" si="11"/>
        <v>22843.8</v>
      </c>
      <c r="W45" s="13">
        <f t="shared" si="12"/>
        <v>35431.199999999997</v>
      </c>
      <c r="X45" s="13">
        <v>1049</v>
      </c>
      <c r="Y45" s="13">
        <f t="shared" si="13"/>
        <v>26225</v>
      </c>
      <c r="Z45" s="13">
        <f t="shared" si="14"/>
        <v>10280.199999999999</v>
      </c>
      <c r="AA45" s="13">
        <f t="shared" si="15"/>
        <v>15944.800000000001</v>
      </c>
      <c r="AB45" s="13">
        <v>326</v>
      </c>
      <c r="AC45" s="13">
        <f t="shared" si="16"/>
        <v>8150</v>
      </c>
      <c r="AD45" s="13">
        <f t="shared" si="17"/>
        <v>3194.7999999999997</v>
      </c>
      <c r="AE45" s="13">
        <f t="shared" si="18"/>
        <v>4955.2000000000007</v>
      </c>
      <c r="AF45" s="13">
        <v>708</v>
      </c>
      <c r="AG45" s="13">
        <f t="shared" si="19"/>
        <v>17700</v>
      </c>
      <c r="AH45" s="13">
        <f t="shared" si="20"/>
        <v>6938.4</v>
      </c>
      <c r="AI45" s="13">
        <f t="shared" si="21"/>
        <v>10761.6</v>
      </c>
      <c r="AJ45" s="12" t="s">
        <v>199</v>
      </c>
      <c r="AK45">
        <v>99</v>
      </c>
    </row>
    <row r="46" spans="1:48" x14ac:dyDescent="0.35">
      <c r="A46" t="s">
        <v>6</v>
      </c>
      <c r="B46" t="s">
        <v>189</v>
      </c>
      <c r="C46" s="2" t="s">
        <v>158</v>
      </c>
      <c r="D46" s="12">
        <v>3.5</v>
      </c>
      <c r="E46" s="12">
        <f>VLOOKUP(C46,Information!$B$24:$C$42,2)</f>
        <v>3</v>
      </c>
      <c r="F46" s="12">
        <f t="shared" si="0"/>
        <v>10.5</v>
      </c>
      <c r="G46" s="12">
        <v>35</v>
      </c>
      <c r="H46" s="13">
        <v>1350</v>
      </c>
      <c r="I46" s="13">
        <f t="shared" si="1"/>
        <v>47250</v>
      </c>
      <c r="J46" s="13">
        <f t="shared" si="2"/>
        <v>14175</v>
      </c>
      <c r="K46" s="13">
        <f t="shared" si="3"/>
        <v>33075</v>
      </c>
      <c r="L46" s="13">
        <v>1200</v>
      </c>
      <c r="M46" s="13">
        <f t="shared" si="4"/>
        <v>42000</v>
      </c>
      <c r="N46" s="13">
        <f t="shared" si="5"/>
        <v>12600</v>
      </c>
      <c r="O46" s="13">
        <f t="shared" si="6"/>
        <v>29400</v>
      </c>
      <c r="P46" s="13">
        <v>567</v>
      </c>
      <c r="Q46" s="13">
        <f t="shared" si="7"/>
        <v>19845</v>
      </c>
      <c r="R46" s="13">
        <f t="shared" si="8"/>
        <v>5953.5</v>
      </c>
      <c r="S46" s="13">
        <f t="shared" si="9"/>
        <v>13891.5</v>
      </c>
      <c r="T46" s="13">
        <v>200</v>
      </c>
      <c r="U46" s="13">
        <f t="shared" si="10"/>
        <v>7000</v>
      </c>
      <c r="V46" s="13">
        <f t="shared" si="11"/>
        <v>2100</v>
      </c>
      <c r="W46" s="13">
        <f t="shared" si="12"/>
        <v>4900</v>
      </c>
      <c r="X46" s="13">
        <v>540</v>
      </c>
      <c r="Y46" s="13">
        <f t="shared" si="13"/>
        <v>18900</v>
      </c>
      <c r="Z46" s="13">
        <f t="shared" si="14"/>
        <v>5670</v>
      </c>
      <c r="AA46" s="13">
        <f t="shared" si="15"/>
        <v>13230</v>
      </c>
      <c r="AB46" s="13">
        <v>1250</v>
      </c>
      <c r="AC46" s="13">
        <f t="shared" si="16"/>
        <v>43750</v>
      </c>
      <c r="AD46" s="13">
        <f t="shared" si="17"/>
        <v>13125</v>
      </c>
      <c r="AE46" s="13">
        <f t="shared" si="18"/>
        <v>30625</v>
      </c>
      <c r="AF46" s="13">
        <v>890</v>
      </c>
      <c r="AG46" s="13">
        <f t="shared" si="19"/>
        <v>31150</v>
      </c>
      <c r="AH46" s="13">
        <f t="shared" si="20"/>
        <v>9345</v>
      </c>
      <c r="AI46" s="13">
        <f t="shared" si="21"/>
        <v>21805</v>
      </c>
      <c r="AJ46" s="12" t="s">
        <v>199</v>
      </c>
      <c r="AK46">
        <v>91</v>
      </c>
      <c r="AN46" t="s">
        <v>251</v>
      </c>
      <c r="AO46" t="s">
        <v>266</v>
      </c>
      <c r="AP46" t="s">
        <v>267</v>
      </c>
      <c r="AQ46" t="s">
        <v>268</v>
      </c>
    </row>
    <row r="47" spans="1:48" x14ac:dyDescent="0.35">
      <c r="A47" t="s">
        <v>12</v>
      </c>
      <c r="B47" t="s">
        <v>144</v>
      </c>
      <c r="C47" s="2" t="s">
        <v>157</v>
      </c>
      <c r="D47" s="12">
        <v>5</v>
      </c>
      <c r="E47" s="12">
        <f>VLOOKUP(C47,Information!$B$24:$C$42,2)</f>
        <v>2.8</v>
      </c>
      <c r="F47" s="12">
        <f t="shared" si="0"/>
        <v>14</v>
      </c>
      <c r="G47" s="12">
        <v>35</v>
      </c>
      <c r="H47" s="13">
        <v>527</v>
      </c>
      <c r="I47" s="13">
        <f t="shared" si="1"/>
        <v>18445</v>
      </c>
      <c r="J47" s="13">
        <f t="shared" si="2"/>
        <v>7378</v>
      </c>
      <c r="K47" s="13">
        <f t="shared" si="3"/>
        <v>11067</v>
      </c>
      <c r="L47" s="13">
        <v>203</v>
      </c>
      <c r="M47" s="13">
        <f t="shared" si="4"/>
        <v>7105</v>
      </c>
      <c r="N47" s="13">
        <f t="shared" si="5"/>
        <v>2842</v>
      </c>
      <c r="O47" s="13">
        <f t="shared" si="6"/>
        <v>4263</v>
      </c>
      <c r="P47" s="13">
        <v>395</v>
      </c>
      <c r="Q47" s="13">
        <f t="shared" si="7"/>
        <v>13825</v>
      </c>
      <c r="R47" s="13">
        <f t="shared" si="8"/>
        <v>5530</v>
      </c>
      <c r="S47" s="13">
        <f t="shared" si="9"/>
        <v>8295</v>
      </c>
      <c r="T47" s="13">
        <v>499</v>
      </c>
      <c r="U47" s="13">
        <f t="shared" si="10"/>
        <v>17465</v>
      </c>
      <c r="V47" s="13">
        <f t="shared" si="11"/>
        <v>6986</v>
      </c>
      <c r="W47" s="13">
        <f t="shared" si="12"/>
        <v>10479</v>
      </c>
      <c r="X47" s="13">
        <v>915</v>
      </c>
      <c r="Y47" s="13">
        <f t="shared" si="13"/>
        <v>32025</v>
      </c>
      <c r="Z47" s="13">
        <f t="shared" si="14"/>
        <v>12810</v>
      </c>
      <c r="AA47" s="13">
        <f t="shared" si="15"/>
        <v>19215</v>
      </c>
      <c r="AB47" s="13">
        <v>230</v>
      </c>
      <c r="AC47" s="13">
        <f t="shared" si="16"/>
        <v>8050</v>
      </c>
      <c r="AD47" s="13">
        <f t="shared" si="17"/>
        <v>3220</v>
      </c>
      <c r="AE47" s="13">
        <f t="shared" si="18"/>
        <v>4830</v>
      </c>
      <c r="AF47" s="13">
        <v>532</v>
      </c>
      <c r="AG47" s="13">
        <f t="shared" si="19"/>
        <v>18620</v>
      </c>
      <c r="AH47" s="13">
        <f t="shared" si="20"/>
        <v>7448</v>
      </c>
      <c r="AI47" s="13">
        <f t="shared" si="21"/>
        <v>11172</v>
      </c>
      <c r="AJ47" s="12" t="s">
        <v>199</v>
      </c>
      <c r="AK47">
        <v>91</v>
      </c>
      <c r="AN47">
        <v>2006</v>
      </c>
      <c r="AO47">
        <f>AU30+AU42+AU40</f>
        <v>1254936</v>
      </c>
      <c r="AP47">
        <f>SUM($AU31:$AU$39,$AU$41)</f>
        <v>0</v>
      </c>
      <c r="AQ47">
        <f>AO47+AP47</f>
        <v>1254936</v>
      </c>
    </row>
    <row r="48" spans="1:48" x14ac:dyDescent="0.35">
      <c r="A48" t="s">
        <v>12</v>
      </c>
      <c r="B48" t="s">
        <v>144</v>
      </c>
      <c r="C48" s="2" t="s">
        <v>158</v>
      </c>
      <c r="D48" s="12">
        <v>5</v>
      </c>
      <c r="E48" s="12">
        <f>VLOOKUP(C48,Information!$B$24:$C$42,2)</f>
        <v>3</v>
      </c>
      <c r="F48" s="12">
        <f t="shared" si="0"/>
        <v>15</v>
      </c>
      <c r="G48" s="12">
        <v>45</v>
      </c>
      <c r="H48" s="13">
        <v>342</v>
      </c>
      <c r="I48" s="13">
        <f t="shared" si="1"/>
        <v>15390</v>
      </c>
      <c r="J48" s="13">
        <f t="shared" si="2"/>
        <v>5130</v>
      </c>
      <c r="K48" s="13">
        <f t="shared" si="3"/>
        <v>10260</v>
      </c>
      <c r="L48" s="13">
        <v>280</v>
      </c>
      <c r="M48" s="13">
        <f t="shared" si="4"/>
        <v>12600</v>
      </c>
      <c r="N48" s="13">
        <f t="shared" si="5"/>
        <v>4200</v>
      </c>
      <c r="O48" s="13">
        <f t="shared" si="6"/>
        <v>8400</v>
      </c>
      <c r="P48" s="13">
        <v>133</v>
      </c>
      <c r="Q48" s="13">
        <f t="shared" si="7"/>
        <v>5985</v>
      </c>
      <c r="R48" s="13">
        <f t="shared" si="8"/>
        <v>1995</v>
      </c>
      <c r="S48" s="13">
        <f t="shared" si="9"/>
        <v>3990</v>
      </c>
      <c r="T48" s="13">
        <v>200</v>
      </c>
      <c r="U48" s="13">
        <f t="shared" si="10"/>
        <v>9000</v>
      </c>
      <c r="V48" s="13">
        <f t="shared" si="11"/>
        <v>3000</v>
      </c>
      <c r="W48" s="13">
        <f t="shared" si="12"/>
        <v>6000</v>
      </c>
      <c r="X48" s="13">
        <v>187</v>
      </c>
      <c r="Y48" s="13">
        <f t="shared" si="13"/>
        <v>8415</v>
      </c>
      <c r="Z48" s="13">
        <f t="shared" si="14"/>
        <v>2805</v>
      </c>
      <c r="AA48" s="13">
        <f t="shared" si="15"/>
        <v>5610</v>
      </c>
      <c r="AB48" s="13">
        <v>850</v>
      </c>
      <c r="AC48" s="13">
        <f t="shared" si="16"/>
        <v>38250</v>
      </c>
      <c r="AD48" s="13">
        <f t="shared" si="17"/>
        <v>12750</v>
      </c>
      <c r="AE48" s="13">
        <f t="shared" si="18"/>
        <v>25500</v>
      </c>
      <c r="AF48" s="13">
        <v>345</v>
      </c>
      <c r="AG48" s="13">
        <f t="shared" si="19"/>
        <v>15525</v>
      </c>
      <c r="AH48" s="13">
        <f t="shared" si="20"/>
        <v>5175</v>
      </c>
      <c r="AI48" s="13">
        <f t="shared" si="21"/>
        <v>10350</v>
      </c>
      <c r="AJ48" s="12" t="s">
        <v>199</v>
      </c>
      <c r="AK48">
        <v>94</v>
      </c>
      <c r="AN48">
        <v>2007</v>
      </c>
      <c r="AO48">
        <f>AT30+AT42+AT40</f>
        <v>1397084</v>
      </c>
      <c r="AP48">
        <f>SUM(AT31:AT39,AT41)</f>
        <v>0</v>
      </c>
      <c r="AQ48">
        <f t="shared" ref="AQ48:AQ53" si="23">AO48+AP48</f>
        <v>1397084</v>
      </c>
    </row>
    <row r="49" spans="1:43" x14ac:dyDescent="0.35">
      <c r="A49" t="s">
        <v>12</v>
      </c>
      <c r="B49" t="s">
        <v>144</v>
      </c>
      <c r="C49" s="2" t="s">
        <v>167</v>
      </c>
      <c r="D49" s="12">
        <v>5</v>
      </c>
      <c r="E49" s="12">
        <f>VLOOKUP(C49,Information!$B$24:$C$42,2)</f>
        <v>3</v>
      </c>
      <c r="F49" s="12">
        <f t="shared" si="0"/>
        <v>15</v>
      </c>
      <c r="G49" s="12">
        <v>45</v>
      </c>
      <c r="H49" s="13">
        <v>28</v>
      </c>
      <c r="I49" s="13">
        <f t="shared" si="1"/>
        <v>1260</v>
      </c>
      <c r="J49" s="13">
        <f t="shared" si="2"/>
        <v>420</v>
      </c>
      <c r="K49" s="13">
        <f t="shared" si="3"/>
        <v>840</v>
      </c>
      <c r="L49" s="13">
        <v>5</v>
      </c>
      <c r="M49" s="13">
        <f t="shared" si="4"/>
        <v>225</v>
      </c>
      <c r="N49" s="13">
        <f t="shared" si="5"/>
        <v>75</v>
      </c>
      <c r="O49" s="13">
        <f t="shared" si="6"/>
        <v>150</v>
      </c>
      <c r="P49" s="13"/>
      <c r="Q49" s="13">
        <f t="shared" si="7"/>
        <v>0</v>
      </c>
      <c r="R49" s="13">
        <f t="shared" si="8"/>
        <v>0</v>
      </c>
      <c r="S49" s="13">
        <f t="shared" si="9"/>
        <v>0</v>
      </c>
      <c r="T49" s="13"/>
      <c r="U49" s="13">
        <f t="shared" si="10"/>
        <v>0</v>
      </c>
      <c r="V49" s="13">
        <f t="shared" si="11"/>
        <v>0</v>
      </c>
      <c r="W49" s="13">
        <f t="shared" si="12"/>
        <v>0</v>
      </c>
      <c r="X49" s="13"/>
      <c r="Y49" s="13">
        <f t="shared" si="13"/>
        <v>0</v>
      </c>
      <c r="Z49" s="13">
        <f t="shared" si="14"/>
        <v>0</v>
      </c>
      <c r="AA49" s="13">
        <f t="shared" si="15"/>
        <v>0</v>
      </c>
      <c r="AB49" s="13"/>
      <c r="AC49" s="13">
        <f t="shared" si="16"/>
        <v>0</v>
      </c>
      <c r="AD49" s="13">
        <f t="shared" si="17"/>
        <v>0</v>
      </c>
      <c r="AE49" s="13">
        <f t="shared" si="18"/>
        <v>0</v>
      </c>
      <c r="AF49" s="13"/>
      <c r="AG49" s="13">
        <f t="shared" si="19"/>
        <v>0</v>
      </c>
      <c r="AH49" s="13">
        <f t="shared" si="20"/>
        <v>0</v>
      </c>
      <c r="AI49" s="13">
        <f t="shared" si="21"/>
        <v>0</v>
      </c>
      <c r="AJ49" s="12" t="s">
        <v>199</v>
      </c>
      <c r="AK49">
        <v>90</v>
      </c>
      <c r="AN49">
        <v>2008</v>
      </c>
      <c r="AO49">
        <f>AS30+AS42+AS40</f>
        <v>1327442</v>
      </c>
      <c r="AP49">
        <f>SUM(AS31:AS39,AS41)</f>
        <v>0</v>
      </c>
      <c r="AQ49">
        <f t="shared" si="23"/>
        <v>1327442</v>
      </c>
    </row>
    <row r="50" spans="1:43" x14ac:dyDescent="0.35">
      <c r="A50" t="s">
        <v>30</v>
      </c>
      <c r="B50" t="s">
        <v>105</v>
      </c>
      <c r="C50" s="2" t="s">
        <v>157</v>
      </c>
      <c r="D50" s="12">
        <v>55</v>
      </c>
      <c r="E50" s="12">
        <f>VLOOKUP(C50,Information!$B$24:$C$42,2)</f>
        <v>2.8</v>
      </c>
      <c r="F50" s="12">
        <f t="shared" si="0"/>
        <v>154</v>
      </c>
      <c r="G50" s="12">
        <v>375</v>
      </c>
      <c r="H50" s="13">
        <v>36</v>
      </c>
      <c r="I50" s="13">
        <f t="shared" si="1"/>
        <v>13500</v>
      </c>
      <c r="J50" s="13">
        <f t="shared" si="2"/>
        <v>5544</v>
      </c>
      <c r="K50" s="13">
        <f t="shared" si="3"/>
        <v>7956</v>
      </c>
      <c r="L50" s="13">
        <v>40</v>
      </c>
      <c r="M50" s="13">
        <f t="shared" si="4"/>
        <v>15000</v>
      </c>
      <c r="N50" s="13">
        <f t="shared" si="5"/>
        <v>6160</v>
      </c>
      <c r="O50" s="13">
        <f t="shared" si="6"/>
        <v>8840</v>
      </c>
      <c r="P50" s="13">
        <v>45</v>
      </c>
      <c r="Q50" s="13">
        <f t="shared" si="7"/>
        <v>16875</v>
      </c>
      <c r="R50" s="13">
        <f t="shared" si="8"/>
        <v>6930</v>
      </c>
      <c r="S50" s="13">
        <f t="shared" si="9"/>
        <v>9945</v>
      </c>
      <c r="T50" s="13">
        <v>141</v>
      </c>
      <c r="U50" s="13">
        <f t="shared" si="10"/>
        <v>52875</v>
      </c>
      <c r="V50" s="13">
        <f t="shared" si="11"/>
        <v>21714</v>
      </c>
      <c r="W50" s="13">
        <f t="shared" si="12"/>
        <v>31161</v>
      </c>
      <c r="X50" s="13">
        <v>156</v>
      </c>
      <c r="Y50" s="13">
        <f t="shared" si="13"/>
        <v>58500</v>
      </c>
      <c r="Z50" s="13">
        <f t="shared" si="14"/>
        <v>24024</v>
      </c>
      <c r="AA50" s="13">
        <f t="shared" si="15"/>
        <v>34476</v>
      </c>
      <c r="AB50" s="13">
        <v>73</v>
      </c>
      <c r="AC50" s="13">
        <f t="shared" si="16"/>
        <v>27375</v>
      </c>
      <c r="AD50" s="13">
        <f t="shared" si="17"/>
        <v>11242</v>
      </c>
      <c r="AE50" s="13">
        <f t="shared" si="18"/>
        <v>16133</v>
      </c>
      <c r="AF50" s="13">
        <v>39</v>
      </c>
      <c r="AG50" s="13">
        <f t="shared" si="19"/>
        <v>14625</v>
      </c>
      <c r="AH50" s="13">
        <f t="shared" si="20"/>
        <v>6006</v>
      </c>
      <c r="AI50" s="13">
        <f t="shared" si="21"/>
        <v>8619</v>
      </c>
      <c r="AJ50" s="12" t="s">
        <v>199</v>
      </c>
      <c r="AK50">
        <v>92</v>
      </c>
      <c r="AN50">
        <v>2009</v>
      </c>
      <c r="AO50">
        <f>AR30+AR42+AR40</f>
        <v>1183648</v>
      </c>
      <c r="AP50">
        <f>SUM(AR31:AR39,AR41)</f>
        <v>0</v>
      </c>
      <c r="AQ50">
        <f t="shared" si="23"/>
        <v>1183648</v>
      </c>
    </row>
    <row r="51" spans="1:43" x14ac:dyDescent="0.35">
      <c r="A51" t="s">
        <v>30</v>
      </c>
      <c r="B51" t="s">
        <v>105</v>
      </c>
      <c r="C51" s="2" t="s">
        <v>158</v>
      </c>
      <c r="D51" s="12">
        <v>55</v>
      </c>
      <c r="E51" s="12">
        <f>VLOOKUP(C51,Information!$B$24:$C$42,2)</f>
        <v>3</v>
      </c>
      <c r="F51" s="12">
        <f t="shared" si="0"/>
        <v>165</v>
      </c>
      <c r="G51" s="12">
        <v>400</v>
      </c>
      <c r="H51" s="13">
        <v>25</v>
      </c>
      <c r="I51" s="13">
        <f t="shared" si="1"/>
        <v>10000</v>
      </c>
      <c r="J51" s="13">
        <f t="shared" si="2"/>
        <v>4125</v>
      </c>
      <c r="K51" s="13">
        <f t="shared" si="3"/>
        <v>5875</v>
      </c>
      <c r="L51" s="13">
        <v>30</v>
      </c>
      <c r="M51" s="13">
        <f t="shared" si="4"/>
        <v>12000</v>
      </c>
      <c r="N51" s="13">
        <f t="shared" si="5"/>
        <v>4950</v>
      </c>
      <c r="O51" s="13">
        <f t="shared" si="6"/>
        <v>7050</v>
      </c>
      <c r="P51" s="13">
        <v>23</v>
      </c>
      <c r="Q51" s="13">
        <f t="shared" si="7"/>
        <v>9200</v>
      </c>
      <c r="R51" s="13">
        <f t="shared" si="8"/>
        <v>3795</v>
      </c>
      <c r="S51" s="13">
        <f t="shared" si="9"/>
        <v>5405</v>
      </c>
      <c r="T51" s="13">
        <v>22</v>
      </c>
      <c r="U51" s="13">
        <f t="shared" si="10"/>
        <v>8800</v>
      </c>
      <c r="V51" s="13">
        <f t="shared" si="11"/>
        <v>3630</v>
      </c>
      <c r="W51" s="13">
        <f t="shared" si="12"/>
        <v>5170</v>
      </c>
      <c r="X51" s="13">
        <v>35</v>
      </c>
      <c r="Y51" s="13">
        <f t="shared" si="13"/>
        <v>14000</v>
      </c>
      <c r="Z51" s="13">
        <f t="shared" si="14"/>
        <v>5775</v>
      </c>
      <c r="AA51" s="13">
        <f t="shared" si="15"/>
        <v>8225</v>
      </c>
      <c r="AB51" s="13">
        <v>135</v>
      </c>
      <c r="AC51" s="13">
        <f t="shared" si="16"/>
        <v>54000</v>
      </c>
      <c r="AD51" s="13">
        <f t="shared" si="17"/>
        <v>22275</v>
      </c>
      <c r="AE51" s="13">
        <f t="shared" si="18"/>
        <v>31725</v>
      </c>
      <c r="AF51" s="13">
        <v>142</v>
      </c>
      <c r="AG51" s="13">
        <f t="shared" si="19"/>
        <v>56800</v>
      </c>
      <c r="AH51" s="13">
        <f t="shared" si="20"/>
        <v>23430</v>
      </c>
      <c r="AI51" s="13">
        <f t="shared" si="21"/>
        <v>33370</v>
      </c>
      <c r="AJ51" s="12" t="s">
        <v>199</v>
      </c>
      <c r="AK51">
        <v>95</v>
      </c>
      <c r="AN51">
        <v>2010</v>
      </c>
      <c r="AO51">
        <f>AQ30+AQ42+AQ40</f>
        <v>1268483</v>
      </c>
      <c r="AP51">
        <f>SUM(AQ31:AQ39,AQ41)</f>
        <v>0</v>
      </c>
      <c r="AQ51">
        <f t="shared" si="23"/>
        <v>1268483</v>
      </c>
    </row>
    <row r="52" spans="1:43" x14ac:dyDescent="0.35">
      <c r="A52" t="s">
        <v>30</v>
      </c>
      <c r="B52" t="s">
        <v>105</v>
      </c>
      <c r="C52" s="2" t="s">
        <v>171</v>
      </c>
      <c r="D52" s="12">
        <v>55</v>
      </c>
      <c r="E52" s="12">
        <f>VLOOKUP(C52,Information!$B$24:$C$42,2)</f>
        <v>3.2</v>
      </c>
      <c r="F52" s="12">
        <f t="shared" si="0"/>
        <v>176</v>
      </c>
      <c r="G52" s="12">
        <v>510</v>
      </c>
      <c r="H52" s="13">
        <v>33</v>
      </c>
      <c r="I52" s="13">
        <f t="shared" si="1"/>
        <v>16830</v>
      </c>
      <c r="J52" s="13">
        <f t="shared" si="2"/>
        <v>5808</v>
      </c>
      <c r="K52" s="13">
        <f t="shared" si="3"/>
        <v>11022</v>
      </c>
      <c r="L52" s="13">
        <v>15</v>
      </c>
      <c r="M52" s="13">
        <f t="shared" si="4"/>
        <v>7650</v>
      </c>
      <c r="N52" s="13">
        <f t="shared" si="5"/>
        <v>2640</v>
      </c>
      <c r="O52" s="13">
        <f t="shared" si="6"/>
        <v>5010</v>
      </c>
      <c r="P52" s="13"/>
      <c r="Q52" s="13">
        <f t="shared" si="7"/>
        <v>0</v>
      </c>
      <c r="R52" s="13">
        <f t="shared" si="8"/>
        <v>0</v>
      </c>
      <c r="S52" s="13">
        <f t="shared" si="9"/>
        <v>0</v>
      </c>
      <c r="T52" s="13"/>
      <c r="U52" s="13">
        <f t="shared" si="10"/>
        <v>0</v>
      </c>
      <c r="V52" s="13">
        <f t="shared" si="11"/>
        <v>0</v>
      </c>
      <c r="W52" s="13">
        <f t="shared" si="12"/>
        <v>0</v>
      </c>
      <c r="X52" s="13"/>
      <c r="Y52" s="13">
        <f t="shared" si="13"/>
        <v>0</v>
      </c>
      <c r="Z52" s="13">
        <f t="shared" si="14"/>
        <v>0</v>
      </c>
      <c r="AA52" s="13">
        <f t="shared" si="15"/>
        <v>0</v>
      </c>
      <c r="AB52" s="13"/>
      <c r="AC52" s="13">
        <f t="shared" si="16"/>
        <v>0</v>
      </c>
      <c r="AD52" s="13">
        <f t="shared" si="17"/>
        <v>0</v>
      </c>
      <c r="AE52" s="13">
        <f t="shared" si="18"/>
        <v>0</v>
      </c>
      <c r="AF52" s="13"/>
      <c r="AG52" s="13">
        <f t="shared" si="19"/>
        <v>0</v>
      </c>
      <c r="AH52" s="13">
        <f t="shared" si="20"/>
        <v>0</v>
      </c>
      <c r="AI52" s="13">
        <f t="shared" si="21"/>
        <v>0</v>
      </c>
      <c r="AJ52" s="12" t="s">
        <v>199</v>
      </c>
      <c r="AK52">
        <v>98</v>
      </c>
      <c r="AN52">
        <v>2011</v>
      </c>
      <c r="AO52">
        <f>AP30+AP42+AP40</f>
        <v>1278925</v>
      </c>
      <c r="AP52">
        <f>SUM(AP31:AP39,AP43,AP41)</f>
        <v>119292</v>
      </c>
      <c r="AQ52">
        <f t="shared" si="23"/>
        <v>1398217</v>
      </c>
    </row>
    <row r="53" spans="1:43" x14ac:dyDescent="0.35">
      <c r="A53" t="s">
        <v>30</v>
      </c>
      <c r="B53" t="s">
        <v>105</v>
      </c>
      <c r="C53" s="2" t="s">
        <v>191</v>
      </c>
      <c r="D53" s="12">
        <v>55</v>
      </c>
      <c r="E53" s="12">
        <f>VLOOKUP(C53,Information!$B$24:$C$42,2)</f>
        <v>3.2</v>
      </c>
      <c r="F53" s="12">
        <f t="shared" si="0"/>
        <v>176</v>
      </c>
      <c r="G53" s="12">
        <v>510</v>
      </c>
      <c r="H53" s="13">
        <v>53</v>
      </c>
      <c r="I53" s="13">
        <f t="shared" si="1"/>
        <v>27030</v>
      </c>
      <c r="J53" s="13">
        <f t="shared" si="2"/>
        <v>9328</v>
      </c>
      <c r="K53" s="13">
        <f t="shared" si="3"/>
        <v>17702</v>
      </c>
      <c r="L53" s="13">
        <v>21</v>
      </c>
      <c r="M53" s="13">
        <f t="shared" si="4"/>
        <v>10710</v>
      </c>
      <c r="N53" s="13">
        <f t="shared" si="5"/>
        <v>3696</v>
      </c>
      <c r="O53" s="13">
        <f t="shared" si="6"/>
        <v>7014</v>
      </c>
      <c r="P53" s="13"/>
      <c r="Q53" s="13">
        <f t="shared" si="7"/>
        <v>0</v>
      </c>
      <c r="R53" s="13">
        <f t="shared" si="8"/>
        <v>0</v>
      </c>
      <c r="S53" s="13">
        <f t="shared" si="9"/>
        <v>0</v>
      </c>
      <c r="T53" s="13"/>
      <c r="U53" s="13">
        <f t="shared" si="10"/>
        <v>0</v>
      </c>
      <c r="V53" s="13">
        <f t="shared" si="11"/>
        <v>0</v>
      </c>
      <c r="W53" s="13">
        <f t="shared" si="12"/>
        <v>0</v>
      </c>
      <c r="X53" s="13"/>
      <c r="Y53" s="13">
        <f t="shared" si="13"/>
        <v>0</v>
      </c>
      <c r="Z53" s="13">
        <f t="shared" si="14"/>
        <v>0</v>
      </c>
      <c r="AA53" s="13">
        <f t="shared" si="15"/>
        <v>0</v>
      </c>
      <c r="AB53" s="13"/>
      <c r="AC53" s="13">
        <f t="shared" si="16"/>
        <v>0</v>
      </c>
      <c r="AD53" s="13">
        <f t="shared" si="17"/>
        <v>0</v>
      </c>
      <c r="AE53" s="13">
        <f t="shared" si="18"/>
        <v>0</v>
      </c>
      <c r="AF53" s="13"/>
      <c r="AG53" s="13">
        <f t="shared" si="19"/>
        <v>0</v>
      </c>
      <c r="AH53" s="13">
        <f t="shared" si="20"/>
        <v>0</v>
      </c>
      <c r="AI53" s="13">
        <f t="shared" si="21"/>
        <v>0</v>
      </c>
      <c r="AJ53" s="12" t="s">
        <v>199</v>
      </c>
      <c r="AK53">
        <v>99</v>
      </c>
      <c r="AN53">
        <v>2012</v>
      </c>
      <c r="AO53">
        <f>AO30+AO42+AO40</f>
        <v>1495766</v>
      </c>
      <c r="AP53">
        <f>SUM(AO31:AO39,AO43,AO41)</f>
        <v>187297</v>
      </c>
      <c r="AQ53">
        <f t="shared" si="23"/>
        <v>1683063</v>
      </c>
    </row>
    <row r="54" spans="1:43" x14ac:dyDescent="0.35">
      <c r="A54" t="s">
        <v>21</v>
      </c>
      <c r="B54" s="2" t="s">
        <v>143</v>
      </c>
      <c r="C54" s="2" t="s">
        <v>157</v>
      </c>
      <c r="D54" s="12">
        <v>40</v>
      </c>
      <c r="E54" s="12">
        <f>VLOOKUP(C54,Information!$B$24:$C$42,2)</f>
        <v>2.8</v>
      </c>
      <c r="F54" s="12">
        <f t="shared" si="0"/>
        <v>112</v>
      </c>
      <c r="G54" s="12">
        <v>359</v>
      </c>
      <c r="H54" s="13">
        <v>41</v>
      </c>
      <c r="I54" s="13">
        <f t="shared" si="1"/>
        <v>14719</v>
      </c>
      <c r="J54" s="13">
        <f t="shared" si="2"/>
        <v>4592</v>
      </c>
      <c r="K54" s="13">
        <f t="shared" si="3"/>
        <v>10127</v>
      </c>
      <c r="L54" s="13">
        <v>106</v>
      </c>
      <c r="M54" s="13">
        <f t="shared" si="4"/>
        <v>38054</v>
      </c>
      <c r="N54" s="13">
        <f t="shared" si="5"/>
        <v>11872</v>
      </c>
      <c r="O54" s="13">
        <f t="shared" si="6"/>
        <v>26182</v>
      </c>
      <c r="P54" s="13">
        <v>81</v>
      </c>
      <c r="Q54" s="13">
        <f t="shared" si="7"/>
        <v>29079</v>
      </c>
      <c r="R54" s="13">
        <f t="shared" si="8"/>
        <v>9072</v>
      </c>
      <c r="S54" s="13">
        <f t="shared" si="9"/>
        <v>20007</v>
      </c>
      <c r="T54" s="13">
        <v>215</v>
      </c>
      <c r="U54" s="13">
        <f t="shared" si="10"/>
        <v>77185</v>
      </c>
      <c r="V54" s="13">
        <f t="shared" si="11"/>
        <v>24080</v>
      </c>
      <c r="W54" s="13">
        <f t="shared" si="12"/>
        <v>53105</v>
      </c>
      <c r="X54" s="13">
        <v>255</v>
      </c>
      <c r="Y54" s="13">
        <f t="shared" si="13"/>
        <v>91545</v>
      </c>
      <c r="Z54" s="13">
        <f t="shared" si="14"/>
        <v>28560</v>
      </c>
      <c r="AA54" s="13">
        <f t="shared" si="15"/>
        <v>62985</v>
      </c>
      <c r="AB54" s="13">
        <v>72</v>
      </c>
      <c r="AC54" s="13">
        <f t="shared" si="16"/>
        <v>25848</v>
      </c>
      <c r="AD54" s="13">
        <f t="shared" si="17"/>
        <v>8064</v>
      </c>
      <c r="AE54" s="13">
        <f t="shared" si="18"/>
        <v>17784</v>
      </c>
      <c r="AF54" s="13">
        <v>21</v>
      </c>
      <c r="AG54" s="13">
        <f t="shared" si="19"/>
        <v>7539</v>
      </c>
      <c r="AH54" s="13">
        <f t="shared" si="20"/>
        <v>2352</v>
      </c>
      <c r="AI54" s="13">
        <f t="shared" si="21"/>
        <v>5187</v>
      </c>
      <c r="AJ54" s="12" t="s">
        <v>199</v>
      </c>
      <c r="AK54">
        <v>93</v>
      </c>
    </row>
    <row r="55" spans="1:43" x14ac:dyDescent="0.35">
      <c r="A55" t="s">
        <v>21</v>
      </c>
      <c r="B55" s="2" t="s">
        <v>143</v>
      </c>
      <c r="C55" s="2" t="s">
        <v>171</v>
      </c>
      <c r="D55" s="12">
        <v>40</v>
      </c>
      <c r="E55" s="12">
        <f>VLOOKUP(C55,Information!$B$24:$C$42,2)</f>
        <v>3.2</v>
      </c>
      <c r="F55" s="12">
        <f t="shared" si="0"/>
        <v>128</v>
      </c>
      <c r="G55" s="12">
        <v>399</v>
      </c>
      <c r="H55" s="13">
        <v>55</v>
      </c>
      <c r="I55" s="13">
        <f t="shared" si="1"/>
        <v>21945</v>
      </c>
      <c r="J55" s="13">
        <f t="shared" si="2"/>
        <v>7040</v>
      </c>
      <c r="K55" s="13">
        <f t="shared" si="3"/>
        <v>14905</v>
      </c>
      <c r="L55" s="13">
        <v>45</v>
      </c>
      <c r="M55" s="13">
        <f t="shared" si="4"/>
        <v>17955</v>
      </c>
      <c r="N55" s="13">
        <f t="shared" si="5"/>
        <v>5760</v>
      </c>
      <c r="O55" s="13">
        <f t="shared" si="6"/>
        <v>12195</v>
      </c>
      <c r="P55" s="13"/>
      <c r="Q55" s="13">
        <f t="shared" si="7"/>
        <v>0</v>
      </c>
      <c r="R55" s="13">
        <f t="shared" si="8"/>
        <v>0</v>
      </c>
      <c r="S55" s="13">
        <f t="shared" si="9"/>
        <v>0</v>
      </c>
      <c r="T55" s="13"/>
      <c r="U55" s="13">
        <f t="shared" si="10"/>
        <v>0</v>
      </c>
      <c r="V55" s="13">
        <f t="shared" si="11"/>
        <v>0</v>
      </c>
      <c r="W55" s="13">
        <f t="shared" si="12"/>
        <v>0</v>
      </c>
      <c r="X55" s="13"/>
      <c r="Y55" s="13">
        <f t="shared" si="13"/>
        <v>0</v>
      </c>
      <c r="Z55" s="13">
        <f t="shared" si="14"/>
        <v>0</v>
      </c>
      <c r="AA55" s="13">
        <f t="shared" si="15"/>
        <v>0</v>
      </c>
      <c r="AB55" s="13"/>
      <c r="AC55" s="13">
        <f t="shared" si="16"/>
        <v>0</v>
      </c>
      <c r="AD55" s="13">
        <f t="shared" si="17"/>
        <v>0</v>
      </c>
      <c r="AE55" s="13">
        <f t="shared" si="18"/>
        <v>0</v>
      </c>
      <c r="AF55" s="13"/>
      <c r="AG55" s="13">
        <f t="shared" si="19"/>
        <v>0</v>
      </c>
      <c r="AH55" s="13">
        <f t="shared" si="20"/>
        <v>0</v>
      </c>
      <c r="AI55" s="13">
        <f t="shared" si="21"/>
        <v>0</v>
      </c>
      <c r="AJ55" s="12" t="s">
        <v>199</v>
      </c>
      <c r="AK55">
        <v>98</v>
      </c>
    </row>
    <row r="56" spans="1:43" x14ac:dyDescent="0.35">
      <c r="A56" t="s">
        <v>21</v>
      </c>
      <c r="B56" s="2" t="s">
        <v>143</v>
      </c>
      <c r="C56" s="2" t="s">
        <v>191</v>
      </c>
      <c r="D56" s="12">
        <v>40</v>
      </c>
      <c r="E56" s="12">
        <f>VLOOKUP(C56,Information!$B$24:$C$42,2)</f>
        <v>3.2</v>
      </c>
      <c r="F56" s="12">
        <f t="shared" si="0"/>
        <v>128</v>
      </c>
      <c r="G56" s="12">
        <v>399</v>
      </c>
      <c r="H56" s="13">
        <v>30</v>
      </c>
      <c r="I56" s="13">
        <f t="shared" si="1"/>
        <v>11970</v>
      </c>
      <c r="J56" s="13">
        <f t="shared" si="2"/>
        <v>3840</v>
      </c>
      <c r="K56" s="13">
        <f t="shared" si="3"/>
        <v>8130</v>
      </c>
      <c r="L56" s="13"/>
      <c r="M56" s="13">
        <f t="shared" si="4"/>
        <v>0</v>
      </c>
      <c r="N56" s="13">
        <f t="shared" si="5"/>
        <v>0</v>
      </c>
      <c r="O56" s="13">
        <f t="shared" si="6"/>
        <v>0</v>
      </c>
      <c r="P56" s="13"/>
      <c r="Q56" s="13">
        <f t="shared" si="7"/>
        <v>0</v>
      </c>
      <c r="R56" s="13">
        <f t="shared" si="8"/>
        <v>0</v>
      </c>
      <c r="S56" s="13">
        <f t="shared" si="9"/>
        <v>0</v>
      </c>
      <c r="T56" s="13"/>
      <c r="U56" s="13">
        <f t="shared" si="10"/>
        <v>0</v>
      </c>
      <c r="V56" s="13">
        <f t="shared" si="11"/>
        <v>0</v>
      </c>
      <c r="W56" s="13">
        <f t="shared" si="12"/>
        <v>0</v>
      </c>
      <c r="X56" s="13"/>
      <c r="Y56" s="13">
        <f t="shared" si="13"/>
        <v>0</v>
      </c>
      <c r="Z56" s="13">
        <f t="shared" si="14"/>
        <v>0</v>
      </c>
      <c r="AA56" s="13">
        <f t="shared" si="15"/>
        <v>0</v>
      </c>
      <c r="AB56" s="13"/>
      <c r="AC56" s="13">
        <f t="shared" si="16"/>
        <v>0</v>
      </c>
      <c r="AD56" s="13">
        <f t="shared" si="17"/>
        <v>0</v>
      </c>
      <c r="AE56" s="13">
        <f t="shared" si="18"/>
        <v>0</v>
      </c>
      <c r="AF56" s="13"/>
      <c r="AG56" s="13">
        <f t="shared" si="19"/>
        <v>0</v>
      </c>
      <c r="AH56" s="13">
        <f t="shared" si="20"/>
        <v>0</v>
      </c>
      <c r="AI56" s="13">
        <f t="shared" si="21"/>
        <v>0</v>
      </c>
      <c r="AJ56" s="12" t="s">
        <v>199</v>
      </c>
      <c r="AK56">
        <v>99</v>
      </c>
    </row>
    <row r="57" spans="1:43" x14ac:dyDescent="0.35">
      <c r="A57" t="s">
        <v>37</v>
      </c>
      <c r="B57" s="2" t="s">
        <v>106</v>
      </c>
      <c r="C57" s="2" t="s">
        <v>171</v>
      </c>
      <c r="D57" s="12">
        <v>30</v>
      </c>
      <c r="E57" s="12">
        <f>VLOOKUP(C57,Information!$B$24:$C$42,2)</f>
        <v>3.2</v>
      </c>
      <c r="F57" s="12">
        <f t="shared" si="0"/>
        <v>96</v>
      </c>
      <c r="G57" s="12">
        <v>120</v>
      </c>
      <c r="H57" s="13">
        <v>42</v>
      </c>
      <c r="I57" s="13">
        <f t="shared" si="1"/>
        <v>5040</v>
      </c>
      <c r="J57" s="13">
        <f t="shared" si="2"/>
        <v>4032</v>
      </c>
      <c r="K57" s="13">
        <f t="shared" si="3"/>
        <v>1008</v>
      </c>
      <c r="L57" s="13">
        <v>47</v>
      </c>
      <c r="M57" s="13">
        <f t="shared" si="4"/>
        <v>5640</v>
      </c>
      <c r="N57" s="13">
        <f t="shared" si="5"/>
        <v>4512</v>
      </c>
      <c r="O57" s="13">
        <f t="shared" si="6"/>
        <v>1128</v>
      </c>
      <c r="P57" s="13">
        <v>12</v>
      </c>
      <c r="Q57" s="13">
        <f t="shared" si="7"/>
        <v>1440</v>
      </c>
      <c r="R57" s="13">
        <f t="shared" si="8"/>
        <v>1152</v>
      </c>
      <c r="S57" s="13">
        <f t="shared" si="9"/>
        <v>288</v>
      </c>
      <c r="T57" s="13">
        <v>7</v>
      </c>
      <c r="U57" s="13">
        <f t="shared" si="10"/>
        <v>840</v>
      </c>
      <c r="V57" s="13">
        <f t="shared" si="11"/>
        <v>672</v>
      </c>
      <c r="W57" s="13">
        <f t="shared" si="12"/>
        <v>168</v>
      </c>
      <c r="X57" s="13">
        <v>71</v>
      </c>
      <c r="Y57" s="13">
        <f t="shared" si="13"/>
        <v>8520</v>
      </c>
      <c r="Z57" s="13">
        <f t="shared" si="14"/>
        <v>6816</v>
      </c>
      <c r="AA57" s="13">
        <f t="shared" si="15"/>
        <v>1704</v>
      </c>
      <c r="AB57" s="13">
        <v>29</v>
      </c>
      <c r="AC57" s="13">
        <f t="shared" si="16"/>
        <v>3480</v>
      </c>
      <c r="AD57" s="13">
        <f t="shared" si="17"/>
        <v>2784</v>
      </c>
      <c r="AE57" s="13">
        <f t="shared" si="18"/>
        <v>696</v>
      </c>
      <c r="AF57" s="13">
        <v>31</v>
      </c>
      <c r="AG57" s="13">
        <f t="shared" si="19"/>
        <v>3720</v>
      </c>
      <c r="AH57" s="13">
        <f t="shared" si="20"/>
        <v>2976</v>
      </c>
      <c r="AI57" s="13">
        <f t="shared" si="21"/>
        <v>744</v>
      </c>
      <c r="AJ57" s="12" t="s">
        <v>199</v>
      </c>
      <c r="AK57">
        <v>96</v>
      </c>
    </row>
    <row r="58" spans="1:43" x14ac:dyDescent="0.35">
      <c r="A58" t="s">
        <v>37</v>
      </c>
      <c r="B58" s="2" t="s">
        <v>106</v>
      </c>
      <c r="C58" s="2" t="s">
        <v>191</v>
      </c>
      <c r="D58" s="12">
        <v>30</v>
      </c>
      <c r="E58" s="12">
        <f>VLOOKUP(C58,Information!$B$24:$C$42,2)</f>
        <v>3.2</v>
      </c>
      <c r="F58" s="12">
        <f t="shared" si="0"/>
        <v>96</v>
      </c>
      <c r="G58" s="12">
        <v>150</v>
      </c>
      <c r="H58" s="13">
        <v>26</v>
      </c>
      <c r="I58" s="13">
        <f t="shared" si="1"/>
        <v>3900</v>
      </c>
      <c r="J58" s="13">
        <f t="shared" si="2"/>
        <v>2496</v>
      </c>
      <c r="K58" s="13">
        <f t="shared" si="3"/>
        <v>1404</v>
      </c>
      <c r="L58" s="13">
        <v>25</v>
      </c>
      <c r="M58" s="13">
        <f t="shared" si="4"/>
        <v>3750</v>
      </c>
      <c r="N58" s="13">
        <f t="shared" si="5"/>
        <v>2400</v>
      </c>
      <c r="O58" s="13">
        <f t="shared" si="6"/>
        <v>1350</v>
      </c>
      <c r="P58" s="13"/>
      <c r="Q58" s="13">
        <f t="shared" si="7"/>
        <v>0</v>
      </c>
      <c r="R58" s="13">
        <f t="shared" si="8"/>
        <v>0</v>
      </c>
      <c r="S58" s="13">
        <f t="shared" si="9"/>
        <v>0</v>
      </c>
      <c r="T58" s="13"/>
      <c r="U58" s="13">
        <f t="shared" si="10"/>
        <v>0</v>
      </c>
      <c r="V58" s="13">
        <f t="shared" si="11"/>
        <v>0</v>
      </c>
      <c r="W58" s="13">
        <f t="shared" si="12"/>
        <v>0</v>
      </c>
      <c r="X58" s="13"/>
      <c r="Y58" s="13">
        <f t="shared" si="13"/>
        <v>0</v>
      </c>
      <c r="Z58" s="13">
        <f t="shared" si="14"/>
        <v>0</v>
      </c>
      <c r="AA58" s="13">
        <f t="shared" si="15"/>
        <v>0</v>
      </c>
      <c r="AB58" s="13"/>
      <c r="AC58" s="13">
        <f t="shared" si="16"/>
        <v>0</v>
      </c>
      <c r="AD58" s="13">
        <f t="shared" si="17"/>
        <v>0</v>
      </c>
      <c r="AE58" s="13">
        <f t="shared" si="18"/>
        <v>0</v>
      </c>
      <c r="AF58" s="13"/>
      <c r="AG58" s="13">
        <f t="shared" si="19"/>
        <v>0</v>
      </c>
      <c r="AH58" s="13">
        <f t="shared" si="20"/>
        <v>0</v>
      </c>
      <c r="AI58" s="13">
        <f t="shared" si="21"/>
        <v>0</v>
      </c>
      <c r="AJ58" s="12" t="s">
        <v>199</v>
      </c>
      <c r="AK58">
        <v>100</v>
      </c>
    </row>
    <row r="59" spans="1:43" x14ac:dyDescent="0.35">
      <c r="A59" t="s">
        <v>37</v>
      </c>
      <c r="B59" s="2" t="s">
        <v>106</v>
      </c>
      <c r="C59" s="2" t="s">
        <v>162</v>
      </c>
      <c r="D59" s="12">
        <v>30</v>
      </c>
      <c r="E59" s="12">
        <f>VLOOKUP(C59,Information!$B$24:$C$42,2)</f>
        <v>3</v>
      </c>
      <c r="F59" s="12">
        <f t="shared" si="0"/>
        <v>90</v>
      </c>
      <c r="G59" s="12">
        <v>120</v>
      </c>
      <c r="H59" s="13">
        <v>5</v>
      </c>
      <c r="I59" s="13">
        <f t="shared" si="1"/>
        <v>600</v>
      </c>
      <c r="J59" s="13">
        <f t="shared" si="2"/>
        <v>450</v>
      </c>
      <c r="K59" s="13">
        <f t="shared" si="3"/>
        <v>150</v>
      </c>
      <c r="L59" s="13"/>
      <c r="M59" s="13">
        <f t="shared" si="4"/>
        <v>0</v>
      </c>
      <c r="N59" s="13">
        <f t="shared" si="5"/>
        <v>0</v>
      </c>
      <c r="O59" s="13">
        <f t="shared" si="6"/>
        <v>0</v>
      </c>
      <c r="P59" s="13"/>
      <c r="Q59" s="13">
        <f t="shared" si="7"/>
        <v>0</v>
      </c>
      <c r="R59" s="13">
        <f t="shared" si="8"/>
        <v>0</v>
      </c>
      <c r="S59" s="13">
        <f t="shared" si="9"/>
        <v>0</v>
      </c>
      <c r="T59" s="13"/>
      <c r="U59" s="13">
        <f t="shared" si="10"/>
        <v>0</v>
      </c>
      <c r="V59" s="13">
        <f t="shared" si="11"/>
        <v>0</v>
      </c>
      <c r="W59" s="13">
        <f t="shared" si="12"/>
        <v>0</v>
      </c>
      <c r="X59" s="13"/>
      <c r="Y59" s="13">
        <f t="shared" si="13"/>
        <v>0</v>
      </c>
      <c r="Z59" s="13">
        <f t="shared" si="14"/>
        <v>0</v>
      </c>
      <c r="AA59" s="13">
        <f t="shared" si="15"/>
        <v>0</v>
      </c>
      <c r="AB59" s="13"/>
      <c r="AC59" s="13">
        <f t="shared" si="16"/>
        <v>0</v>
      </c>
      <c r="AD59" s="13">
        <f t="shared" si="17"/>
        <v>0</v>
      </c>
      <c r="AE59" s="13">
        <f t="shared" si="18"/>
        <v>0</v>
      </c>
      <c r="AF59" s="13"/>
      <c r="AG59" s="13">
        <f t="shared" si="19"/>
        <v>0</v>
      </c>
      <c r="AH59" s="13">
        <f t="shared" si="20"/>
        <v>0</v>
      </c>
      <c r="AI59" s="13">
        <f t="shared" si="21"/>
        <v>0</v>
      </c>
      <c r="AJ59" s="12" t="s">
        <v>199</v>
      </c>
      <c r="AK59">
        <v>96</v>
      </c>
    </row>
    <row r="60" spans="1:43" x14ac:dyDescent="0.35">
      <c r="A60" t="s">
        <v>37</v>
      </c>
      <c r="B60" s="2" t="s">
        <v>106</v>
      </c>
      <c r="C60" s="2" t="s">
        <v>167</v>
      </c>
      <c r="D60" s="12">
        <v>30</v>
      </c>
      <c r="E60" s="12">
        <f>VLOOKUP(C60,Information!$B$24:$C$42,2)</f>
        <v>3</v>
      </c>
      <c r="F60" s="12">
        <f t="shared" si="0"/>
        <v>90</v>
      </c>
      <c r="G60" s="12">
        <v>120</v>
      </c>
      <c r="H60" s="13">
        <v>8</v>
      </c>
      <c r="I60" s="13">
        <f t="shared" si="1"/>
        <v>960</v>
      </c>
      <c r="J60" s="13">
        <f t="shared" si="2"/>
        <v>720</v>
      </c>
      <c r="K60" s="13">
        <f t="shared" si="3"/>
        <v>240</v>
      </c>
      <c r="L60" s="13"/>
      <c r="M60" s="13">
        <f t="shared" si="4"/>
        <v>0</v>
      </c>
      <c r="N60" s="13">
        <f t="shared" si="5"/>
        <v>0</v>
      </c>
      <c r="O60" s="13">
        <f t="shared" si="6"/>
        <v>0</v>
      </c>
      <c r="P60" s="13"/>
      <c r="Q60" s="13">
        <f t="shared" si="7"/>
        <v>0</v>
      </c>
      <c r="R60" s="13">
        <f t="shared" si="8"/>
        <v>0</v>
      </c>
      <c r="S60" s="13">
        <f t="shared" si="9"/>
        <v>0</v>
      </c>
      <c r="T60" s="13"/>
      <c r="U60" s="13">
        <f t="shared" si="10"/>
        <v>0</v>
      </c>
      <c r="V60" s="13">
        <f t="shared" si="11"/>
        <v>0</v>
      </c>
      <c r="W60" s="13">
        <f t="shared" si="12"/>
        <v>0</v>
      </c>
      <c r="X60" s="13"/>
      <c r="Y60" s="13">
        <f t="shared" si="13"/>
        <v>0</v>
      </c>
      <c r="Z60" s="13">
        <f t="shared" si="14"/>
        <v>0</v>
      </c>
      <c r="AA60" s="13">
        <f t="shared" si="15"/>
        <v>0</v>
      </c>
      <c r="AB60" s="13"/>
      <c r="AC60" s="13">
        <f t="shared" si="16"/>
        <v>0</v>
      </c>
      <c r="AD60" s="13">
        <f t="shared" si="17"/>
        <v>0</v>
      </c>
      <c r="AE60" s="13">
        <f t="shared" si="18"/>
        <v>0</v>
      </c>
      <c r="AF60" s="13"/>
      <c r="AG60" s="13">
        <f t="shared" si="19"/>
        <v>0</v>
      </c>
      <c r="AH60" s="13">
        <f t="shared" si="20"/>
        <v>0</v>
      </c>
      <c r="AI60" s="13">
        <f t="shared" si="21"/>
        <v>0</v>
      </c>
      <c r="AJ60" s="12" t="s">
        <v>199</v>
      </c>
      <c r="AK60">
        <v>97</v>
      </c>
    </row>
    <row r="61" spans="1:43" x14ac:dyDescent="0.35">
      <c r="A61" t="s">
        <v>24</v>
      </c>
      <c r="B61" t="s">
        <v>107</v>
      </c>
      <c r="C61" s="2" t="s">
        <v>157</v>
      </c>
      <c r="D61" s="12">
        <v>9</v>
      </c>
      <c r="E61" s="12">
        <f>VLOOKUP(C61,Information!$B$24:$C$42,2)</f>
        <v>2.8</v>
      </c>
      <c r="F61" s="12">
        <f t="shared" si="0"/>
        <v>25.2</v>
      </c>
      <c r="G61" s="12">
        <v>45</v>
      </c>
      <c r="H61" s="13">
        <v>80</v>
      </c>
      <c r="I61" s="13">
        <f t="shared" si="1"/>
        <v>3600</v>
      </c>
      <c r="J61" s="13">
        <f t="shared" si="2"/>
        <v>2016</v>
      </c>
      <c r="K61" s="13">
        <f t="shared" si="3"/>
        <v>1584</v>
      </c>
      <c r="L61" s="13">
        <v>71</v>
      </c>
      <c r="M61" s="13">
        <f t="shared" si="4"/>
        <v>3195</v>
      </c>
      <c r="N61" s="13">
        <f t="shared" si="5"/>
        <v>1789.2</v>
      </c>
      <c r="O61" s="13">
        <f t="shared" si="6"/>
        <v>1405.8</v>
      </c>
      <c r="P61" s="13">
        <v>200</v>
      </c>
      <c r="Q61" s="13">
        <f t="shared" si="7"/>
        <v>9000</v>
      </c>
      <c r="R61" s="13">
        <f t="shared" si="8"/>
        <v>5040</v>
      </c>
      <c r="S61" s="13">
        <f t="shared" si="9"/>
        <v>3960</v>
      </c>
      <c r="T61" s="13">
        <v>114</v>
      </c>
      <c r="U61" s="13">
        <f t="shared" si="10"/>
        <v>5130</v>
      </c>
      <c r="V61" s="13">
        <f t="shared" si="11"/>
        <v>2872.7999999999997</v>
      </c>
      <c r="W61" s="13">
        <f t="shared" si="12"/>
        <v>2257.2000000000003</v>
      </c>
      <c r="X61" s="13">
        <v>210</v>
      </c>
      <c r="Y61" s="13">
        <f t="shared" si="13"/>
        <v>9450</v>
      </c>
      <c r="Z61" s="13">
        <f t="shared" si="14"/>
        <v>5292</v>
      </c>
      <c r="AA61" s="13">
        <f t="shared" si="15"/>
        <v>4158</v>
      </c>
      <c r="AB61" s="13">
        <v>116</v>
      </c>
      <c r="AC61" s="13">
        <f t="shared" si="16"/>
        <v>5220</v>
      </c>
      <c r="AD61" s="13">
        <f t="shared" si="17"/>
        <v>2923.2</v>
      </c>
      <c r="AE61" s="13">
        <f t="shared" si="18"/>
        <v>2296.8000000000002</v>
      </c>
      <c r="AF61" s="13">
        <v>408</v>
      </c>
      <c r="AG61" s="13">
        <f t="shared" si="19"/>
        <v>18360</v>
      </c>
      <c r="AH61" s="13">
        <f t="shared" si="20"/>
        <v>10281.6</v>
      </c>
      <c r="AI61" s="13">
        <f t="shared" si="21"/>
        <v>8078.4</v>
      </c>
      <c r="AJ61" s="12" t="s">
        <v>199</v>
      </c>
      <c r="AK61">
        <v>97</v>
      </c>
    </row>
    <row r="62" spans="1:43" x14ac:dyDescent="0.35">
      <c r="A62" t="s">
        <v>24</v>
      </c>
      <c r="B62" t="s">
        <v>107</v>
      </c>
      <c r="C62" s="2" t="s">
        <v>158</v>
      </c>
      <c r="D62" s="12">
        <v>9</v>
      </c>
      <c r="E62" s="12">
        <f>VLOOKUP(C62,Information!$B$24:$C$42,2)</f>
        <v>3</v>
      </c>
      <c r="F62" s="12">
        <f t="shared" si="0"/>
        <v>27</v>
      </c>
      <c r="G62" s="12">
        <v>55</v>
      </c>
      <c r="H62" s="13">
        <v>230</v>
      </c>
      <c r="I62" s="13">
        <f t="shared" si="1"/>
        <v>12650</v>
      </c>
      <c r="J62" s="13">
        <f t="shared" si="2"/>
        <v>6210</v>
      </c>
      <c r="K62" s="13">
        <f t="shared" si="3"/>
        <v>6440</v>
      </c>
      <c r="L62" s="13">
        <v>185</v>
      </c>
      <c r="M62" s="13">
        <f t="shared" si="4"/>
        <v>10175</v>
      </c>
      <c r="N62" s="13">
        <f t="shared" si="5"/>
        <v>4995</v>
      </c>
      <c r="O62" s="13">
        <f t="shared" si="6"/>
        <v>5180</v>
      </c>
      <c r="P62" s="13">
        <v>74</v>
      </c>
      <c r="Q62" s="13">
        <f t="shared" si="7"/>
        <v>4070</v>
      </c>
      <c r="R62" s="13">
        <f t="shared" si="8"/>
        <v>1998</v>
      </c>
      <c r="S62" s="13">
        <f t="shared" si="9"/>
        <v>2072</v>
      </c>
      <c r="T62" s="13">
        <v>67</v>
      </c>
      <c r="U62" s="13">
        <f t="shared" si="10"/>
        <v>3685</v>
      </c>
      <c r="V62" s="13">
        <f t="shared" si="11"/>
        <v>1809</v>
      </c>
      <c r="W62" s="13">
        <f t="shared" si="12"/>
        <v>1876</v>
      </c>
      <c r="X62" s="13">
        <v>55</v>
      </c>
      <c r="Y62" s="13">
        <f t="shared" si="13"/>
        <v>3025</v>
      </c>
      <c r="Z62" s="13">
        <f t="shared" si="14"/>
        <v>1485</v>
      </c>
      <c r="AA62" s="13">
        <f t="shared" si="15"/>
        <v>1540</v>
      </c>
      <c r="AB62" s="13">
        <v>80</v>
      </c>
      <c r="AC62" s="13">
        <f t="shared" si="16"/>
        <v>4400</v>
      </c>
      <c r="AD62" s="13">
        <f t="shared" si="17"/>
        <v>2160</v>
      </c>
      <c r="AE62" s="13">
        <f t="shared" si="18"/>
        <v>2240</v>
      </c>
      <c r="AF62" s="13">
        <v>250</v>
      </c>
      <c r="AG62" s="13">
        <f t="shared" si="19"/>
        <v>13750</v>
      </c>
      <c r="AH62" s="13">
        <f t="shared" si="20"/>
        <v>6750</v>
      </c>
      <c r="AI62" s="13">
        <f t="shared" si="21"/>
        <v>7000</v>
      </c>
      <c r="AJ62" s="12" t="s">
        <v>199</v>
      </c>
      <c r="AK62">
        <v>90</v>
      </c>
    </row>
    <row r="63" spans="1:43" x14ac:dyDescent="0.35">
      <c r="A63" t="s">
        <v>4</v>
      </c>
      <c r="B63" t="s">
        <v>108</v>
      </c>
      <c r="C63" s="2" t="s">
        <v>157</v>
      </c>
      <c r="D63" s="12">
        <v>7.5</v>
      </c>
      <c r="E63" s="12">
        <f>VLOOKUP(C63,Information!$B$24:$C$42,2)</f>
        <v>2.8</v>
      </c>
      <c r="F63" s="12">
        <f t="shared" si="0"/>
        <v>21</v>
      </c>
      <c r="G63" s="12">
        <v>58</v>
      </c>
      <c r="H63" s="13">
        <v>94</v>
      </c>
      <c r="I63" s="13">
        <f t="shared" si="1"/>
        <v>5452</v>
      </c>
      <c r="J63" s="13">
        <f t="shared" si="2"/>
        <v>1974</v>
      </c>
      <c r="K63" s="13">
        <f t="shared" si="3"/>
        <v>3478</v>
      </c>
      <c r="L63" s="13">
        <v>138</v>
      </c>
      <c r="M63" s="13">
        <f t="shared" si="4"/>
        <v>8004</v>
      </c>
      <c r="N63" s="13">
        <f t="shared" si="5"/>
        <v>2898</v>
      </c>
      <c r="O63" s="13">
        <f t="shared" si="6"/>
        <v>5106</v>
      </c>
      <c r="P63" s="13">
        <v>124</v>
      </c>
      <c r="Q63" s="13">
        <f t="shared" si="7"/>
        <v>7192</v>
      </c>
      <c r="R63" s="13">
        <f t="shared" si="8"/>
        <v>2604</v>
      </c>
      <c r="S63" s="13">
        <f t="shared" si="9"/>
        <v>4588</v>
      </c>
      <c r="T63" s="13">
        <v>72</v>
      </c>
      <c r="U63" s="13">
        <f t="shared" si="10"/>
        <v>4176</v>
      </c>
      <c r="V63" s="13">
        <f t="shared" si="11"/>
        <v>1512</v>
      </c>
      <c r="W63" s="13">
        <f t="shared" si="12"/>
        <v>2664</v>
      </c>
      <c r="X63" s="13">
        <v>10</v>
      </c>
      <c r="Y63" s="13">
        <f t="shared" si="13"/>
        <v>580</v>
      </c>
      <c r="Z63" s="13">
        <f t="shared" si="14"/>
        <v>210</v>
      </c>
      <c r="AA63" s="13">
        <f t="shared" si="15"/>
        <v>370</v>
      </c>
      <c r="AB63" s="13">
        <v>0</v>
      </c>
      <c r="AC63" s="13">
        <f t="shared" si="16"/>
        <v>0</v>
      </c>
      <c r="AD63" s="13">
        <f t="shared" si="17"/>
        <v>0</v>
      </c>
      <c r="AE63" s="13">
        <f t="shared" si="18"/>
        <v>0</v>
      </c>
      <c r="AF63" s="13">
        <v>0</v>
      </c>
      <c r="AG63" s="13">
        <f t="shared" si="19"/>
        <v>0</v>
      </c>
      <c r="AH63" s="13">
        <f t="shared" si="20"/>
        <v>0</v>
      </c>
      <c r="AI63" s="13">
        <f t="shared" si="21"/>
        <v>0</v>
      </c>
      <c r="AJ63" s="12" t="s">
        <v>199</v>
      </c>
      <c r="AK63">
        <v>99</v>
      </c>
    </row>
    <row r="64" spans="1:43" x14ac:dyDescent="0.35">
      <c r="A64" t="s">
        <v>4</v>
      </c>
      <c r="B64" t="s">
        <v>108</v>
      </c>
      <c r="C64" s="2" t="s">
        <v>158</v>
      </c>
      <c r="D64" s="12">
        <v>7.5</v>
      </c>
      <c r="E64" s="12">
        <f>VLOOKUP(C64,Information!$B$24:$C$42,2)</f>
        <v>3</v>
      </c>
      <c r="F64" s="12">
        <f t="shared" si="0"/>
        <v>22.5</v>
      </c>
      <c r="G64" s="12">
        <v>70</v>
      </c>
      <c r="H64" s="13">
        <v>360</v>
      </c>
      <c r="I64" s="13">
        <f t="shared" si="1"/>
        <v>25200</v>
      </c>
      <c r="J64" s="13">
        <f t="shared" si="2"/>
        <v>8100</v>
      </c>
      <c r="K64" s="13">
        <f t="shared" si="3"/>
        <v>17100</v>
      </c>
      <c r="L64" s="13">
        <v>245</v>
      </c>
      <c r="M64" s="13">
        <f t="shared" si="4"/>
        <v>17150</v>
      </c>
      <c r="N64" s="13">
        <f t="shared" si="5"/>
        <v>5512.5</v>
      </c>
      <c r="O64" s="13">
        <f t="shared" si="6"/>
        <v>11637.5</v>
      </c>
      <c r="P64" s="13">
        <v>133</v>
      </c>
      <c r="Q64" s="13">
        <f t="shared" si="7"/>
        <v>9310</v>
      </c>
      <c r="R64" s="13">
        <f t="shared" si="8"/>
        <v>2992.5</v>
      </c>
      <c r="S64" s="13">
        <f t="shared" si="9"/>
        <v>6317.5</v>
      </c>
      <c r="T64" s="13">
        <v>88</v>
      </c>
      <c r="U64" s="13">
        <f t="shared" si="10"/>
        <v>6160</v>
      </c>
      <c r="V64" s="13">
        <f t="shared" si="11"/>
        <v>1980</v>
      </c>
      <c r="W64" s="13">
        <f t="shared" si="12"/>
        <v>4180</v>
      </c>
      <c r="X64" s="13">
        <v>10</v>
      </c>
      <c r="Y64" s="13">
        <f t="shared" si="13"/>
        <v>700</v>
      </c>
      <c r="Z64" s="13">
        <f t="shared" si="14"/>
        <v>225</v>
      </c>
      <c r="AA64" s="13">
        <f t="shared" si="15"/>
        <v>475</v>
      </c>
      <c r="AB64" s="13"/>
      <c r="AC64" s="13">
        <f t="shared" si="16"/>
        <v>0</v>
      </c>
      <c r="AD64" s="13">
        <f t="shared" si="17"/>
        <v>0</v>
      </c>
      <c r="AE64" s="13">
        <f t="shared" si="18"/>
        <v>0</v>
      </c>
      <c r="AF64" s="13"/>
      <c r="AG64" s="13">
        <f t="shared" si="19"/>
        <v>0</v>
      </c>
      <c r="AH64" s="13">
        <f t="shared" si="20"/>
        <v>0</v>
      </c>
      <c r="AI64" s="13">
        <f t="shared" si="21"/>
        <v>0</v>
      </c>
      <c r="AJ64" s="12" t="s">
        <v>199</v>
      </c>
      <c r="AK64">
        <v>99</v>
      </c>
    </row>
    <row r="65" spans="1:47" x14ac:dyDescent="0.35">
      <c r="A65" t="s">
        <v>4</v>
      </c>
      <c r="B65" t="s">
        <v>108</v>
      </c>
      <c r="C65" s="2" t="s">
        <v>167</v>
      </c>
      <c r="D65" s="12">
        <v>7.5</v>
      </c>
      <c r="E65" s="12">
        <f>VLOOKUP(C65,Information!$B$24:$C$42,2)</f>
        <v>3</v>
      </c>
      <c r="F65" s="12">
        <f t="shared" si="0"/>
        <v>22.5</v>
      </c>
      <c r="G65" s="12">
        <v>70</v>
      </c>
      <c r="H65" s="13">
        <v>5</v>
      </c>
      <c r="I65" s="13">
        <f t="shared" si="1"/>
        <v>350</v>
      </c>
      <c r="J65" s="13">
        <f t="shared" si="2"/>
        <v>112.5</v>
      </c>
      <c r="K65" s="13">
        <f t="shared" si="3"/>
        <v>237.5</v>
      </c>
      <c r="L65" s="13"/>
      <c r="M65" s="13">
        <f t="shared" si="4"/>
        <v>0</v>
      </c>
      <c r="N65" s="13">
        <f t="shared" si="5"/>
        <v>0</v>
      </c>
      <c r="O65" s="13">
        <f t="shared" si="6"/>
        <v>0</v>
      </c>
      <c r="P65" s="13"/>
      <c r="Q65" s="13">
        <f t="shared" si="7"/>
        <v>0</v>
      </c>
      <c r="R65" s="13">
        <f t="shared" si="8"/>
        <v>0</v>
      </c>
      <c r="S65" s="13">
        <f t="shared" si="9"/>
        <v>0</v>
      </c>
      <c r="T65" s="13"/>
      <c r="U65" s="13">
        <f t="shared" si="10"/>
        <v>0</v>
      </c>
      <c r="V65" s="13">
        <f t="shared" si="11"/>
        <v>0</v>
      </c>
      <c r="W65" s="13">
        <f t="shared" si="12"/>
        <v>0</v>
      </c>
      <c r="X65" s="13"/>
      <c r="Y65" s="13">
        <f t="shared" si="13"/>
        <v>0</v>
      </c>
      <c r="Z65" s="13">
        <f t="shared" si="14"/>
        <v>0</v>
      </c>
      <c r="AA65" s="13">
        <f t="shared" si="15"/>
        <v>0</v>
      </c>
      <c r="AB65" s="13"/>
      <c r="AC65" s="13">
        <f t="shared" si="16"/>
        <v>0</v>
      </c>
      <c r="AD65" s="13">
        <f t="shared" si="17"/>
        <v>0</v>
      </c>
      <c r="AE65" s="13">
        <f t="shared" si="18"/>
        <v>0</v>
      </c>
      <c r="AF65" s="13"/>
      <c r="AG65" s="13">
        <f t="shared" si="19"/>
        <v>0</v>
      </c>
      <c r="AH65" s="13">
        <f t="shared" si="20"/>
        <v>0</v>
      </c>
      <c r="AI65" s="13">
        <f t="shared" si="21"/>
        <v>0</v>
      </c>
      <c r="AJ65" s="12" t="s">
        <v>199</v>
      </c>
      <c r="AK65">
        <v>96</v>
      </c>
    </row>
    <row r="66" spans="1:47" x14ac:dyDescent="0.35">
      <c r="A66" t="s">
        <v>56</v>
      </c>
      <c r="B66" t="s">
        <v>109</v>
      </c>
      <c r="C66" s="2" t="s">
        <v>157</v>
      </c>
      <c r="D66" s="12">
        <v>3.5</v>
      </c>
      <c r="E66" s="12">
        <f>VLOOKUP(C66,Information!$B$24:$C$42,2)</f>
        <v>2.8</v>
      </c>
      <c r="F66" s="12">
        <f t="shared" si="0"/>
        <v>9.7999999999999989</v>
      </c>
      <c r="G66" s="12">
        <v>35</v>
      </c>
      <c r="H66" s="13">
        <v>62</v>
      </c>
      <c r="I66" s="13">
        <f t="shared" si="1"/>
        <v>2170</v>
      </c>
      <c r="J66" s="13">
        <f t="shared" si="2"/>
        <v>607.59999999999991</v>
      </c>
      <c r="K66" s="13">
        <f t="shared" si="3"/>
        <v>1562.4</v>
      </c>
      <c r="L66" s="13">
        <v>36</v>
      </c>
      <c r="M66" s="13">
        <f t="shared" si="4"/>
        <v>1260</v>
      </c>
      <c r="N66" s="13">
        <f t="shared" si="5"/>
        <v>352.79999999999995</v>
      </c>
      <c r="O66" s="13">
        <f t="shared" si="6"/>
        <v>907.2</v>
      </c>
      <c r="P66" s="13">
        <v>46</v>
      </c>
      <c r="Q66" s="13">
        <f t="shared" si="7"/>
        <v>1610</v>
      </c>
      <c r="R66" s="13">
        <f t="shared" si="8"/>
        <v>450.79999999999995</v>
      </c>
      <c r="S66" s="13">
        <f t="shared" si="9"/>
        <v>1159.2</v>
      </c>
      <c r="T66" s="13">
        <v>34</v>
      </c>
      <c r="U66" s="13">
        <f t="shared" si="10"/>
        <v>1190</v>
      </c>
      <c r="V66" s="13">
        <f t="shared" si="11"/>
        <v>333.2</v>
      </c>
      <c r="W66" s="13">
        <f t="shared" si="12"/>
        <v>856.8</v>
      </c>
      <c r="X66" s="13">
        <v>1</v>
      </c>
      <c r="Y66" s="13">
        <f t="shared" si="13"/>
        <v>35</v>
      </c>
      <c r="Z66" s="13">
        <f t="shared" si="14"/>
        <v>9.7999999999999989</v>
      </c>
      <c r="AA66" s="13">
        <f t="shared" si="15"/>
        <v>25.200000000000003</v>
      </c>
      <c r="AB66" s="13">
        <v>1</v>
      </c>
      <c r="AC66" s="13">
        <f t="shared" si="16"/>
        <v>35</v>
      </c>
      <c r="AD66" s="13">
        <f t="shared" si="17"/>
        <v>9.7999999999999989</v>
      </c>
      <c r="AE66" s="13">
        <f t="shared" si="18"/>
        <v>25.200000000000003</v>
      </c>
      <c r="AF66" s="13">
        <v>4</v>
      </c>
      <c r="AG66" s="13">
        <f t="shared" si="19"/>
        <v>140</v>
      </c>
      <c r="AH66" s="13">
        <f t="shared" si="20"/>
        <v>39.199999999999996</v>
      </c>
      <c r="AI66" s="13">
        <f t="shared" si="21"/>
        <v>100.80000000000001</v>
      </c>
      <c r="AJ66" s="12" t="s">
        <v>199</v>
      </c>
      <c r="AK66">
        <v>100</v>
      </c>
    </row>
    <row r="67" spans="1:47" x14ac:dyDescent="0.35">
      <c r="A67" t="s">
        <v>56</v>
      </c>
      <c r="B67" t="s">
        <v>109</v>
      </c>
      <c r="C67" s="2" t="s">
        <v>158</v>
      </c>
      <c r="D67" s="12">
        <v>3.5</v>
      </c>
      <c r="E67" s="12">
        <f>VLOOKUP(C67,Information!$B$24:$C$42,2)</f>
        <v>3</v>
      </c>
      <c r="F67" s="12">
        <f t="shared" ref="F67:F130" si="24">E67*D67</f>
        <v>10.5</v>
      </c>
      <c r="G67" s="12">
        <v>50</v>
      </c>
      <c r="H67" s="13">
        <v>5</v>
      </c>
      <c r="I67" s="13">
        <f t="shared" ref="I67:I130" si="25">H67*G67</f>
        <v>250</v>
      </c>
      <c r="J67" s="13">
        <f t="shared" ref="J67:J130" si="26">H67*F67</f>
        <v>52.5</v>
      </c>
      <c r="K67" s="13">
        <f t="shared" ref="K67:K130" si="27">I67-J67</f>
        <v>197.5</v>
      </c>
      <c r="L67" s="13"/>
      <c r="M67" s="13">
        <f t="shared" ref="M67:M130" si="28">L67*G67</f>
        <v>0</v>
      </c>
      <c r="N67" s="13">
        <f t="shared" ref="N67:N130" si="29">L67*F67</f>
        <v>0</v>
      </c>
      <c r="O67" s="13">
        <f t="shared" ref="O67:O130" si="30">M67-N67</f>
        <v>0</v>
      </c>
      <c r="P67" s="13"/>
      <c r="Q67" s="13">
        <f t="shared" ref="Q67:Q130" si="31">P67*G67</f>
        <v>0</v>
      </c>
      <c r="R67" s="13">
        <f t="shared" ref="R67:R130" si="32">P67*F67</f>
        <v>0</v>
      </c>
      <c r="S67" s="13">
        <f t="shared" ref="S67:S130" si="33">Q67-R67</f>
        <v>0</v>
      </c>
      <c r="T67" s="13"/>
      <c r="U67" s="13">
        <f t="shared" ref="U67:U130" si="34">T67*G67</f>
        <v>0</v>
      </c>
      <c r="V67" s="13">
        <f t="shared" ref="V67:V130" si="35">F67*T67</f>
        <v>0</v>
      </c>
      <c r="W67" s="13">
        <f t="shared" ref="W67:W130" si="36">U67-V67</f>
        <v>0</v>
      </c>
      <c r="X67" s="13"/>
      <c r="Y67" s="13">
        <f t="shared" ref="Y67:Y130" si="37">X67*G67</f>
        <v>0</v>
      </c>
      <c r="Z67" s="13">
        <f t="shared" ref="Z67:Z130" si="38">X67*F67</f>
        <v>0</v>
      </c>
      <c r="AA67" s="13">
        <f t="shared" ref="AA67:AA130" si="39">Y67-Z67</f>
        <v>0</v>
      </c>
      <c r="AB67" s="13"/>
      <c r="AC67" s="13">
        <f t="shared" ref="AC67:AC130" si="40">AB67*G67</f>
        <v>0</v>
      </c>
      <c r="AD67" s="13">
        <f t="shared" ref="AD67:AD130" si="41">AB67*F67</f>
        <v>0</v>
      </c>
      <c r="AE67" s="13">
        <f t="shared" ref="AE67:AE130" si="42">AC67-AD67</f>
        <v>0</v>
      </c>
      <c r="AF67" s="13"/>
      <c r="AG67" s="13">
        <f t="shared" ref="AG67:AG130" si="43">AF67*G67</f>
        <v>0</v>
      </c>
      <c r="AH67" s="13">
        <f t="shared" ref="AH67:AH130" si="44">AF67*F67</f>
        <v>0</v>
      </c>
      <c r="AI67" s="13">
        <f t="shared" ref="AI67:AI130" si="45">AG67-AH67</f>
        <v>0</v>
      </c>
      <c r="AJ67" s="12" t="s">
        <v>199</v>
      </c>
      <c r="AK67">
        <v>92</v>
      </c>
    </row>
    <row r="68" spans="1:47" x14ac:dyDescent="0.35">
      <c r="A68" t="s">
        <v>56</v>
      </c>
      <c r="B68" t="s">
        <v>109</v>
      </c>
      <c r="C68" s="2" t="s">
        <v>169</v>
      </c>
      <c r="D68" s="12">
        <v>3.5</v>
      </c>
      <c r="E68" s="12">
        <f>VLOOKUP(C68,Information!$B$24:$C$42,2)</f>
        <v>3</v>
      </c>
      <c r="F68" s="12">
        <f t="shared" si="24"/>
        <v>10.5</v>
      </c>
      <c r="G68" s="12">
        <v>50</v>
      </c>
      <c r="H68" s="13">
        <v>3</v>
      </c>
      <c r="I68" s="13">
        <f t="shared" si="25"/>
        <v>150</v>
      </c>
      <c r="J68" s="13">
        <f t="shared" si="26"/>
        <v>31.5</v>
      </c>
      <c r="K68" s="13">
        <f t="shared" si="27"/>
        <v>118.5</v>
      </c>
      <c r="L68" s="13"/>
      <c r="M68" s="13">
        <f t="shared" si="28"/>
        <v>0</v>
      </c>
      <c r="N68" s="13">
        <f t="shared" si="29"/>
        <v>0</v>
      </c>
      <c r="O68" s="13">
        <f t="shared" si="30"/>
        <v>0</v>
      </c>
      <c r="P68" s="13"/>
      <c r="Q68" s="13">
        <f t="shared" si="31"/>
        <v>0</v>
      </c>
      <c r="R68" s="13">
        <f t="shared" si="32"/>
        <v>0</v>
      </c>
      <c r="S68" s="13">
        <f t="shared" si="33"/>
        <v>0</v>
      </c>
      <c r="T68" s="13"/>
      <c r="U68" s="13">
        <f t="shared" si="34"/>
        <v>0</v>
      </c>
      <c r="V68" s="13">
        <f t="shared" si="35"/>
        <v>0</v>
      </c>
      <c r="W68" s="13">
        <f t="shared" si="36"/>
        <v>0</v>
      </c>
      <c r="X68" s="13"/>
      <c r="Y68" s="13">
        <f t="shared" si="37"/>
        <v>0</v>
      </c>
      <c r="Z68" s="13">
        <f t="shared" si="38"/>
        <v>0</v>
      </c>
      <c r="AA68" s="13">
        <f t="shared" si="39"/>
        <v>0</v>
      </c>
      <c r="AB68" s="13"/>
      <c r="AC68" s="13">
        <f t="shared" si="40"/>
        <v>0</v>
      </c>
      <c r="AD68" s="13">
        <f t="shared" si="41"/>
        <v>0</v>
      </c>
      <c r="AE68" s="13">
        <f t="shared" si="42"/>
        <v>0</v>
      </c>
      <c r="AF68" s="13"/>
      <c r="AG68" s="13">
        <f t="shared" si="43"/>
        <v>0</v>
      </c>
      <c r="AH68" s="13">
        <f t="shared" si="44"/>
        <v>0</v>
      </c>
      <c r="AI68" s="13">
        <f t="shared" si="45"/>
        <v>0</v>
      </c>
      <c r="AJ68" s="12" t="s">
        <v>199</v>
      </c>
      <c r="AK68">
        <v>93</v>
      </c>
    </row>
    <row r="69" spans="1:47" x14ac:dyDescent="0.35">
      <c r="A69" t="s">
        <v>56</v>
      </c>
      <c r="B69" t="s">
        <v>109</v>
      </c>
      <c r="C69" s="2" t="s">
        <v>171</v>
      </c>
      <c r="D69" s="12">
        <v>3.5</v>
      </c>
      <c r="E69" s="12">
        <f>VLOOKUP(C69,Information!$B$24:$C$42,2)</f>
        <v>3.2</v>
      </c>
      <c r="F69" s="12">
        <f t="shared" si="24"/>
        <v>11.200000000000001</v>
      </c>
      <c r="G69" s="12">
        <v>65</v>
      </c>
      <c r="H69" s="13">
        <v>35</v>
      </c>
      <c r="I69" s="13">
        <f t="shared" si="25"/>
        <v>2275</v>
      </c>
      <c r="J69" s="13">
        <f t="shared" si="26"/>
        <v>392.00000000000006</v>
      </c>
      <c r="K69" s="13">
        <f t="shared" si="27"/>
        <v>1883</v>
      </c>
      <c r="L69" s="13"/>
      <c r="M69" s="13">
        <f t="shared" si="28"/>
        <v>0</v>
      </c>
      <c r="N69" s="13">
        <f t="shared" si="29"/>
        <v>0</v>
      </c>
      <c r="O69" s="13">
        <f t="shared" si="30"/>
        <v>0</v>
      </c>
      <c r="P69" s="13"/>
      <c r="Q69" s="13">
        <f t="shared" si="31"/>
        <v>0</v>
      </c>
      <c r="R69" s="13">
        <f t="shared" si="32"/>
        <v>0</v>
      </c>
      <c r="S69" s="13">
        <f t="shared" si="33"/>
        <v>0</v>
      </c>
      <c r="T69" s="13"/>
      <c r="U69" s="13">
        <f t="shared" si="34"/>
        <v>0</v>
      </c>
      <c r="V69" s="13">
        <f t="shared" si="35"/>
        <v>0</v>
      </c>
      <c r="W69" s="13">
        <f t="shared" si="36"/>
        <v>0</v>
      </c>
      <c r="X69" s="13"/>
      <c r="Y69" s="13">
        <f t="shared" si="37"/>
        <v>0</v>
      </c>
      <c r="Z69" s="13">
        <f t="shared" si="38"/>
        <v>0</v>
      </c>
      <c r="AA69" s="13">
        <f t="shared" si="39"/>
        <v>0</v>
      </c>
      <c r="AB69" s="13"/>
      <c r="AC69" s="13">
        <f t="shared" si="40"/>
        <v>0</v>
      </c>
      <c r="AD69" s="13">
        <f t="shared" si="41"/>
        <v>0</v>
      </c>
      <c r="AE69" s="13">
        <f t="shared" si="42"/>
        <v>0</v>
      </c>
      <c r="AF69" s="13"/>
      <c r="AG69" s="13">
        <f t="shared" si="43"/>
        <v>0</v>
      </c>
      <c r="AH69" s="13">
        <f t="shared" si="44"/>
        <v>0</v>
      </c>
      <c r="AI69" s="13">
        <f t="shared" si="45"/>
        <v>0</v>
      </c>
      <c r="AJ69" s="12" t="s">
        <v>199</v>
      </c>
      <c r="AK69">
        <v>96</v>
      </c>
      <c r="AN69" s="22" t="s">
        <v>258</v>
      </c>
      <c r="AO69" t="s">
        <v>250</v>
      </c>
      <c r="AP69" t="s">
        <v>249</v>
      </c>
      <c r="AQ69" t="s">
        <v>248</v>
      </c>
      <c r="AR69" t="s">
        <v>247</v>
      </c>
      <c r="AS69" t="s">
        <v>246</v>
      </c>
      <c r="AT69" t="s">
        <v>245</v>
      </c>
      <c r="AU69" t="s">
        <v>244</v>
      </c>
    </row>
    <row r="70" spans="1:47" x14ac:dyDescent="0.35">
      <c r="A70" t="s">
        <v>58</v>
      </c>
      <c r="B70" s="2" t="s">
        <v>109</v>
      </c>
      <c r="C70" s="2" t="s">
        <v>157</v>
      </c>
      <c r="D70" s="12">
        <v>5.5</v>
      </c>
      <c r="E70" s="12">
        <f>VLOOKUP(C70,Information!$B$24:$C$42,2)</f>
        <v>2.8</v>
      </c>
      <c r="F70" s="12">
        <f t="shared" si="24"/>
        <v>15.399999999999999</v>
      </c>
      <c r="G70" s="12">
        <v>75</v>
      </c>
      <c r="H70" s="13">
        <v>45</v>
      </c>
      <c r="I70" s="13">
        <f t="shared" si="25"/>
        <v>3375</v>
      </c>
      <c r="J70" s="13">
        <f t="shared" si="26"/>
        <v>692.99999999999989</v>
      </c>
      <c r="K70" s="13">
        <f t="shared" si="27"/>
        <v>2682</v>
      </c>
      <c r="L70" s="13">
        <v>3</v>
      </c>
      <c r="M70" s="13">
        <f t="shared" si="28"/>
        <v>225</v>
      </c>
      <c r="N70" s="13">
        <f t="shared" si="29"/>
        <v>46.199999999999996</v>
      </c>
      <c r="O70" s="13">
        <f t="shared" si="30"/>
        <v>178.8</v>
      </c>
      <c r="P70" s="13">
        <v>10</v>
      </c>
      <c r="Q70" s="13">
        <f t="shared" si="31"/>
        <v>750</v>
      </c>
      <c r="R70" s="13">
        <f t="shared" si="32"/>
        <v>154</v>
      </c>
      <c r="S70" s="13">
        <f t="shared" si="33"/>
        <v>596</v>
      </c>
      <c r="T70" s="13">
        <v>21</v>
      </c>
      <c r="U70" s="13">
        <f t="shared" si="34"/>
        <v>1575</v>
      </c>
      <c r="V70" s="13">
        <f t="shared" si="35"/>
        <v>323.39999999999998</v>
      </c>
      <c r="W70" s="13">
        <f t="shared" si="36"/>
        <v>1251.5999999999999</v>
      </c>
      <c r="X70" s="13">
        <v>1</v>
      </c>
      <c r="Y70" s="13">
        <f t="shared" si="37"/>
        <v>75</v>
      </c>
      <c r="Z70" s="13">
        <f t="shared" si="38"/>
        <v>15.399999999999999</v>
      </c>
      <c r="AA70" s="13">
        <f t="shared" si="39"/>
        <v>59.6</v>
      </c>
      <c r="AB70" s="13">
        <v>40</v>
      </c>
      <c r="AC70" s="13">
        <f t="shared" si="40"/>
        <v>3000</v>
      </c>
      <c r="AD70" s="13">
        <f t="shared" si="41"/>
        <v>616</v>
      </c>
      <c r="AE70" s="13">
        <f t="shared" si="42"/>
        <v>2384</v>
      </c>
      <c r="AF70" s="13">
        <v>41</v>
      </c>
      <c r="AG70" s="13">
        <f t="shared" si="43"/>
        <v>3075</v>
      </c>
      <c r="AH70" s="13">
        <f t="shared" si="44"/>
        <v>631.4</v>
      </c>
      <c r="AI70" s="13">
        <f t="shared" si="45"/>
        <v>2443.6</v>
      </c>
      <c r="AJ70" s="12" t="s">
        <v>199</v>
      </c>
      <c r="AK70">
        <v>91</v>
      </c>
      <c r="AN70" s="20" t="s">
        <v>157</v>
      </c>
      <c r="AO70" s="23">
        <v>556536</v>
      </c>
      <c r="AP70" s="23">
        <v>618059</v>
      </c>
      <c r="AQ70" s="23">
        <v>904692</v>
      </c>
      <c r="AR70" s="23">
        <v>936269</v>
      </c>
      <c r="AS70" s="23">
        <v>767038</v>
      </c>
      <c r="AT70" s="23">
        <v>574662</v>
      </c>
      <c r="AU70" s="23">
        <v>509230</v>
      </c>
    </row>
    <row r="71" spans="1:47" x14ac:dyDescent="0.35">
      <c r="A71" t="s">
        <v>58</v>
      </c>
      <c r="B71" s="2" t="s">
        <v>109</v>
      </c>
      <c r="C71" s="2" t="s">
        <v>158</v>
      </c>
      <c r="D71" s="12">
        <v>5.5</v>
      </c>
      <c r="E71" s="12">
        <f>VLOOKUP(C71,Information!$B$24:$C$42,2)</f>
        <v>3</v>
      </c>
      <c r="F71" s="12">
        <f t="shared" si="24"/>
        <v>16.5</v>
      </c>
      <c r="G71" s="12">
        <v>80</v>
      </c>
      <c r="H71" s="13">
        <v>200</v>
      </c>
      <c r="I71" s="13">
        <f t="shared" si="25"/>
        <v>16000</v>
      </c>
      <c r="J71" s="13">
        <f t="shared" si="26"/>
        <v>3300</v>
      </c>
      <c r="K71" s="13">
        <f t="shared" si="27"/>
        <v>12700</v>
      </c>
      <c r="L71" s="13">
        <v>45</v>
      </c>
      <c r="M71" s="13">
        <f t="shared" si="28"/>
        <v>3600</v>
      </c>
      <c r="N71" s="13">
        <f t="shared" si="29"/>
        <v>742.5</v>
      </c>
      <c r="O71" s="13">
        <f t="shared" si="30"/>
        <v>2857.5</v>
      </c>
      <c r="P71" s="13">
        <v>5</v>
      </c>
      <c r="Q71" s="13">
        <f t="shared" si="31"/>
        <v>400</v>
      </c>
      <c r="R71" s="13">
        <f t="shared" si="32"/>
        <v>82.5</v>
      </c>
      <c r="S71" s="13">
        <f t="shared" si="33"/>
        <v>317.5</v>
      </c>
      <c r="T71" s="13"/>
      <c r="U71" s="13">
        <f t="shared" si="34"/>
        <v>0</v>
      </c>
      <c r="V71" s="13">
        <f t="shared" si="35"/>
        <v>0</v>
      </c>
      <c r="W71" s="13">
        <f t="shared" si="36"/>
        <v>0</v>
      </c>
      <c r="X71" s="13"/>
      <c r="Y71" s="13">
        <f t="shared" si="37"/>
        <v>0</v>
      </c>
      <c r="Z71" s="13">
        <f t="shared" si="38"/>
        <v>0</v>
      </c>
      <c r="AA71" s="13">
        <f t="shared" si="39"/>
        <v>0</v>
      </c>
      <c r="AB71" s="13"/>
      <c r="AC71" s="13">
        <f t="shared" si="40"/>
        <v>0</v>
      </c>
      <c r="AD71" s="13">
        <f t="shared" si="41"/>
        <v>0</v>
      </c>
      <c r="AE71" s="13">
        <f t="shared" si="42"/>
        <v>0</v>
      </c>
      <c r="AF71" s="13"/>
      <c r="AG71" s="13">
        <f t="shared" si="43"/>
        <v>0</v>
      </c>
      <c r="AH71" s="13">
        <f t="shared" si="44"/>
        <v>0</v>
      </c>
      <c r="AI71" s="13">
        <f t="shared" si="45"/>
        <v>0</v>
      </c>
      <c r="AJ71" s="12" t="s">
        <v>199</v>
      </c>
      <c r="AK71">
        <v>92</v>
      </c>
      <c r="AN71" s="20" t="s">
        <v>192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41775</v>
      </c>
      <c r="AU71" s="23">
        <v>37200</v>
      </c>
    </row>
    <row r="72" spans="1:47" x14ac:dyDescent="0.35">
      <c r="A72" t="s">
        <v>58</v>
      </c>
      <c r="B72" s="2" t="s">
        <v>109</v>
      </c>
      <c r="C72" s="2" t="s">
        <v>171</v>
      </c>
      <c r="D72" s="12">
        <v>5.5</v>
      </c>
      <c r="E72" s="12">
        <f>VLOOKUP(C72,Information!$B$24:$C$42,2)</f>
        <v>3.2</v>
      </c>
      <c r="F72" s="12">
        <f t="shared" si="24"/>
        <v>17.600000000000001</v>
      </c>
      <c r="G72" s="12">
        <v>95</v>
      </c>
      <c r="H72" s="13">
        <v>35</v>
      </c>
      <c r="I72" s="13">
        <f t="shared" si="25"/>
        <v>3325</v>
      </c>
      <c r="J72" s="13">
        <f t="shared" si="26"/>
        <v>616</v>
      </c>
      <c r="K72" s="13">
        <f t="shared" si="27"/>
        <v>2709</v>
      </c>
      <c r="L72" s="13"/>
      <c r="M72" s="13">
        <f t="shared" si="28"/>
        <v>0</v>
      </c>
      <c r="N72" s="13">
        <f t="shared" si="29"/>
        <v>0</v>
      </c>
      <c r="O72" s="13">
        <f t="shared" si="30"/>
        <v>0</v>
      </c>
      <c r="P72" s="13"/>
      <c r="Q72" s="13">
        <f t="shared" si="31"/>
        <v>0</v>
      </c>
      <c r="R72" s="13">
        <f t="shared" si="32"/>
        <v>0</v>
      </c>
      <c r="S72" s="13">
        <f t="shared" si="33"/>
        <v>0</v>
      </c>
      <c r="T72" s="13"/>
      <c r="U72" s="13">
        <f t="shared" si="34"/>
        <v>0</v>
      </c>
      <c r="V72" s="13">
        <f t="shared" si="35"/>
        <v>0</v>
      </c>
      <c r="W72" s="13">
        <f t="shared" si="36"/>
        <v>0</v>
      </c>
      <c r="X72" s="13"/>
      <c r="Y72" s="13">
        <f t="shared" si="37"/>
        <v>0</v>
      </c>
      <c r="Z72" s="13">
        <f t="shared" si="38"/>
        <v>0</v>
      </c>
      <c r="AA72" s="13">
        <f t="shared" si="39"/>
        <v>0</v>
      </c>
      <c r="AB72" s="13"/>
      <c r="AC72" s="13">
        <f t="shared" si="40"/>
        <v>0</v>
      </c>
      <c r="AD72" s="13">
        <f t="shared" si="41"/>
        <v>0</v>
      </c>
      <c r="AE72" s="13">
        <f t="shared" si="42"/>
        <v>0</v>
      </c>
      <c r="AF72" s="13"/>
      <c r="AG72" s="13">
        <f t="shared" si="43"/>
        <v>0</v>
      </c>
      <c r="AH72" s="13">
        <f t="shared" si="44"/>
        <v>0</v>
      </c>
      <c r="AI72" s="13">
        <f t="shared" si="45"/>
        <v>0</v>
      </c>
      <c r="AJ72" s="12" t="s">
        <v>199</v>
      </c>
      <c r="AK72">
        <v>96</v>
      </c>
      <c r="AN72" s="20" t="s">
        <v>167</v>
      </c>
      <c r="AO72" s="23">
        <v>0</v>
      </c>
      <c r="AP72" s="23">
        <v>0</v>
      </c>
      <c r="AQ72" s="23">
        <v>0</v>
      </c>
      <c r="AR72" s="23">
        <v>0</v>
      </c>
      <c r="AS72" s="23">
        <v>0</v>
      </c>
      <c r="AT72" s="23">
        <v>2982</v>
      </c>
      <c r="AU72" s="23">
        <v>3847</v>
      </c>
    </row>
    <row r="73" spans="1:47" x14ac:dyDescent="0.35">
      <c r="A73" t="s">
        <v>53</v>
      </c>
      <c r="B73" t="s">
        <v>110</v>
      </c>
      <c r="C73" s="2" t="s">
        <v>157</v>
      </c>
      <c r="D73" s="12">
        <v>3.5</v>
      </c>
      <c r="E73" s="12">
        <f>VLOOKUP(C73,Information!$B$24:$C$42,2)</f>
        <v>2.8</v>
      </c>
      <c r="F73" s="12">
        <f t="shared" si="24"/>
        <v>9.7999999999999989</v>
      </c>
      <c r="G73" s="12">
        <v>28</v>
      </c>
      <c r="H73" s="13">
        <v>299</v>
      </c>
      <c r="I73" s="13">
        <f t="shared" si="25"/>
        <v>8372</v>
      </c>
      <c r="J73" s="13">
        <f t="shared" si="26"/>
        <v>2930.2</v>
      </c>
      <c r="K73" s="13">
        <f t="shared" si="27"/>
        <v>5441.8</v>
      </c>
      <c r="L73" s="13">
        <v>83</v>
      </c>
      <c r="M73" s="13">
        <f t="shared" si="28"/>
        <v>2324</v>
      </c>
      <c r="N73" s="13">
        <f t="shared" si="29"/>
        <v>813.39999999999986</v>
      </c>
      <c r="O73" s="13">
        <f t="shared" si="30"/>
        <v>1510.6000000000001</v>
      </c>
      <c r="P73" s="13">
        <v>176</v>
      </c>
      <c r="Q73" s="13">
        <f t="shared" si="31"/>
        <v>4928</v>
      </c>
      <c r="R73" s="13">
        <f t="shared" si="32"/>
        <v>1724.7999999999997</v>
      </c>
      <c r="S73" s="13">
        <f t="shared" si="33"/>
        <v>3203.2000000000003</v>
      </c>
      <c r="T73" s="13">
        <v>400</v>
      </c>
      <c r="U73" s="13">
        <f t="shared" si="34"/>
        <v>11200</v>
      </c>
      <c r="V73" s="13">
        <f t="shared" si="35"/>
        <v>3919.9999999999995</v>
      </c>
      <c r="W73" s="13">
        <f t="shared" si="36"/>
        <v>7280</v>
      </c>
      <c r="X73" s="13">
        <v>427</v>
      </c>
      <c r="Y73" s="13">
        <f t="shared" si="37"/>
        <v>11956</v>
      </c>
      <c r="Z73" s="13">
        <f t="shared" si="38"/>
        <v>4184.5999999999995</v>
      </c>
      <c r="AA73" s="13">
        <f t="shared" si="39"/>
        <v>7771.4000000000005</v>
      </c>
      <c r="AB73" s="13">
        <v>459</v>
      </c>
      <c r="AC73" s="13">
        <f t="shared" si="40"/>
        <v>12852</v>
      </c>
      <c r="AD73" s="13">
        <f t="shared" si="41"/>
        <v>4498.2</v>
      </c>
      <c r="AE73" s="13">
        <f t="shared" si="42"/>
        <v>8353.7999999999993</v>
      </c>
      <c r="AF73" s="13">
        <v>369</v>
      </c>
      <c r="AG73" s="13">
        <f t="shared" si="43"/>
        <v>10332</v>
      </c>
      <c r="AH73" s="13">
        <f t="shared" si="44"/>
        <v>3616.2</v>
      </c>
      <c r="AI73" s="13">
        <f t="shared" si="45"/>
        <v>6715.8</v>
      </c>
      <c r="AJ73" s="12" t="s">
        <v>199</v>
      </c>
      <c r="AK73">
        <v>99</v>
      </c>
      <c r="AN73" s="20" t="s">
        <v>190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3250</v>
      </c>
      <c r="AU73" s="23">
        <v>6500</v>
      </c>
    </row>
    <row r="74" spans="1:47" x14ac:dyDescent="0.35">
      <c r="A74" t="s">
        <v>53</v>
      </c>
      <c r="B74" t="s">
        <v>110</v>
      </c>
      <c r="C74" s="2" t="s">
        <v>158</v>
      </c>
      <c r="D74" s="12">
        <v>3.5</v>
      </c>
      <c r="E74" s="12">
        <f>VLOOKUP(C74,Information!$B$24:$C$42,2)</f>
        <v>3</v>
      </c>
      <c r="F74" s="12">
        <f t="shared" si="24"/>
        <v>10.5</v>
      </c>
      <c r="G74" s="12">
        <v>35</v>
      </c>
      <c r="H74" s="13">
        <v>433</v>
      </c>
      <c r="I74" s="13">
        <f t="shared" si="25"/>
        <v>15155</v>
      </c>
      <c r="J74" s="13">
        <f t="shared" si="26"/>
        <v>4546.5</v>
      </c>
      <c r="K74" s="13">
        <f t="shared" si="27"/>
        <v>10608.5</v>
      </c>
      <c r="L74" s="13">
        <v>350</v>
      </c>
      <c r="M74" s="13">
        <f t="shared" si="28"/>
        <v>12250</v>
      </c>
      <c r="N74" s="13">
        <f t="shared" si="29"/>
        <v>3675</v>
      </c>
      <c r="O74" s="13">
        <f t="shared" si="30"/>
        <v>8575</v>
      </c>
      <c r="P74" s="13">
        <v>235</v>
      </c>
      <c r="Q74" s="13">
        <f t="shared" si="31"/>
        <v>8225</v>
      </c>
      <c r="R74" s="13">
        <f t="shared" si="32"/>
        <v>2467.5</v>
      </c>
      <c r="S74" s="13">
        <f t="shared" si="33"/>
        <v>5757.5</v>
      </c>
      <c r="T74" s="13">
        <v>170</v>
      </c>
      <c r="U74" s="13">
        <f t="shared" si="34"/>
        <v>5950</v>
      </c>
      <c r="V74" s="13">
        <f t="shared" si="35"/>
        <v>1785</v>
      </c>
      <c r="W74" s="13">
        <f t="shared" si="36"/>
        <v>4165</v>
      </c>
      <c r="X74" s="13">
        <v>55</v>
      </c>
      <c r="Y74" s="13">
        <f t="shared" si="37"/>
        <v>1925</v>
      </c>
      <c r="Z74" s="13">
        <f t="shared" si="38"/>
        <v>577.5</v>
      </c>
      <c r="AA74" s="13">
        <f t="shared" si="39"/>
        <v>1347.5</v>
      </c>
      <c r="AB74" s="13">
        <v>135</v>
      </c>
      <c r="AC74" s="13">
        <f t="shared" si="40"/>
        <v>4725</v>
      </c>
      <c r="AD74" s="13">
        <f t="shared" si="41"/>
        <v>1417.5</v>
      </c>
      <c r="AE74" s="13">
        <f t="shared" si="42"/>
        <v>3307.5</v>
      </c>
      <c r="AF74" s="13">
        <v>120</v>
      </c>
      <c r="AG74" s="13">
        <f t="shared" si="43"/>
        <v>4200</v>
      </c>
      <c r="AH74" s="13">
        <f t="shared" si="44"/>
        <v>1260</v>
      </c>
      <c r="AI74" s="13">
        <f t="shared" si="45"/>
        <v>2940</v>
      </c>
      <c r="AJ74" s="12" t="s">
        <v>199</v>
      </c>
      <c r="AK74">
        <v>99</v>
      </c>
      <c r="AN74" s="20" t="s">
        <v>191</v>
      </c>
      <c r="AO74" s="23">
        <v>0</v>
      </c>
      <c r="AP74" s="23">
        <v>0</v>
      </c>
      <c r="AQ74" s="23">
        <v>0</v>
      </c>
      <c r="AR74" s="23">
        <v>0</v>
      </c>
      <c r="AS74" s="23">
        <v>0</v>
      </c>
      <c r="AT74" s="23">
        <v>55775</v>
      </c>
      <c r="AU74" s="23">
        <v>115205</v>
      </c>
    </row>
    <row r="75" spans="1:47" x14ac:dyDescent="0.35">
      <c r="A75" t="s">
        <v>53</v>
      </c>
      <c r="B75" t="s">
        <v>110</v>
      </c>
      <c r="C75" s="2" t="s">
        <v>167</v>
      </c>
      <c r="D75" s="12">
        <v>3.5</v>
      </c>
      <c r="E75" s="12">
        <f>VLOOKUP(C75,Information!$B$24:$C$42,2)</f>
        <v>3</v>
      </c>
      <c r="F75" s="12">
        <f t="shared" si="24"/>
        <v>10.5</v>
      </c>
      <c r="G75" s="12">
        <v>35</v>
      </c>
      <c r="H75" s="13"/>
      <c r="I75" s="13">
        <f t="shared" si="25"/>
        <v>0</v>
      </c>
      <c r="J75" s="13">
        <f t="shared" si="26"/>
        <v>0</v>
      </c>
      <c r="K75" s="13">
        <f t="shared" si="27"/>
        <v>0</v>
      </c>
      <c r="L75" s="13">
        <v>13</v>
      </c>
      <c r="M75" s="13">
        <f t="shared" si="28"/>
        <v>455</v>
      </c>
      <c r="N75" s="13">
        <f t="shared" si="29"/>
        <v>136.5</v>
      </c>
      <c r="O75" s="13">
        <f t="shared" si="30"/>
        <v>318.5</v>
      </c>
      <c r="P75" s="13"/>
      <c r="Q75" s="13">
        <f t="shared" si="31"/>
        <v>0</v>
      </c>
      <c r="R75" s="13">
        <f t="shared" si="32"/>
        <v>0</v>
      </c>
      <c r="S75" s="13">
        <f t="shared" si="33"/>
        <v>0</v>
      </c>
      <c r="T75" s="13"/>
      <c r="U75" s="13">
        <f t="shared" si="34"/>
        <v>0</v>
      </c>
      <c r="V75" s="13">
        <f t="shared" si="35"/>
        <v>0</v>
      </c>
      <c r="W75" s="13">
        <f t="shared" si="36"/>
        <v>0</v>
      </c>
      <c r="X75" s="13"/>
      <c r="Y75" s="13">
        <f t="shared" si="37"/>
        <v>0</v>
      </c>
      <c r="Z75" s="13">
        <f t="shared" si="38"/>
        <v>0</v>
      </c>
      <c r="AA75" s="13">
        <f t="shared" si="39"/>
        <v>0</v>
      </c>
      <c r="AB75" s="13"/>
      <c r="AC75" s="13">
        <f t="shared" si="40"/>
        <v>0</v>
      </c>
      <c r="AD75" s="13">
        <f t="shared" si="41"/>
        <v>0</v>
      </c>
      <c r="AE75" s="13">
        <f t="shared" si="42"/>
        <v>0</v>
      </c>
      <c r="AF75" s="13"/>
      <c r="AG75" s="13">
        <f t="shared" si="43"/>
        <v>0</v>
      </c>
      <c r="AH75" s="13">
        <f t="shared" si="44"/>
        <v>0</v>
      </c>
      <c r="AI75" s="13">
        <f t="shared" si="45"/>
        <v>0</v>
      </c>
      <c r="AJ75" s="12" t="s">
        <v>199</v>
      </c>
      <c r="AK75">
        <v>100</v>
      </c>
      <c r="AN75" s="20" t="s">
        <v>169</v>
      </c>
      <c r="AO75" s="23">
        <v>0</v>
      </c>
      <c r="AP75" s="23">
        <v>0</v>
      </c>
      <c r="AQ75" s="23">
        <v>0</v>
      </c>
      <c r="AR75" s="23">
        <v>0</v>
      </c>
      <c r="AS75" s="23">
        <v>0</v>
      </c>
      <c r="AT75" s="23">
        <v>825</v>
      </c>
      <c r="AU75" s="23">
        <v>4415</v>
      </c>
    </row>
    <row r="76" spans="1:47" x14ac:dyDescent="0.35">
      <c r="A76" t="s">
        <v>55</v>
      </c>
      <c r="B76" t="s">
        <v>109</v>
      </c>
      <c r="C76" s="2" t="s">
        <v>157</v>
      </c>
      <c r="D76" s="12">
        <v>8</v>
      </c>
      <c r="E76" s="12">
        <f>VLOOKUP(C76,Information!$B$24:$C$42,2)</f>
        <v>2.8</v>
      </c>
      <c r="F76" s="12">
        <f t="shared" si="24"/>
        <v>22.4</v>
      </c>
      <c r="G76" s="12">
        <v>65</v>
      </c>
      <c r="H76" s="13">
        <v>163</v>
      </c>
      <c r="I76" s="13">
        <f t="shared" si="25"/>
        <v>10595</v>
      </c>
      <c r="J76" s="13">
        <f t="shared" si="26"/>
        <v>3651.2</v>
      </c>
      <c r="K76" s="13">
        <f t="shared" si="27"/>
        <v>6943.8</v>
      </c>
      <c r="L76" s="13">
        <v>33</v>
      </c>
      <c r="M76" s="13">
        <f t="shared" si="28"/>
        <v>2145</v>
      </c>
      <c r="N76" s="13">
        <f t="shared" si="29"/>
        <v>739.19999999999993</v>
      </c>
      <c r="O76" s="13">
        <f t="shared" si="30"/>
        <v>1405.8000000000002</v>
      </c>
      <c r="P76" s="13">
        <v>68</v>
      </c>
      <c r="Q76" s="13">
        <f t="shared" si="31"/>
        <v>4420</v>
      </c>
      <c r="R76" s="13">
        <f t="shared" si="32"/>
        <v>1523.1999999999998</v>
      </c>
      <c r="S76" s="13">
        <f t="shared" si="33"/>
        <v>2896.8</v>
      </c>
      <c r="T76" s="13">
        <v>32</v>
      </c>
      <c r="U76" s="13">
        <f t="shared" si="34"/>
        <v>2080</v>
      </c>
      <c r="V76" s="13">
        <f t="shared" si="35"/>
        <v>716.8</v>
      </c>
      <c r="W76" s="13">
        <f t="shared" si="36"/>
        <v>1363.2</v>
      </c>
      <c r="X76" s="13">
        <v>138</v>
      </c>
      <c r="Y76" s="13">
        <f t="shared" si="37"/>
        <v>8970</v>
      </c>
      <c r="Z76" s="13">
        <f t="shared" si="38"/>
        <v>3091.2</v>
      </c>
      <c r="AA76" s="13">
        <f t="shared" si="39"/>
        <v>5878.8</v>
      </c>
      <c r="AB76" s="13">
        <v>386</v>
      </c>
      <c r="AC76" s="13">
        <f t="shared" si="40"/>
        <v>25090</v>
      </c>
      <c r="AD76" s="13">
        <f t="shared" si="41"/>
        <v>8646.4</v>
      </c>
      <c r="AE76" s="13">
        <f t="shared" si="42"/>
        <v>16443.599999999999</v>
      </c>
      <c r="AF76" s="13">
        <v>233</v>
      </c>
      <c r="AG76" s="13">
        <f t="shared" si="43"/>
        <v>15145</v>
      </c>
      <c r="AH76" s="13">
        <f t="shared" si="44"/>
        <v>5219.2</v>
      </c>
      <c r="AI76" s="13">
        <f t="shared" si="45"/>
        <v>9925.7999999999993</v>
      </c>
      <c r="AJ76" s="12" t="s">
        <v>199</v>
      </c>
      <c r="AK76">
        <v>91</v>
      </c>
      <c r="AN76" s="20" t="s">
        <v>174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4870</v>
      </c>
      <c r="AU76" s="23">
        <v>6980</v>
      </c>
    </row>
    <row r="77" spans="1:47" x14ac:dyDescent="0.35">
      <c r="A77" t="s">
        <v>55</v>
      </c>
      <c r="B77" t="s">
        <v>109</v>
      </c>
      <c r="C77" s="2" t="s">
        <v>158</v>
      </c>
      <c r="D77" s="12">
        <v>8</v>
      </c>
      <c r="E77" s="12">
        <f>VLOOKUP(C77,Information!$B$24:$C$42,2)</f>
        <v>3</v>
      </c>
      <c r="F77" s="12">
        <f t="shared" si="24"/>
        <v>24</v>
      </c>
      <c r="G77" s="12">
        <v>80</v>
      </c>
      <c r="H77" s="13">
        <v>189</v>
      </c>
      <c r="I77" s="13">
        <f t="shared" si="25"/>
        <v>15120</v>
      </c>
      <c r="J77" s="13">
        <f t="shared" si="26"/>
        <v>4536</v>
      </c>
      <c r="K77" s="13">
        <f t="shared" si="27"/>
        <v>10584</v>
      </c>
      <c r="L77" s="13">
        <v>144</v>
      </c>
      <c r="M77" s="13">
        <f t="shared" si="28"/>
        <v>11520</v>
      </c>
      <c r="N77" s="13">
        <f t="shared" si="29"/>
        <v>3456</v>
      </c>
      <c r="O77" s="13">
        <f t="shared" si="30"/>
        <v>8064</v>
      </c>
      <c r="P77" s="13">
        <v>64</v>
      </c>
      <c r="Q77" s="13">
        <f t="shared" si="31"/>
        <v>5120</v>
      </c>
      <c r="R77" s="13">
        <f t="shared" si="32"/>
        <v>1536</v>
      </c>
      <c r="S77" s="13">
        <f t="shared" si="33"/>
        <v>3584</v>
      </c>
      <c r="T77" s="13"/>
      <c r="U77" s="13">
        <f t="shared" si="34"/>
        <v>0</v>
      </c>
      <c r="V77" s="13">
        <f t="shared" si="35"/>
        <v>0</v>
      </c>
      <c r="W77" s="13">
        <f t="shared" si="36"/>
        <v>0</v>
      </c>
      <c r="X77" s="13">
        <v>87</v>
      </c>
      <c r="Y77" s="13">
        <f t="shared" si="37"/>
        <v>6960</v>
      </c>
      <c r="Z77" s="13">
        <f t="shared" si="38"/>
        <v>2088</v>
      </c>
      <c r="AA77" s="13">
        <f t="shared" si="39"/>
        <v>4872</v>
      </c>
      <c r="AB77" s="13">
        <v>153</v>
      </c>
      <c r="AC77" s="13">
        <f t="shared" si="40"/>
        <v>12240</v>
      </c>
      <c r="AD77" s="13">
        <f t="shared" si="41"/>
        <v>3672</v>
      </c>
      <c r="AE77" s="13">
        <f t="shared" si="42"/>
        <v>8568</v>
      </c>
      <c r="AF77" s="13">
        <v>145</v>
      </c>
      <c r="AG77" s="13">
        <f t="shared" si="43"/>
        <v>11600</v>
      </c>
      <c r="AH77" s="13">
        <f t="shared" si="44"/>
        <v>3480</v>
      </c>
      <c r="AI77" s="13">
        <f t="shared" si="45"/>
        <v>8120</v>
      </c>
      <c r="AJ77" s="12" t="s">
        <v>199</v>
      </c>
      <c r="AK77">
        <v>98</v>
      </c>
      <c r="AN77" s="20" t="s">
        <v>175</v>
      </c>
      <c r="AO77" s="23">
        <v>0</v>
      </c>
      <c r="AP77" s="23">
        <v>0</v>
      </c>
      <c r="AQ77" s="23">
        <v>0</v>
      </c>
      <c r="AR77" s="23">
        <v>0</v>
      </c>
      <c r="AS77" s="23">
        <v>0</v>
      </c>
      <c r="AT77" s="23">
        <v>2000</v>
      </c>
      <c r="AU77" s="23">
        <v>3750</v>
      </c>
    </row>
    <row r="78" spans="1:47" x14ac:dyDescent="0.35">
      <c r="A78" t="s">
        <v>55</v>
      </c>
      <c r="B78" t="s">
        <v>109</v>
      </c>
      <c r="C78" s="2" t="s">
        <v>171</v>
      </c>
      <c r="D78" s="12">
        <v>8</v>
      </c>
      <c r="E78" s="12">
        <f>VLOOKUP(C78,Information!$B$24:$C$42,2)</f>
        <v>3.2</v>
      </c>
      <c r="F78" s="12">
        <f t="shared" si="24"/>
        <v>25.6</v>
      </c>
      <c r="G78" s="12">
        <v>80</v>
      </c>
      <c r="H78" s="13">
        <v>35</v>
      </c>
      <c r="I78" s="13">
        <f t="shared" si="25"/>
        <v>2800</v>
      </c>
      <c r="J78" s="13">
        <f t="shared" si="26"/>
        <v>896</v>
      </c>
      <c r="K78" s="13">
        <f t="shared" si="27"/>
        <v>1904</v>
      </c>
      <c r="L78" s="13">
        <v>23</v>
      </c>
      <c r="M78" s="13">
        <f t="shared" si="28"/>
        <v>1840</v>
      </c>
      <c r="N78" s="13">
        <f t="shared" si="29"/>
        <v>588.80000000000007</v>
      </c>
      <c r="O78" s="13">
        <f t="shared" si="30"/>
        <v>1251.1999999999998</v>
      </c>
      <c r="P78" s="13"/>
      <c r="Q78" s="13">
        <f t="shared" si="31"/>
        <v>0</v>
      </c>
      <c r="R78" s="13">
        <f t="shared" si="32"/>
        <v>0</v>
      </c>
      <c r="S78" s="13">
        <f t="shared" si="33"/>
        <v>0</v>
      </c>
      <c r="T78" s="13"/>
      <c r="U78" s="13">
        <f t="shared" si="34"/>
        <v>0</v>
      </c>
      <c r="V78" s="13">
        <f t="shared" si="35"/>
        <v>0</v>
      </c>
      <c r="W78" s="13">
        <f t="shared" si="36"/>
        <v>0</v>
      </c>
      <c r="X78" s="13"/>
      <c r="Y78" s="13">
        <f t="shared" si="37"/>
        <v>0</v>
      </c>
      <c r="Z78" s="13">
        <f t="shared" si="38"/>
        <v>0</v>
      </c>
      <c r="AA78" s="13">
        <f t="shared" si="39"/>
        <v>0</v>
      </c>
      <c r="AB78" s="13"/>
      <c r="AC78" s="13">
        <f t="shared" si="40"/>
        <v>0</v>
      </c>
      <c r="AD78" s="13">
        <f t="shared" si="41"/>
        <v>0</v>
      </c>
      <c r="AE78" s="13">
        <f t="shared" si="42"/>
        <v>0</v>
      </c>
      <c r="AF78" s="13"/>
      <c r="AG78" s="13">
        <f t="shared" si="43"/>
        <v>0</v>
      </c>
      <c r="AH78" s="13">
        <f t="shared" si="44"/>
        <v>0</v>
      </c>
      <c r="AI78" s="13">
        <f t="shared" si="45"/>
        <v>0</v>
      </c>
      <c r="AJ78" s="12" t="s">
        <v>199</v>
      </c>
      <c r="AK78">
        <v>93</v>
      </c>
      <c r="AN78" s="20" t="s">
        <v>173</v>
      </c>
      <c r="AO78" s="23">
        <v>0</v>
      </c>
      <c r="AP78" s="23">
        <v>0</v>
      </c>
      <c r="AQ78" s="23">
        <v>0</v>
      </c>
      <c r="AR78" s="23">
        <v>0</v>
      </c>
      <c r="AS78" s="23">
        <v>0</v>
      </c>
      <c r="AT78" s="23">
        <v>3500</v>
      </c>
      <c r="AU78" s="23">
        <v>0</v>
      </c>
    </row>
    <row r="79" spans="1:47" x14ac:dyDescent="0.35">
      <c r="A79" t="s">
        <v>51</v>
      </c>
      <c r="B79" t="s">
        <v>110</v>
      </c>
      <c r="C79" s="2" t="s">
        <v>157</v>
      </c>
      <c r="D79" s="12">
        <v>3.5</v>
      </c>
      <c r="E79" s="12">
        <f>VLOOKUP(C79,Information!$B$24:$C$42,2)</f>
        <v>2.8</v>
      </c>
      <c r="F79" s="12">
        <f t="shared" si="24"/>
        <v>9.7999999999999989</v>
      </c>
      <c r="G79" s="12">
        <v>25</v>
      </c>
      <c r="H79" s="13">
        <v>382</v>
      </c>
      <c r="I79" s="13">
        <f t="shared" si="25"/>
        <v>9550</v>
      </c>
      <c r="J79" s="13">
        <f t="shared" si="26"/>
        <v>3743.5999999999995</v>
      </c>
      <c r="K79" s="13">
        <f t="shared" si="27"/>
        <v>5806.4000000000005</v>
      </c>
      <c r="L79" s="13">
        <v>425</v>
      </c>
      <c r="M79" s="13">
        <f t="shared" si="28"/>
        <v>10625</v>
      </c>
      <c r="N79" s="13">
        <f t="shared" si="29"/>
        <v>4165</v>
      </c>
      <c r="O79" s="13">
        <f t="shared" si="30"/>
        <v>6460</v>
      </c>
      <c r="P79" s="13">
        <v>323</v>
      </c>
      <c r="Q79" s="13">
        <f t="shared" si="31"/>
        <v>8075</v>
      </c>
      <c r="R79" s="13">
        <f t="shared" si="32"/>
        <v>3165.3999999999996</v>
      </c>
      <c r="S79" s="13">
        <f t="shared" si="33"/>
        <v>4909.6000000000004</v>
      </c>
      <c r="T79" s="13">
        <v>238</v>
      </c>
      <c r="U79" s="13">
        <f t="shared" si="34"/>
        <v>5950</v>
      </c>
      <c r="V79" s="13">
        <f t="shared" si="35"/>
        <v>2332.3999999999996</v>
      </c>
      <c r="W79" s="13">
        <f t="shared" si="36"/>
        <v>3617.6000000000004</v>
      </c>
      <c r="X79" s="13">
        <v>484</v>
      </c>
      <c r="Y79" s="13">
        <f t="shared" si="37"/>
        <v>12100</v>
      </c>
      <c r="Z79" s="13">
        <f t="shared" si="38"/>
        <v>4743.2</v>
      </c>
      <c r="AA79" s="13">
        <f t="shared" si="39"/>
        <v>7356.8</v>
      </c>
      <c r="AB79" s="13">
        <v>394</v>
      </c>
      <c r="AC79" s="13">
        <f t="shared" si="40"/>
        <v>9850</v>
      </c>
      <c r="AD79" s="13">
        <f t="shared" si="41"/>
        <v>3861.1999999999994</v>
      </c>
      <c r="AE79" s="13">
        <f t="shared" si="42"/>
        <v>5988.8000000000011</v>
      </c>
      <c r="AF79" s="13">
        <v>213</v>
      </c>
      <c r="AG79" s="13">
        <f t="shared" si="43"/>
        <v>5325</v>
      </c>
      <c r="AH79" s="13">
        <f t="shared" si="44"/>
        <v>2087.3999999999996</v>
      </c>
      <c r="AI79" s="13">
        <f t="shared" si="45"/>
        <v>3237.6000000000004</v>
      </c>
      <c r="AJ79" s="12" t="s">
        <v>199</v>
      </c>
      <c r="AK79">
        <v>97</v>
      </c>
      <c r="AN79" s="20" t="s">
        <v>159</v>
      </c>
      <c r="AO79" s="23">
        <v>0</v>
      </c>
      <c r="AP79" s="23">
        <v>0</v>
      </c>
      <c r="AQ79" s="23">
        <v>0</v>
      </c>
      <c r="AR79" s="23">
        <v>0</v>
      </c>
      <c r="AS79" s="23">
        <v>0</v>
      </c>
      <c r="AT79" s="23">
        <v>875</v>
      </c>
      <c r="AU79" s="23">
        <v>306</v>
      </c>
    </row>
    <row r="80" spans="1:47" x14ac:dyDescent="0.35">
      <c r="A80" t="s">
        <v>51</v>
      </c>
      <c r="B80" t="s">
        <v>110</v>
      </c>
      <c r="C80" s="2" t="s">
        <v>158</v>
      </c>
      <c r="D80" s="12">
        <v>3.5</v>
      </c>
      <c r="E80" s="12">
        <f>VLOOKUP(C80,Information!$B$24:$C$42,2)</f>
        <v>3</v>
      </c>
      <c r="F80" s="12">
        <f t="shared" si="24"/>
        <v>10.5</v>
      </c>
      <c r="G80" s="12">
        <v>35</v>
      </c>
      <c r="H80" s="13">
        <v>530</v>
      </c>
      <c r="I80" s="13">
        <f t="shared" si="25"/>
        <v>18550</v>
      </c>
      <c r="J80" s="13">
        <f t="shared" si="26"/>
        <v>5565</v>
      </c>
      <c r="K80" s="13">
        <f t="shared" si="27"/>
        <v>12985</v>
      </c>
      <c r="L80" s="13">
        <v>480</v>
      </c>
      <c r="M80" s="13">
        <f t="shared" si="28"/>
        <v>16800</v>
      </c>
      <c r="N80" s="13">
        <f t="shared" si="29"/>
        <v>5040</v>
      </c>
      <c r="O80" s="13">
        <f t="shared" si="30"/>
        <v>11760</v>
      </c>
      <c r="P80" s="13">
        <v>257</v>
      </c>
      <c r="Q80" s="13">
        <f t="shared" si="31"/>
        <v>8995</v>
      </c>
      <c r="R80" s="13">
        <f t="shared" si="32"/>
        <v>2698.5</v>
      </c>
      <c r="S80" s="13">
        <f t="shared" si="33"/>
        <v>6296.5</v>
      </c>
      <c r="T80" s="13">
        <v>200</v>
      </c>
      <c r="U80" s="13">
        <f t="shared" si="34"/>
        <v>7000</v>
      </c>
      <c r="V80" s="13">
        <f t="shared" si="35"/>
        <v>2100</v>
      </c>
      <c r="W80" s="13">
        <f t="shared" si="36"/>
        <v>4900</v>
      </c>
      <c r="X80" s="13">
        <v>230</v>
      </c>
      <c r="Y80" s="13">
        <f t="shared" si="37"/>
        <v>8050</v>
      </c>
      <c r="Z80" s="13">
        <f t="shared" si="38"/>
        <v>2415</v>
      </c>
      <c r="AA80" s="13">
        <f t="shared" si="39"/>
        <v>5635</v>
      </c>
      <c r="AB80" s="13">
        <v>580</v>
      </c>
      <c r="AC80" s="13">
        <f t="shared" si="40"/>
        <v>20300</v>
      </c>
      <c r="AD80" s="13">
        <f t="shared" si="41"/>
        <v>6090</v>
      </c>
      <c r="AE80" s="13">
        <f t="shared" si="42"/>
        <v>14210</v>
      </c>
      <c r="AF80" s="13">
        <v>578</v>
      </c>
      <c r="AG80" s="13">
        <f t="shared" si="43"/>
        <v>20230</v>
      </c>
      <c r="AH80" s="13">
        <f t="shared" si="44"/>
        <v>6069</v>
      </c>
      <c r="AI80" s="13">
        <f t="shared" si="45"/>
        <v>14161</v>
      </c>
      <c r="AJ80" s="12" t="s">
        <v>199</v>
      </c>
      <c r="AK80">
        <v>95</v>
      </c>
      <c r="AN80" s="20" t="s">
        <v>171</v>
      </c>
      <c r="AO80" s="23">
        <v>3720</v>
      </c>
      <c r="AP80" s="23">
        <v>3480</v>
      </c>
      <c r="AQ80" s="23">
        <v>8520</v>
      </c>
      <c r="AR80" s="23">
        <v>840</v>
      </c>
      <c r="AS80" s="23">
        <v>1440</v>
      </c>
      <c r="AT80" s="23">
        <v>102220</v>
      </c>
      <c r="AU80" s="23">
        <v>179887</v>
      </c>
    </row>
    <row r="81" spans="1:54" x14ac:dyDescent="0.35">
      <c r="A81" t="s">
        <v>57</v>
      </c>
      <c r="B81" s="2" t="s">
        <v>109</v>
      </c>
      <c r="C81" s="2" t="s">
        <v>157</v>
      </c>
      <c r="D81" s="12">
        <v>10</v>
      </c>
      <c r="E81" s="12">
        <f>VLOOKUP(C81,Information!$B$24:$C$42,2)</f>
        <v>2.8</v>
      </c>
      <c r="F81" s="12">
        <f t="shared" si="24"/>
        <v>28</v>
      </c>
      <c r="G81" s="12">
        <v>130</v>
      </c>
      <c r="H81" s="13">
        <v>38</v>
      </c>
      <c r="I81" s="13">
        <f t="shared" si="25"/>
        <v>4940</v>
      </c>
      <c r="J81" s="13">
        <f t="shared" si="26"/>
        <v>1064</v>
      </c>
      <c r="K81" s="13">
        <f t="shared" si="27"/>
        <v>3876</v>
      </c>
      <c r="L81" s="13">
        <v>16</v>
      </c>
      <c r="M81" s="13">
        <f t="shared" si="28"/>
        <v>2080</v>
      </c>
      <c r="N81" s="13">
        <f t="shared" si="29"/>
        <v>448</v>
      </c>
      <c r="O81" s="13">
        <f t="shared" si="30"/>
        <v>1632</v>
      </c>
      <c r="P81" s="13">
        <v>36</v>
      </c>
      <c r="Q81" s="13">
        <f t="shared" si="31"/>
        <v>4680</v>
      </c>
      <c r="R81" s="13">
        <f t="shared" si="32"/>
        <v>1008</v>
      </c>
      <c r="S81" s="13">
        <f t="shared" si="33"/>
        <v>3672</v>
      </c>
      <c r="T81" s="13">
        <v>79</v>
      </c>
      <c r="U81" s="13">
        <f t="shared" si="34"/>
        <v>10270</v>
      </c>
      <c r="V81" s="13">
        <f t="shared" si="35"/>
        <v>2212</v>
      </c>
      <c r="W81" s="13">
        <f t="shared" si="36"/>
        <v>8058</v>
      </c>
      <c r="X81" s="13">
        <v>23</v>
      </c>
      <c r="Y81" s="13">
        <f t="shared" si="37"/>
        <v>2990</v>
      </c>
      <c r="Z81" s="13">
        <f t="shared" si="38"/>
        <v>644</v>
      </c>
      <c r="AA81" s="13">
        <f t="shared" si="39"/>
        <v>2346</v>
      </c>
      <c r="AB81" s="13">
        <v>78</v>
      </c>
      <c r="AC81" s="13">
        <f t="shared" si="40"/>
        <v>10140</v>
      </c>
      <c r="AD81" s="13">
        <f t="shared" si="41"/>
        <v>2184</v>
      </c>
      <c r="AE81" s="13">
        <f t="shared" si="42"/>
        <v>7956</v>
      </c>
      <c r="AF81" s="13">
        <v>124</v>
      </c>
      <c r="AG81" s="13">
        <f t="shared" si="43"/>
        <v>16120</v>
      </c>
      <c r="AH81" s="13">
        <f t="shared" si="44"/>
        <v>3472</v>
      </c>
      <c r="AI81" s="13">
        <f t="shared" si="45"/>
        <v>12648</v>
      </c>
      <c r="AJ81" s="12" t="s">
        <v>199</v>
      </c>
      <c r="AK81">
        <v>97</v>
      </c>
      <c r="AN81" s="20" t="s">
        <v>162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>
        <v>3440</v>
      </c>
      <c r="AU81" s="23">
        <v>8194</v>
      </c>
    </row>
    <row r="82" spans="1:54" x14ac:dyDescent="0.35">
      <c r="A82" t="s">
        <v>57</v>
      </c>
      <c r="B82" s="2" t="s">
        <v>109</v>
      </c>
      <c r="C82" s="2" t="s">
        <v>158</v>
      </c>
      <c r="D82" s="12">
        <v>10</v>
      </c>
      <c r="E82" s="12">
        <f>VLOOKUP(C82,Information!$B$24:$C$42,2)</f>
        <v>3</v>
      </c>
      <c r="F82" s="12">
        <f t="shared" si="24"/>
        <v>30</v>
      </c>
      <c r="G82" s="12">
        <v>145</v>
      </c>
      <c r="H82" s="13">
        <v>45</v>
      </c>
      <c r="I82" s="13">
        <f t="shared" si="25"/>
        <v>6525</v>
      </c>
      <c r="J82" s="13">
        <f t="shared" si="26"/>
        <v>1350</v>
      </c>
      <c r="K82" s="13">
        <f t="shared" si="27"/>
        <v>5175</v>
      </c>
      <c r="L82" s="13">
        <v>35</v>
      </c>
      <c r="M82" s="13">
        <f t="shared" si="28"/>
        <v>5075</v>
      </c>
      <c r="N82" s="13">
        <f t="shared" si="29"/>
        <v>1050</v>
      </c>
      <c r="O82" s="13">
        <f t="shared" si="30"/>
        <v>4025</v>
      </c>
      <c r="P82" s="13">
        <v>30</v>
      </c>
      <c r="Q82" s="13">
        <f t="shared" si="31"/>
        <v>4350</v>
      </c>
      <c r="R82" s="13">
        <f t="shared" si="32"/>
        <v>900</v>
      </c>
      <c r="S82" s="13">
        <f t="shared" si="33"/>
        <v>3450</v>
      </c>
      <c r="T82" s="13">
        <v>20</v>
      </c>
      <c r="U82" s="13">
        <f t="shared" si="34"/>
        <v>2900</v>
      </c>
      <c r="V82" s="13">
        <f t="shared" si="35"/>
        <v>600</v>
      </c>
      <c r="W82" s="13">
        <f t="shared" si="36"/>
        <v>2300</v>
      </c>
      <c r="X82" s="13">
        <v>15</v>
      </c>
      <c r="Y82" s="13">
        <f t="shared" si="37"/>
        <v>2175</v>
      </c>
      <c r="Z82" s="13">
        <f t="shared" si="38"/>
        <v>450</v>
      </c>
      <c r="AA82" s="13">
        <f t="shared" si="39"/>
        <v>1725</v>
      </c>
      <c r="AB82" s="13">
        <v>50</v>
      </c>
      <c r="AC82" s="13">
        <f t="shared" si="40"/>
        <v>7250</v>
      </c>
      <c r="AD82" s="13">
        <f t="shared" si="41"/>
        <v>1500</v>
      </c>
      <c r="AE82" s="13">
        <f t="shared" si="42"/>
        <v>5750</v>
      </c>
      <c r="AF82" s="13">
        <v>45</v>
      </c>
      <c r="AG82" s="13">
        <f t="shared" si="43"/>
        <v>6525</v>
      </c>
      <c r="AH82" s="13">
        <f t="shared" si="44"/>
        <v>1350</v>
      </c>
      <c r="AI82" s="13">
        <f t="shared" si="45"/>
        <v>5175</v>
      </c>
      <c r="AJ82" s="12" t="s">
        <v>199</v>
      </c>
      <c r="AK82">
        <v>100</v>
      </c>
      <c r="AN82" s="20" t="s">
        <v>158</v>
      </c>
      <c r="AO82" s="23">
        <v>694680</v>
      </c>
      <c r="AP82" s="23">
        <v>775545</v>
      </c>
      <c r="AQ82" s="23">
        <v>414230</v>
      </c>
      <c r="AR82" s="23">
        <v>246539</v>
      </c>
      <c r="AS82" s="23">
        <v>500005</v>
      </c>
      <c r="AT82" s="23">
        <v>602043</v>
      </c>
      <c r="AU82" s="23">
        <v>806649</v>
      </c>
    </row>
    <row r="83" spans="1:54" x14ac:dyDescent="0.35">
      <c r="A83" t="s">
        <v>57</v>
      </c>
      <c r="B83" s="2" t="s">
        <v>109</v>
      </c>
      <c r="C83" s="2" t="s">
        <v>171</v>
      </c>
      <c r="D83" s="12">
        <v>10</v>
      </c>
      <c r="E83" s="12">
        <f>VLOOKUP(C83,Information!$B$24:$C$42,2)</f>
        <v>3.2</v>
      </c>
      <c r="F83" s="12">
        <f t="shared" si="24"/>
        <v>32</v>
      </c>
      <c r="G83" s="12">
        <v>160</v>
      </c>
      <c r="H83" s="13">
        <v>55</v>
      </c>
      <c r="I83" s="13">
        <f t="shared" si="25"/>
        <v>8800</v>
      </c>
      <c r="J83" s="13">
        <f t="shared" si="26"/>
        <v>1760</v>
      </c>
      <c r="K83" s="13">
        <f t="shared" si="27"/>
        <v>7040</v>
      </c>
      <c r="L83" s="13"/>
      <c r="M83" s="13">
        <f t="shared" si="28"/>
        <v>0</v>
      </c>
      <c r="N83" s="13">
        <f t="shared" si="29"/>
        <v>0</v>
      </c>
      <c r="O83" s="13">
        <f t="shared" si="30"/>
        <v>0</v>
      </c>
      <c r="P83" s="13"/>
      <c r="Q83" s="13">
        <f t="shared" si="31"/>
        <v>0</v>
      </c>
      <c r="R83" s="13">
        <f t="shared" si="32"/>
        <v>0</v>
      </c>
      <c r="S83" s="13">
        <f t="shared" si="33"/>
        <v>0</v>
      </c>
      <c r="T83" s="13"/>
      <c r="U83" s="13">
        <f t="shared" si="34"/>
        <v>0</v>
      </c>
      <c r="V83" s="13">
        <f t="shared" si="35"/>
        <v>0</v>
      </c>
      <c r="W83" s="13">
        <f t="shared" si="36"/>
        <v>0</v>
      </c>
      <c r="X83" s="13"/>
      <c r="Y83" s="13">
        <f t="shared" si="37"/>
        <v>0</v>
      </c>
      <c r="Z83" s="13">
        <f t="shared" si="38"/>
        <v>0</v>
      </c>
      <c r="AA83" s="13">
        <f t="shared" si="39"/>
        <v>0</v>
      </c>
      <c r="AB83" s="13"/>
      <c r="AC83" s="13">
        <f t="shared" si="40"/>
        <v>0</v>
      </c>
      <c r="AD83" s="13">
        <f t="shared" si="41"/>
        <v>0</v>
      </c>
      <c r="AE83" s="13">
        <f t="shared" si="42"/>
        <v>0</v>
      </c>
      <c r="AF83" s="13"/>
      <c r="AG83" s="13">
        <f t="shared" si="43"/>
        <v>0</v>
      </c>
      <c r="AH83" s="13">
        <f t="shared" si="44"/>
        <v>0</v>
      </c>
      <c r="AI83" s="13">
        <f t="shared" si="45"/>
        <v>0</v>
      </c>
      <c r="AJ83" s="12" t="s">
        <v>199</v>
      </c>
      <c r="AK83">
        <v>99</v>
      </c>
      <c r="AN83" s="20" t="s">
        <v>170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23">
        <v>900</v>
      </c>
    </row>
    <row r="84" spans="1:54" x14ac:dyDescent="0.35">
      <c r="A84" t="s">
        <v>25</v>
      </c>
      <c r="B84" s="2" t="s">
        <v>107</v>
      </c>
      <c r="C84" s="2" t="s">
        <v>157</v>
      </c>
      <c r="D84" s="12">
        <v>4.5</v>
      </c>
      <c r="E84" s="12">
        <f>VLOOKUP(C84,Information!$B$24:$C$42,2)</f>
        <v>2.8</v>
      </c>
      <c r="F84" s="12">
        <f t="shared" si="24"/>
        <v>12.6</v>
      </c>
      <c r="G84" s="12">
        <v>40</v>
      </c>
      <c r="H84" s="13">
        <v>41</v>
      </c>
      <c r="I84" s="13">
        <f t="shared" si="25"/>
        <v>1640</v>
      </c>
      <c r="J84" s="13">
        <f t="shared" si="26"/>
        <v>516.6</v>
      </c>
      <c r="K84" s="13">
        <f t="shared" si="27"/>
        <v>1123.4000000000001</v>
      </c>
      <c r="L84" s="13">
        <v>68</v>
      </c>
      <c r="M84" s="13">
        <f t="shared" si="28"/>
        <v>2720</v>
      </c>
      <c r="N84" s="13">
        <f t="shared" si="29"/>
        <v>856.8</v>
      </c>
      <c r="O84" s="13">
        <f t="shared" si="30"/>
        <v>1863.2</v>
      </c>
      <c r="P84" s="13">
        <v>183</v>
      </c>
      <c r="Q84" s="13">
        <f t="shared" si="31"/>
        <v>7320</v>
      </c>
      <c r="R84" s="13">
        <f t="shared" si="32"/>
        <v>2305.7999999999997</v>
      </c>
      <c r="S84" s="13">
        <f t="shared" si="33"/>
        <v>5014.2000000000007</v>
      </c>
      <c r="T84" s="13">
        <v>73</v>
      </c>
      <c r="U84" s="13">
        <f t="shared" si="34"/>
        <v>2920</v>
      </c>
      <c r="V84" s="13">
        <f t="shared" si="35"/>
        <v>919.8</v>
      </c>
      <c r="W84" s="13">
        <f t="shared" si="36"/>
        <v>2000.2</v>
      </c>
      <c r="X84" s="13">
        <v>79</v>
      </c>
      <c r="Y84" s="13">
        <f t="shared" si="37"/>
        <v>3160</v>
      </c>
      <c r="Z84" s="13">
        <f t="shared" si="38"/>
        <v>995.4</v>
      </c>
      <c r="AA84" s="13">
        <f t="shared" si="39"/>
        <v>2164.6</v>
      </c>
      <c r="AB84" s="13">
        <v>314</v>
      </c>
      <c r="AC84" s="13">
        <f t="shared" si="40"/>
        <v>12560</v>
      </c>
      <c r="AD84" s="13">
        <f t="shared" si="41"/>
        <v>3956.4</v>
      </c>
      <c r="AE84" s="13">
        <f t="shared" si="42"/>
        <v>8603.6</v>
      </c>
      <c r="AF84" s="13">
        <v>156</v>
      </c>
      <c r="AG84" s="13">
        <f t="shared" si="43"/>
        <v>6240</v>
      </c>
      <c r="AH84" s="13">
        <f t="shared" si="44"/>
        <v>1965.6</v>
      </c>
      <c r="AI84" s="13">
        <f t="shared" si="45"/>
        <v>4274.3999999999996</v>
      </c>
      <c r="AJ84" s="12" t="s">
        <v>199</v>
      </c>
      <c r="AK84">
        <v>97</v>
      </c>
      <c r="AN84" s="20" t="s">
        <v>243</v>
      </c>
      <c r="AO84" s="23">
        <v>1254936</v>
      </c>
      <c r="AP84" s="23">
        <v>1397084</v>
      </c>
      <c r="AQ84" s="23">
        <v>1327442</v>
      </c>
      <c r="AR84" s="23">
        <v>1183648</v>
      </c>
      <c r="AS84" s="23">
        <v>1268483</v>
      </c>
      <c r="AT84" s="23">
        <v>1398217</v>
      </c>
      <c r="AU84" s="23">
        <v>1683063</v>
      </c>
    </row>
    <row r="85" spans="1:54" x14ac:dyDescent="0.35">
      <c r="A85" t="s">
        <v>25</v>
      </c>
      <c r="B85" s="2" t="s">
        <v>107</v>
      </c>
      <c r="C85" s="2" t="s">
        <v>158</v>
      </c>
      <c r="D85" s="12">
        <v>4.5</v>
      </c>
      <c r="E85" s="12">
        <f>VLOOKUP(C85,Information!$B$24:$C$42,2)</f>
        <v>3</v>
      </c>
      <c r="F85" s="12">
        <f t="shared" si="24"/>
        <v>13.5</v>
      </c>
      <c r="G85" s="12">
        <v>50</v>
      </c>
      <c r="H85" s="13">
        <v>40</v>
      </c>
      <c r="I85" s="13">
        <f t="shared" si="25"/>
        <v>2000</v>
      </c>
      <c r="J85" s="13">
        <f t="shared" si="26"/>
        <v>540</v>
      </c>
      <c r="K85" s="13">
        <f t="shared" si="27"/>
        <v>1460</v>
      </c>
      <c r="L85" s="13">
        <v>33</v>
      </c>
      <c r="M85" s="13">
        <f t="shared" si="28"/>
        <v>1650</v>
      </c>
      <c r="N85" s="13">
        <f t="shared" si="29"/>
        <v>445.5</v>
      </c>
      <c r="O85" s="13">
        <f t="shared" si="30"/>
        <v>1204.5</v>
      </c>
      <c r="P85" s="13">
        <v>45</v>
      </c>
      <c r="Q85" s="13">
        <f t="shared" si="31"/>
        <v>2250</v>
      </c>
      <c r="R85" s="13">
        <f t="shared" si="32"/>
        <v>607.5</v>
      </c>
      <c r="S85" s="13">
        <f t="shared" si="33"/>
        <v>1642.5</v>
      </c>
      <c r="T85" s="13">
        <v>20</v>
      </c>
      <c r="U85" s="13">
        <f t="shared" si="34"/>
        <v>1000</v>
      </c>
      <c r="V85" s="13">
        <f t="shared" si="35"/>
        <v>270</v>
      </c>
      <c r="W85" s="13">
        <f t="shared" si="36"/>
        <v>730</v>
      </c>
      <c r="X85" s="13">
        <v>15</v>
      </c>
      <c r="Y85" s="13">
        <f t="shared" si="37"/>
        <v>750</v>
      </c>
      <c r="Z85" s="13">
        <f t="shared" si="38"/>
        <v>202.5</v>
      </c>
      <c r="AA85" s="13">
        <f t="shared" si="39"/>
        <v>547.5</v>
      </c>
      <c r="AB85" s="13">
        <v>55</v>
      </c>
      <c r="AC85" s="13">
        <f t="shared" si="40"/>
        <v>2750</v>
      </c>
      <c r="AD85" s="13">
        <f t="shared" si="41"/>
        <v>742.5</v>
      </c>
      <c r="AE85" s="13">
        <f t="shared" si="42"/>
        <v>2007.5</v>
      </c>
      <c r="AF85" s="13">
        <v>46</v>
      </c>
      <c r="AG85" s="13">
        <f t="shared" si="43"/>
        <v>2300</v>
      </c>
      <c r="AH85" s="13">
        <f t="shared" si="44"/>
        <v>621</v>
      </c>
      <c r="AI85" s="13">
        <f t="shared" si="45"/>
        <v>1679</v>
      </c>
      <c r="AJ85" s="12" t="s">
        <v>199</v>
      </c>
      <c r="AK85">
        <v>100</v>
      </c>
    </row>
    <row r="86" spans="1:54" x14ac:dyDescent="0.35">
      <c r="A86" t="s">
        <v>25</v>
      </c>
      <c r="B86" s="2" t="s">
        <v>107</v>
      </c>
      <c r="C86" s="2" t="s">
        <v>171</v>
      </c>
      <c r="D86" s="12">
        <v>4.5</v>
      </c>
      <c r="E86" s="12">
        <f>VLOOKUP(C86,Information!$B$24:$C$42,2)</f>
        <v>3.2</v>
      </c>
      <c r="F86" s="12">
        <f t="shared" si="24"/>
        <v>14.4</v>
      </c>
      <c r="G86" s="12">
        <v>65</v>
      </c>
      <c r="H86" s="13">
        <v>5</v>
      </c>
      <c r="I86" s="13">
        <f t="shared" si="25"/>
        <v>325</v>
      </c>
      <c r="J86" s="13">
        <f t="shared" si="26"/>
        <v>72</v>
      </c>
      <c r="K86" s="13">
        <f t="shared" si="27"/>
        <v>253</v>
      </c>
      <c r="L86" s="13"/>
      <c r="M86" s="13">
        <f t="shared" si="28"/>
        <v>0</v>
      </c>
      <c r="N86" s="13">
        <f t="shared" si="29"/>
        <v>0</v>
      </c>
      <c r="O86" s="13">
        <f t="shared" si="30"/>
        <v>0</v>
      </c>
      <c r="P86" s="13"/>
      <c r="Q86" s="13">
        <f t="shared" si="31"/>
        <v>0</v>
      </c>
      <c r="R86" s="13">
        <f t="shared" si="32"/>
        <v>0</v>
      </c>
      <c r="S86" s="13">
        <f t="shared" si="33"/>
        <v>0</v>
      </c>
      <c r="T86" s="13"/>
      <c r="U86" s="13">
        <f t="shared" si="34"/>
        <v>0</v>
      </c>
      <c r="V86" s="13">
        <f t="shared" si="35"/>
        <v>0</v>
      </c>
      <c r="W86" s="13">
        <f t="shared" si="36"/>
        <v>0</v>
      </c>
      <c r="X86" s="13"/>
      <c r="Y86" s="13">
        <f t="shared" si="37"/>
        <v>0</v>
      </c>
      <c r="Z86" s="13">
        <f t="shared" si="38"/>
        <v>0</v>
      </c>
      <c r="AA86" s="13">
        <f t="shared" si="39"/>
        <v>0</v>
      </c>
      <c r="AB86" s="13"/>
      <c r="AC86" s="13">
        <f t="shared" si="40"/>
        <v>0</v>
      </c>
      <c r="AD86" s="13">
        <f t="shared" si="41"/>
        <v>0</v>
      </c>
      <c r="AE86" s="13">
        <f t="shared" si="42"/>
        <v>0</v>
      </c>
      <c r="AF86" s="13"/>
      <c r="AG86" s="13">
        <f t="shared" si="43"/>
        <v>0</v>
      </c>
      <c r="AH86" s="13">
        <f t="shared" si="44"/>
        <v>0</v>
      </c>
      <c r="AI86" s="13">
        <f t="shared" si="45"/>
        <v>0</v>
      </c>
      <c r="AJ86" s="12" t="s">
        <v>199</v>
      </c>
      <c r="AK86">
        <v>94</v>
      </c>
    </row>
    <row r="87" spans="1:54" x14ac:dyDescent="0.35">
      <c r="A87" t="s">
        <v>16</v>
      </c>
      <c r="B87" t="s">
        <v>142</v>
      </c>
      <c r="C87" s="2" t="s">
        <v>157</v>
      </c>
      <c r="D87" s="12">
        <v>5</v>
      </c>
      <c r="E87" s="12">
        <f>VLOOKUP(C87,Information!$B$24:$C$42,2)</f>
        <v>2.8</v>
      </c>
      <c r="F87" s="12">
        <f t="shared" si="24"/>
        <v>14</v>
      </c>
      <c r="G87" s="12">
        <v>85</v>
      </c>
      <c r="H87" s="13">
        <v>268</v>
      </c>
      <c r="I87" s="13">
        <f t="shared" si="25"/>
        <v>22780</v>
      </c>
      <c r="J87" s="13">
        <f t="shared" si="26"/>
        <v>3752</v>
      </c>
      <c r="K87" s="13">
        <f t="shared" si="27"/>
        <v>19028</v>
      </c>
      <c r="L87" s="13">
        <v>253</v>
      </c>
      <c r="M87" s="13">
        <f t="shared" si="28"/>
        <v>21505</v>
      </c>
      <c r="N87" s="13">
        <f t="shared" si="29"/>
        <v>3542</v>
      </c>
      <c r="O87" s="13">
        <f t="shared" si="30"/>
        <v>17963</v>
      </c>
      <c r="P87" s="13">
        <v>178</v>
      </c>
      <c r="Q87" s="13">
        <f t="shared" si="31"/>
        <v>15130</v>
      </c>
      <c r="R87" s="13">
        <f t="shared" si="32"/>
        <v>2492</v>
      </c>
      <c r="S87" s="13">
        <f t="shared" si="33"/>
        <v>12638</v>
      </c>
      <c r="T87" s="13">
        <v>360</v>
      </c>
      <c r="U87" s="13">
        <f t="shared" si="34"/>
        <v>30600</v>
      </c>
      <c r="V87" s="13">
        <f t="shared" si="35"/>
        <v>5040</v>
      </c>
      <c r="W87" s="13">
        <f t="shared" si="36"/>
        <v>25560</v>
      </c>
      <c r="X87" s="13">
        <v>816</v>
      </c>
      <c r="Y87" s="13">
        <f t="shared" si="37"/>
        <v>69360</v>
      </c>
      <c r="Z87" s="13">
        <f t="shared" si="38"/>
        <v>11424</v>
      </c>
      <c r="AA87" s="13">
        <f t="shared" si="39"/>
        <v>57936</v>
      </c>
      <c r="AB87" s="13">
        <v>410</v>
      </c>
      <c r="AC87" s="13">
        <f t="shared" si="40"/>
        <v>34850</v>
      </c>
      <c r="AD87" s="13">
        <f t="shared" si="41"/>
        <v>5740</v>
      </c>
      <c r="AE87" s="13">
        <f t="shared" si="42"/>
        <v>29110</v>
      </c>
      <c r="AF87" s="13">
        <v>301</v>
      </c>
      <c r="AG87" s="13">
        <f t="shared" si="43"/>
        <v>25585</v>
      </c>
      <c r="AH87" s="13">
        <f t="shared" si="44"/>
        <v>4214</v>
      </c>
      <c r="AI87" s="13">
        <f t="shared" si="45"/>
        <v>21371</v>
      </c>
      <c r="AJ87" s="12" t="s">
        <v>199</v>
      </c>
      <c r="AK87">
        <v>93</v>
      </c>
      <c r="AN87" s="20" t="s">
        <v>269</v>
      </c>
      <c r="AO87" s="20" t="s">
        <v>157</v>
      </c>
      <c r="AP87" s="20" t="s">
        <v>192</v>
      </c>
      <c r="AQ87" s="20" t="s">
        <v>167</v>
      </c>
      <c r="AR87" s="20" t="s">
        <v>190</v>
      </c>
      <c r="AS87" s="20" t="s">
        <v>191</v>
      </c>
      <c r="AT87" s="20" t="s">
        <v>169</v>
      </c>
      <c r="AU87" s="20" t="s">
        <v>174</v>
      </c>
      <c r="AV87" s="20" t="s">
        <v>175</v>
      </c>
      <c r="AW87" s="20" t="s">
        <v>173</v>
      </c>
      <c r="AX87" s="20" t="s">
        <v>159</v>
      </c>
      <c r="AY87" s="20" t="s">
        <v>171</v>
      </c>
      <c r="AZ87" s="20" t="s">
        <v>162</v>
      </c>
      <c r="BA87" s="20" t="s">
        <v>158</v>
      </c>
      <c r="BB87" s="20" t="s">
        <v>170</v>
      </c>
    </row>
    <row r="88" spans="1:54" x14ac:dyDescent="0.35">
      <c r="A88" t="s">
        <v>16</v>
      </c>
      <c r="B88" t="s">
        <v>142</v>
      </c>
      <c r="C88" s="2" t="s">
        <v>158</v>
      </c>
      <c r="D88" s="12">
        <v>5</v>
      </c>
      <c r="E88" s="12">
        <f>VLOOKUP(C88,Information!$B$24:$C$42,2)</f>
        <v>3</v>
      </c>
      <c r="F88" s="12">
        <f t="shared" si="24"/>
        <v>15</v>
      </c>
      <c r="G88" s="12">
        <v>85</v>
      </c>
      <c r="H88" s="13">
        <v>180</v>
      </c>
      <c r="I88" s="13">
        <f t="shared" si="25"/>
        <v>15300</v>
      </c>
      <c r="J88" s="13">
        <f t="shared" si="26"/>
        <v>2700</v>
      </c>
      <c r="K88" s="13">
        <f t="shared" si="27"/>
        <v>12600</v>
      </c>
      <c r="L88" s="13"/>
      <c r="M88" s="13">
        <f t="shared" si="28"/>
        <v>0</v>
      </c>
      <c r="N88" s="13">
        <f t="shared" si="29"/>
        <v>0</v>
      </c>
      <c r="O88" s="13">
        <f t="shared" si="30"/>
        <v>0</v>
      </c>
      <c r="P88" s="13"/>
      <c r="Q88" s="13">
        <f t="shared" si="31"/>
        <v>0</v>
      </c>
      <c r="R88" s="13">
        <f t="shared" si="32"/>
        <v>0</v>
      </c>
      <c r="S88" s="13">
        <f t="shared" si="33"/>
        <v>0</v>
      </c>
      <c r="T88" s="13"/>
      <c r="U88" s="13">
        <f t="shared" si="34"/>
        <v>0</v>
      </c>
      <c r="V88" s="13">
        <f t="shared" si="35"/>
        <v>0</v>
      </c>
      <c r="W88" s="13">
        <f t="shared" si="36"/>
        <v>0</v>
      </c>
      <c r="X88" s="13"/>
      <c r="Y88" s="13">
        <f t="shared" si="37"/>
        <v>0</v>
      </c>
      <c r="Z88" s="13">
        <f t="shared" si="38"/>
        <v>0</v>
      </c>
      <c r="AA88" s="13">
        <f t="shared" si="39"/>
        <v>0</v>
      </c>
      <c r="AB88" s="13"/>
      <c r="AC88" s="13">
        <f t="shared" si="40"/>
        <v>0</v>
      </c>
      <c r="AD88" s="13">
        <f t="shared" si="41"/>
        <v>0</v>
      </c>
      <c r="AE88" s="13">
        <f t="shared" si="42"/>
        <v>0</v>
      </c>
      <c r="AF88" s="13"/>
      <c r="AG88" s="13">
        <f t="shared" si="43"/>
        <v>0</v>
      </c>
      <c r="AH88" s="13">
        <f t="shared" si="44"/>
        <v>0</v>
      </c>
      <c r="AI88" s="13">
        <f t="shared" si="45"/>
        <v>0</v>
      </c>
      <c r="AJ88" s="12" t="s">
        <v>199</v>
      </c>
      <c r="AK88">
        <v>98</v>
      </c>
      <c r="AN88">
        <v>2006</v>
      </c>
      <c r="AO88" s="23">
        <v>556536</v>
      </c>
      <c r="AP88" s="23">
        <v>0</v>
      </c>
      <c r="AQ88" s="23">
        <v>0</v>
      </c>
      <c r="AR88" s="23">
        <v>0</v>
      </c>
      <c r="AS88" s="23">
        <v>0</v>
      </c>
      <c r="AT88" s="23">
        <v>0</v>
      </c>
      <c r="AU88" s="23">
        <v>0</v>
      </c>
      <c r="AV88" s="23">
        <v>0</v>
      </c>
      <c r="AW88" s="23">
        <v>0</v>
      </c>
      <c r="AX88" s="23">
        <v>0</v>
      </c>
      <c r="AY88" s="23">
        <v>3720</v>
      </c>
      <c r="AZ88" s="23">
        <v>0</v>
      </c>
      <c r="BA88" s="23">
        <v>694680</v>
      </c>
      <c r="BB88" s="23">
        <v>0</v>
      </c>
    </row>
    <row r="89" spans="1:54" x14ac:dyDescent="0.35">
      <c r="A89" t="s">
        <v>23</v>
      </c>
      <c r="B89" t="s">
        <v>107</v>
      </c>
      <c r="C89" s="2" t="s">
        <v>157</v>
      </c>
      <c r="D89" s="12">
        <v>3.5</v>
      </c>
      <c r="E89" s="12">
        <f>VLOOKUP(C89,Information!$B$24:$C$42,2)</f>
        <v>2.8</v>
      </c>
      <c r="F89" s="12">
        <f t="shared" si="24"/>
        <v>9.7999999999999989</v>
      </c>
      <c r="G89" s="12">
        <v>35</v>
      </c>
      <c r="H89" s="13">
        <v>124</v>
      </c>
      <c r="I89" s="13">
        <f t="shared" si="25"/>
        <v>4340</v>
      </c>
      <c r="J89" s="13">
        <f t="shared" si="26"/>
        <v>1215.1999999999998</v>
      </c>
      <c r="K89" s="13">
        <f t="shared" si="27"/>
        <v>3124.8</v>
      </c>
      <c r="L89" s="13">
        <v>4</v>
      </c>
      <c r="M89" s="13">
        <f t="shared" si="28"/>
        <v>140</v>
      </c>
      <c r="N89" s="13">
        <f t="shared" si="29"/>
        <v>39.199999999999996</v>
      </c>
      <c r="O89" s="13">
        <f t="shared" si="30"/>
        <v>100.80000000000001</v>
      </c>
      <c r="P89" s="13">
        <v>127</v>
      </c>
      <c r="Q89" s="13">
        <f t="shared" si="31"/>
        <v>4445</v>
      </c>
      <c r="R89" s="13">
        <f t="shared" si="32"/>
        <v>1244.5999999999999</v>
      </c>
      <c r="S89" s="13">
        <f t="shared" si="33"/>
        <v>3200.4</v>
      </c>
      <c r="T89" s="13">
        <v>35</v>
      </c>
      <c r="U89" s="13">
        <f t="shared" si="34"/>
        <v>1225</v>
      </c>
      <c r="V89" s="13">
        <f t="shared" si="35"/>
        <v>342.99999999999994</v>
      </c>
      <c r="W89" s="13">
        <f t="shared" si="36"/>
        <v>882</v>
      </c>
      <c r="X89" s="13">
        <v>38</v>
      </c>
      <c r="Y89" s="13">
        <f t="shared" si="37"/>
        <v>1330</v>
      </c>
      <c r="Z89" s="13">
        <f t="shared" si="38"/>
        <v>372.4</v>
      </c>
      <c r="AA89" s="13">
        <f t="shared" si="39"/>
        <v>957.6</v>
      </c>
      <c r="AB89" s="13">
        <v>12</v>
      </c>
      <c r="AC89" s="13">
        <f t="shared" si="40"/>
        <v>420</v>
      </c>
      <c r="AD89" s="13">
        <f t="shared" si="41"/>
        <v>117.6</v>
      </c>
      <c r="AE89" s="13">
        <f t="shared" si="42"/>
        <v>302.39999999999998</v>
      </c>
      <c r="AF89" s="13">
        <v>0</v>
      </c>
      <c r="AG89" s="13">
        <f t="shared" si="43"/>
        <v>0</v>
      </c>
      <c r="AH89" s="13">
        <f t="shared" si="44"/>
        <v>0</v>
      </c>
      <c r="AI89" s="13">
        <f t="shared" si="45"/>
        <v>0</v>
      </c>
      <c r="AJ89" s="12" t="s">
        <v>199</v>
      </c>
      <c r="AK89">
        <v>97</v>
      </c>
      <c r="AN89">
        <v>2007</v>
      </c>
      <c r="AO89" s="23">
        <v>618059</v>
      </c>
      <c r="AP89" s="23">
        <v>0</v>
      </c>
      <c r="AQ89" s="23">
        <v>0</v>
      </c>
      <c r="AR89" s="23">
        <v>0</v>
      </c>
      <c r="AS89" s="23">
        <v>0</v>
      </c>
      <c r="AT89" s="23">
        <v>0</v>
      </c>
      <c r="AU89" s="23">
        <v>0</v>
      </c>
      <c r="AV89" s="23">
        <v>0</v>
      </c>
      <c r="AW89" s="23">
        <v>0</v>
      </c>
      <c r="AX89" s="23">
        <v>0</v>
      </c>
      <c r="AY89" s="23">
        <v>3480</v>
      </c>
      <c r="AZ89" s="23">
        <v>0</v>
      </c>
      <c r="BA89" s="23">
        <v>775545</v>
      </c>
      <c r="BB89" s="23">
        <v>0</v>
      </c>
    </row>
    <row r="90" spans="1:54" x14ac:dyDescent="0.35">
      <c r="A90" t="s">
        <v>23</v>
      </c>
      <c r="B90" t="s">
        <v>107</v>
      </c>
      <c r="C90" s="2" t="s">
        <v>158</v>
      </c>
      <c r="D90" s="12">
        <v>3.5</v>
      </c>
      <c r="E90" s="12">
        <f>VLOOKUP(C90,Information!$B$24:$C$42,2)</f>
        <v>3</v>
      </c>
      <c r="F90" s="12">
        <f t="shared" si="24"/>
        <v>10.5</v>
      </c>
      <c r="G90" s="12">
        <v>45</v>
      </c>
      <c r="H90" s="13">
        <v>24</v>
      </c>
      <c r="I90" s="13">
        <f t="shared" si="25"/>
        <v>1080</v>
      </c>
      <c r="J90" s="13">
        <f t="shared" si="26"/>
        <v>252</v>
      </c>
      <c r="K90" s="13">
        <f t="shared" si="27"/>
        <v>828</v>
      </c>
      <c r="L90" s="13"/>
      <c r="M90" s="13">
        <f t="shared" si="28"/>
        <v>0</v>
      </c>
      <c r="N90" s="13">
        <f t="shared" si="29"/>
        <v>0</v>
      </c>
      <c r="O90" s="13">
        <f t="shared" si="30"/>
        <v>0</v>
      </c>
      <c r="P90" s="13"/>
      <c r="Q90" s="13">
        <f t="shared" si="31"/>
        <v>0</v>
      </c>
      <c r="R90" s="13">
        <f t="shared" si="32"/>
        <v>0</v>
      </c>
      <c r="S90" s="13">
        <f t="shared" si="33"/>
        <v>0</v>
      </c>
      <c r="T90" s="13"/>
      <c r="U90" s="13">
        <f t="shared" si="34"/>
        <v>0</v>
      </c>
      <c r="V90" s="13">
        <f t="shared" si="35"/>
        <v>0</v>
      </c>
      <c r="W90" s="13">
        <f t="shared" si="36"/>
        <v>0</v>
      </c>
      <c r="X90" s="13"/>
      <c r="Y90" s="13">
        <f t="shared" si="37"/>
        <v>0</v>
      </c>
      <c r="Z90" s="13">
        <f t="shared" si="38"/>
        <v>0</v>
      </c>
      <c r="AA90" s="13">
        <f t="shared" si="39"/>
        <v>0</v>
      </c>
      <c r="AB90" s="13"/>
      <c r="AC90" s="13">
        <f t="shared" si="40"/>
        <v>0</v>
      </c>
      <c r="AD90" s="13">
        <f t="shared" si="41"/>
        <v>0</v>
      </c>
      <c r="AE90" s="13">
        <f t="shared" si="42"/>
        <v>0</v>
      </c>
      <c r="AF90" s="13"/>
      <c r="AG90" s="13">
        <f t="shared" si="43"/>
        <v>0</v>
      </c>
      <c r="AH90" s="13">
        <f t="shared" si="44"/>
        <v>0</v>
      </c>
      <c r="AI90" s="13">
        <f t="shared" si="45"/>
        <v>0</v>
      </c>
      <c r="AJ90" s="12" t="s">
        <v>199</v>
      </c>
      <c r="AK90">
        <v>91</v>
      </c>
      <c r="AN90">
        <v>2008</v>
      </c>
      <c r="AO90" s="23">
        <v>904692</v>
      </c>
      <c r="AP90" s="23">
        <v>0</v>
      </c>
      <c r="AQ90" s="23">
        <v>0</v>
      </c>
      <c r="AR90" s="23">
        <v>0</v>
      </c>
      <c r="AS90" s="23">
        <v>0</v>
      </c>
      <c r="AT90" s="23">
        <v>0</v>
      </c>
      <c r="AU90" s="23">
        <v>0</v>
      </c>
      <c r="AV90" s="23">
        <v>0</v>
      </c>
      <c r="AW90" s="23">
        <v>0</v>
      </c>
      <c r="AX90" s="23">
        <v>0</v>
      </c>
      <c r="AY90" s="23">
        <v>8520</v>
      </c>
      <c r="AZ90" s="23">
        <v>0</v>
      </c>
      <c r="BA90" s="23">
        <v>414230</v>
      </c>
      <c r="BB90" s="23">
        <v>0</v>
      </c>
    </row>
    <row r="91" spans="1:54" x14ac:dyDescent="0.35">
      <c r="A91" t="s">
        <v>23</v>
      </c>
      <c r="B91" t="s">
        <v>107</v>
      </c>
      <c r="C91" s="2" t="s">
        <v>171</v>
      </c>
      <c r="D91" s="12">
        <v>3.5</v>
      </c>
      <c r="E91" s="12">
        <f>VLOOKUP(C91,Information!$B$24:$C$42,2)</f>
        <v>3.2</v>
      </c>
      <c r="F91" s="12">
        <f t="shared" si="24"/>
        <v>11.200000000000001</v>
      </c>
      <c r="G91" s="12">
        <v>60</v>
      </c>
      <c r="H91" s="13">
        <v>3</v>
      </c>
      <c r="I91" s="13">
        <f t="shared" si="25"/>
        <v>180</v>
      </c>
      <c r="J91" s="13">
        <f t="shared" si="26"/>
        <v>33.6</v>
      </c>
      <c r="K91" s="13">
        <f t="shared" si="27"/>
        <v>146.4</v>
      </c>
      <c r="L91" s="13"/>
      <c r="M91" s="13">
        <f t="shared" si="28"/>
        <v>0</v>
      </c>
      <c r="N91" s="13">
        <f t="shared" si="29"/>
        <v>0</v>
      </c>
      <c r="O91" s="13">
        <f t="shared" si="30"/>
        <v>0</v>
      </c>
      <c r="P91" s="13"/>
      <c r="Q91" s="13">
        <f t="shared" si="31"/>
        <v>0</v>
      </c>
      <c r="R91" s="13">
        <f t="shared" si="32"/>
        <v>0</v>
      </c>
      <c r="S91" s="13">
        <f t="shared" si="33"/>
        <v>0</v>
      </c>
      <c r="T91" s="13"/>
      <c r="U91" s="13">
        <f t="shared" si="34"/>
        <v>0</v>
      </c>
      <c r="V91" s="13">
        <f t="shared" si="35"/>
        <v>0</v>
      </c>
      <c r="W91" s="13">
        <f t="shared" si="36"/>
        <v>0</v>
      </c>
      <c r="X91" s="13"/>
      <c r="Y91" s="13">
        <f t="shared" si="37"/>
        <v>0</v>
      </c>
      <c r="Z91" s="13">
        <f t="shared" si="38"/>
        <v>0</v>
      </c>
      <c r="AA91" s="13">
        <f t="shared" si="39"/>
        <v>0</v>
      </c>
      <c r="AB91" s="13"/>
      <c r="AC91" s="13">
        <f t="shared" si="40"/>
        <v>0</v>
      </c>
      <c r="AD91" s="13">
        <f t="shared" si="41"/>
        <v>0</v>
      </c>
      <c r="AE91" s="13">
        <f t="shared" si="42"/>
        <v>0</v>
      </c>
      <c r="AF91" s="13"/>
      <c r="AG91" s="13">
        <f t="shared" si="43"/>
        <v>0</v>
      </c>
      <c r="AH91" s="13">
        <f t="shared" si="44"/>
        <v>0</v>
      </c>
      <c r="AI91" s="13">
        <f t="shared" si="45"/>
        <v>0</v>
      </c>
      <c r="AJ91" s="12" t="s">
        <v>199</v>
      </c>
      <c r="AK91">
        <v>94</v>
      </c>
      <c r="AN91">
        <v>2009</v>
      </c>
      <c r="AO91" s="23">
        <v>936269</v>
      </c>
      <c r="AP91" s="23">
        <v>0</v>
      </c>
      <c r="AQ91" s="23">
        <v>0</v>
      </c>
      <c r="AR91" s="23">
        <v>0</v>
      </c>
      <c r="AS91" s="23">
        <v>0</v>
      </c>
      <c r="AT91" s="23">
        <v>0</v>
      </c>
      <c r="AU91" s="23">
        <v>0</v>
      </c>
      <c r="AV91" s="23">
        <v>0</v>
      </c>
      <c r="AW91" s="23">
        <v>0</v>
      </c>
      <c r="AX91" s="23">
        <v>0</v>
      </c>
      <c r="AY91" s="23">
        <v>840</v>
      </c>
      <c r="AZ91" s="23">
        <v>0</v>
      </c>
      <c r="BA91" s="23">
        <v>246539</v>
      </c>
      <c r="BB91" s="23">
        <v>0</v>
      </c>
    </row>
    <row r="92" spans="1:54" x14ac:dyDescent="0.35">
      <c r="A92" t="s">
        <v>13</v>
      </c>
      <c r="B92" s="2" t="s">
        <v>144</v>
      </c>
      <c r="C92" s="2" t="s">
        <v>157</v>
      </c>
      <c r="D92" s="12">
        <v>5</v>
      </c>
      <c r="E92" s="12">
        <f>VLOOKUP(C92,Information!$B$24:$C$42,2)</f>
        <v>2.8</v>
      </c>
      <c r="F92" s="12">
        <f t="shared" si="24"/>
        <v>14</v>
      </c>
      <c r="G92" s="12">
        <v>56</v>
      </c>
      <c r="H92" s="13">
        <v>61</v>
      </c>
      <c r="I92" s="13">
        <f t="shared" si="25"/>
        <v>3416</v>
      </c>
      <c r="J92" s="13">
        <f t="shared" si="26"/>
        <v>854</v>
      </c>
      <c r="K92" s="13">
        <f t="shared" si="27"/>
        <v>2562</v>
      </c>
      <c r="L92" s="13">
        <v>97</v>
      </c>
      <c r="M92" s="13">
        <f t="shared" si="28"/>
        <v>5432</v>
      </c>
      <c r="N92" s="13">
        <f t="shared" si="29"/>
        <v>1358</v>
      </c>
      <c r="O92" s="13">
        <f t="shared" si="30"/>
        <v>4074</v>
      </c>
      <c r="P92" s="13">
        <v>29</v>
      </c>
      <c r="Q92" s="13">
        <f t="shared" si="31"/>
        <v>1624</v>
      </c>
      <c r="R92" s="13">
        <f t="shared" si="32"/>
        <v>406</v>
      </c>
      <c r="S92" s="13">
        <f t="shared" si="33"/>
        <v>1218</v>
      </c>
      <c r="T92" s="13">
        <v>91</v>
      </c>
      <c r="U92" s="13">
        <f t="shared" si="34"/>
        <v>5096</v>
      </c>
      <c r="V92" s="13">
        <f t="shared" si="35"/>
        <v>1274</v>
      </c>
      <c r="W92" s="13">
        <f t="shared" si="36"/>
        <v>3822</v>
      </c>
      <c r="X92" s="13">
        <v>62</v>
      </c>
      <c r="Y92" s="13">
        <f t="shared" si="37"/>
        <v>3472</v>
      </c>
      <c r="Z92" s="13">
        <f t="shared" si="38"/>
        <v>868</v>
      </c>
      <c r="AA92" s="13">
        <f t="shared" si="39"/>
        <v>2604</v>
      </c>
      <c r="AB92" s="13">
        <v>419</v>
      </c>
      <c r="AC92" s="13">
        <f t="shared" si="40"/>
        <v>23464</v>
      </c>
      <c r="AD92" s="13">
        <f t="shared" si="41"/>
        <v>5866</v>
      </c>
      <c r="AE92" s="13">
        <f t="shared" si="42"/>
        <v>17598</v>
      </c>
      <c r="AF92" s="13">
        <v>37</v>
      </c>
      <c r="AG92" s="13">
        <f t="shared" si="43"/>
        <v>2072</v>
      </c>
      <c r="AH92" s="13">
        <f t="shared" si="44"/>
        <v>518</v>
      </c>
      <c r="AI92" s="13">
        <f t="shared" si="45"/>
        <v>1554</v>
      </c>
      <c r="AJ92" s="12" t="s">
        <v>199</v>
      </c>
      <c r="AK92">
        <v>96</v>
      </c>
      <c r="AN92">
        <v>2010</v>
      </c>
      <c r="AO92" s="23">
        <v>767038</v>
      </c>
      <c r="AP92" s="23">
        <v>0</v>
      </c>
      <c r="AQ92" s="23">
        <v>0</v>
      </c>
      <c r="AR92" s="23">
        <v>0</v>
      </c>
      <c r="AS92" s="23">
        <v>0</v>
      </c>
      <c r="AT92" s="23">
        <v>0</v>
      </c>
      <c r="AU92" s="23">
        <v>0</v>
      </c>
      <c r="AV92" s="23">
        <v>0</v>
      </c>
      <c r="AW92" s="23">
        <v>0</v>
      </c>
      <c r="AX92" s="23">
        <v>0</v>
      </c>
      <c r="AY92" s="23">
        <v>1440</v>
      </c>
      <c r="AZ92" s="23">
        <v>0</v>
      </c>
      <c r="BA92" s="23">
        <v>500005</v>
      </c>
      <c r="BB92" s="23">
        <v>0</v>
      </c>
    </row>
    <row r="93" spans="1:54" x14ac:dyDescent="0.35">
      <c r="A93" t="s">
        <v>13</v>
      </c>
      <c r="B93" s="2" t="s">
        <v>144</v>
      </c>
      <c r="C93" s="2" t="s">
        <v>158</v>
      </c>
      <c r="D93" s="12">
        <v>5</v>
      </c>
      <c r="E93" s="12">
        <f>VLOOKUP(C93,Information!$B$24:$C$42,2)</f>
        <v>3</v>
      </c>
      <c r="F93" s="12">
        <f t="shared" si="24"/>
        <v>15</v>
      </c>
      <c r="G93" s="12">
        <v>66</v>
      </c>
      <c r="H93" s="13">
        <v>87</v>
      </c>
      <c r="I93" s="13">
        <f t="shared" si="25"/>
        <v>5742</v>
      </c>
      <c r="J93" s="13">
        <f t="shared" si="26"/>
        <v>1305</v>
      </c>
      <c r="K93" s="13">
        <f t="shared" si="27"/>
        <v>4437</v>
      </c>
      <c r="L93" s="13">
        <v>65</v>
      </c>
      <c r="M93" s="13">
        <f t="shared" si="28"/>
        <v>4290</v>
      </c>
      <c r="N93" s="13">
        <f t="shared" si="29"/>
        <v>975</v>
      </c>
      <c r="O93" s="13">
        <f t="shared" si="30"/>
        <v>3315</v>
      </c>
      <c r="P93" s="13">
        <v>50</v>
      </c>
      <c r="Q93" s="13">
        <f t="shared" si="31"/>
        <v>3300</v>
      </c>
      <c r="R93" s="13">
        <f t="shared" si="32"/>
        <v>750</v>
      </c>
      <c r="S93" s="13">
        <f t="shared" si="33"/>
        <v>2550</v>
      </c>
      <c r="T93" s="13">
        <v>67</v>
      </c>
      <c r="U93" s="13">
        <f t="shared" si="34"/>
        <v>4422</v>
      </c>
      <c r="V93" s="13">
        <f t="shared" si="35"/>
        <v>1005</v>
      </c>
      <c r="W93" s="13">
        <f t="shared" si="36"/>
        <v>3417</v>
      </c>
      <c r="X93" s="13">
        <v>50</v>
      </c>
      <c r="Y93" s="13">
        <f t="shared" si="37"/>
        <v>3300</v>
      </c>
      <c r="Z93" s="13">
        <f t="shared" si="38"/>
        <v>750</v>
      </c>
      <c r="AA93" s="13">
        <f t="shared" si="39"/>
        <v>2550</v>
      </c>
      <c r="AB93" s="13">
        <v>35</v>
      </c>
      <c r="AC93" s="13">
        <f t="shared" si="40"/>
        <v>2310</v>
      </c>
      <c r="AD93" s="13">
        <f t="shared" si="41"/>
        <v>525</v>
      </c>
      <c r="AE93" s="13">
        <f t="shared" si="42"/>
        <v>1785</v>
      </c>
      <c r="AF93" s="13">
        <v>55</v>
      </c>
      <c r="AG93" s="13">
        <f t="shared" si="43"/>
        <v>3630</v>
      </c>
      <c r="AH93" s="13">
        <f t="shared" si="44"/>
        <v>825</v>
      </c>
      <c r="AI93" s="13">
        <f t="shared" si="45"/>
        <v>2805</v>
      </c>
      <c r="AJ93" s="12" t="s">
        <v>199</v>
      </c>
      <c r="AK93">
        <v>91</v>
      </c>
      <c r="AN93">
        <v>2011</v>
      </c>
      <c r="AO93" s="23">
        <v>574662</v>
      </c>
      <c r="AP93" s="23">
        <v>41775</v>
      </c>
      <c r="AQ93" s="23">
        <v>2982</v>
      </c>
      <c r="AR93" s="23">
        <v>3250</v>
      </c>
      <c r="AS93" s="23">
        <v>55775</v>
      </c>
      <c r="AT93" s="23">
        <v>825</v>
      </c>
      <c r="AU93" s="23">
        <v>4870</v>
      </c>
      <c r="AV93" s="23">
        <v>2000</v>
      </c>
      <c r="AW93" s="23">
        <v>3500</v>
      </c>
      <c r="AX93" s="23">
        <v>875</v>
      </c>
      <c r="AY93" s="23">
        <v>102220</v>
      </c>
      <c r="AZ93" s="23">
        <v>3440</v>
      </c>
      <c r="BA93" s="23">
        <v>602043</v>
      </c>
      <c r="BB93" s="23">
        <v>0</v>
      </c>
    </row>
    <row r="94" spans="1:54" x14ac:dyDescent="0.35">
      <c r="A94" t="s">
        <v>13</v>
      </c>
      <c r="B94" s="2" t="s">
        <v>144</v>
      </c>
      <c r="C94" s="2" t="s">
        <v>167</v>
      </c>
      <c r="D94" s="12">
        <v>5</v>
      </c>
      <c r="E94" s="12">
        <f>VLOOKUP(C94,Information!$B$24:$C$42,2)</f>
        <v>3</v>
      </c>
      <c r="F94" s="12">
        <f t="shared" si="24"/>
        <v>15</v>
      </c>
      <c r="G94" s="12">
        <v>66</v>
      </c>
      <c r="H94" s="13"/>
      <c r="I94" s="13">
        <f t="shared" si="25"/>
        <v>0</v>
      </c>
      <c r="J94" s="13">
        <f t="shared" si="26"/>
        <v>0</v>
      </c>
      <c r="K94" s="13">
        <f t="shared" si="27"/>
        <v>0</v>
      </c>
      <c r="L94" s="13">
        <v>5</v>
      </c>
      <c r="M94" s="13">
        <f t="shared" si="28"/>
        <v>330</v>
      </c>
      <c r="N94" s="13">
        <f t="shared" si="29"/>
        <v>75</v>
      </c>
      <c r="O94" s="13">
        <f t="shared" si="30"/>
        <v>255</v>
      </c>
      <c r="P94" s="13"/>
      <c r="Q94" s="13">
        <f t="shared" si="31"/>
        <v>0</v>
      </c>
      <c r="R94" s="13">
        <f t="shared" si="32"/>
        <v>0</v>
      </c>
      <c r="S94" s="13">
        <f t="shared" si="33"/>
        <v>0</v>
      </c>
      <c r="T94" s="13"/>
      <c r="U94" s="13">
        <f t="shared" si="34"/>
        <v>0</v>
      </c>
      <c r="V94" s="13">
        <f t="shared" si="35"/>
        <v>0</v>
      </c>
      <c r="W94" s="13">
        <f t="shared" si="36"/>
        <v>0</v>
      </c>
      <c r="X94" s="13"/>
      <c r="Y94" s="13">
        <f t="shared" si="37"/>
        <v>0</v>
      </c>
      <c r="Z94" s="13">
        <f t="shared" si="38"/>
        <v>0</v>
      </c>
      <c r="AA94" s="13">
        <f t="shared" si="39"/>
        <v>0</v>
      </c>
      <c r="AB94" s="13"/>
      <c r="AC94" s="13">
        <f t="shared" si="40"/>
        <v>0</v>
      </c>
      <c r="AD94" s="13">
        <f t="shared" si="41"/>
        <v>0</v>
      </c>
      <c r="AE94" s="13">
        <f t="shared" si="42"/>
        <v>0</v>
      </c>
      <c r="AF94" s="13"/>
      <c r="AG94" s="13">
        <f t="shared" si="43"/>
        <v>0</v>
      </c>
      <c r="AH94" s="13">
        <f t="shared" si="44"/>
        <v>0</v>
      </c>
      <c r="AI94" s="13">
        <f t="shared" si="45"/>
        <v>0</v>
      </c>
      <c r="AJ94" s="12" t="s">
        <v>199</v>
      </c>
      <c r="AK94">
        <v>91</v>
      </c>
      <c r="AN94">
        <v>2012</v>
      </c>
      <c r="AO94" s="23">
        <v>509230</v>
      </c>
      <c r="AP94" s="23">
        <v>37200</v>
      </c>
      <c r="AQ94" s="23">
        <v>3847</v>
      </c>
      <c r="AR94" s="23">
        <v>6500</v>
      </c>
      <c r="AS94" s="23">
        <v>115205</v>
      </c>
      <c r="AT94" s="23">
        <v>4415</v>
      </c>
      <c r="AU94" s="23">
        <v>6980</v>
      </c>
      <c r="AV94" s="23">
        <v>3750</v>
      </c>
      <c r="AW94" s="23">
        <v>0</v>
      </c>
      <c r="AX94" s="23">
        <v>306</v>
      </c>
      <c r="AY94" s="23">
        <v>179887</v>
      </c>
      <c r="AZ94" s="23">
        <v>8194</v>
      </c>
      <c r="BA94" s="23">
        <v>806649</v>
      </c>
      <c r="BB94" s="23">
        <v>900</v>
      </c>
    </row>
    <row r="95" spans="1:54" x14ac:dyDescent="0.35">
      <c r="A95" t="s">
        <v>13</v>
      </c>
      <c r="B95" s="2" t="s">
        <v>144</v>
      </c>
      <c r="C95" s="2" t="s">
        <v>159</v>
      </c>
      <c r="D95" s="12">
        <v>5</v>
      </c>
      <c r="E95" s="12">
        <f>VLOOKUP(C95,Information!$B$24:$C$42,2)</f>
        <v>3</v>
      </c>
      <c r="F95" s="12">
        <f t="shared" si="24"/>
        <v>15</v>
      </c>
      <c r="G95" s="12">
        <v>66</v>
      </c>
      <c r="H95" s="13">
        <v>1</v>
      </c>
      <c r="I95" s="13">
        <f t="shared" si="25"/>
        <v>66</v>
      </c>
      <c r="J95" s="13">
        <f t="shared" si="26"/>
        <v>15</v>
      </c>
      <c r="K95" s="13">
        <f t="shared" si="27"/>
        <v>51</v>
      </c>
      <c r="L95" s="13"/>
      <c r="M95" s="13">
        <f t="shared" si="28"/>
        <v>0</v>
      </c>
      <c r="N95" s="13">
        <f t="shared" si="29"/>
        <v>0</v>
      </c>
      <c r="O95" s="13">
        <f t="shared" si="30"/>
        <v>0</v>
      </c>
      <c r="P95" s="13"/>
      <c r="Q95" s="13">
        <f t="shared" si="31"/>
        <v>0</v>
      </c>
      <c r="R95" s="13">
        <f t="shared" si="32"/>
        <v>0</v>
      </c>
      <c r="S95" s="13">
        <f t="shared" si="33"/>
        <v>0</v>
      </c>
      <c r="T95" s="13"/>
      <c r="U95" s="13">
        <f t="shared" si="34"/>
        <v>0</v>
      </c>
      <c r="V95" s="13">
        <f t="shared" si="35"/>
        <v>0</v>
      </c>
      <c r="W95" s="13">
        <f t="shared" si="36"/>
        <v>0</v>
      </c>
      <c r="X95" s="13"/>
      <c r="Y95" s="13">
        <f t="shared" si="37"/>
        <v>0</v>
      </c>
      <c r="Z95" s="13">
        <f t="shared" si="38"/>
        <v>0</v>
      </c>
      <c r="AA95" s="13">
        <f t="shared" si="39"/>
        <v>0</v>
      </c>
      <c r="AB95" s="13"/>
      <c r="AC95" s="13">
        <f t="shared" si="40"/>
        <v>0</v>
      </c>
      <c r="AD95" s="13">
        <f t="shared" si="41"/>
        <v>0</v>
      </c>
      <c r="AE95" s="13">
        <f t="shared" si="42"/>
        <v>0</v>
      </c>
      <c r="AF95" s="13"/>
      <c r="AG95" s="13">
        <f t="shared" si="43"/>
        <v>0</v>
      </c>
      <c r="AH95" s="13">
        <f t="shared" si="44"/>
        <v>0</v>
      </c>
      <c r="AI95" s="13">
        <f t="shared" si="45"/>
        <v>0</v>
      </c>
      <c r="AJ95" s="12" t="s">
        <v>199</v>
      </c>
      <c r="AK95">
        <v>98</v>
      </c>
    </row>
    <row r="96" spans="1:54" x14ac:dyDescent="0.35">
      <c r="A96" t="s">
        <v>22</v>
      </c>
      <c r="B96" s="2" t="s">
        <v>107</v>
      </c>
      <c r="C96" s="2" t="s">
        <v>157</v>
      </c>
      <c r="D96" s="12">
        <v>8</v>
      </c>
      <c r="E96" s="12">
        <f>VLOOKUP(C96,Information!$B$24:$C$42,2)</f>
        <v>2.8</v>
      </c>
      <c r="F96" s="12">
        <f t="shared" si="24"/>
        <v>22.4</v>
      </c>
      <c r="G96" s="12">
        <v>65</v>
      </c>
      <c r="H96" s="13">
        <v>60</v>
      </c>
      <c r="I96" s="13">
        <f t="shared" si="25"/>
        <v>3900</v>
      </c>
      <c r="J96" s="13">
        <f t="shared" si="26"/>
        <v>1344</v>
      </c>
      <c r="K96" s="13">
        <f t="shared" si="27"/>
        <v>2556</v>
      </c>
      <c r="L96" s="13">
        <v>68</v>
      </c>
      <c r="M96" s="13">
        <f t="shared" si="28"/>
        <v>4420</v>
      </c>
      <c r="N96" s="13">
        <f t="shared" si="29"/>
        <v>1523.1999999999998</v>
      </c>
      <c r="O96" s="13">
        <f t="shared" si="30"/>
        <v>2896.8</v>
      </c>
      <c r="P96" s="13">
        <v>315</v>
      </c>
      <c r="Q96" s="13">
        <f t="shared" si="31"/>
        <v>20475</v>
      </c>
      <c r="R96" s="13">
        <f t="shared" si="32"/>
        <v>7056</v>
      </c>
      <c r="S96" s="13">
        <f t="shared" si="33"/>
        <v>13419</v>
      </c>
      <c r="T96" s="13">
        <v>56</v>
      </c>
      <c r="U96" s="13">
        <f t="shared" si="34"/>
        <v>3640</v>
      </c>
      <c r="V96" s="13">
        <f t="shared" si="35"/>
        <v>1254.3999999999999</v>
      </c>
      <c r="W96" s="13">
        <f t="shared" si="36"/>
        <v>2385.6000000000004</v>
      </c>
      <c r="X96" s="13">
        <v>132</v>
      </c>
      <c r="Y96" s="13">
        <f t="shared" si="37"/>
        <v>8580</v>
      </c>
      <c r="Z96" s="13">
        <f t="shared" si="38"/>
        <v>2956.7999999999997</v>
      </c>
      <c r="AA96" s="13">
        <f t="shared" si="39"/>
        <v>5623.2000000000007</v>
      </c>
      <c r="AB96" s="13">
        <v>160</v>
      </c>
      <c r="AC96" s="13">
        <f t="shared" si="40"/>
        <v>10400</v>
      </c>
      <c r="AD96" s="13">
        <f t="shared" si="41"/>
        <v>3584</v>
      </c>
      <c r="AE96" s="13">
        <f t="shared" si="42"/>
        <v>6816</v>
      </c>
      <c r="AF96" s="13">
        <v>168</v>
      </c>
      <c r="AG96" s="13">
        <f t="shared" si="43"/>
        <v>10920</v>
      </c>
      <c r="AH96" s="13">
        <f t="shared" si="44"/>
        <v>3763.2</v>
      </c>
      <c r="AI96" s="13">
        <f t="shared" si="45"/>
        <v>7156.8</v>
      </c>
      <c r="AJ96" s="12" t="s">
        <v>199</v>
      </c>
      <c r="AK96">
        <v>99</v>
      </c>
    </row>
    <row r="97" spans="1:51" x14ac:dyDescent="0.35">
      <c r="A97" t="s">
        <v>22</v>
      </c>
      <c r="B97" s="2" t="s">
        <v>107</v>
      </c>
      <c r="C97" s="2" t="s">
        <v>158</v>
      </c>
      <c r="D97" s="12">
        <v>8</v>
      </c>
      <c r="E97" s="12">
        <f>VLOOKUP(C97,Information!$B$24:$C$42,2)</f>
        <v>3</v>
      </c>
      <c r="F97" s="12">
        <f t="shared" si="24"/>
        <v>24</v>
      </c>
      <c r="G97" s="12">
        <v>75</v>
      </c>
      <c r="H97" s="13">
        <v>135</v>
      </c>
      <c r="I97" s="13">
        <f t="shared" si="25"/>
        <v>10125</v>
      </c>
      <c r="J97" s="13">
        <f t="shared" si="26"/>
        <v>3240</v>
      </c>
      <c r="K97" s="13">
        <f t="shared" si="27"/>
        <v>6885</v>
      </c>
      <c r="L97" s="13">
        <v>100</v>
      </c>
      <c r="M97" s="13">
        <f t="shared" si="28"/>
        <v>7500</v>
      </c>
      <c r="N97" s="13">
        <f t="shared" si="29"/>
        <v>2400</v>
      </c>
      <c r="O97" s="13">
        <f t="shared" si="30"/>
        <v>5100</v>
      </c>
      <c r="P97" s="13">
        <v>87</v>
      </c>
      <c r="Q97" s="13">
        <f t="shared" si="31"/>
        <v>6525</v>
      </c>
      <c r="R97" s="13">
        <f t="shared" si="32"/>
        <v>2088</v>
      </c>
      <c r="S97" s="13">
        <f t="shared" si="33"/>
        <v>4437</v>
      </c>
      <c r="T97" s="13">
        <v>15</v>
      </c>
      <c r="U97" s="13">
        <f t="shared" si="34"/>
        <v>1125</v>
      </c>
      <c r="V97" s="13">
        <f t="shared" si="35"/>
        <v>360</v>
      </c>
      <c r="W97" s="13">
        <f t="shared" si="36"/>
        <v>765</v>
      </c>
      <c r="X97" s="13">
        <v>57</v>
      </c>
      <c r="Y97" s="13">
        <f t="shared" si="37"/>
        <v>4275</v>
      </c>
      <c r="Z97" s="13">
        <f t="shared" si="38"/>
        <v>1368</v>
      </c>
      <c r="AA97" s="13">
        <f t="shared" si="39"/>
        <v>2907</v>
      </c>
      <c r="AB97" s="13">
        <v>180</v>
      </c>
      <c r="AC97" s="13">
        <f t="shared" si="40"/>
        <v>13500</v>
      </c>
      <c r="AD97" s="13">
        <f t="shared" si="41"/>
        <v>4320</v>
      </c>
      <c r="AE97" s="13">
        <f t="shared" si="42"/>
        <v>9180</v>
      </c>
      <c r="AF97" s="13">
        <v>167</v>
      </c>
      <c r="AG97" s="13">
        <f t="shared" si="43"/>
        <v>12525</v>
      </c>
      <c r="AH97" s="13">
        <f t="shared" si="44"/>
        <v>4008</v>
      </c>
      <c r="AI97" s="13">
        <f t="shared" si="45"/>
        <v>8517</v>
      </c>
      <c r="AJ97" s="12" t="s">
        <v>199</v>
      </c>
      <c r="AK97">
        <v>100</v>
      </c>
    </row>
    <row r="98" spans="1:51" x14ac:dyDescent="0.35">
      <c r="A98" t="s">
        <v>22</v>
      </c>
      <c r="B98" s="2" t="s">
        <v>107</v>
      </c>
      <c r="C98" s="2" t="s">
        <v>171</v>
      </c>
      <c r="D98" s="12">
        <v>8</v>
      </c>
      <c r="E98" s="12">
        <f>VLOOKUP(C98,Information!$B$24:$C$42,2)</f>
        <v>3.2</v>
      </c>
      <c r="F98" s="12">
        <f t="shared" si="24"/>
        <v>25.6</v>
      </c>
      <c r="G98" s="12">
        <v>85</v>
      </c>
      <c r="H98" s="13">
        <v>5</v>
      </c>
      <c r="I98" s="13">
        <f t="shared" si="25"/>
        <v>425</v>
      </c>
      <c r="J98" s="13">
        <f t="shared" si="26"/>
        <v>128</v>
      </c>
      <c r="K98" s="13">
        <f t="shared" si="27"/>
        <v>297</v>
      </c>
      <c r="L98" s="13"/>
      <c r="M98" s="13">
        <f t="shared" si="28"/>
        <v>0</v>
      </c>
      <c r="N98" s="13">
        <f t="shared" si="29"/>
        <v>0</v>
      </c>
      <c r="O98" s="13">
        <f t="shared" si="30"/>
        <v>0</v>
      </c>
      <c r="P98" s="13"/>
      <c r="Q98" s="13">
        <f t="shared" si="31"/>
        <v>0</v>
      </c>
      <c r="R98" s="13">
        <f t="shared" si="32"/>
        <v>0</v>
      </c>
      <c r="S98" s="13">
        <f t="shared" si="33"/>
        <v>0</v>
      </c>
      <c r="T98" s="13"/>
      <c r="U98" s="13">
        <f t="shared" si="34"/>
        <v>0</v>
      </c>
      <c r="V98" s="13">
        <f t="shared" si="35"/>
        <v>0</v>
      </c>
      <c r="W98" s="13">
        <f t="shared" si="36"/>
        <v>0</v>
      </c>
      <c r="X98" s="13"/>
      <c r="Y98" s="13">
        <f t="shared" si="37"/>
        <v>0</v>
      </c>
      <c r="Z98" s="13">
        <f t="shared" si="38"/>
        <v>0</v>
      </c>
      <c r="AA98" s="13">
        <f t="shared" si="39"/>
        <v>0</v>
      </c>
      <c r="AB98" s="13"/>
      <c r="AC98" s="13">
        <f t="shared" si="40"/>
        <v>0</v>
      </c>
      <c r="AD98" s="13">
        <f t="shared" si="41"/>
        <v>0</v>
      </c>
      <c r="AE98" s="13">
        <f t="shared" si="42"/>
        <v>0</v>
      </c>
      <c r="AF98" s="13"/>
      <c r="AG98" s="13">
        <f t="shared" si="43"/>
        <v>0</v>
      </c>
      <c r="AH98" s="13">
        <f t="shared" si="44"/>
        <v>0</v>
      </c>
      <c r="AI98" s="13">
        <f t="shared" si="45"/>
        <v>0</v>
      </c>
      <c r="AJ98" s="12" t="s">
        <v>199</v>
      </c>
      <c r="AK98">
        <v>97</v>
      </c>
      <c r="AN98" s="22" t="s">
        <v>242</v>
      </c>
      <c r="AO98" t="s">
        <v>259</v>
      </c>
      <c r="AP98" t="s">
        <v>260</v>
      </c>
      <c r="AQ98" t="s">
        <v>265</v>
      </c>
      <c r="AR98" t="s">
        <v>261</v>
      </c>
      <c r="AS98" t="s">
        <v>264</v>
      </c>
      <c r="AT98" t="s">
        <v>262</v>
      </c>
      <c r="AU98" t="s">
        <v>263</v>
      </c>
      <c r="AV98" t="s">
        <v>188</v>
      </c>
      <c r="AX98" t="s">
        <v>94</v>
      </c>
      <c r="AY98" t="s">
        <v>270</v>
      </c>
    </row>
    <row r="99" spans="1:51" x14ac:dyDescent="0.35">
      <c r="A99" t="s">
        <v>18</v>
      </c>
      <c r="B99" s="2" t="s">
        <v>193</v>
      </c>
      <c r="C99" s="2" t="s">
        <v>157</v>
      </c>
      <c r="D99" s="12">
        <v>7</v>
      </c>
      <c r="E99" s="12">
        <f>VLOOKUP(C99,Information!$B$24:$C$42,2)</f>
        <v>2.8</v>
      </c>
      <c r="F99" s="12">
        <f t="shared" si="24"/>
        <v>19.599999999999998</v>
      </c>
      <c r="G99" s="12">
        <v>69</v>
      </c>
      <c r="H99" s="13">
        <v>32</v>
      </c>
      <c r="I99" s="13">
        <f t="shared" si="25"/>
        <v>2208</v>
      </c>
      <c r="J99" s="13">
        <f t="shared" si="26"/>
        <v>627.19999999999993</v>
      </c>
      <c r="K99" s="13">
        <f t="shared" si="27"/>
        <v>1580.8000000000002</v>
      </c>
      <c r="L99" s="13">
        <v>20</v>
      </c>
      <c r="M99" s="13">
        <f t="shared" si="28"/>
        <v>1380</v>
      </c>
      <c r="N99" s="13">
        <f t="shared" si="29"/>
        <v>391.99999999999994</v>
      </c>
      <c r="O99" s="13">
        <f t="shared" si="30"/>
        <v>988</v>
      </c>
      <c r="P99" s="13">
        <v>24</v>
      </c>
      <c r="Q99" s="13">
        <f t="shared" si="31"/>
        <v>1656</v>
      </c>
      <c r="R99" s="13">
        <f t="shared" si="32"/>
        <v>470.4</v>
      </c>
      <c r="S99" s="13">
        <f t="shared" si="33"/>
        <v>1185.5999999999999</v>
      </c>
      <c r="T99" s="13">
        <v>49</v>
      </c>
      <c r="U99" s="13">
        <f t="shared" si="34"/>
        <v>3381</v>
      </c>
      <c r="V99" s="13">
        <f t="shared" si="35"/>
        <v>960.39999999999986</v>
      </c>
      <c r="W99" s="13">
        <f t="shared" si="36"/>
        <v>2420.6000000000004</v>
      </c>
      <c r="X99" s="13">
        <v>40</v>
      </c>
      <c r="Y99" s="13">
        <f t="shared" si="37"/>
        <v>2760</v>
      </c>
      <c r="Z99" s="13">
        <f t="shared" si="38"/>
        <v>783.99999999999989</v>
      </c>
      <c r="AA99" s="13">
        <f t="shared" si="39"/>
        <v>1976</v>
      </c>
      <c r="AB99" s="13">
        <v>69</v>
      </c>
      <c r="AC99" s="13">
        <f t="shared" si="40"/>
        <v>4761</v>
      </c>
      <c r="AD99" s="13">
        <f t="shared" si="41"/>
        <v>1352.3999999999999</v>
      </c>
      <c r="AE99" s="13">
        <f t="shared" si="42"/>
        <v>3408.6000000000004</v>
      </c>
      <c r="AF99" s="13">
        <v>59</v>
      </c>
      <c r="AG99" s="13">
        <f t="shared" si="43"/>
        <v>4071</v>
      </c>
      <c r="AH99" s="13">
        <f t="shared" si="44"/>
        <v>1156.3999999999999</v>
      </c>
      <c r="AI99" s="13">
        <f t="shared" si="45"/>
        <v>2914.6000000000004</v>
      </c>
      <c r="AJ99" s="12" t="s">
        <v>199</v>
      </c>
      <c r="AK99">
        <v>94</v>
      </c>
      <c r="AN99" s="20" t="s">
        <v>99</v>
      </c>
      <c r="AO99" s="23">
        <v>496</v>
      </c>
      <c r="AP99" s="23">
        <v>557</v>
      </c>
      <c r="AQ99" s="23"/>
      <c r="AR99" s="23"/>
      <c r="AS99" s="23"/>
      <c r="AT99" s="23"/>
      <c r="AU99" s="23"/>
      <c r="AV99">
        <f>SUM(AO99:AU99)</f>
        <v>1053</v>
      </c>
      <c r="AX99" t="s">
        <v>109</v>
      </c>
      <c r="AY99">
        <v>3376</v>
      </c>
    </row>
    <row r="100" spans="1:51" x14ac:dyDescent="0.35">
      <c r="A100" t="s">
        <v>18</v>
      </c>
      <c r="B100" s="2" t="s">
        <v>193</v>
      </c>
      <c r="C100" s="2" t="s">
        <v>158</v>
      </c>
      <c r="D100" s="12">
        <v>7</v>
      </c>
      <c r="E100" s="12">
        <f>VLOOKUP(C100,Information!$B$24:$C$42,2)</f>
        <v>3</v>
      </c>
      <c r="F100" s="12">
        <f t="shared" si="24"/>
        <v>21</v>
      </c>
      <c r="G100" s="12">
        <v>79</v>
      </c>
      <c r="H100" s="13">
        <v>40</v>
      </c>
      <c r="I100" s="13">
        <f t="shared" si="25"/>
        <v>3160</v>
      </c>
      <c r="J100" s="13">
        <f t="shared" si="26"/>
        <v>840</v>
      </c>
      <c r="K100" s="13">
        <f t="shared" si="27"/>
        <v>2320</v>
      </c>
      <c r="L100" s="13">
        <v>32</v>
      </c>
      <c r="M100" s="13">
        <f t="shared" si="28"/>
        <v>2528</v>
      </c>
      <c r="N100" s="13">
        <f t="shared" si="29"/>
        <v>672</v>
      </c>
      <c r="O100" s="13">
        <f t="shared" si="30"/>
        <v>1856</v>
      </c>
      <c r="P100" s="13">
        <v>45</v>
      </c>
      <c r="Q100" s="13">
        <f t="shared" si="31"/>
        <v>3555</v>
      </c>
      <c r="R100" s="13">
        <f t="shared" si="32"/>
        <v>945</v>
      </c>
      <c r="S100" s="13">
        <f t="shared" si="33"/>
        <v>2610</v>
      </c>
      <c r="T100" s="13">
        <v>13</v>
      </c>
      <c r="U100" s="13">
        <f t="shared" si="34"/>
        <v>1027</v>
      </c>
      <c r="V100" s="13">
        <f t="shared" si="35"/>
        <v>273</v>
      </c>
      <c r="W100" s="13">
        <f t="shared" si="36"/>
        <v>754</v>
      </c>
      <c r="X100" s="13">
        <v>25</v>
      </c>
      <c r="Y100" s="13">
        <f t="shared" si="37"/>
        <v>1975</v>
      </c>
      <c r="Z100" s="13">
        <f t="shared" si="38"/>
        <v>525</v>
      </c>
      <c r="AA100" s="13">
        <f t="shared" si="39"/>
        <v>1450</v>
      </c>
      <c r="AB100" s="13">
        <v>66</v>
      </c>
      <c r="AC100" s="13">
        <f t="shared" si="40"/>
        <v>5214</v>
      </c>
      <c r="AD100" s="13">
        <f t="shared" si="41"/>
        <v>1386</v>
      </c>
      <c r="AE100" s="13">
        <f t="shared" si="42"/>
        <v>3828</v>
      </c>
      <c r="AF100" s="13">
        <v>45</v>
      </c>
      <c r="AG100" s="13">
        <f t="shared" si="43"/>
        <v>3555</v>
      </c>
      <c r="AH100" s="13">
        <f t="shared" si="44"/>
        <v>945</v>
      </c>
      <c r="AI100" s="13">
        <f t="shared" si="45"/>
        <v>2610</v>
      </c>
      <c r="AJ100" s="12" t="s">
        <v>199</v>
      </c>
      <c r="AK100">
        <v>92</v>
      </c>
      <c r="AN100" s="20" t="s">
        <v>104</v>
      </c>
      <c r="AO100" s="23">
        <v>1385</v>
      </c>
      <c r="AP100" s="23">
        <v>969</v>
      </c>
      <c r="AQ100" s="23">
        <v>1217</v>
      </c>
      <c r="AR100" s="23">
        <v>2117</v>
      </c>
      <c r="AS100" s="23">
        <v>1272</v>
      </c>
      <c r="AT100" s="23">
        <v>1031</v>
      </c>
      <c r="AU100" s="23">
        <v>1537</v>
      </c>
      <c r="AV100">
        <f t="shared" ref="AV100:AV128" si="46">SUM(AO100:AU100)</f>
        <v>9528</v>
      </c>
      <c r="AX100" t="s">
        <v>193</v>
      </c>
      <c r="AY100">
        <v>1126</v>
      </c>
    </row>
    <row r="101" spans="1:51" x14ac:dyDescent="0.35">
      <c r="A101" t="s">
        <v>18</v>
      </c>
      <c r="B101" s="2" t="s">
        <v>193</v>
      </c>
      <c r="C101" s="2" t="s">
        <v>171</v>
      </c>
      <c r="D101" s="12">
        <v>7</v>
      </c>
      <c r="E101" s="12">
        <f>VLOOKUP(C101,Information!$B$24:$C$42,2)</f>
        <v>3.2</v>
      </c>
      <c r="F101" s="12">
        <f t="shared" si="24"/>
        <v>22.400000000000002</v>
      </c>
      <c r="G101" s="12">
        <v>90</v>
      </c>
      <c r="H101" s="13">
        <v>25</v>
      </c>
      <c r="I101" s="13">
        <f t="shared" si="25"/>
        <v>2250</v>
      </c>
      <c r="J101" s="13">
        <f t="shared" si="26"/>
        <v>560</v>
      </c>
      <c r="K101" s="13">
        <f t="shared" si="27"/>
        <v>1690</v>
      </c>
      <c r="L101" s="13"/>
      <c r="M101" s="13">
        <f t="shared" si="28"/>
        <v>0</v>
      </c>
      <c r="N101" s="13">
        <f t="shared" si="29"/>
        <v>0</v>
      </c>
      <c r="O101" s="13">
        <f t="shared" si="30"/>
        <v>0</v>
      </c>
      <c r="P101" s="13"/>
      <c r="Q101" s="13">
        <f t="shared" si="31"/>
        <v>0</v>
      </c>
      <c r="R101" s="13">
        <f t="shared" si="32"/>
        <v>0</v>
      </c>
      <c r="S101" s="13">
        <f t="shared" si="33"/>
        <v>0</v>
      </c>
      <c r="T101" s="13"/>
      <c r="U101" s="13">
        <f t="shared" si="34"/>
        <v>0</v>
      </c>
      <c r="V101" s="13">
        <f t="shared" si="35"/>
        <v>0</v>
      </c>
      <c r="W101" s="13">
        <f t="shared" si="36"/>
        <v>0</v>
      </c>
      <c r="X101" s="13"/>
      <c r="Y101" s="13">
        <f t="shared" si="37"/>
        <v>0</v>
      </c>
      <c r="Z101" s="13">
        <f t="shared" si="38"/>
        <v>0</v>
      </c>
      <c r="AA101" s="13">
        <f t="shared" si="39"/>
        <v>0</v>
      </c>
      <c r="AB101" s="13"/>
      <c r="AC101" s="13">
        <f t="shared" si="40"/>
        <v>0</v>
      </c>
      <c r="AD101" s="13">
        <f t="shared" si="41"/>
        <v>0</v>
      </c>
      <c r="AE101" s="13">
        <f t="shared" si="42"/>
        <v>0</v>
      </c>
      <c r="AF101" s="13"/>
      <c r="AG101" s="13">
        <f t="shared" si="43"/>
        <v>0</v>
      </c>
      <c r="AH101" s="13">
        <f t="shared" si="44"/>
        <v>0</v>
      </c>
      <c r="AI101" s="13">
        <f t="shared" si="45"/>
        <v>0</v>
      </c>
      <c r="AJ101" s="12" t="s">
        <v>199</v>
      </c>
      <c r="AK101">
        <v>92</v>
      </c>
      <c r="AN101" s="20" t="s">
        <v>189</v>
      </c>
      <c r="AO101" s="23">
        <v>1954</v>
      </c>
      <c r="AP101" s="23">
        <v>1539</v>
      </c>
      <c r="AQ101" s="23">
        <v>1420</v>
      </c>
      <c r="AR101" s="23">
        <v>2531</v>
      </c>
      <c r="AS101" s="23">
        <v>1589</v>
      </c>
      <c r="AT101" s="23">
        <v>1576</v>
      </c>
      <c r="AU101" s="23">
        <v>1598</v>
      </c>
      <c r="AV101">
        <f t="shared" si="46"/>
        <v>12207</v>
      </c>
      <c r="AX101" t="s">
        <v>141</v>
      </c>
      <c r="AY101">
        <v>2083</v>
      </c>
    </row>
    <row r="102" spans="1:51" x14ac:dyDescent="0.35">
      <c r="A102" t="s">
        <v>18</v>
      </c>
      <c r="B102" s="2" t="s">
        <v>193</v>
      </c>
      <c r="C102" s="2" t="s">
        <v>167</v>
      </c>
      <c r="D102" s="12">
        <v>7</v>
      </c>
      <c r="E102" s="12">
        <f>VLOOKUP(C102,Information!$B$24:$C$42,2)</f>
        <v>3</v>
      </c>
      <c r="F102" s="12">
        <f t="shared" si="24"/>
        <v>21</v>
      </c>
      <c r="G102" s="12">
        <v>79</v>
      </c>
      <c r="H102" s="13"/>
      <c r="I102" s="13">
        <f t="shared" si="25"/>
        <v>0</v>
      </c>
      <c r="J102" s="13">
        <f t="shared" si="26"/>
        <v>0</v>
      </c>
      <c r="K102" s="13">
        <f t="shared" si="27"/>
        <v>0</v>
      </c>
      <c r="L102" s="13">
        <v>3</v>
      </c>
      <c r="M102" s="13">
        <f t="shared" si="28"/>
        <v>237</v>
      </c>
      <c r="N102" s="13">
        <f t="shared" si="29"/>
        <v>63</v>
      </c>
      <c r="O102" s="13">
        <f t="shared" si="30"/>
        <v>174</v>
      </c>
      <c r="P102" s="13"/>
      <c r="Q102" s="13">
        <f t="shared" si="31"/>
        <v>0</v>
      </c>
      <c r="R102" s="13">
        <f t="shared" si="32"/>
        <v>0</v>
      </c>
      <c r="S102" s="13">
        <f t="shared" si="33"/>
        <v>0</v>
      </c>
      <c r="T102" s="13"/>
      <c r="U102" s="13">
        <f t="shared" si="34"/>
        <v>0</v>
      </c>
      <c r="V102" s="13">
        <f t="shared" si="35"/>
        <v>0</v>
      </c>
      <c r="W102" s="13">
        <f t="shared" si="36"/>
        <v>0</v>
      </c>
      <c r="X102" s="13"/>
      <c r="Y102" s="13">
        <f t="shared" si="37"/>
        <v>0</v>
      </c>
      <c r="Z102" s="13">
        <f t="shared" si="38"/>
        <v>0</v>
      </c>
      <c r="AA102" s="13">
        <f t="shared" si="39"/>
        <v>0</v>
      </c>
      <c r="AB102" s="13"/>
      <c r="AC102" s="13">
        <f t="shared" si="40"/>
        <v>0</v>
      </c>
      <c r="AD102" s="13">
        <f t="shared" si="41"/>
        <v>0</v>
      </c>
      <c r="AE102" s="13">
        <f t="shared" si="42"/>
        <v>0</v>
      </c>
      <c r="AF102" s="13"/>
      <c r="AG102" s="13">
        <f t="shared" si="43"/>
        <v>0</v>
      </c>
      <c r="AH102" s="13">
        <f t="shared" si="44"/>
        <v>0</v>
      </c>
      <c r="AI102" s="13">
        <f t="shared" si="45"/>
        <v>0</v>
      </c>
      <c r="AJ102" s="12" t="s">
        <v>199</v>
      </c>
      <c r="AK102">
        <v>93</v>
      </c>
      <c r="AN102" s="20" t="s">
        <v>100</v>
      </c>
      <c r="AO102" s="23">
        <v>216</v>
      </c>
      <c r="AP102" s="23">
        <v>159</v>
      </c>
      <c r="AQ102" s="23">
        <v>51</v>
      </c>
      <c r="AR102" s="23">
        <v>31</v>
      </c>
      <c r="AS102" s="23">
        <v>54</v>
      </c>
      <c r="AT102" s="23">
        <v>110</v>
      </c>
      <c r="AU102" s="23">
        <v>109</v>
      </c>
      <c r="AV102">
        <f t="shared" si="46"/>
        <v>730</v>
      </c>
      <c r="AX102" t="s">
        <v>152</v>
      </c>
      <c r="AY102">
        <v>25</v>
      </c>
    </row>
    <row r="103" spans="1:51" x14ac:dyDescent="0.35">
      <c r="A103" t="s">
        <v>17</v>
      </c>
      <c r="B103" s="2" t="s">
        <v>111</v>
      </c>
      <c r="C103" s="2" t="s">
        <v>157</v>
      </c>
      <c r="D103" s="12">
        <v>5</v>
      </c>
      <c r="E103" s="12">
        <f>VLOOKUP(C103,Information!$B$24:$C$42,2)</f>
        <v>2.8</v>
      </c>
      <c r="F103" s="12">
        <f t="shared" si="24"/>
        <v>14</v>
      </c>
      <c r="G103" s="12">
        <v>39</v>
      </c>
      <c r="H103" s="13">
        <v>36</v>
      </c>
      <c r="I103" s="13">
        <f t="shared" si="25"/>
        <v>1404</v>
      </c>
      <c r="J103" s="13">
        <f t="shared" si="26"/>
        <v>504</v>
      </c>
      <c r="K103" s="13">
        <f t="shared" si="27"/>
        <v>900</v>
      </c>
      <c r="L103" s="13">
        <v>49</v>
      </c>
      <c r="M103" s="13">
        <f t="shared" si="28"/>
        <v>1911</v>
      </c>
      <c r="N103" s="13">
        <f t="shared" si="29"/>
        <v>686</v>
      </c>
      <c r="O103" s="13">
        <f t="shared" si="30"/>
        <v>1225</v>
      </c>
      <c r="P103" s="13">
        <v>38</v>
      </c>
      <c r="Q103" s="13">
        <f t="shared" si="31"/>
        <v>1482</v>
      </c>
      <c r="R103" s="13">
        <f t="shared" si="32"/>
        <v>532</v>
      </c>
      <c r="S103" s="13">
        <f t="shared" si="33"/>
        <v>950</v>
      </c>
      <c r="T103" s="13">
        <v>69</v>
      </c>
      <c r="U103" s="13">
        <f t="shared" si="34"/>
        <v>2691</v>
      </c>
      <c r="V103" s="13">
        <f t="shared" si="35"/>
        <v>966</v>
      </c>
      <c r="W103" s="13">
        <f t="shared" si="36"/>
        <v>1725</v>
      </c>
      <c r="X103" s="13">
        <v>39</v>
      </c>
      <c r="Y103" s="13">
        <f t="shared" si="37"/>
        <v>1521</v>
      </c>
      <c r="Z103" s="13">
        <f t="shared" si="38"/>
        <v>546</v>
      </c>
      <c r="AA103" s="13">
        <f t="shared" si="39"/>
        <v>975</v>
      </c>
      <c r="AB103" s="13">
        <v>46</v>
      </c>
      <c r="AC103" s="13">
        <f t="shared" si="40"/>
        <v>1794</v>
      </c>
      <c r="AD103" s="13">
        <f t="shared" si="41"/>
        <v>644</v>
      </c>
      <c r="AE103" s="13">
        <f t="shared" si="42"/>
        <v>1150</v>
      </c>
      <c r="AF103" s="13">
        <v>8</v>
      </c>
      <c r="AG103" s="13">
        <f t="shared" si="43"/>
        <v>312</v>
      </c>
      <c r="AH103" s="13">
        <f t="shared" si="44"/>
        <v>112</v>
      </c>
      <c r="AI103" s="13">
        <f t="shared" si="45"/>
        <v>200</v>
      </c>
      <c r="AJ103" s="12" t="s">
        <v>199</v>
      </c>
      <c r="AK103">
        <v>94</v>
      </c>
      <c r="AN103" s="20" t="s">
        <v>101</v>
      </c>
      <c r="AO103" s="23">
        <v>270</v>
      </c>
      <c r="AP103" s="23">
        <v>224</v>
      </c>
      <c r="AQ103" s="23">
        <v>443</v>
      </c>
      <c r="AR103" s="23">
        <v>0</v>
      </c>
      <c r="AS103" s="23">
        <v>0</v>
      </c>
      <c r="AT103" s="23">
        <v>0</v>
      </c>
      <c r="AU103" s="23">
        <v>0</v>
      </c>
      <c r="AV103">
        <f t="shared" si="46"/>
        <v>937</v>
      </c>
      <c r="AX103" t="s">
        <v>151</v>
      </c>
      <c r="AY103">
        <v>4</v>
      </c>
    </row>
    <row r="104" spans="1:51" x14ac:dyDescent="0.35">
      <c r="A104" t="s">
        <v>17</v>
      </c>
      <c r="B104" s="2" t="s">
        <v>111</v>
      </c>
      <c r="C104" s="2" t="s">
        <v>158</v>
      </c>
      <c r="D104" s="12">
        <v>5</v>
      </c>
      <c r="E104" s="12">
        <f>VLOOKUP(C104,Information!$B$24:$C$42,2)</f>
        <v>3</v>
      </c>
      <c r="F104" s="12">
        <f t="shared" si="24"/>
        <v>15</v>
      </c>
      <c r="G104" s="12">
        <v>49</v>
      </c>
      <c r="H104" s="13">
        <v>68</v>
      </c>
      <c r="I104" s="13">
        <f t="shared" si="25"/>
        <v>3332</v>
      </c>
      <c r="J104" s="13">
        <f t="shared" si="26"/>
        <v>1020</v>
      </c>
      <c r="K104" s="13">
        <f t="shared" si="27"/>
        <v>2312</v>
      </c>
      <c r="L104" s="13">
        <v>55</v>
      </c>
      <c r="M104" s="13">
        <f t="shared" si="28"/>
        <v>2695</v>
      </c>
      <c r="N104" s="13">
        <f t="shared" si="29"/>
        <v>825</v>
      </c>
      <c r="O104" s="13">
        <f t="shared" si="30"/>
        <v>1870</v>
      </c>
      <c r="P104" s="13">
        <v>20</v>
      </c>
      <c r="Q104" s="13">
        <f t="shared" si="31"/>
        <v>980</v>
      </c>
      <c r="R104" s="13">
        <f t="shared" si="32"/>
        <v>300</v>
      </c>
      <c r="S104" s="13">
        <f t="shared" si="33"/>
        <v>680</v>
      </c>
      <c r="T104" s="13">
        <v>25</v>
      </c>
      <c r="U104" s="13">
        <f t="shared" si="34"/>
        <v>1225</v>
      </c>
      <c r="V104" s="13">
        <f t="shared" si="35"/>
        <v>375</v>
      </c>
      <c r="W104" s="13">
        <f t="shared" si="36"/>
        <v>850</v>
      </c>
      <c r="X104" s="13">
        <v>30</v>
      </c>
      <c r="Y104" s="13">
        <f t="shared" si="37"/>
        <v>1470</v>
      </c>
      <c r="Z104" s="13">
        <f t="shared" si="38"/>
        <v>450</v>
      </c>
      <c r="AA104" s="13">
        <f t="shared" si="39"/>
        <v>1020</v>
      </c>
      <c r="AB104" s="13">
        <v>44</v>
      </c>
      <c r="AC104" s="13">
        <f t="shared" si="40"/>
        <v>2156</v>
      </c>
      <c r="AD104" s="13">
        <f t="shared" si="41"/>
        <v>660</v>
      </c>
      <c r="AE104" s="13">
        <f t="shared" si="42"/>
        <v>1496</v>
      </c>
      <c r="AF104" s="13">
        <v>10</v>
      </c>
      <c r="AG104" s="13">
        <f t="shared" si="43"/>
        <v>490</v>
      </c>
      <c r="AH104" s="13">
        <f t="shared" si="44"/>
        <v>150</v>
      </c>
      <c r="AI104" s="13">
        <f t="shared" si="45"/>
        <v>340</v>
      </c>
      <c r="AJ104" s="12" t="s">
        <v>199</v>
      </c>
      <c r="AK104">
        <v>93</v>
      </c>
      <c r="AN104" s="20" t="s">
        <v>144</v>
      </c>
      <c r="AO104" s="23">
        <v>1046</v>
      </c>
      <c r="AP104" s="23">
        <v>655</v>
      </c>
      <c r="AQ104" s="23">
        <v>607</v>
      </c>
      <c r="AR104" s="23">
        <v>857</v>
      </c>
      <c r="AS104" s="23">
        <v>1214</v>
      </c>
      <c r="AT104" s="23">
        <v>1534</v>
      </c>
      <c r="AU104" s="23">
        <v>969</v>
      </c>
      <c r="AV104">
        <f t="shared" si="46"/>
        <v>6882</v>
      </c>
      <c r="AX104" t="s">
        <v>150</v>
      </c>
      <c r="AY104">
        <v>71</v>
      </c>
    </row>
    <row r="105" spans="1:51" x14ac:dyDescent="0.35">
      <c r="A105" t="s">
        <v>17</v>
      </c>
      <c r="B105" s="2" t="s">
        <v>111</v>
      </c>
      <c r="C105" s="2" t="s">
        <v>167</v>
      </c>
      <c r="D105" s="12">
        <v>5</v>
      </c>
      <c r="E105" s="12">
        <f>VLOOKUP(C105,Information!$B$24:$C$42,2)</f>
        <v>3</v>
      </c>
      <c r="F105" s="12">
        <f t="shared" si="24"/>
        <v>15</v>
      </c>
      <c r="G105" s="12">
        <v>49</v>
      </c>
      <c r="H105" s="13">
        <v>1</v>
      </c>
      <c r="I105" s="13">
        <f t="shared" si="25"/>
        <v>49</v>
      </c>
      <c r="J105" s="13">
        <f t="shared" si="26"/>
        <v>15</v>
      </c>
      <c r="K105" s="13">
        <f t="shared" si="27"/>
        <v>34</v>
      </c>
      <c r="L105" s="13"/>
      <c r="M105" s="13">
        <f t="shared" si="28"/>
        <v>0</v>
      </c>
      <c r="N105" s="13">
        <f t="shared" si="29"/>
        <v>0</v>
      </c>
      <c r="O105" s="13">
        <f t="shared" si="30"/>
        <v>0</v>
      </c>
      <c r="P105" s="13"/>
      <c r="Q105" s="13">
        <f t="shared" si="31"/>
        <v>0</v>
      </c>
      <c r="R105" s="13">
        <f t="shared" si="32"/>
        <v>0</v>
      </c>
      <c r="S105" s="13">
        <f t="shared" si="33"/>
        <v>0</v>
      </c>
      <c r="T105" s="13"/>
      <c r="U105" s="13">
        <f t="shared" si="34"/>
        <v>0</v>
      </c>
      <c r="V105" s="13">
        <f t="shared" si="35"/>
        <v>0</v>
      </c>
      <c r="W105" s="13">
        <f t="shared" si="36"/>
        <v>0</v>
      </c>
      <c r="X105" s="13"/>
      <c r="Y105" s="13">
        <f t="shared" si="37"/>
        <v>0</v>
      </c>
      <c r="Z105" s="13">
        <f t="shared" si="38"/>
        <v>0</v>
      </c>
      <c r="AA105" s="13">
        <f t="shared" si="39"/>
        <v>0</v>
      </c>
      <c r="AB105" s="13"/>
      <c r="AC105" s="13">
        <f t="shared" si="40"/>
        <v>0</v>
      </c>
      <c r="AD105" s="13">
        <f t="shared" si="41"/>
        <v>0</v>
      </c>
      <c r="AE105" s="13">
        <f t="shared" si="42"/>
        <v>0</v>
      </c>
      <c r="AF105" s="13"/>
      <c r="AG105" s="13">
        <f t="shared" si="43"/>
        <v>0</v>
      </c>
      <c r="AH105" s="13">
        <f t="shared" si="44"/>
        <v>0</v>
      </c>
      <c r="AI105" s="13">
        <f t="shared" si="45"/>
        <v>0</v>
      </c>
      <c r="AJ105" s="12" t="s">
        <v>199</v>
      </c>
      <c r="AK105">
        <v>100</v>
      </c>
      <c r="AN105" s="20" t="s">
        <v>160</v>
      </c>
      <c r="AO105" s="23">
        <v>2273</v>
      </c>
      <c r="AP105" s="23">
        <v>2709</v>
      </c>
      <c r="AQ105" s="23">
        <v>2712</v>
      </c>
      <c r="AR105" s="23">
        <v>1775</v>
      </c>
      <c r="AS105" s="23">
        <v>2302</v>
      </c>
      <c r="AT105" s="23">
        <v>2250</v>
      </c>
      <c r="AU105" s="23">
        <v>2532</v>
      </c>
      <c r="AV105">
        <f t="shared" si="46"/>
        <v>16553</v>
      </c>
      <c r="AX105" t="s">
        <v>97</v>
      </c>
      <c r="AY105">
        <v>2362</v>
      </c>
    </row>
    <row r="106" spans="1:51" x14ac:dyDescent="0.35">
      <c r="A106" t="s">
        <v>17</v>
      </c>
      <c r="B106" s="2" t="s">
        <v>111</v>
      </c>
      <c r="C106" s="2" t="s">
        <v>162</v>
      </c>
      <c r="D106" s="12">
        <v>5</v>
      </c>
      <c r="E106" s="12">
        <f>VLOOKUP(C106,Information!$B$24:$C$42,2)</f>
        <v>3</v>
      </c>
      <c r="F106" s="12">
        <f t="shared" si="24"/>
        <v>15</v>
      </c>
      <c r="G106" s="12">
        <v>49</v>
      </c>
      <c r="H106" s="13">
        <v>1</v>
      </c>
      <c r="I106" s="13">
        <f t="shared" si="25"/>
        <v>49</v>
      </c>
      <c r="J106" s="13">
        <f t="shared" si="26"/>
        <v>15</v>
      </c>
      <c r="K106" s="13">
        <f t="shared" si="27"/>
        <v>34</v>
      </c>
      <c r="L106" s="13"/>
      <c r="M106" s="13">
        <f t="shared" si="28"/>
        <v>0</v>
      </c>
      <c r="N106" s="13">
        <f t="shared" si="29"/>
        <v>0</v>
      </c>
      <c r="O106" s="13">
        <f t="shared" si="30"/>
        <v>0</v>
      </c>
      <c r="P106" s="13"/>
      <c r="Q106" s="13">
        <f t="shared" si="31"/>
        <v>0</v>
      </c>
      <c r="R106" s="13">
        <f t="shared" si="32"/>
        <v>0</v>
      </c>
      <c r="S106" s="13">
        <f t="shared" si="33"/>
        <v>0</v>
      </c>
      <c r="T106" s="13"/>
      <c r="U106" s="13">
        <f t="shared" si="34"/>
        <v>0</v>
      </c>
      <c r="V106" s="13">
        <f t="shared" si="35"/>
        <v>0</v>
      </c>
      <c r="W106" s="13">
        <f t="shared" si="36"/>
        <v>0</v>
      </c>
      <c r="X106" s="13"/>
      <c r="Y106" s="13">
        <f t="shared" si="37"/>
        <v>0</v>
      </c>
      <c r="Z106" s="13">
        <f t="shared" si="38"/>
        <v>0</v>
      </c>
      <c r="AA106" s="13">
        <f t="shared" si="39"/>
        <v>0</v>
      </c>
      <c r="AB106" s="13"/>
      <c r="AC106" s="13">
        <f t="shared" si="40"/>
        <v>0</v>
      </c>
      <c r="AD106" s="13">
        <f t="shared" si="41"/>
        <v>0</v>
      </c>
      <c r="AE106" s="13">
        <f t="shared" si="42"/>
        <v>0</v>
      </c>
      <c r="AF106" s="13"/>
      <c r="AG106" s="13">
        <f t="shared" si="43"/>
        <v>0</v>
      </c>
      <c r="AH106" s="13">
        <f t="shared" si="44"/>
        <v>0</v>
      </c>
      <c r="AI106" s="13">
        <f t="shared" si="45"/>
        <v>0</v>
      </c>
      <c r="AJ106" s="12" t="s">
        <v>199</v>
      </c>
      <c r="AK106">
        <v>95</v>
      </c>
      <c r="AN106" s="20" t="s">
        <v>161</v>
      </c>
      <c r="AO106" s="23">
        <v>1300</v>
      </c>
      <c r="AP106" s="23">
        <v>1250</v>
      </c>
      <c r="AQ106" s="23">
        <v>800</v>
      </c>
      <c r="AR106" s="23">
        <v>750</v>
      </c>
      <c r="AS106" s="23">
        <v>1200</v>
      </c>
      <c r="AT106" s="23">
        <v>2050</v>
      </c>
      <c r="AU106" s="23">
        <v>1980</v>
      </c>
      <c r="AV106">
        <f t="shared" si="46"/>
        <v>9330</v>
      </c>
      <c r="AX106" t="s">
        <v>149</v>
      </c>
      <c r="AY106">
        <v>30</v>
      </c>
    </row>
    <row r="107" spans="1:51" x14ac:dyDescent="0.35">
      <c r="A107" t="s">
        <v>54</v>
      </c>
      <c r="B107" s="2" t="s">
        <v>109</v>
      </c>
      <c r="C107" s="2" t="s">
        <v>157</v>
      </c>
      <c r="D107" s="12">
        <v>6</v>
      </c>
      <c r="E107" s="12">
        <f>VLOOKUP(C107,Information!$B$24:$C$42,2)</f>
        <v>2.8</v>
      </c>
      <c r="F107" s="12">
        <f t="shared" si="24"/>
        <v>16.799999999999997</v>
      </c>
      <c r="G107" s="12">
        <v>60</v>
      </c>
      <c r="H107" s="13">
        <v>10</v>
      </c>
      <c r="I107" s="13">
        <f t="shared" si="25"/>
        <v>600</v>
      </c>
      <c r="J107" s="13">
        <f t="shared" si="26"/>
        <v>167.99999999999997</v>
      </c>
      <c r="K107" s="13">
        <f t="shared" si="27"/>
        <v>432</v>
      </c>
      <c r="L107" s="13">
        <v>10</v>
      </c>
      <c r="M107" s="13">
        <f t="shared" si="28"/>
        <v>600</v>
      </c>
      <c r="N107" s="13">
        <f t="shared" si="29"/>
        <v>167.99999999999997</v>
      </c>
      <c r="O107" s="13">
        <f t="shared" si="30"/>
        <v>432</v>
      </c>
      <c r="P107" s="13">
        <v>12</v>
      </c>
      <c r="Q107" s="13">
        <f t="shared" si="31"/>
        <v>720</v>
      </c>
      <c r="R107" s="13">
        <f t="shared" si="32"/>
        <v>201.59999999999997</v>
      </c>
      <c r="S107" s="13">
        <f t="shared" si="33"/>
        <v>518.40000000000009</v>
      </c>
      <c r="T107" s="13">
        <v>13</v>
      </c>
      <c r="U107" s="13">
        <f t="shared" si="34"/>
        <v>780</v>
      </c>
      <c r="V107" s="13">
        <f t="shared" si="35"/>
        <v>218.39999999999998</v>
      </c>
      <c r="W107" s="13">
        <f t="shared" si="36"/>
        <v>561.6</v>
      </c>
      <c r="X107" s="13">
        <v>36</v>
      </c>
      <c r="Y107" s="13">
        <f t="shared" si="37"/>
        <v>2160</v>
      </c>
      <c r="Z107" s="13">
        <f t="shared" si="38"/>
        <v>604.79999999999995</v>
      </c>
      <c r="AA107" s="13">
        <f t="shared" si="39"/>
        <v>1555.2</v>
      </c>
      <c r="AB107" s="13">
        <v>34</v>
      </c>
      <c r="AC107" s="13">
        <f t="shared" si="40"/>
        <v>2040</v>
      </c>
      <c r="AD107" s="13">
        <f t="shared" si="41"/>
        <v>571.19999999999993</v>
      </c>
      <c r="AE107" s="13">
        <f t="shared" si="42"/>
        <v>1468.8000000000002</v>
      </c>
      <c r="AF107" s="13">
        <v>0</v>
      </c>
      <c r="AG107" s="13">
        <f t="shared" si="43"/>
        <v>0</v>
      </c>
      <c r="AH107" s="13">
        <f t="shared" si="44"/>
        <v>0</v>
      </c>
      <c r="AI107" s="13">
        <f t="shared" si="45"/>
        <v>0</v>
      </c>
      <c r="AJ107" s="12" t="s">
        <v>199</v>
      </c>
      <c r="AK107">
        <v>98</v>
      </c>
      <c r="AN107" s="20" t="s">
        <v>96</v>
      </c>
      <c r="AO107" s="23">
        <v>1670</v>
      </c>
      <c r="AP107" s="23">
        <v>1257</v>
      </c>
      <c r="AQ107" s="23">
        <v>1578</v>
      </c>
      <c r="AR107" s="23">
        <v>1770</v>
      </c>
      <c r="AS107" s="23">
        <v>2015</v>
      </c>
      <c r="AT107" s="23">
        <v>1862</v>
      </c>
      <c r="AU107" s="23">
        <v>1622</v>
      </c>
      <c r="AV107">
        <f t="shared" si="46"/>
        <v>11774</v>
      </c>
      <c r="AX107" t="s">
        <v>105</v>
      </c>
      <c r="AY107">
        <v>1064</v>
      </c>
    </row>
    <row r="108" spans="1:51" x14ac:dyDescent="0.35">
      <c r="A108" t="s">
        <v>54</v>
      </c>
      <c r="B108" s="2" t="s">
        <v>109</v>
      </c>
      <c r="C108" s="2" t="s">
        <v>158</v>
      </c>
      <c r="D108" s="12">
        <v>6</v>
      </c>
      <c r="E108" s="12">
        <f>VLOOKUP(C108,Information!$B$24:$C$42,2)</f>
        <v>3</v>
      </c>
      <c r="F108" s="12">
        <f t="shared" si="24"/>
        <v>18</v>
      </c>
      <c r="G108" s="12">
        <v>70</v>
      </c>
      <c r="H108" s="13">
        <v>3</v>
      </c>
      <c r="I108" s="13">
        <f t="shared" si="25"/>
        <v>210</v>
      </c>
      <c r="J108" s="13">
        <f t="shared" si="26"/>
        <v>54</v>
      </c>
      <c r="K108" s="13">
        <f t="shared" si="27"/>
        <v>156</v>
      </c>
      <c r="L108" s="13"/>
      <c r="M108" s="13">
        <f t="shared" si="28"/>
        <v>0</v>
      </c>
      <c r="N108" s="13">
        <f t="shared" si="29"/>
        <v>0</v>
      </c>
      <c r="O108" s="13">
        <f t="shared" si="30"/>
        <v>0</v>
      </c>
      <c r="P108" s="13"/>
      <c r="Q108" s="13">
        <f t="shared" si="31"/>
        <v>0</v>
      </c>
      <c r="R108" s="13">
        <f t="shared" si="32"/>
        <v>0</v>
      </c>
      <c r="S108" s="13">
        <f t="shared" si="33"/>
        <v>0</v>
      </c>
      <c r="T108" s="13"/>
      <c r="U108" s="13">
        <f t="shared" si="34"/>
        <v>0</v>
      </c>
      <c r="V108" s="13">
        <f t="shared" si="35"/>
        <v>0</v>
      </c>
      <c r="W108" s="13">
        <f t="shared" si="36"/>
        <v>0</v>
      </c>
      <c r="X108" s="13"/>
      <c r="Y108" s="13">
        <f t="shared" si="37"/>
        <v>0</v>
      </c>
      <c r="Z108" s="13">
        <f t="shared" si="38"/>
        <v>0</v>
      </c>
      <c r="AA108" s="13">
        <f t="shared" si="39"/>
        <v>0</v>
      </c>
      <c r="AB108" s="13"/>
      <c r="AC108" s="13">
        <f t="shared" si="40"/>
        <v>0</v>
      </c>
      <c r="AD108" s="13">
        <f t="shared" si="41"/>
        <v>0</v>
      </c>
      <c r="AE108" s="13">
        <f t="shared" si="42"/>
        <v>0</v>
      </c>
      <c r="AF108" s="13"/>
      <c r="AG108" s="13">
        <f t="shared" si="43"/>
        <v>0</v>
      </c>
      <c r="AH108" s="13">
        <f t="shared" si="44"/>
        <v>0</v>
      </c>
      <c r="AI108" s="13">
        <f t="shared" si="45"/>
        <v>0</v>
      </c>
      <c r="AJ108" s="12" t="s">
        <v>199</v>
      </c>
      <c r="AK108">
        <v>94</v>
      </c>
      <c r="AN108" s="20" t="s">
        <v>98</v>
      </c>
      <c r="AO108" s="23">
        <v>2665</v>
      </c>
      <c r="AP108" s="23">
        <v>2618</v>
      </c>
      <c r="AQ108" s="23">
        <v>3114</v>
      </c>
      <c r="AR108" s="23">
        <v>3858</v>
      </c>
      <c r="AS108" s="23">
        <v>4734</v>
      </c>
      <c r="AT108" s="23">
        <v>4473</v>
      </c>
      <c r="AU108" s="23">
        <v>4111</v>
      </c>
      <c r="AV108">
        <f t="shared" si="46"/>
        <v>25573</v>
      </c>
      <c r="AX108" t="s">
        <v>148</v>
      </c>
      <c r="AY108">
        <v>85</v>
      </c>
    </row>
    <row r="109" spans="1:51" x14ac:dyDescent="0.35">
      <c r="A109" t="s">
        <v>54</v>
      </c>
      <c r="B109" s="2" t="s">
        <v>109</v>
      </c>
      <c r="C109" s="2" t="s">
        <v>167</v>
      </c>
      <c r="D109" s="12">
        <v>6</v>
      </c>
      <c r="E109" s="12">
        <f>VLOOKUP(C109,Information!$B$24:$C$42,2)</f>
        <v>3</v>
      </c>
      <c r="F109" s="12">
        <f t="shared" si="24"/>
        <v>18</v>
      </c>
      <c r="G109" s="12">
        <v>70</v>
      </c>
      <c r="H109" s="13"/>
      <c r="I109" s="13">
        <f t="shared" si="25"/>
        <v>0</v>
      </c>
      <c r="J109" s="13">
        <f t="shared" si="26"/>
        <v>0</v>
      </c>
      <c r="K109" s="13">
        <f t="shared" si="27"/>
        <v>0</v>
      </c>
      <c r="L109" s="13">
        <v>3</v>
      </c>
      <c r="M109" s="13">
        <f t="shared" si="28"/>
        <v>210</v>
      </c>
      <c r="N109" s="13">
        <f t="shared" si="29"/>
        <v>54</v>
      </c>
      <c r="O109" s="13">
        <f t="shared" si="30"/>
        <v>156</v>
      </c>
      <c r="P109" s="13"/>
      <c r="Q109" s="13">
        <f t="shared" si="31"/>
        <v>0</v>
      </c>
      <c r="R109" s="13">
        <f t="shared" si="32"/>
        <v>0</v>
      </c>
      <c r="S109" s="13">
        <f t="shared" si="33"/>
        <v>0</v>
      </c>
      <c r="T109" s="13"/>
      <c r="U109" s="13">
        <f t="shared" si="34"/>
        <v>0</v>
      </c>
      <c r="V109" s="13">
        <f t="shared" si="35"/>
        <v>0</v>
      </c>
      <c r="W109" s="13">
        <f t="shared" si="36"/>
        <v>0</v>
      </c>
      <c r="X109" s="13"/>
      <c r="Y109" s="13">
        <f t="shared" si="37"/>
        <v>0</v>
      </c>
      <c r="Z109" s="13">
        <f t="shared" si="38"/>
        <v>0</v>
      </c>
      <c r="AA109" s="13">
        <f t="shared" si="39"/>
        <v>0</v>
      </c>
      <c r="AB109" s="13"/>
      <c r="AC109" s="13">
        <f t="shared" si="40"/>
        <v>0</v>
      </c>
      <c r="AD109" s="13">
        <f t="shared" si="41"/>
        <v>0</v>
      </c>
      <c r="AE109" s="13">
        <f t="shared" si="42"/>
        <v>0</v>
      </c>
      <c r="AF109" s="13"/>
      <c r="AG109" s="13">
        <f t="shared" si="43"/>
        <v>0</v>
      </c>
      <c r="AH109" s="13">
        <f t="shared" si="44"/>
        <v>0</v>
      </c>
      <c r="AI109" s="13">
        <f t="shared" si="45"/>
        <v>0</v>
      </c>
      <c r="AJ109" s="12" t="s">
        <v>199</v>
      </c>
      <c r="AK109">
        <v>90</v>
      </c>
      <c r="AN109" s="20" t="s">
        <v>106</v>
      </c>
      <c r="AO109" s="23">
        <v>81</v>
      </c>
      <c r="AP109" s="23">
        <v>72</v>
      </c>
      <c r="AQ109" s="23">
        <v>12</v>
      </c>
      <c r="AR109" s="23">
        <v>7</v>
      </c>
      <c r="AS109" s="23">
        <v>71</v>
      </c>
      <c r="AT109" s="23">
        <v>29</v>
      </c>
      <c r="AU109" s="23">
        <v>31</v>
      </c>
      <c r="AV109">
        <f t="shared" si="46"/>
        <v>303</v>
      </c>
      <c r="AX109" t="s">
        <v>147</v>
      </c>
      <c r="AY109">
        <v>61</v>
      </c>
    </row>
    <row r="110" spans="1:51" x14ac:dyDescent="0.35">
      <c r="A110" t="s">
        <v>197</v>
      </c>
      <c r="B110" s="2" t="s">
        <v>107</v>
      </c>
      <c r="C110" s="2" t="s">
        <v>158</v>
      </c>
      <c r="D110" s="12">
        <v>10</v>
      </c>
      <c r="E110" s="12">
        <f>VLOOKUP(C110,Information!$B$24:$C$42,2)</f>
        <v>3</v>
      </c>
      <c r="F110" s="12">
        <f t="shared" si="24"/>
        <v>30</v>
      </c>
      <c r="G110" s="12">
        <v>145</v>
      </c>
      <c r="H110" s="13">
        <v>10</v>
      </c>
      <c r="I110" s="13">
        <f t="shared" si="25"/>
        <v>1450</v>
      </c>
      <c r="J110" s="13">
        <f t="shared" si="26"/>
        <v>300</v>
      </c>
      <c r="K110" s="13">
        <f t="shared" si="27"/>
        <v>1150</v>
      </c>
      <c r="L110" s="13"/>
      <c r="M110" s="13">
        <f t="shared" si="28"/>
        <v>0</v>
      </c>
      <c r="N110" s="13">
        <f t="shared" si="29"/>
        <v>0</v>
      </c>
      <c r="O110" s="13">
        <f t="shared" si="30"/>
        <v>0</v>
      </c>
      <c r="P110" s="13"/>
      <c r="Q110" s="13">
        <f t="shared" si="31"/>
        <v>0</v>
      </c>
      <c r="R110" s="13">
        <f t="shared" si="32"/>
        <v>0</v>
      </c>
      <c r="S110" s="13">
        <f t="shared" si="33"/>
        <v>0</v>
      </c>
      <c r="T110" s="13"/>
      <c r="U110" s="13">
        <f t="shared" si="34"/>
        <v>0</v>
      </c>
      <c r="V110" s="13">
        <f t="shared" si="35"/>
        <v>0</v>
      </c>
      <c r="W110" s="13">
        <f t="shared" si="36"/>
        <v>0</v>
      </c>
      <c r="X110" s="13"/>
      <c r="Y110" s="13">
        <f t="shared" si="37"/>
        <v>0</v>
      </c>
      <c r="Z110" s="13">
        <f t="shared" si="38"/>
        <v>0</v>
      </c>
      <c r="AA110" s="13">
        <f t="shared" si="39"/>
        <v>0</v>
      </c>
      <c r="AB110" s="13"/>
      <c r="AC110" s="13">
        <f t="shared" si="40"/>
        <v>0</v>
      </c>
      <c r="AD110" s="13">
        <f t="shared" si="41"/>
        <v>0</v>
      </c>
      <c r="AE110" s="13">
        <f t="shared" si="42"/>
        <v>0</v>
      </c>
      <c r="AF110" s="13"/>
      <c r="AG110" s="13">
        <f t="shared" si="43"/>
        <v>0</v>
      </c>
      <c r="AH110" s="13">
        <f t="shared" si="44"/>
        <v>0</v>
      </c>
      <c r="AI110" s="13">
        <f t="shared" si="45"/>
        <v>0</v>
      </c>
      <c r="AJ110" s="12" t="s">
        <v>199</v>
      </c>
      <c r="AK110">
        <v>94</v>
      </c>
      <c r="AN110" s="20" t="s">
        <v>143</v>
      </c>
      <c r="AO110" s="23">
        <v>126</v>
      </c>
      <c r="AP110" s="23">
        <v>151</v>
      </c>
      <c r="AQ110" s="23">
        <v>81</v>
      </c>
      <c r="AR110" s="23">
        <v>215</v>
      </c>
      <c r="AS110" s="23">
        <v>255</v>
      </c>
      <c r="AT110" s="23">
        <v>72</v>
      </c>
      <c r="AU110" s="23">
        <v>21</v>
      </c>
      <c r="AV110">
        <f t="shared" si="46"/>
        <v>921</v>
      </c>
      <c r="AX110" t="s">
        <v>103</v>
      </c>
      <c r="AY110">
        <v>1392</v>
      </c>
    </row>
    <row r="111" spans="1:51" x14ac:dyDescent="0.35">
      <c r="A111" t="s">
        <v>197</v>
      </c>
      <c r="B111" s="2" t="s">
        <v>107</v>
      </c>
      <c r="C111" s="2" t="s">
        <v>171</v>
      </c>
      <c r="D111" s="12">
        <v>10</v>
      </c>
      <c r="E111" s="12">
        <f>VLOOKUP(C111,Information!$B$24:$C$42,2)</f>
        <v>3.2</v>
      </c>
      <c r="F111" s="12">
        <f t="shared" si="24"/>
        <v>32</v>
      </c>
      <c r="G111" s="12">
        <v>145</v>
      </c>
      <c r="H111" s="13">
        <v>13</v>
      </c>
      <c r="I111" s="13">
        <f t="shared" si="25"/>
        <v>1885</v>
      </c>
      <c r="J111" s="13">
        <f t="shared" si="26"/>
        <v>416</v>
      </c>
      <c r="K111" s="13">
        <f t="shared" si="27"/>
        <v>1469</v>
      </c>
      <c r="L111" s="13">
        <v>10</v>
      </c>
      <c r="M111" s="13">
        <f t="shared" si="28"/>
        <v>1450</v>
      </c>
      <c r="N111" s="13">
        <f t="shared" si="29"/>
        <v>320</v>
      </c>
      <c r="O111" s="13">
        <f t="shared" si="30"/>
        <v>1130</v>
      </c>
      <c r="P111" s="13"/>
      <c r="Q111" s="13">
        <f t="shared" si="31"/>
        <v>0</v>
      </c>
      <c r="R111" s="13">
        <f t="shared" si="32"/>
        <v>0</v>
      </c>
      <c r="S111" s="13">
        <f t="shared" si="33"/>
        <v>0</v>
      </c>
      <c r="T111" s="13"/>
      <c r="U111" s="13">
        <f t="shared" si="34"/>
        <v>0</v>
      </c>
      <c r="V111" s="13">
        <f t="shared" si="35"/>
        <v>0</v>
      </c>
      <c r="W111" s="13">
        <f t="shared" si="36"/>
        <v>0</v>
      </c>
      <c r="X111" s="13"/>
      <c r="Y111" s="13">
        <f t="shared" si="37"/>
        <v>0</v>
      </c>
      <c r="Z111" s="13">
        <f t="shared" si="38"/>
        <v>0</v>
      </c>
      <c r="AA111" s="13">
        <f t="shared" si="39"/>
        <v>0</v>
      </c>
      <c r="AB111" s="13"/>
      <c r="AC111" s="13">
        <f t="shared" si="40"/>
        <v>0</v>
      </c>
      <c r="AD111" s="13">
        <f t="shared" si="41"/>
        <v>0</v>
      </c>
      <c r="AE111" s="13">
        <f t="shared" si="42"/>
        <v>0</v>
      </c>
      <c r="AF111" s="13"/>
      <c r="AG111" s="13">
        <f t="shared" si="43"/>
        <v>0</v>
      </c>
      <c r="AH111" s="13">
        <f t="shared" si="44"/>
        <v>0</v>
      </c>
      <c r="AI111" s="13">
        <f t="shared" si="45"/>
        <v>0</v>
      </c>
      <c r="AJ111" s="12" t="s">
        <v>199</v>
      </c>
      <c r="AK111">
        <v>96</v>
      </c>
      <c r="AN111" s="20" t="s">
        <v>108</v>
      </c>
      <c r="AO111" s="23">
        <v>459</v>
      </c>
      <c r="AP111" s="23">
        <v>383</v>
      </c>
      <c r="AQ111" s="23">
        <v>257</v>
      </c>
      <c r="AR111" s="23">
        <v>160</v>
      </c>
      <c r="AS111" s="23">
        <v>20</v>
      </c>
      <c r="AT111" s="23">
        <v>0</v>
      </c>
      <c r="AU111" s="23">
        <v>0</v>
      </c>
      <c r="AV111">
        <f t="shared" si="46"/>
        <v>1279</v>
      </c>
      <c r="AX111" t="s">
        <v>110</v>
      </c>
      <c r="AY111">
        <v>9038</v>
      </c>
    </row>
    <row r="112" spans="1:51" x14ac:dyDescent="0.35">
      <c r="A112" t="s">
        <v>197</v>
      </c>
      <c r="B112" s="2" t="s">
        <v>107</v>
      </c>
      <c r="C112" s="2" t="s">
        <v>167</v>
      </c>
      <c r="D112" s="12">
        <v>10</v>
      </c>
      <c r="E112" s="12">
        <f>VLOOKUP(C112,Information!$B$24:$C$42,2)</f>
        <v>3</v>
      </c>
      <c r="F112" s="12">
        <f t="shared" si="24"/>
        <v>30</v>
      </c>
      <c r="G112" s="12">
        <v>145</v>
      </c>
      <c r="H112" s="13">
        <v>2</v>
      </c>
      <c r="I112" s="13">
        <f t="shared" si="25"/>
        <v>290</v>
      </c>
      <c r="J112" s="13">
        <f t="shared" si="26"/>
        <v>60</v>
      </c>
      <c r="K112" s="13">
        <f t="shared" si="27"/>
        <v>230</v>
      </c>
      <c r="L112" s="13"/>
      <c r="M112" s="13">
        <f t="shared" si="28"/>
        <v>0</v>
      </c>
      <c r="N112" s="13">
        <f t="shared" si="29"/>
        <v>0</v>
      </c>
      <c r="O112" s="13">
        <f t="shared" si="30"/>
        <v>0</v>
      </c>
      <c r="P112" s="13"/>
      <c r="Q112" s="13">
        <f t="shared" si="31"/>
        <v>0</v>
      </c>
      <c r="R112" s="13">
        <f t="shared" si="32"/>
        <v>0</v>
      </c>
      <c r="S112" s="13">
        <f t="shared" si="33"/>
        <v>0</v>
      </c>
      <c r="T112" s="13"/>
      <c r="U112" s="13">
        <f t="shared" si="34"/>
        <v>0</v>
      </c>
      <c r="V112" s="13">
        <f t="shared" si="35"/>
        <v>0</v>
      </c>
      <c r="W112" s="13">
        <f t="shared" si="36"/>
        <v>0</v>
      </c>
      <c r="X112" s="13"/>
      <c r="Y112" s="13">
        <f t="shared" si="37"/>
        <v>0</v>
      </c>
      <c r="Z112" s="13">
        <f t="shared" si="38"/>
        <v>0</v>
      </c>
      <c r="AA112" s="13">
        <f t="shared" si="39"/>
        <v>0</v>
      </c>
      <c r="AB112" s="13"/>
      <c r="AC112" s="13">
        <f t="shared" si="40"/>
        <v>0</v>
      </c>
      <c r="AD112" s="13">
        <f t="shared" si="41"/>
        <v>0</v>
      </c>
      <c r="AE112" s="13">
        <f t="shared" si="42"/>
        <v>0</v>
      </c>
      <c r="AF112" s="13"/>
      <c r="AG112" s="13">
        <f t="shared" si="43"/>
        <v>0</v>
      </c>
      <c r="AH112" s="13">
        <f t="shared" si="44"/>
        <v>0</v>
      </c>
      <c r="AI112" s="13">
        <f t="shared" si="45"/>
        <v>0</v>
      </c>
      <c r="AJ112" s="12" t="s">
        <v>199</v>
      </c>
      <c r="AK112">
        <v>100</v>
      </c>
      <c r="AN112" s="20" t="s">
        <v>107</v>
      </c>
      <c r="AO112" s="23">
        <v>787</v>
      </c>
      <c r="AP112" s="23">
        <v>554</v>
      </c>
      <c r="AQ112" s="23">
        <v>1031</v>
      </c>
      <c r="AR112" s="23">
        <v>380</v>
      </c>
      <c r="AS112" s="23">
        <v>586</v>
      </c>
      <c r="AT112" s="23">
        <v>917</v>
      </c>
      <c r="AU112" s="23">
        <v>1195</v>
      </c>
      <c r="AV112">
        <f t="shared" si="46"/>
        <v>5450</v>
      </c>
      <c r="AX112" t="s">
        <v>142</v>
      </c>
      <c r="AY112">
        <v>2766</v>
      </c>
    </row>
    <row r="113" spans="1:51" x14ac:dyDescent="0.35">
      <c r="A113" t="s">
        <v>197</v>
      </c>
      <c r="B113" s="2" t="s">
        <v>107</v>
      </c>
      <c r="C113" s="2" t="s">
        <v>157</v>
      </c>
      <c r="D113" s="12">
        <v>10</v>
      </c>
      <c r="E113" s="12">
        <f>VLOOKUP(C113,Information!$B$24:$C$42,2)</f>
        <v>2.8</v>
      </c>
      <c r="F113" s="12">
        <f t="shared" si="24"/>
        <v>28</v>
      </c>
      <c r="G113" s="12">
        <v>130</v>
      </c>
      <c r="H113" s="13">
        <v>15</v>
      </c>
      <c r="I113" s="13">
        <f t="shared" si="25"/>
        <v>1950</v>
      </c>
      <c r="J113" s="13">
        <f t="shared" si="26"/>
        <v>420</v>
      </c>
      <c r="K113" s="13">
        <f t="shared" si="27"/>
        <v>1530</v>
      </c>
      <c r="L113" s="13">
        <v>15</v>
      </c>
      <c r="M113" s="13">
        <f t="shared" si="28"/>
        <v>1950</v>
      </c>
      <c r="N113" s="13">
        <f t="shared" si="29"/>
        <v>420</v>
      </c>
      <c r="O113" s="13">
        <f t="shared" si="30"/>
        <v>1530</v>
      </c>
      <c r="P113" s="13"/>
      <c r="Q113" s="13">
        <f t="shared" si="31"/>
        <v>0</v>
      </c>
      <c r="R113" s="13">
        <f t="shared" si="32"/>
        <v>0</v>
      </c>
      <c r="S113" s="13">
        <f t="shared" si="33"/>
        <v>0</v>
      </c>
      <c r="T113" s="13"/>
      <c r="U113" s="13">
        <f t="shared" si="34"/>
        <v>0</v>
      </c>
      <c r="V113" s="13">
        <f t="shared" si="35"/>
        <v>0</v>
      </c>
      <c r="W113" s="13">
        <f t="shared" si="36"/>
        <v>0</v>
      </c>
      <c r="X113" s="13"/>
      <c r="Y113" s="13">
        <f t="shared" si="37"/>
        <v>0</v>
      </c>
      <c r="Z113" s="13">
        <f t="shared" si="38"/>
        <v>0</v>
      </c>
      <c r="AA113" s="13">
        <f t="shared" si="39"/>
        <v>0</v>
      </c>
      <c r="AB113" s="13"/>
      <c r="AC113" s="13">
        <f t="shared" si="40"/>
        <v>0</v>
      </c>
      <c r="AD113" s="13">
        <f t="shared" si="41"/>
        <v>0</v>
      </c>
      <c r="AE113" s="13">
        <f t="shared" si="42"/>
        <v>0</v>
      </c>
      <c r="AF113" s="13"/>
      <c r="AG113" s="13">
        <f t="shared" si="43"/>
        <v>0</v>
      </c>
      <c r="AH113" s="13">
        <f t="shared" si="44"/>
        <v>0</v>
      </c>
      <c r="AI113" s="13">
        <f t="shared" si="45"/>
        <v>0</v>
      </c>
      <c r="AJ113" s="12" t="s">
        <v>199</v>
      </c>
      <c r="AK113">
        <v>94</v>
      </c>
      <c r="AN113" s="20" t="s">
        <v>112</v>
      </c>
      <c r="AO113" s="23">
        <v>40</v>
      </c>
      <c r="AP113" s="23">
        <v>25</v>
      </c>
      <c r="AQ113" s="23">
        <v>7</v>
      </c>
      <c r="AR113" s="23">
        <v>8</v>
      </c>
      <c r="AS113" s="23">
        <v>27</v>
      </c>
      <c r="AT113" s="23">
        <v>12</v>
      </c>
      <c r="AU113" s="23">
        <v>177</v>
      </c>
      <c r="AV113">
        <f t="shared" si="46"/>
        <v>296</v>
      </c>
      <c r="AX113" t="s">
        <v>102</v>
      </c>
      <c r="AY113">
        <v>28947</v>
      </c>
    </row>
    <row r="114" spans="1:51" x14ac:dyDescent="0.35">
      <c r="A114" t="s">
        <v>26</v>
      </c>
      <c r="B114" s="2" t="s">
        <v>112</v>
      </c>
      <c r="C114" s="2" t="s">
        <v>157</v>
      </c>
      <c r="D114" s="12">
        <v>5.5</v>
      </c>
      <c r="E114" s="12">
        <f>VLOOKUP(C114,Information!$B$24:$C$42,2)</f>
        <v>2.8</v>
      </c>
      <c r="F114" s="12">
        <f t="shared" si="24"/>
        <v>15.399999999999999</v>
      </c>
      <c r="G114" s="12">
        <v>75</v>
      </c>
      <c r="H114" s="13">
        <v>15</v>
      </c>
      <c r="I114" s="13">
        <f t="shared" si="25"/>
        <v>1125</v>
      </c>
      <c r="J114" s="13">
        <f t="shared" si="26"/>
        <v>230.99999999999997</v>
      </c>
      <c r="K114" s="13">
        <f t="shared" si="27"/>
        <v>894</v>
      </c>
      <c r="L114" s="13">
        <v>15</v>
      </c>
      <c r="M114" s="13">
        <f t="shared" si="28"/>
        <v>1125</v>
      </c>
      <c r="N114" s="13">
        <f t="shared" si="29"/>
        <v>230.99999999999997</v>
      </c>
      <c r="O114" s="13">
        <f t="shared" si="30"/>
        <v>894</v>
      </c>
      <c r="P114" s="13">
        <v>7</v>
      </c>
      <c r="Q114" s="13">
        <f t="shared" si="31"/>
        <v>525</v>
      </c>
      <c r="R114" s="13">
        <f t="shared" si="32"/>
        <v>107.79999999999998</v>
      </c>
      <c r="S114" s="13">
        <f t="shared" si="33"/>
        <v>417.20000000000005</v>
      </c>
      <c r="T114" s="13">
        <v>8</v>
      </c>
      <c r="U114" s="13">
        <f t="shared" si="34"/>
        <v>600</v>
      </c>
      <c r="V114" s="13">
        <f t="shared" si="35"/>
        <v>123.19999999999999</v>
      </c>
      <c r="W114" s="13">
        <f t="shared" si="36"/>
        <v>476.8</v>
      </c>
      <c r="X114" s="13">
        <v>27</v>
      </c>
      <c r="Y114" s="13">
        <f t="shared" si="37"/>
        <v>2025</v>
      </c>
      <c r="Z114" s="13">
        <f t="shared" si="38"/>
        <v>415.79999999999995</v>
      </c>
      <c r="AA114" s="13">
        <f t="shared" si="39"/>
        <v>1609.2</v>
      </c>
      <c r="AB114" s="13">
        <v>12</v>
      </c>
      <c r="AC114" s="13">
        <f t="shared" si="40"/>
        <v>900</v>
      </c>
      <c r="AD114" s="13">
        <f t="shared" si="41"/>
        <v>184.79999999999998</v>
      </c>
      <c r="AE114" s="13">
        <f t="shared" si="42"/>
        <v>715.2</v>
      </c>
      <c r="AF114" s="13">
        <v>177</v>
      </c>
      <c r="AG114" s="13">
        <f t="shared" si="43"/>
        <v>13275</v>
      </c>
      <c r="AH114" s="13">
        <f t="shared" si="44"/>
        <v>2725.7999999999997</v>
      </c>
      <c r="AI114" s="13">
        <f t="shared" si="45"/>
        <v>10549.2</v>
      </c>
      <c r="AJ114" s="12" t="s">
        <v>199</v>
      </c>
      <c r="AK114">
        <v>97</v>
      </c>
      <c r="AN114" s="20" t="s">
        <v>102</v>
      </c>
      <c r="AO114" s="23">
        <v>4073</v>
      </c>
      <c r="AP114" s="23">
        <v>3950</v>
      </c>
      <c r="AQ114" s="23">
        <v>3388</v>
      </c>
      <c r="AR114" s="23">
        <v>4751</v>
      </c>
      <c r="AS114" s="23">
        <v>4119</v>
      </c>
      <c r="AT114" s="23">
        <v>4414</v>
      </c>
      <c r="AU114" s="23">
        <v>4252</v>
      </c>
      <c r="AV114">
        <f t="shared" si="46"/>
        <v>28947</v>
      </c>
      <c r="AX114" t="s">
        <v>112</v>
      </c>
      <c r="AY114">
        <v>296</v>
      </c>
    </row>
    <row r="115" spans="1:51" x14ac:dyDescent="0.35">
      <c r="A115" t="s">
        <v>26</v>
      </c>
      <c r="B115" s="2" t="s">
        <v>112</v>
      </c>
      <c r="C115" s="2" t="s">
        <v>158</v>
      </c>
      <c r="D115" s="12">
        <v>5.5</v>
      </c>
      <c r="E115" s="12">
        <f>VLOOKUP(C115,Information!$B$24:$C$42,2)</f>
        <v>3</v>
      </c>
      <c r="F115" s="12">
        <f t="shared" si="24"/>
        <v>16.5</v>
      </c>
      <c r="G115" s="12">
        <v>85</v>
      </c>
      <c r="H115" s="13">
        <v>10</v>
      </c>
      <c r="I115" s="13">
        <f t="shared" si="25"/>
        <v>850</v>
      </c>
      <c r="J115" s="13">
        <f t="shared" si="26"/>
        <v>165</v>
      </c>
      <c r="K115" s="13">
        <f t="shared" si="27"/>
        <v>685</v>
      </c>
      <c r="L115" s="13"/>
      <c r="M115" s="13">
        <f t="shared" si="28"/>
        <v>0</v>
      </c>
      <c r="N115" s="13">
        <f t="shared" si="29"/>
        <v>0</v>
      </c>
      <c r="O115" s="13">
        <f t="shared" si="30"/>
        <v>0</v>
      </c>
      <c r="P115" s="13"/>
      <c r="Q115" s="13">
        <f t="shared" si="31"/>
        <v>0</v>
      </c>
      <c r="R115" s="13">
        <f t="shared" si="32"/>
        <v>0</v>
      </c>
      <c r="S115" s="13">
        <f t="shared" si="33"/>
        <v>0</v>
      </c>
      <c r="T115" s="13"/>
      <c r="U115" s="13">
        <f t="shared" si="34"/>
        <v>0</v>
      </c>
      <c r="V115" s="13">
        <f t="shared" si="35"/>
        <v>0</v>
      </c>
      <c r="W115" s="13">
        <f t="shared" si="36"/>
        <v>0</v>
      </c>
      <c r="X115" s="13"/>
      <c r="Y115" s="13">
        <f t="shared" si="37"/>
        <v>0</v>
      </c>
      <c r="Z115" s="13">
        <f t="shared" si="38"/>
        <v>0</v>
      </c>
      <c r="AA115" s="13">
        <f t="shared" si="39"/>
        <v>0</v>
      </c>
      <c r="AB115" s="13"/>
      <c r="AC115" s="13">
        <f t="shared" si="40"/>
        <v>0</v>
      </c>
      <c r="AD115" s="13">
        <f t="shared" si="41"/>
        <v>0</v>
      </c>
      <c r="AE115" s="13">
        <f t="shared" si="42"/>
        <v>0</v>
      </c>
      <c r="AF115" s="13"/>
      <c r="AG115" s="13">
        <f t="shared" si="43"/>
        <v>0</v>
      </c>
      <c r="AH115" s="13">
        <f t="shared" si="44"/>
        <v>0</v>
      </c>
      <c r="AI115" s="13">
        <f t="shared" si="45"/>
        <v>0</v>
      </c>
      <c r="AJ115" s="12" t="s">
        <v>199</v>
      </c>
      <c r="AK115">
        <v>100</v>
      </c>
      <c r="AN115" s="20" t="s">
        <v>142</v>
      </c>
      <c r="AO115" s="23">
        <v>448</v>
      </c>
      <c r="AP115" s="23">
        <v>253</v>
      </c>
      <c r="AQ115" s="23">
        <v>178</v>
      </c>
      <c r="AR115" s="23">
        <v>360</v>
      </c>
      <c r="AS115" s="23">
        <v>816</v>
      </c>
      <c r="AT115" s="23">
        <v>410</v>
      </c>
      <c r="AU115" s="23">
        <v>301</v>
      </c>
      <c r="AV115">
        <f t="shared" si="46"/>
        <v>2766</v>
      </c>
      <c r="AX115" t="s">
        <v>107</v>
      </c>
      <c r="AY115">
        <v>5450</v>
      </c>
    </row>
    <row r="116" spans="1:51" x14ac:dyDescent="0.35">
      <c r="A116" t="s">
        <v>26</v>
      </c>
      <c r="B116" s="2" t="s">
        <v>112</v>
      </c>
      <c r="C116" s="2" t="s">
        <v>171</v>
      </c>
      <c r="D116" s="12">
        <v>5.5</v>
      </c>
      <c r="E116" s="12">
        <f>VLOOKUP(C116,Information!$B$24:$C$42,2)</f>
        <v>3.2</v>
      </c>
      <c r="F116" s="12">
        <f t="shared" si="24"/>
        <v>17.600000000000001</v>
      </c>
      <c r="G116" s="12">
        <v>99</v>
      </c>
      <c r="H116" s="13">
        <v>13</v>
      </c>
      <c r="I116" s="13">
        <f t="shared" si="25"/>
        <v>1287</v>
      </c>
      <c r="J116" s="13">
        <f t="shared" si="26"/>
        <v>228.8</v>
      </c>
      <c r="K116" s="13">
        <f t="shared" si="27"/>
        <v>1058.2</v>
      </c>
      <c r="L116" s="13">
        <v>10</v>
      </c>
      <c r="M116" s="13">
        <f t="shared" si="28"/>
        <v>990</v>
      </c>
      <c r="N116" s="13">
        <f t="shared" si="29"/>
        <v>176</v>
      </c>
      <c r="O116" s="13">
        <f t="shared" si="30"/>
        <v>814</v>
      </c>
      <c r="P116" s="13"/>
      <c r="Q116" s="13">
        <f t="shared" si="31"/>
        <v>0</v>
      </c>
      <c r="R116" s="13">
        <f t="shared" si="32"/>
        <v>0</v>
      </c>
      <c r="S116" s="13">
        <f t="shared" si="33"/>
        <v>0</v>
      </c>
      <c r="T116" s="13"/>
      <c r="U116" s="13">
        <f t="shared" si="34"/>
        <v>0</v>
      </c>
      <c r="V116" s="13">
        <f t="shared" si="35"/>
        <v>0</v>
      </c>
      <c r="W116" s="13">
        <f t="shared" si="36"/>
        <v>0</v>
      </c>
      <c r="X116" s="13"/>
      <c r="Y116" s="13">
        <f t="shared" si="37"/>
        <v>0</v>
      </c>
      <c r="Z116" s="13">
        <f t="shared" si="38"/>
        <v>0</v>
      </c>
      <c r="AA116" s="13">
        <f t="shared" si="39"/>
        <v>0</v>
      </c>
      <c r="AB116" s="13"/>
      <c r="AC116" s="13">
        <f t="shared" si="40"/>
        <v>0</v>
      </c>
      <c r="AD116" s="13">
        <f t="shared" si="41"/>
        <v>0</v>
      </c>
      <c r="AE116" s="13">
        <f t="shared" si="42"/>
        <v>0</v>
      </c>
      <c r="AF116" s="13"/>
      <c r="AG116" s="13">
        <f t="shared" si="43"/>
        <v>0</v>
      </c>
      <c r="AH116" s="13">
        <f t="shared" si="44"/>
        <v>0</v>
      </c>
      <c r="AI116" s="13">
        <f t="shared" si="45"/>
        <v>0</v>
      </c>
      <c r="AJ116" s="12" t="s">
        <v>199</v>
      </c>
      <c r="AK116">
        <v>93</v>
      </c>
      <c r="AN116" s="20" t="s">
        <v>110</v>
      </c>
      <c r="AO116" s="23">
        <v>1644</v>
      </c>
      <c r="AP116" s="23">
        <v>1351</v>
      </c>
      <c r="AQ116" s="23">
        <v>991</v>
      </c>
      <c r="AR116" s="23">
        <v>1008</v>
      </c>
      <c r="AS116" s="23">
        <v>1196</v>
      </c>
      <c r="AT116" s="23">
        <v>1568</v>
      </c>
      <c r="AU116" s="23">
        <v>1280</v>
      </c>
      <c r="AV116">
        <f t="shared" si="46"/>
        <v>9038</v>
      </c>
      <c r="AX116" t="s">
        <v>108</v>
      </c>
      <c r="AY116">
        <v>1279</v>
      </c>
    </row>
    <row r="117" spans="1:51" x14ac:dyDescent="0.35">
      <c r="A117" t="s">
        <v>26</v>
      </c>
      <c r="B117" s="2" t="s">
        <v>112</v>
      </c>
      <c r="C117" s="2" t="s">
        <v>167</v>
      </c>
      <c r="D117" s="12">
        <v>5.5</v>
      </c>
      <c r="E117" s="12">
        <f>VLOOKUP(C117,Information!$B$24:$C$42,2)</f>
        <v>3</v>
      </c>
      <c r="F117" s="12">
        <f t="shared" si="24"/>
        <v>16.5</v>
      </c>
      <c r="G117" s="12">
        <v>99</v>
      </c>
      <c r="H117" s="13">
        <v>2</v>
      </c>
      <c r="I117" s="13">
        <f t="shared" si="25"/>
        <v>198</v>
      </c>
      <c r="J117" s="13">
        <f t="shared" si="26"/>
        <v>33</v>
      </c>
      <c r="K117" s="13">
        <f t="shared" si="27"/>
        <v>165</v>
      </c>
      <c r="L117" s="13"/>
      <c r="M117" s="13">
        <f t="shared" si="28"/>
        <v>0</v>
      </c>
      <c r="N117" s="13">
        <f t="shared" si="29"/>
        <v>0</v>
      </c>
      <c r="O117" s="13">
        <f t="shared" si="30"/>
        <v>0</v>
      </c>
      <c r="P117" s="13"/>
      <c r="Q117" s="13">
        <f t="shared" si="31"/>
        <v>0</v>
      </c>
      <c r="R117" s="13">
        <f t="shared" si="32"/>
        <v>0</v>
      </c>
      <c r="S117" s="13">
        <f t="shared" si="33"/>
        <v>0</v>
      </c>
      <c r="T117" s="13"/>
      <c r="U117" s="13">
        <f t="shared" si="34"/>
        <v>0</v>
      </c>
      <c r="V117" s="13">
        <f t="shared" si="35"/>
        <v>0</v>
      </c>
      <c r="W117" s="13">
        <f t="shared" si="36"/>
        <v>0</v>
      </c>
      <c r="X117" s="13"/>
      <c r="Y117" s="13">
        <f t="shared" si="37"/>
        <v>0</v>
      </c>
      <c r="Z117" s="13">
        <f t="shared" si="38"/>
        <v>0</v>
      </c>
      <c r="AA117" s="13">
        <f t="shared" si="39"/>
        <v>0</v>
      </c>
      <c r="AB117" s="13"/>
      <c r="AC117" s="13">
        <f t="shared" si="40"/>
        <v>0</v>
      </c>
      <c r="AD117" s="13">
        <f t="shared" si="41"/>
        <v>0</v>
      </c>
      <c r="AE117" s="13">
        <f t="shared" si="42"/>
        <v>0</v>
      </c>
      <c r="AF117" s="13"/>
      <c r="AG117" s="13">
        <f t="shared" si="43"/>
        <v>0</v>
      </c>
      <c r="AH117" s="13">
        <f t="shared" si="44"/>
        <v>0</v>
      </c>
      <c r="AI117" s="13">
        <f t="shared" si="45"/>
        <v>0</v>
      </c>
      <c r="AJ117" s="12" t="s">
        <v>199</v>
      </c>
      <c r="AK117">
        <v>90</v>
      </c>
      <c r="AN117" s="20" t="s">
        <v>103</v>
      </c>
      <c r="AO117" s="23">
        <v>126</v>
      </c>
      <c r="AP117" s="23">
        <v>253</v>
      </c>
      <c r="AQ117" s="23">
        <v>319</v>
      </c>
      <c r="AR117" s="23">
        <v>251</v>
      </c>
      <c r="AS117" s="23">
        <v>207</v>
      </c>
      <c r="AT117" s="23">
        <v>182</v>
      </c>
      <c r="AU117" s="23">
        <v>54</v>
      </c>
      <c r="AV117">
        <f t="shared" si="46"/>
        <v>1392</v>
      </c>
      <c r="AX117" t="s">
        <v>143</v>
      </c>
      <c r="AY117">
        <v>921</v>
      </c>
    </row>
    <row r="118" spans="1:51" x14ac:dyDescent="0.35">
      <c r="A118" t="s">
        <v>49</v>
      </c>
      <c r="B118" s="2" t="s">
        <v>141</v>
      </c>
      <c r="C118" s="2" t="s">
        <v>158</v>
      </c>
      <c r="D118" s="12">
        <v>6</v>
      </c>
      <c r="E118" s="12">
        <f>VLOOKUP(C118,Information!$B$24:$C$42,2)</f>
        <v>3</v>
      </c>
      <c r="F118" s="12">
        <f t="shared" si="24"/>
        <v>18</v>
      </c>
      <c r="G118" s="12">
        <v>60</v>
      </c>
      <c r="H118" s="13">
        <v>444</v>
      </c>
      <c r="I118" s="13">
        <f t="shared" si="25"/>
        <v>26640</v>
      </c>
      <c r="J118" s="13">
        <f t="shared" si="26"/>
        <v>7992</v>
      </c>
      <c r="K118" s="13">
        <f t="shared" si="27"/>
        <v>18648</v>
      </c>
      <c r="L118" s="13">
        <v>294</v>
      </c>
      <c r="M118" s="13">
        <f t="shared" si="28"/>
        <v>17640</v>
      </c>
      <c r="N118" s="13">
        <f t="shared" si="29"/>
        <v>5292</v>
      </c>
      <c r="O118" s="13">
        <f t="shared" si="30"/>
        <v>12348</v>
      </c>
      <c r="P118" s="13">
        <v>180</v>
      </c>
      <c r="Q118" s="13">
        <f t="shared" si="31"/>
        <v>10800</v>
      </c>
      <c r="R118" s="13">
        <f t="shared" si="32"/>
        <v>3240</v>
      </c>
      <c r="S118" s="13">
        <f t="shared" si="33"/>
        <v>7560</v>
      </c>
      <c r="T118" s="13">
        <v>222</v>
      </c>
      <c r="U118" s="13">
        <f t="shared" si="34"/>
        <v>13320</v>
      </c>
      <c r="V118" s="13">
        <f t="shared" si="35"/>
        <v>3996</v>
      </c>
      <c r="W118" s="13">
        <f t="shared" si="36"/>
        <v>9324</v>
      </c>
      <c r="X118" s="13">
        <v>493</v>
      </c>
      <c r="Y118" s="13">
        <f t="shared" si="37"/>
        <v>29580</v>
      </c>
      <c r="Z118" s="13">
        <f t="shared" si="38"/>
        <v>8874</v>
      </c>
      <c r="AA118" s="13">
        <f t="shared" si="39"/>
        <v>20706</v>
      </c>
      <c r="AB118" s="13">
        <v>450</v>
      </c>
      <c r="AC118" s="13">
        <f t="shared" si="40"/>
        <v>27000</v>
      </c>
      <c r="AD118" s="13">
        <f t="shared" si="41"/>
        <v>8100</v>
      </c>
      <c r="AE118" s="13">
        <f t="shared" si="42"/>
        <v>18900</v>
      </c>
      <c r="AF118" s="13">
        <v>0</v>
      </c>
      <c r="AG118" s="13">
        <f t="shared" si="43"/>
        <v>0</v>
      </c>
      <c r="AH118" s="13">
        <f t="shared" si="44"/>
        <v>0</v>
      </c>
      <c r="AI118" s="13">
        <f t="shared" si="45"/>
        <v>0</v>
      </c>
      <c r="AJ118" s="12" t="s">
        <v>199</v>
      </c>
      <c r="AK118">
        <v>96</v>
      </c>
      <c r="AN118" s="20" t="s">
        <v>147</v>
      </c>
      <c r="AO118" s="23">
        <v>1</v>
      </c>
      <c r="AP118" s="23">
        <v>21</v>
      </c>
      <c r="AQ118" s="23">
        <v>0</v>
      </c>
      <c r="AR118" s="23">
        <v>1</v>
      </c>
      <c r="AS118" s="23">
        <v>38</v>
      </c>
      <c r="AT118" s="23"/>
      <c r="AU118" s="23"/>
      <c r="AV118">
        <f t="shared" si="46"/>
        <v>61</v>
      </c>
      <c r="AX118" t="s">
        <v>106</v>
      </c>
      <c r="AY118">
        <v>303</v>
      </c>
    </row>
    <row r="119" spans="1:51" x14ac:dyDescent="0.35">
      <c r="A119" t="s">
        <v>28</v>
      </c>
      <c r="B119" t="s">
        <v>147</v>
      </c>
      <c r="C119" t="s">
        <v>157</v>
      </c>
      <c r="D119" s="12">
        <v>40</v>
      </c>
      <c r="E119" s="12">
        <f>VLOOKUP(C119,Information!$B$24:$C$42,2)</f>
        <v>2.8</v>
      </c>
      <c r="F119" s="12">
        <f t="shared" si="24"/>
        <v>112</v>
      </c>
      <c r="G119" s="12">
        <v>220</v>
      </c>
      <c r="H119" s="13">
        <v>0</v>
      </c>
      <c r="I119" s="13">
        <f t="shared" si="25"/>
        <v>0</v>
      </c>
      <c r="J119" s="13">
        <f t="shared" si="26"/>
        <v>0</v>
      </c>
      <c r="K119" s="13">
        <f t="shared" si="27"/>
        <v>0</v>
      </c>
      <c r="L119" s="13">
        <v>1</v>
      </c>
      <c r="M119" s="13">
        <f t="shared" si="28"/>
        <v>220</v>
      </c>
      <c r="N119" s="13">
        <f t="shared" si="29"/>
        <v>112</v>
      </c>
      <c r="O119" s="13">
        <f t="shared" si="30"/>
        <v>108</v>
      </c>
      <c r="P119" s="13">
        <v>0</v>
      </c>
      <c r="Q119" s="13">
        <f t="shared" si="31"/>
        <v>0</v>
      </c>
      <c r="R119" s="13">
        <f t="shared" si="32"/>
        <v>0</v>
      </c>
      <c r="S119" s="13">
        <f t="shared" si="33"/>
        <v>0</v>
      </c>
      <c r="T119" s="13">
        <v>1</v>
      </c>
      <c r="U119" s="13">
        <f t="shared" si="34"/>
        <v>220</v>
      </c>
      <c r="V119" s="13">
        <f t="shared" si="35"/>
        <v>112</v>
      </c>
      <c r="W119" s="13">
        <f t="shared" si="36"/>
        <v>108</v>
      </c>
      <c r="X119" s="13">
        <v>38</v>
      </c>
      <c r="Y119" s="13">
        <f t="shared" si="37"/>
        <v>8360</v>
      </c>
      <c r="Z119" s="13">
        <f t="shared" si="38"/>
        <v>4256</v>
      </c>
      <c r="AA119" s="13">
        <f t="shared" si="39"/>
        <v>4104</v>
      </c>
      <c r="AB119" s="13"/>
      <c r="AC119" s="13">
        <f t="shared" si="40"/>
        <v>0</v>
      </c>
      <c r="AD119" s="13">
        <f t="shared" si="41"/>
        <v>0</v>
      </c>
      <c r="AE119" s="13">
        <f t="shared" si="42"/>
        <v>0</v>
      </c>
      <c r="AF119" s="13"/>
      <c r="AG119" s="13">
        <f t="shared" si="43"/>
        <v>0</v>
      </c>
      <c r="AH119" s="13">
        <f t="shared" si="44"/>
        <v>0</v>
      </c>
      <c r="AI119" s="13">
        <f t="shared" si="45"/>
        <v>0</v>
      </c>
      <c r="AJ119" s="12" t="s">
        <v>199</v>
      </c>
      <c r="AK119">
        <v>98</v>
      </c>
      <c r="AN119" s="20" t="s">
        <v>148</v>
      </c>
      <c r="AO119" s="23">
        <v>12</v>
      </c>
      <c r="AP119" s="23">
        <v>35</v>
      </c>
      <c r="AQ119" s="23">
        <v>36</v>
      </c>
      <c r="AR119" s="23">
        <v>2</v>
      </c>
      <c r="AS119" s="23">
        <v>0</v>
      </c>
      <c r="AT119" s="23"/>
      <c r="AU119" s="23"/>
      <c r="AV119">
        <f t="shared" si="46"/>
        <v>85</v>
      </c>
      <c r="AX119" t="s">
        <v>98</v>
      </c>
      <c r="AY119">
        <v>25573</v>
      </c>
    </row>
    <row r="120" spans="1:51" x14ac:dyDescent="0.35">
      <c r="A120" t="s">
        <v>28</v>
      </c>
      <c r="B120" t="s">
        <v>147</v>
      </c>
      <c r="C120" t="s">
        <v>158</v>
      </c>
      <c r="D120" s="12">
        <v>40</v>
      </c>
      <c r="E120" s="12">
        <f>VLOOKUP(C120,Information!$B$24:$C$42,2)</f>
        <v>3</v>
      </c>
      <c r="F120" s="12">
        <f t="shared" si="24"/>
        <v>120</v>
      </c>
      <c r="G120" s="12">
        <v>250</v>
      </c>
      <c r="H120" s="13">
        <v>1</v>
      </c>
      <c r="I120" s="13">
        <f t="shared" si="25"/>
        <v>250</v>
      </c>
      <c r="J120" s="13">
        <f t="shared" si="26"/>
        <v>120</v>
      </c>
      <c r="K120" s="13">
        <f t="shared" si="27"/>
        <v>130</v>
      </c>
      <c r="L120" s="13"/>
      <c r="M120" s="13">
        <f t="shared" si="28"/>
        <v>0</v>
      </c>
      <c r="N120" s="13">
        <f t="shared" si="29"/>
        <v>0</v>
      </c>
      <c r="O120" s="13">
        <f t="shared" si="30"/>
        <v>0</v>
      </c>
      <c r="P120" s="13"/>
      <c r="Q120" s="13">
        <f t="shared" si="31"/>
        <v>0</v>
      </c>
      <c r="R120" s="13">
        <f t="shared" si="32"/>
        <v>0</v>
      </c>
      <c r="S120" s="13">
        <f t="shared" si="33"/>
        <v>0</v>
      </c>
      <c r="T120" s="13"/>
      <c r="U120" s="13">
        <f t="shared" si="34"/>
        <v>0</v>
      </c>
      <c r="V120" s="13">
        <f t="shared" si="35"/>
        <v>0</v>
      </c>
      <c r="W120" s="13">
        <f t="shared" si="36"/>
        <v>0</v>
      </c>
      <c r="X120" s="13"/>
      <c r="Y120" s="13">
        <f t="shared" si="37"/>
        <v>0</v>
      </c>
      <c r="Z120" s="13">
        <f t="shared" si="38"/>
        <v>0</v>
      </c>
      <c r="AA120" s="13">
        <f t="shared" si="39"/>
        <v>0</v>
      </c>
      <c r="AB120" s="13"/>
      <c r="AC120" s="13">
        <f t="shared" si="40"/>
        <v>0</v>
      </c>
      <c r="AD120" s="13">
        <f t="shared" si="41"/>
        <v>0</v>
      </c>
      <c r="AE120" s="13">
        <f t="shared" si="42"/>
        <v>0</v>
      </c>
      <c r="AF120" s="13"/>
      <c r="AG120" s="13">
        <f t="shared" si="43"/>
        <v>0</v>
      </c>
      <c r="AH120" s="13">
        <f t="shared" si="44"/>
        <v>0</v>
      </c>
      <c r="AI120" s="13">
        <f t="shared" si="45"/>
        <v>0</v>
      </c>
      <c r="AJ120" s="12" t="s">
        <v>199</v>
      </c>
      <c r="AK120">
        <v>100</v>
      </c>
      <c r="AN120" s="20" t="s">
        <v>105</v>
      </c>
      <c r="AO120" s="23">
        <v>147</v>
      </c>
      <c r="AP120" s="23">
        <v>106</v>
      </c>
      <c r="AQ120" s="23">
        <v>68</v>
      </c>
      <c r="AR120" s="23">
        <v>163</v>
      </c>
      <c r="AS120" s="23">
        <v>191</v>
      </c>
      <c r="AT120" s="23">
        <v>208</v>
      </c>
      <c r="AU120" s="23">
        <v>181</v>
      </c>
      <c r="AV120">
        <f t="shared" si="46"/>
        <v>1064</v>
      </c>
      <c r="AX120" t="s">
        <v>96</v>
      </c>
      <c r="AY120">
        <v>11774</v>
      </c>
    </row>
    <row r="121" spans="1:51" x14ac:dyDescent="0.35">
      <c r="A121" t="s">
        <v>28</v>
      </c>
      <c r="B121" t="s">
        <v>147</v>
      </c>
      <c r="C121" t="s">
        <v>171</v>
      </c>
      <c r="D121" s="12">
        <v>40</v>
      </c>
      <c r="E121" s="12">
        <f>VLOOKUP(C121,Information!$B$24:$C$42,2)</f>
        <v>3.2</v>
      </c>
      <c r="F121" s="12">
        <f t="shared" si="24"/>
        <v>128</v>
      </c>
      <c r="G121" s="12">
        <v>300</v>
      </c>
      <c r="H121" s="13"/>
      <c r="I121" s="13">
        <f t="shared" si="25"/>
        <v>0</v>
      </c>
      <c r="J121" s="13">
        <f t="shared" si="26"/>
        <v>0</v>
      </c>
      <c r="K121" s="13">
        <f t="shared" si="27"/>
        <v>0</v>
      </c>
      <c r="L121" s="13">
        <v>5</v>
      </c>
      <c r="M121" s="13">
        <f t="shared" si="28"/>
        <v>1500</v>
      </c>
      <c r="N121" s="13">
        <f t="shared" si="29"/>
        <v>640</v>
      </c>
      <c r="O121" s="13">
        <f t="shared" si="30"/>
        <v>860</v>
      </c>
      <c r="P121" s="13"/>
      <c r="Q121" s="13">
        <f t="shared" si="31"/>
        <v>0</v>
      </c>
      <c r="R121" s="13">
        <f t="shared" si="32"/>
        <v>0</v>
      </c>
      <c r="S121" s="13">
        <f t="shared" si="33"/>
        <v>0</v>
      </c>
      <c r="T121" s="13"/>
      <c r="U121" s="13">
        <f t="shared" si="34"/>
        <v>0</v>
      </c>
      <c r="V121" s="13">
        <f t="shared" si="35"/>
        <v>0</v>
      </c>
      <c r="W121" s="13">
        <f t="shared" si="36"/>
        <v>0</v>
      </c>
      <c r="X121" s="13"/>
      <c r="Y121" s="13">
        <f t="shared" si="37"/>
        <v>0</v>
      </c>
      <c r="Z121" s="13">
        <f t="shared" si="38"/>
        <v>0</v>
      </c>
      <c r="AA121" s="13">
        <f t="shared" si="39"/>
        <v>0</v>
      </c>
      <c r="AB121" s="13"/>
      <c r="AC121" s="13">
        <f t="shared" si="40"/>
        <v>0</v>
      </c>
      <c r="AD121" s="13">
        <f t="shared" si="41"/>
        <v>0</v>
      </c>
      <c r="AE121" s="13">
        <f t="shared" si="42"/>
        <v>0</v>
      </c>
      <c r="AF121" s="13"/>
      <c r="AG121" s="13">
        <f t="shared" si="43"/>
        <v>0</v>
      </c>
      <c r="AH121" s="13">
        <f t="shared" si="44"/>
        <v>0</v>
      </c>
      <c r="AI121" s="13">
        <f t="shared" si="45"/>
        <v>0</v>
      </c>
      <c r="AJ121" s="12" t="s">
        <v>199</v>
      </c>
      <c r="AK121">
        <v>94</v>
      </c>
      <c r="AN121" s="20" t="s">
        <v>149</v>
      </c>
      <c r="AO121" s="23">
        <v>18</v>
      </c>
      <c r="AP121" s="23">
        <v>0</v>
      </c>
      <c r="AQ121" s="23">
        <v>0</v>
      </c>
      <c r="AR121" s="23">
        <v>0</v>
      </c>
      <c r="AS121" s="23">
        <v>12</v>
      </c>
      <c r="AT121" s="23"/>
      <c r="AU121" s="23"/>
      <c r="AV121">
        <f t="shared" si="46"/>
        <v>30</v>
      </c>
      <c r="AX121" t="s">
        <v>161</v>
      </c>
      <c r="AY121">
        <v>9330</v>
      </c>
    </row>
    <row r="122" spans="1:51" x14ac:dyDescent="0.35">
      <c r="A122" t="s">
        <v>28</v>
      </c>
      <c r="B122" t="s">
        <v>147</v>
      </c>
      <c r="C122" t="s">
        <v>174</v>
      </c>
      <c r="D122" s="12">
        <v>40</v>
      </c>
      <c r="E122" s="12">
        <f>VLOOKUP(C122,Information!$B$24:$C$42,2)</f>
        <v>3.2</v>
      </c>
      <c r="F122" s="12">
        <f t="shared" si="24"/>
        <v>128</v>
      </c>
      <c r="G122" s="12">
        <v>300</v>
      </c>
      <c r="H122" s="13"/>
      <c r="I122" s="13">
        <f t="shared" si="25"/>
        <v>0</v>
      </c>
      <c r="J122" s="13">
        <f t="shared" si="26"/>
        <v>0</v>
      </c>
      <c r="K122" s="13">
        <f t="shared" si="27"/>
        <v>0</v>
      </c>
      <c r="L122" s="13">
        <v>5</v>
      </c>
      <c r="M122" s="13">
        <f t="shared" si="28"/>
        <v>1500</v>
      </c>
      <c r="N122" s="13">
        <f t="shared" si="29"/>
        <v>640</v>
      </c>
      <c r="O122" s="13">
        <f t="shared" si="30"/>
        <v>860</v>
      </c>
      <c r="P122" s="13"/>
      <c r="Q122" s="13">
        <f t="shared" si="31"/>
        <v>0</v>
      </c>
      <c r="R122" s="13">
        <f t="shared" si="32"/>
        <v>0</v>
      </c>
      <c r="S122" s="13">
        <f t="shared" si="33"/>
        <v>0</v>
      </c>
      <c r="T122" s="13"/>
      <c r="U122" s="13">
        <f t="shared" si="34"/>
        <v>0</v>
      </c>
      <c r="V122" s="13">
        <f t="shared" si="35"/>
        <v>0</v>
      </c>
      <c r="W122" s="13">
        <f t="shared" si="36"/>
        <v>0</v>
      </c>
      <c r="X122" s="13"/>
      <c r="Y122" s="13">
        <f t="shared" si="37"/>
        <v>0</v>
      </c>
      <c r="Z122" s="13">
        <f t="shared" si="38"/>
        <v>0</v>
      </c>
      <c r="AA122" s="13">
        <f t="shared" si="39"/>
        <v>0</v>
      </c>
      <c r="AB122" s="13"/>
      <c r="AC122" s="13">
        <f t="shared" si="40"/>
        <v>0</v>
      </c>
      <c r="AD122" s="13">
        <f t="shared" si="41"/>
        <v>0</v>
      </c>
      <c r="AE122" s="13">
        <f t="shared" si="42"/>
        <v>0</v>
      </c>
      <c r="AF122" s="13"/>
      <c r="AG122" s="13">
        <f t="shared" si="43"/>
        <v>0</v>
      </c>
      <c r="AH122" s="13">
        <f t="shared" si="44"/>
        <v>0</v>
      </c>
      <c r="AI122" s="13">
        <f t="shared" si="45"/>
        <v>0</v>
      </c>
      <c r="AJ122" s="12" t="s">
        <v>199</v>
      </c>
      <c r="AK122">
        <v>99</v>
      </c>
      <c r="AN122" s="20" t="s">
        <v>97</v>
      </c>
      <c r="AO122" s="23">
        <v>594</v>
      </c>
      <c r="AP122" s="23">
        <v>439</v>
      </c>
      <c r="AQ122" s="23">
        <v>227</v>
      </c>
      <c r="AR122" s="23">
        <v>322</v>
      </c>
      <c r="AS122" s="23">
        <v>229</v>
      </c>
      <c r="AT122" s="23">
        <v>323</v>
      </c>
      <c r="AU122" s="23">
        <v>228</v>
      </c>
      <c r="AV122">
        <f t="shared" si="46"/>
        <v>2362</v>
      </c>
      <c r="AX122" t="s">
        <v>160</v>
      </c>
      <c r="AY122">
        <v>16553</v>
      </c>
    </row>
    <row r="123" spans="1:51" x14ac:dyDescent="0.35">
      <c r="A123" t="s">
        <v>28</v>
      </c>
      <c r="B123" t="s">
        <v>147</v>
      </c>
      <c r="C123" t="s">
        <v>162</v>
      </c>
      <c r="D123" s="12">
        <v>40</v>
      </c>
      <c r="E123" s="12">
        <f>VLOOKUP(C123,Information!$B$24:$C$42,2)</f>
        <v>3</v>
      </c>
      <c r="F123" s="12">
        <f t="shared" si="24"/>
        <v>120</v>
      </c>
      <c r="G123" s="12">
        <v>250</v>
      </c>
      <c r="H123" s="13"/>
      <c r="I123" s="13">
        <f t="shared" si="25"/>
        <v>0</v>
      </c>
      <c r="J123" s="13">
        <f t="shared" si="26"/>
        <v>0</v>
      </c>
      <c r="K123" s="13">
        <f t="shared" si="27"/>
        <v>0</v>
      </c>
      <c r="L123" s="13">
        <v>5</v>
      </c>
      <c r="M123" s="13">
        <f t="shared" si="28"/>
        <v>1250</v>
      </c>
      <c r="N123" s="13">
        <f t="shared" si="29"/>
        <v>600</v>
      </c>
      <c r="O123" s="13">
        <f t="shared" si="30"/>
        <v>650</v>
      </c>
      <c r="P123" s="13"/>
      <c r="Q123" s="13">
        <f t="shared" si="31"/>
        <v>0</v>
      </c>
      <c r="R123" s="13">
        <f t="shared" si="32"/>
        <v>0</v>
      </c>
      <c r="S123" s="13">
        <f t="shared" si="33"/>
        <v>0</v>
      </c>
      <c r="T123" s="13"/>
      <c r="U123" s="13">
        <f t="shared" si="34"/>
        <v>0</v>
      </c>
      <c r="V123" s="13">
        <f t="shared" si="35"/>
        <v>0</v>
      </c>
      <c r="W123" s="13">
        <f t="shared" si="36"/>
        <v>0</v>
      </c>
      <c r="X123" s="13"/>
      <c r="Y123" s="13">
        <f t="shared" si="37"/>
        <v>0</v>
      </c>
      <c r="Z123" s="13">
        <f t="shared" si="38"/>
        <v>0</v>
      </c>
      <c r="AA123" s="13">
        <f t="shared" si="39"/>
        <v>0</v>
      </c>
      <c r="AB123" s="13"/>
      <c r="AC123" s="13">
        <f t="shared" si="40"/>
        <v>0</v>
      </c>
      <c r="AD123" s="13">
        <f t="shared" si="41"/>
        <v>0</v>
      </c>
      <c r="AE123" s="13">
        <f t="shared" si="42"/>
        <v>0</v>
      </c>
      <c r="AF123" s="13"/>
      <c r="AG123" s="13">
        <f t="shared" si="43"/>
        <v>0</v>
      </c>
      <c r="AH123" s="13">
        <f t="shared" si="44"/>
        <v>0</v>
      </c>
      <c r="AI123" s="13">
        <f t="shared" si="45"/>
        <v>0</v>
      </c>
      <c r="AJ123" s="12" t="s">
        <v>199</v>
      </c>
      <c r="AK123">
        <v>90</v>
      </c>
      <c r="AN123" s="20" t="s">
        <v>150</v>
      </c>
      <c r="AO123" s="23">
        <v>16</v>
      </c>
      <c r="AP123" s="23">
        <v>1</v>
      </c>
      <c r="AQ123" s="23">
        <v>0</v>
      </c>
      <c r="AR123" s="23">
        <v>2</v>
      </c>
      <c r="AS123" s="23">
        <v>52</v>
      </c>
      <c r="AT123" s="23"/>
      <c r="AU123" s="23"/>
      <c r="AV123">
        <f t="shared" si="46"/>
        <v>71</v>
      </c>
      <c r="AX123" t="s">
        <v>144</v>
      </c>
      <c r="AY123">
        <v>6882</v>
      </c>
    </row>
    <row r="124" spans="1:51" x14ac:dyDescent="0.35">
      <c r="A124" t="s">
        <v>28</v>
      </c>
      <c r="B124" t="s">
        <v>147</v>
      </c>
      <c r="C124" t="s">
        <v>167</v>
      </c>
      <c r="D124" s="12">
        <v>40</v>
      </c>
      <c r="E124" s="12">
        <f>VLOOKUP(C124,Information!$B$24:$C$42,2)</f>
        <v>3</v>
      </c>
      <c r="F124" s="12">
        <f t="shared" si="24"/>
        <v>120</v>
      </c>
      <c r="G124" s="12">
        <v>250</v>
      </c>
      <c r="H124" s="13"/>
      <c r="I124" s="13">
        <f t="shared" si="25"/>
        <v>0</v>
      </c>
      <c r="J124" s="13">
        <f t="shared" si="26"/>
        <v>0</v>
      </c>
      <c r="K124" s="13">
        <f t="shared" si="27"/>
        <v>0</v>
      </c>
      <c r="L124" s="13">
        <v>5</v>
      </c>
      <c r="M124" s="13">
        <f t="shared" si="28"/>
        <v>1250</v>
      </c>
      <c r="N124" s="13">
        <f t="shared" si="29"/>
        <v>600</v>
      </c>
      <c r="O124" s="13">
        <f t="shared" si="30"/>
        <v>650</v>
      </c>
      <c r="P124" s="13"/>
      <c r="Q124" s="13">
        <f t="shared" si="31"/>
        <v>0</v>
      </c>
      <c r="R124" s="13">
        <f t="shared" si="32"/>
        <v>0</v>
      </c>
      <c r="S124" s="13">
        <f t="shared" si="33"/>
        <v>0</v>
      </c>
      <c r="T124" s="13"/>
      <c r="U124" s="13">
        <f t="shared" si="34"/>
        <v>0</v>
      </c>
      <c r="V124" s="13">
        <f t="shared" si="35"/>
        <v>0</v>
      </c>
      <c r="W124" s="13">
        <f t="shared" si="36"/>
        <v>0</v>
      </c>
      <c r="X124" s="13"/>
      <c r="Y124" s="13">
        <f t="shared" si="37"/>
        <v>0</v>
      </c>
      <c r="Z124" s="13">
        <f t="shared" si="38"/>
        <v>0</v>
      </c>
      <c r="AA124" s="13">
        <f t="shared" si="39"/>
        <v>0</v>
      </c>
      <c r="AB124" s="13"/>
      <c r="AC124" s="13">
        <f t="shared" si="40"/>
        <v>0</v>
      </c>
      <c r="AD124" s="13">
        <f t="shared" si="41"/>
        <v>0</v>
      </c>
      <c r="AE124" s="13">
        <f t="shared" si="42"/>
        <v>0</v>
      </c>
      <c r="AF124" s="13"/>
      <c r="AG124" s="13">
        <f t="shared" si="43"/>
        <v>0</v>
      </c>
      <c r="AH124" s="13">
        <f t="shared" si="44"/>
        <v>0</v>
      </c>
      <c r="AI124" s="13">
        <f t="shared" si="45"/>
        <v>0</v>
      </c>
      <c r="AJ124" s="12" t="s">
        <v>199</v>
      </c>
      <c r="AK124">
        <v>98</v>
      </c>
      <c r="AN124" s="20" t="s">
        <v>151</v>
      </c>
      <c r="AO124" s="23">
        <v>2</v>
      </c>
      <c r="AP124" s="23">
        <v>1</v>
      </c>
      <c r="AQ124" s="23">
        <v>0</v>
      </c>
      <c r="AR124" s="23">
        <v>1</v>
      </c>
      <c r="AS124" s="23">
        <v>0</v>
      </c>
      <c r="AT124" s="23"/>
      <c r="AU124" s="23"/>
      <c r="AV124">
        <f t="shared" si="46"/>
        <v>4</v>
      </c>
      <c r="AX124" t="s">
        <v>101</v>
      </c>
      <c r="AY124">
        <v>937</v>
      </c>
    </row>
    <row r="125" spans="1:51" x14ac:dyDescent="0.35">
      <c r="A125" t="s">
        <v>29</v>
      </c>
      <c r="B125" t="s">
        <v>148</v>
      </c>
      <c r="C125" t="s">
        <v>157</v>
      </c>
      <c r="D125" s="12">
        <v>47</v>
      </c>
      <c r="E125" s="12">
        <f>VLOOKUP(C125,Information!$B$24:$C$42,2)</f>
        <v>2.8</v>
      </c>
      <c r="F125" s="12">
        <f t="shared" si="24"/>
        <v>131.6</v>
      </c>
      <c r="G125" s="12">
        <v>340</v>
      </c>
      <c r="H125" s="13">
        <v>2</v>
      </c>
      <c r="I125" s="13">
        <f t="shared" si="25"/>
        <v>680</v>
      </c>
      <c r="J125" s="13">
        <f t="shared" si="26"/>
        <v>263.2</v>
      </c>
      <c r="K125" s="13">
        <f t="shared" si="27"/>
        <v>416.8</v>
      </c>
      <c r="L125" s="13">
        <v>34</v>
      </c>
      <c r="M125" s="13">
        <f t="shared" si="28"/>
        <v>11560</v>
      </c>
      <c r="N125" s="13">
        <f t="shared" si="29"/>
        <v>4474.3999999999996</v>
      </c>
      <c r="O125" s="13">
        <f t="shared" si="30"/>
        <v>7085.6</v>
      </c>
      <c r="P125" s="13">
        <v>36</v>
      </c>
      <c r="Q125" s="13">
        <f t="shared" si="31"/>
        <v>12240</v>
      </c>
      <c r="R125" s="13">
        <f t="shared" si="32"/>
        <v>4737.5999999999995</v>
      </c>
      <c r="S125" s="13">
        <f t="shared" si="33"/>
        <v>7502.4000000000005</v>
      </c>
      <c r="T125" s="13">
        <v>2</v>
      </c>
      <c r="U125" s="13">
        <f t="shared" si="34"/>
        <v>680</v>
      </c>
      <c r="V125" s="13">
        <f t="shared" si="35"/>
        <v>263.2</v>
      </c>
      <c r="W125" s="13">
        <f t="shared" si="36"/>
        <v>416.8</v>
      </c>
      <c r="X125" s="13">
        <v>0</v>
      </c>
      <c r="Y125" s="13">
        <f t="shared" si="37"/>
        <v>0</v>
      </c>
      <c r="Z125" s="13">
        <f t="shared" si="38"/>
        <v>0</v>
      </c>
      <c r="AA125" s="13">
        <f t="shared" si="39"/>
        <v>0</v>
      </c>
      <c r="AB125" s="13"/>
      <c r="AC125" s="13">
        <f t="shared" si="40"/>
        <v>0</v>
      </c>
      <c r="AD125" s="13">
        <f t="shared" si="41"/>
        <v>0</v>
      </c>
      <c r="AE125" s="13">
        <f t="shared" si="42"/>
        <v>0</v>
      </c>
      <c r="AF125" s="13"/>
      <c r="AG125" s="13">
        <f t="shared" si="43"/>
        <v>0</v>
      </c>
      <c r="AH125" s="13">
        <f t="shared" si="44"/>
        <v>0</v>
      </c>
      <c r="AI125" s="13">
        <f t="shared" si="45"/>
        <v>0</v>
      </c>
      <c r="AJ125" s="12" t="s">
        <v>199</v>
      </c>
      <c r="AK125">
        <v>92</v>
      </c>
      <c r="AN125" s="20" t="s">
        <v>152</v>
      </c>
      <c r="AO125" s="23">
        <v>10</v>
      </c>
      <c r="AP125" s="23">
        <v>3</v>
      </c>
      <c r="AQ125" s="23">
        <v>3</v>
      </c>
      <c r="AR125" s="23">
        <v>1</v>
      </c>
      <c r="AS125" s="23">
        <v>8</v>
      </c>
      <c r="AT125" s="23"/>
      <c r="AU125" s="23"/>
      <c r="AV125">
        <f t="shared" si="46"/>
        <v>25</v>
      </c>
      <c r="AX125" t="s">
        <v>100</v>
      </c>
      <c r="AY125">
        <v>730</v>
      </c>
    </row>
    <row r="126" spans="1:51" x14ac:dyDescent="0.35">
      <c r="A126" t="s">
        <v>29</v>
      </c>
      <c r="B126" t="s">
        <v>148</v>
      </c>
      <c r="C126" t="s">
        <v>158</v>
      </c>
      <c r="D126" s="12">
        <v>47</v>
      </c>
      <c r="E126" s="12">
        <f>VLOOKUP(C126,Information!$B$24:$C$42,2)</f>
        <v>3</v>
      </c>
      <c r="F126" s="12">
        <f t="shared" si="24"/>
        <v>141</v>
      </c>
      <c r="G126" s="12">
        <v>370</v>
      </c>
      <c r="H126" s="13">
        <v>3</v>
      </c>
      <c r="I126" s="13">
        <f t="shared" si="25"/>
        <v>1110</v>
      </c>
      <c r="J126" s="13">
        <f t="shared" si="26"/>
        <v>423</v>
      </c>
      <c r="K126" s="13">
        <f t="shared" si="27"/>
        <v>687</v>
      </c>
      <c r="L126" s="13"/>
      <c r="M126" s="13">
        <f t="shared" si="28"/>
        <v>0</v>
      </c>
      <c r="N126" s="13">
        <f t="shared" si="29"/>
        <v>0</v>
      </c>
      <c r="O126" s="13">
        <f t="shared" si="30"/>
        <v>0</v>
      </c>
      <c r="P126" s="13"/>
      <c r="Q126" s="13">
        <f t="shared" si="31"/>
        <v>0</v>
      </c>
      <c r="R126" s="13">
        <f t="shared" si="32"/>
        <v>0</v>
      </c>
      <c r="S126" s="13">
        <f t="shared" si="33"/>
        <v>0</v>
      </c>
      <c r="T126" s="13"/>
      <c r="U126" s="13">
        <f t="shared" si="34"/>
        <v>0</v>
      </c>
      <c r="V126" s="13">
        <f t="shared" si="35"/>
        <v>0</v>
      </c>
      <c r="W126" s="13">
        <f t="shared" si="36"/>
        <v>0</v>
      </c>
      <c r="X126" s="13"/>
      <c r="Y126" s="13">
        <f t="shared" si="37"/>
        <v>0</v>
      </c>
      <c r="Z126" s="13">
        <f t="shared" si="38"/>
        <v>0</v>
      </c>
      <c r="AA126" s="13">
        <f t="shared" si="39"/>
        <v>0</v>
      </c>
      <c r="AB126" s="13"/>
      <c r="AC126" s="13">
        <f t="shared" si="40"/>
        <v>0</v>
      </c>
      <c r="AD126" s="13">
        <f t="shared" si="41"/>
        <v>0</v>
      </c>
      <c r="AE126" s="13">
        <f t="shared" si="42"/>
        <v>0</v>
      </c>
      <c r="AF126" s="13"/>
      <c r="AG126" s="13">
        <f t="shared" si="43"/>
        <v>0</v>
      </c>
      <c r="AH126" s="13">
        <f t="shared" si="44"/>
        <v>0</v>
      </c>
      <c r="AI126" s="13">
        <f t="shared" si="45"/>
        <v>0</v>
      </c>
      <c r="AJ126" s="12" t="s">
        <v>199</v>
      </c>
      <c r="AK126">
        <v>97</v>
      </c>
      <c r="AN126" s="20" t="s">
        <v>141</v>
      </c>
      <c r="AO126" s="23">
        <v>444</v>
      </c>
      <c r="AP126" s="23">
        <v>294</v>
      </c>
      <c r="AQ126" s="23">
        <v>180</v>
      </c>
      <c r="AR126" s="23">
        <v>222</v>
      </c>
      <c r="AS126" s="23">
        <v>493</v>
      </c>
      <c r="AT126" s="23">
        <v>450</v>
      </c>
      <c r="AU126" s="23">
        <v>0</v>
      </c>
      <c r="AV126">
        <f t="shared" si="46"/>
        <v>2083</v>
      </c>
      <c r="AX126" t="s">
        <v>189</v>
      </c>
      <c r="AY126">
        <v>12207</v>
      </c>
    </row>
    <row r="127" spans="1:51" x14ac:dyDescent="0.35">
      <c r="A127" t="s">
        <v>29</v>
      </c>
      <c r="B127" t="s">
        <v>148</v>
      </c>
      <c r="C127" t="s">
        <v>171</v>
      </c>
      <c r="D127" s="12">
        <v>47</v>
      </c>
      <c r="E127" s="12">
        <f>VLOOKUP(C127,Information!$B$24:$C$42,2)</f>
        <v>3.2</v>
      </c>
      <c r="F127" s="12">
        <f t="shared" si="24"/>
        <v>150.4</v>
      </c>
      <c r="G127" s="12">
        <v>400</v>
      </c>
      <c r="H127" s="13">
        <v>5</v>
      </c>
      <c r="I127" s="13">
        <f t="shared" si="25"/>
        <v>2000</v>
      </c>
      <c r="J127" s="13">
        <f t="shared" si="26"/>
        <v>752</v>
      </c>
      <c r="K127" s="13">
        <f t="shared" si="27"/>
        <v>1248</v>
      </c>
      <c r="L127" s="13"/>
      <c r="M127" s="13">
        <f t="shared" si="28"/>
        <v>0</v>
      </c>
      <c r="N127" s="13">
        <f t="shared" si="29"/>
        <v>0</v>
      </c>
      <c r="O127" s="13">
        <f t="shared" si="30"/>
        <v>0</v>
      </c>
      <c r="P127" s="13"/>
      <c r="Q127" s="13">
        <f t="shared" si="31"/>
        <v>0</v>
      </c>
      <c r="R127" s="13">
        <f t="shared" si="32"/>
        <v>0</v>
      </c>
      <c r="S127" s="13">
        <f t="shared" si="33"/>
        <v>0</v>
      </c>
      <c r="T127" s="13"/>
      <c r="U127" s="13">
        <f t="shared" si="34"/>
        <v>0</v>
      </c>
      <c r="V127" s="13">
        <f t="shared" si="35"/>
        <v>0</v>
      </c>
      <c r="W127" s="13">
        <f t="shared" si="36"/>
        <v>0</v>
      </c>
      <c r="X127" s="13"/>
      <c r="Y127" s="13">
        <f t="shared" si="37"/>
        <v>0</v>
      </c>
      <c r="Z127" s="13">
        <f t="shared" si="38"/>
        <v>0</v>
      </c>
      <c r="AA127" s="13">
        <f t="shared" si="39"/>
        <v>0</v>
      </c>
      <c r="AB127" s="13"/>
      <c r="AC127" s="13">
        <f t="shared" si="40"/>
        <v>0</v>
      </c>
      <c r="AD127" s="13">
        <f t="shared" si="41"/>
        <v>0</v>
      </c>
      <c r="AE127" s="13">
        <f t="shared" si="42"/>
        <v>0</v>
      </c>
      <c r="AF127" s="13"/>
      <c r="AG127" s="13">
        <f t="shared" si="43"/>
        <v>0</v>
      </c>
      <c r="AH127" s="13">
        <f t="shared" si="44"/>
        <v>0</v>
      </c>
      <c r="AI127" s="13">
        <f t="shared" si="45"/>
        <v>0</v>
      </c>
      <c r="AJ127" s="12" t="s">
        <v>199</v>
      </c>
      <c r="AK127">
        <v>90</v>
      </c>
      <c r="AN127" s="20" t="s">
        <v>193</v>
      </c>
      <c r="AO127" s="23">
        <v>203</v>
      </c>
      <c r="AP127" s="23">
        <v>159</v>
      </c>
      <c r="AQ127" s="23">
        <v>127</v>
      </c>
      <c r="AR127" s="23">
        <v>156</v>
      </c>
      <c r="AS127" s="23">
        <v>134</v>
      </c>
      <c r="AT127" s="23">
        <v>225</v>
      </c>
      <c r="AU127" s="23">
        <v>122</v>
      </c>
      <c r="AV127">
        <f t="shared" si="46"/>
        <v>1126</v>
      </c>
      <c r="AX127" t="s">
        <v>104</v>
      </c>
      <c r="AY127">
        <v>9528</v>
      </c>
    </row>
    <row r="128" spans="1:51" x14ac:dyDescent="0.35">
      <c r="A128" t="s">
        <v>29</v>
      </c>
      <c r="B128" t="s">
        <v>148</v>
      </c>
      <c r="C128" t="s">
        <v>174</v>
      </c>
      <c r="D128" s="12">
        <v>47</v>
      </c>
      <c r="E128" s="12">
        <f>VLOOKUP(C128,Information!$B$24:$C$42,2)</f>
        <v>3.2</v>
      </c>
      <c r="F128" s="12">
        <f t="shared" si="24"/>
        <v>150.4</v>
      </c>
      <c r="G128" s="12">
        <v>400</v>
      </c>
      <c r="H128" s="13"/>
      <c r="I128" s="13">
        <f t="shared" si="25"/>
        <v>0</v>
      </c>
      <c r="J128" s="13">
        <f t="shared" si="26"/>
        <v>0</v>
      </c>
      <c r="K128" s="13">
        <f t="shared" si="27"/>
        <v>0</v>
      </c>
      <c r="L128" s="13">
        <v>1</v>
      </c>
      <c r="M128" s="13">
        <f t="shared" si="28"/>
        <v>400</v>
      </c>
      <c r="N128" s="13">
        <f t="shared" si="29"/>
        <v>150.4</v>
      </c>
      <c r="O128" s="13">
        <f t="shared" si="30"/>
        <v>249.6</v>
      </c>
      <c r="P128" s="13"/>
      <c r="Q128" s="13">
        <f t="shared" si="31"/>
        <v>0</v>
      </c>
      <c r="R128" s="13">
        <f t="shared" si="32"/>
        <v>0</v>
      </c>
      <c r="S128" s="13">
        <f t="shared" si="33"/>
        <v>0</v>
      </c>
      <c r="T128" s="13"/>
      <c r="U128" s="13">
        <f t="shared" si="34"/>
        <v>0</v>
      </c>
      <c r="V128" s="13">
        <f t="shared" si="35"/>
        <v>0</v>
      </c>
      <c r="W128" s="13">
        <f t="shared" si="36"/>
        <v>0</v>
      </c>
      <c r="X128" s="13"/>
      <c r="Y128" s="13">
        <f t="shared" si="37"/>
        <v>0</v>
      </c>
      <c r="Z128" s="13">
        <f t="shared" si="38"/>
        <v>0</v>
      </c>
      <c r="AA128" s="13">
        <f t="shared" si="39"/>
        <v>0</v>
      </c>
      <c r="AB128" s="13"/>
      <c r="AC128" s="13">
        <f t="shared" si="40"/>
        <v>0</v>
      </c>
      <c r="AD128" s="13">
        <f t="shared" si="41"/>
        <v>0</v>
      </c>
      <c r="AE128" s="13">
        <f t="shared" si="42"/>
        <v>0</v>
      </c>
      <c r="AF128" s="13"/>
      <c r="AG128" s="13">
        <f t="shared" si="43"/>
        <v>0</v>
      </c>
      <c r="AH128" s="13">
        <f t="shared" si="44"/>
        <v>0</v>
      </c>
      <c r="AI128" s="13">
        <f t="shared" si="45"/>
        <v>0</v>
      </c>
      <c r="AJ128" s="12" t="s">
        <v>199</v>
      </c>
      <c r="AK128">
        <v>90</v>
      </c>
      <c r="AN128" s="20" t="s">
        <v>109</v>
      </c>
      <c r="AO128" s="23">
        <v>923</v>
      </c>
      <c r="AP128" s="23">
        <v>348</v>
      </c>
      <c r="AQ128" s="23">
        <v>271</v>
      </c>
      <c r="AR128" s="23">
        <v>199</v>
      </c>
      <c r="AS128" s="23">
        <v>301</v>
      </c>
      <c r="AT128" s="23">
        <v>742</v>
      </c>
      <c r="AU128" s="23">
        <v>592</v>
      </c>
      <c r="AV128">
        <f t="shared" si="46"/>
        <v>3376</v>
      </c>
      <c r="AX128" t="s">
        <v>99</v>
      </c>
      <c r="AY128">
        <v>1053</v>
      </c>
    </row>
    <row r="129" spans="1:49" x14ac:dyDescent="0.35">
      <c r="A129" t="s">
        <v>29</v>
      </c>
      <c r="B129" t="s">
        <v>148</v>
      </c>
      <c r="C129" t="s">
        <v>167</v>
      </c>
      <c r="D129" s="12">
        <v>47</v>
      </c>
      <c r="E129" s="12">
        <f>VLOOKUP(C129,Information!$B$24:$C$42,2)</f>
        <v>3</v>
      </c>
      <c r="F129" s="12">
        <f t="shared" si="24"/>
        <v>141</v>
      </c>
      <c r="G129" s="12">
        <v>370</v>
      </c>
      <c r="H129" s="13">
        <v>2</v>
      </c>
      <c r="I129" s="13">
        <f t="shared" si="25"/>
        <v>740</v>
      </c>
      <c r="J129" s="13">
        <f t="shared" si="26"/>
        <v>282</v>
      </c>
      <c r="K129" s="13">
        <f t="shared" si="27"/>
        <v>458</v>
      </c>
      <c r="L129" s="13"/>
      <c r="M129" s="13">
        <f t="shared" si="28"/>
        <v>0</v>
      </c>
      <c r="N129" s="13">
        <f t="shared" si="29"/>
        <v>0</v>
      </c>
      <c r="O129" s="13">
        <f t="shared" si="30"/>
        <v>0</v>
      </c>
      <c r="P129" s="13"/>
      <c r="Q129" s="13">
        <f t="shared" si="31"/>
        <v>0</v>
      </c>
      <c r="R129" s="13">
        <f t="shared" si="32"/>
        <v>0</v>
      </c>
      <c r="S129" s="13">
        <f t="shared" si="33"/>
        <v>0</v>
      </c>
      <c r="T129" s="13"/>
      <c r="U129" s="13">
        <f t="shared" si="34"/>
        <v>0</v>
      </c>
      <c r="V129" s="13">
        <f t="shared" si="35"/>
        <v>0</v>
      </c>
      <c r="W129" s="13">
        <f t="shared" si="36"/>
        <v>0</v>
      </c>
      <c r="X129" s="13"/>
      <c r="Y129" s="13">
        <f t="shared" si="37"/>
        <v>0</v>
      </c>
      <c r="Z129" s="13">
        <f t="shared" si="38"/>
        <v>0</v>
      </c>
      <c r="AA129" s="13">
        <f t="shared" si="39"/>
        <v>0</v>
      </c>
      <c r="AB129" s="13"/>
      <c r="AC129" s="13">
        <f t="shared" si="40"/>
        <v>0</v>
      </c>
      <c r="AD129" s="13">
        <f t="shared" si="41"/>
        <v>0</v>
      </c>
      <c r="AE129" s="13">
        <f t="shared" si="42"/>
        <v>0</v>
      </c>
      <c r="AF129" s="13"/>
      <c r="AG129" s="13">
        <f t="shared" si="43"/>
        <v>0</v>
      </c>
      <c r="AH129" s="13">
        <f t="shared" si="44"/>
        <v>0</v>
      </c>
      <c r="AI129" s="13">
        <f t="shared" si="45"/>
        <v>0</v>
      </c>
      <c r="AJ129" s="12" t="s">
        <v>199</v>
      </c>
      <c r="AK129">
        <v>99</v>
      </c>
      <c r="AN129" s="20" t="s">
        <v>243</v>
      </c>
      <c r="AO129" s="23">
        <v>23429</v>
      </c>
      <c r="AP129" s="23">
        <v>20336</v>
      </c>
      <c r="AQ129" s="23">
        <v>19118</v>
      </c>
      <c r="AR129" s="23">
        <v>21898</v>
      </c>
      <c r="AS129" s="23">
        <v>23135</v>
      </c>
      <c r="AT129" s="23">
        <v>24438</v>
      </c>
      <c r="AU129" s="23">
        <v>22892</v>
      </c>
    </row>
    <row r="130" spans="1:49" x14ac:dyDescent="0.35">
      <c r="A130" t="s">
        <v>31</v>
      </c>
      <c r="B130" t="s">
        <v>149</v>
      </c>
      <c r="C130" t="s">
        <v>157</v>
      </c>
      <c r="D130" s="12">
        <v>60</v>
      </c>
      <c r="E130" s="12">
        <f>VLOOKUP(C130,Information!$B$24:$C$42,2)</f>
        <v>2.8</v>
      </c>
      <c r="F130" s="12">
        <f t="shared" si="24"/>
        <v>168</v>
      </c>
      <c r="G130" s="12">
        <v>579</v>
      </c>
      <c r="H130" s="13">
        <v>0</v>
      </c>
      <c r="I130" s="13">
        <f t="shared" si="25"/>
        <v>0</v>
      </c>
      <c r="J130" s="13">
        <f t="shared" si="26"/>
        <v>0</v>
      </c>
      <c r="K130" s="13">
        <f t="shared" si="27"/>
        <v>0</v>
      </c>
      <c r="L130" s="13">
        <v>0</v>
      </c>
      <c r="M130" s="13">
        <f t="shared" si="28"/>
        <v>0</v>
      </c>
      <c r="N130" s="13">
        <f t="shared" si="29"/>
        <v>0</v>
      </c>
      <c r="O130" s="13">
        <f t="shared" si="30"/>
        <v>0</v>
      </c>
      <c r="P130" s="13">
        <v>0</v>
      </c>
      <c r="Q130" s="13">
        <f t="shared" si="31"/>
        <v>0</v>
      </c>
      <c r="R130" s="13">
        <f t="shared" si="32"/>
        <v>0</v>
      </c>
      <c r="S130" s="13">
        <f t="shared" si="33"/>
        <v>0</v>
      </c>
      <c r="T130" s="13">
        <v>0</v>
      </c>
      <c r="U130" s="13">
        <f t="shared" si="34"/>
        <v>0</v>
      </c>
      <c r="V130" s="13">
        <f t="shared" si="35"/>
        <v>0</v>
      </c>
      <c r="W130" s="13">
        <f t="shared" si="36"/>
        <v>0</v>
      </c>
      <c r="X130" s="13">
        <v>12</v>
      </c>
      <c r="Y130" s="13">
        <f t="shared" si="37"/>
        <v>6948</v>
      </c>
      <c r="Z130" s="13">
        <f t="shared" si="38"/>
        <v>2016</v>
      </c>
      <c r="AA130" s="13">
        <f t="shared" si="39"/>
        <v>4932</v>
      </c>
      <c r="AB130" s="13"/>
      <c r="AC130" s="13">
        <f t="shared" si="40"/>
        <v>0</v>
      </c>
      <c r="AD130" s="13">
        <f t="shared" si="41"/>
        <v>0</v>
      </c>
      <c r="AE130" s="13">
        <f t="shared" si="42"/>
        <v>0</v>
      </c>
      <c r="AF130" s="13"/>
      <c r="AG130" s="13">
        <f t="shared" si="43"/>
        <v>0</v>
      </c>
      <c r="AH130" s="13">
        <f t="shared" si="44"/>
        <v>0</v>
      </c>
      <c r="AI130" s="13">
        <f t="shared" si="45"/>
        <v>0</v>
      </c>
      <c r="AJ130" s="12" t="s">
        <v>199</v>
      </c>
      <c r="AK130">
        <v>96</v>
      </c>
    </row>
    <row r="131" spans="1:49" x14ac:dyDescent="0.35">
      <c r="A131" t="s">
        <v>31</v>
      </c>
      <c r="B131" t="s">
        <v>149</v>
      </c>
      <c r="C131" t="s">
        <v>158</v>
      </c>
      <c r="D131" s="12">
        <v>60</v>
      </c>
      <c r="E131" s="12">
        <f>VLOOKUP(C131,Information!$B$24:$C$42,2)</f>
        <v>3</v>
      </c>
      <c r="F131" s="12">
        <f t="shared" ref="F131:F146" si="47">E131*D131</f>
        <v>180</v>
      </c>
      <c r="G131" s="12">
        <v>589</v>
      </c>
      <c r="H131" s="13">
        <v>10</v>
      </c>
      <c r="I131" s="13">
        <f t="shared" ref="I131:I146" si="48">H131*G131</f>
        <v>5890</v>
      </c>
      <c r="J131" s="13">
        <f t="shared" ref="J131:J146" si="49">H131*F131</f>
        <v>1800</v>
      </c>
      <c r="K131" s="13">
        <f t="shared" ref="K131:K146" si="50">I131-J131</f>
        <v>4090</v>
      </c>
      <c r="L131" s="13"/>
      <c r="M131" s="13">
        <f t="shared" ref="M131:M146" si="51">L131*G131</f>
        <v>0</v>
      </c>
      <c r="N131" s="13">
        <f t="shared" ref="N131:N146" si="52">L131*F131</f>
        <v>0</v>
      </c>
      <c r="O131" s="13">
        <f t="shared" ref="O131:O146" si="53">M131-N131</f>
        <v>0</v>
      </c>
      <c r="P131" s="13"/>
      <c r="Q131" s="13">
        <f t="shared" ref="Q131:Q146" si="54">P131*G131</f>
        <v>0</v>
      </c>
      <c r="R131" s="13">
        <f t="shared" ref="R131:R146" si="55">P131*F131</f>
        <v>0</v>
      </c>
      <c r="S131" s="13">
        <f t="shared" ref="S131:S146" si="56">Q131-R131</f>
        <v>0</v>
      </c>
      <c r="T131" s="13"/>
      <c r="U131" s="13">
        <f t="shared" ref="U131:U146" si="57">T131*G131</f>
        <v>0</v>
      </c>
      <c r="V131" s="13">
        <f t="shared" ref="V131:V146" si="58">F131*T131</f>
        <v>0</v>
      </c>
      <c r="W131" s="13">
        <f t="shared" ref="W131:W146" si="59">U131-V131</f>
        <v>0</v>
      </c>
      <c r="X131" s="13"/>
      <c r="Y131" s="13">
        <f t="shared" ref="Y131:Y146" si="60">X131*G131</f>
        <v>0</v>
      </c>
      <c r="Z131" s="13">
        <f t="shared" ref="Z131:Z146" si="61">X131*F131</f>
        <v>0</v>
      </c>
      <c r="AA131" s="13">
        <f t="shared" ref="AA131:AA146" si="62">Y131-Z131</f>
        <v>0</v>
      </c>
      <c r="AB131" s="13"/>
      <c r="AC131" s="13">
        <f t="shared" ref="AC131:AC146" si="63">AB131*G131</f>
        <v>0</v>
      </c>
      <c r="AD131" s="13">
        <f t="shared" ref="AD131:AD146" si="64">AB131*F131</f>
        <v>0</v>
      </c>
      <c r="AE131" s="13">
        <f t="shared" ref="AE131:AE146" si="65">AC131-AD131</f>
        <v>0</v>
      </c>
      <c r="AF131" s="13"/>
      <c r="AG131" s="13">
        <f t="shared" ref="AG131:AG146" si="66">AF131*G131</f>
        <v>0</v>
      </c>
      <c r="AH131" s="13">
        <f t="shared" ref="AH131:AH146" si="67">AF131*F131</f>
        <v>0</v>
      </c>
      <c r="AI131" s="13">
        <f t="shared" ref="AI131:AI146" si="68">AG131-AH131</f>
        <v>0</v>
      </c>
      <c r="AJ131" s="12" t="s">
        <v>199</v>
      </c>
      <c r="AK131">
        <v>90</v>
      </c>
    </row>
    <row r="132" spans="1:49" x14ac:dyDescent="0.35">
      <c r="A132" t="s">
        <v>31</v>
      </c>
      <c r="B132" t="s">
        <v>149</v>
      </c>
      <c r="C132" t="s">
        <v>171</v>
      </c>
      <c r="D132" s="12">
        <v>60</v>
      </c>
      <c r="E132" s="12">
        <f>VLOOKUP(C132,Information!$B$24:$C$42,2)</f>
        <v>3.2</v>
      </c>
      <c r="F132" s="12">
        <f t="shared" si="47"/>
        <v>192</v>
      </c>
      <c r="G132" s="12">
        <v>650</v>
      </c>
      <c r="H132" s="13">
        <v>3</v>
      </c>
      <c r="I132" s="13">
        <f t="shared" si="48"/>
        <v>1950</v>
      </c>
      <c r="J132" s="13">
        <f t="shared" si="49"/>
        <v>576</v>
      </c>
      <c r="K132" s="13">
        <f t="shared" si="50"/>
        <v>1374</v>
      </c>
      <c r="L132" s="13"/>
      <c r="M132" s="13">
        <f t="shared" si="51"/>
        <v>0</v>
      </c>
      <c r="N132" s="13">
        <f t="shared" si="52"/>
        <v>0</v>
      </c>
      <c r="O132" s="13">
        <f t="shared" si="53"/>
        <v>0</v>
      </c>
      <c r="P132" s="13"/>
      <c r="Q132" s="13">
        <f t="shared" si="54"/>
        <v>0</v>
      </c>
      <c r="R132" s="13">
        <f t="shared" si="55"/>
        <v>0</v>
      </c>
      <c r="S132" s="13">
        <f t="shared" si="56"/>
        <v>0</v>
      </c>
      <c r="T132" s="13"/>
      <c r="U132" s="13">
        <f t="shared" si="57"/>
        <v>0</v>
      </c>
      <c r="V132" s="13">
        <f t="shared" si="58"/>
        <v>0</v>
      </c>
      <c r="W132" s="13">
        <f t="shared" si="59"/>
        <v>0</v>
      </c>
      <c r="X132" s="13"/>
      <c r="Y132" s="13">
        <f t="shared" si="60"/>
        <v>0</v>
      </c>
      <c r="Z132" s="13">
        <f t="shared" si="61"/>
        <v>0</v>
      </c>
      <c r="AA132" s="13">
        <f t="shared" si="62"/>
        <v>0</v>
      </c>
      <c r="AB132" s="13"/>
      <c r="AC132" s="13">
        <f t="shared" si="63"/>
        <v>0</v>
      </c>
      <c r="AD132" s="13">
        <f t="shared" si="64"/>
        <v>0</v>
      </c>
      <c r="AE132" s="13">
        <f t="shared" si="65"/>
        <v>0</v>
      </c>
      <c r="AF132" s="13"/>
      <c r="AG132" s="13">
        <f t="shared" si="66"/>
        <v>0</v>
      </c>
      <c r="AH132" s="13">
        <f t="shared" si="67"/>
        <v>0</v>
      </c>
      <c r="AI132" s="13">
        <f t="shared" si="68"/>
        <v>0</v>
      </c>
      <c r="AJ132" s="12" t="s">
        <v>199</v>
      </c>
      <c r="AK132">
        <v>92</v>
      </c>
    </row>
    <row r="133" spans="1:49" x14ac:dyDescent="0.35">
      <c r="A133" t="s">
        <v>31</v>
      </c>
      <c r="B133" t="s">
        <v>149</v>
      </c>
      <c r="C133" t="s">
        <v>174</v>
      </c>
      <c r="D133" s="12">
        <v>60</v>
      </c>
      <c r="E133" s="12">
        <f>VLOOKUP(C133,Information!$B$24:$C$42,2)</f>
        <v>3.2</v>
      </c>
      <c r="F133" s="12">
        <f t="shared" si="47"/>
        <v>192</v>
      </c>
      <c r="G133" s="12">
        <v>650</v>
      </c>
      <c r="H133" s="13">
        <v>5</v>
      </c>
      <c r="I133" s="13">
        <f t="shared" si="48"/>
        <v>3250</v>
      </c>
      <c r="J133" s="13">
        <f t="shared" si="49"/>
        <v>960</v>
      </c>
      <c r="K133" s="13">
        <f t="shared" si="50"/>
        <v>2290</v>
      </c>
      <c r="L133" s="13"/>
      <c r="M133" s="13">
        <f t="shared" si="51"/>
        <v>0</v>
      </c>
      <c r="N133" s="13">
        <f t="shared" si="52"/>
        <v>0</v>
      </c>
      <c r="O133" s="13">
        <f t="shared" si="53"/>
        <v>0</v>
      </c>
      <c r="P133" s="13"/>
      <c r="Q133" s="13">
        <f t="shared" si="54"/>
        <v>0</v>
      </c>
      <c r="R133" s="13">
        <f t="shared" si="55"/>
        <v>0</v>
      </c>
      <c r="S133" s="13">
        <f t="shared" si="56"/>
        <v>0</v>
      </c>
      <c r="T133" s="13"/>
      <c r="U133" s="13">
        <f t="shared" si="57"/>
        <v>0</v>
      </c>
      <c r="V133" s="13">
        <f t="shared" si="58"/>
        <v>0</v>
      </c>
      <c r="W133" s="13">
        <f t="shared" si="59"/>
        <v>0</v>
      </c>
      <c r="X133" s="13"/>
      <c r="Y133" s="13">
        <f t="shared" si="60"/>
        <v>0</v>
      </c>
      <c r="Z133" s="13">
        <f t="shared" si="61"/>
        <v>0</v>
      </c>
      <c r="AA133" s="13">
        <f t="shared" si="62"/>
        <v>0</v>
      </c>
      <c r="AB133" s="13"/>
      <c r="AC133" s="13">
        <f t="shared" si="63"/>
        <v>0</v>
      </c>
      <c r="AD133" s="13">
        <f t="shared" si="64"/>
        <v>0</v>
      </c>
      <c r="AE133" s="13">
        <f t="shared" si="65"/>
        <v>0</v>
      </c>
      <c r="AF133" s="13"/>
      <c r="AG133" s="13">
        <f t="shared" si="66"/>
        <v>0</v>
      </c>
      <c r="AH133" s="13">
        <f t="shared" si="67"/>
        <v>0</v>
      </c>
      <c r="AI133" s="13">
        <f t="shared" si="68"/>
        <v>0</v>
      </c>
      <c r="AJ133" s="12" t="s">
        <v>199</v>
      </c>
      <c r="AK133">
        <v>99</v>
      </c>
      <c r="AN133" s="22" t="s">
        <v>242</v>
      </c>
      <c r="AO133" t="s">
        <v>244</v>
      </c>
      <c r="AP133" t="s">
        <v>245</v>
      </c>
      <c r="AQ133" t="s">
        <v>246</v>
      </c>
      <c r="AR133" t="s">
        <v>247</v>
      </c>
      <c r="AS133" t="s">
        <v>248</v>
      </c>
      <c r="AT133" t="s">
        <v>249</v>
      </c>
      <c r="AU133" t="s">
        <v>250</v>
      </c>
      <c r="AW133" t="s">
        <v>257</v>
      </c>
    </row>
    <row r="134" spans="1:49" x14ac:dyDescent="0.35">
      <c r="A134" t="s">
        <v>33</v>
      </c>
      <c r="B134" t="s">
        <v>150</v>
      </c>
      <c r="C134" t="s">
        <v>157</v>
      </c>
      <c r="D134" s="12">
        <v>40</v>
      </c>
      <c r="E134" s="12">
        <f>VLOOKUP(C134,Information!$B$24:$C$42,2)</f>
        <v>2.8</v>
      </c>
      <c r="F134" s="12">
        <f t="shared" si="47"/>
        <v>112</v>
      </c>
      <c r="G134" s="12">
        <v>250</v>
      </c>
      <c r="H134" s="13">
        <v>5</v>
      </c>
      <c r="I134" s="13">
        <f t="shared" si="48"/>
        <v>1250</v>
      </c>
      <c r="J134" s="13">
        <f t="shared" si="49"/>
        <v>560</v>
      </c>
      <c r="K134" s="13">
        <f t="shared" si="50"/>
        <v>690</v>
      </c>
      <c r="L134" s="13">
        <v>0</v>
      </c>
      <c r="M134" s="13">
        <f t="shared" si="51"/>
        <v>0</v>
      </c>
      <c r="N134" s="13">
        <f t="shared" si="52"/>
        <v>0</v>
      </c>
      <c r="O134" s="13">
        <f t="shared" si="53"/>
        <v>0</v>
      </c>
      <c r="P134" s="13">
        <v>0</v>
      </c>
      <c r="Q134" s="13">
        <f t="shared" si="54"/>
        <v>0</v>
      </c>
      <c r="R134" s="13">
        <f t="shared" si="55"/>
        <v>0</v>
      </c>
      <c r="S134" s="13">
        <f t="shared" si="56"/>
        <v>0</v>
      </c>
      <c r="T134" s="13">
        <v>2</v>
      </c>
      <c r="U134" s="13">
        <f t="shared" si="57"/>
        <v>500</v>
      </c>
      <c r="V134" s="13">
        <f t="shared" si="58"/>
        <v>224</v>
      </c>
      <c r="W134" s="13">
        <f t="shared" si="59"/>
        <v>276</v>
      </c>
      <c r="X134" s="13">
        <v>52</v>
      </c>
      <c r="Y134" s="13">
        <f t="shared" si="60"/>
        <v>13000</v>
      </c>
      <c r="Z134" s="13">
        <f t="shared" si="61"/>
        <v>5824</v>
      </c>
      <c r="AA134" s="13">
        <f t="shared" si="62"/>
        <v>7176</v>
      </c>
      <c r="AB134" s="13"/>
      <c r="AC134" s="13">
        <f t="shared" si="63"/>
        <v>0</v>
      </c>
      <c r="AD134" s="13">
        <f t="shared" si="64"/>
        <v>0</v>
      </c>
      <c r="AE134" s="13">
        <f t="shared" si="65"/>
        <v>0</v>
      </c>
      <c r="AF134" s="13"/>
      <c r="AG134" s="13">
        <f t="shared" si="66"/>
        <v>0</v>
      </c>
      <c r="AH134" s="13">
        <f t="shared" si="67"/>
        <v>0</v>
      </c>
      <c r="AI134" s="13">
        <f t="shared" si="68"/>
        <v>0</v>
      </c>
      <c r="AJ134" s="12" t="s">
        <v>199</v>
      </c>
      <c r="AK134">
        <v>95</v>
      </c>
      <c r="AN134" s="20" t="s">
        <v>99</v>
      </c>
      <c r="AO134" s="23">
        <v>37200</v>
      </c>
      <c r="AP134" s="23">
        <v>41775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W134">
        <f>SUM(AO134:AU134)</f>
        <v>78975</v>
      </c>
    </row>
    <row r="135" spans="1:49" x14ac:dyDescent="0.35">
      <c r="A135" t="s">
        <v>33</v>
      </c>
      <c r="B135" t="s">
        <v>150</v>
      </c>
      <c r="C135" t="s">
        <v>171</v>
      </c>
      <c r="D135" s="12">
        <v>40</v>
      </c>
      <c r="E135" s="12">
        <f>VLOOKUP(C135,Information!$B$24:$C$42,2)</f>
        <v>3.2</v>
      </c>
      <c r="F135" s="12">
        <f t="shared" si="47"/>
        <v>128</v>
      </c>
      <c r="G135" s="12">
        <v>290</v>
      </c>
      <c r="H135" s="13">
        <v>5</v>
      </c>
      <c r="I135" s="13">
        <f t="shared" si="48"/>
        <v>1450</v>
      </c>
      <c r="J135" s="13">
        <f t="shared" si="49"/>
        <v>640</v>
      </c>
      <c r="K135" s="13">
        <f t="shared" si="50"/>
        <v>810</v>
      </c>
      <c r="L135" s="13"/>
      <c r="M135" s="13">
        <f t="shared" si="51"/>
        <v>0</v>
      </c>
      <c r="N135" s="13">
        <f t="shared" si="52"/>
        <v>0</v>
      </c>
      <c r="O135" s="13">
        <f t="shared" si="53"/>
        <v>0</v>
      </c>
      <c r="P135" s="13"/>
      <c r="Q135" s="13">
        <f t="shared" si="54"/>
        <v>0</v>
      </c>
      <c r="R135" s="13">
        <f t="shared" si="55"/>
        <v>0</v>
      </c>
      <c r="S135" s="13">
        <f t="shared" si="56"/>
        <v>0</v>
      </c>
      <c r="T135" s="13"/>
      <c r="U135" s="13">
        <f t="shared" si="57"/>
        <v>0</v>
      </c>
      <c r="V135" s="13">
        <f t="shared" si="58"/>
        <v>0</v>
      </c>
      <c r="W135" s="13">
        <f t="shared" si="59"/>
        <v>0</v>
      </c>
      <c r="X135" s="13"/>
      <c r="Y135" s="13">
        <f t="shared" si="60"/>
        <v>0</v>
      </c>
      <c r="Z135" s="13">
        <f t="shared" si="61"/>
        <v>0</v>
      </c>
      <c r="AA135" s="13">
        <f t="shared" si="62"/>
        <v>0</v>
      </c>
      <c r="AB135" s="13"/>
      <c r="AC135" s="13">
        <f t="shared" si="63"/>
        <v>0</v>
      </c>
      <c r="AD135" s="13">
        <f t="shared" si="64"/>
        <v>0</v>
      </c>
      <c r="AE135" s="13">
        <f t="shared" si="65"/>
        <v>0</v>
      </c>
      <c r="AF135" s="13"/>
      <c r="AG135" s="13">
        <f t="shared" si="66"/>
        <v>0</v>
      </c>
      <c r="AH135" s="13">
        <f t="shared" si="67"/>
        <v>0</v>
      </c>
      <c r="AI135" s="13">
        <f t="shared" si="68"/>
        <v>0</v>
      </c>
      <c r="AJ135" s="12" t="s">
        <v>199</v>
      </c>
      <c r="AK135">
        <v>93</v>
      </c>
      <c r="AN135" s="20" t="s">
        <v>104</v>
      </c>
      <c r="AO135" s="23">
        <v>67850</v>
      </c>
      <c r="AP135" s="23">
        <v>43785</v>
      </c>
      <c r="AQ135" s="23">
        <v>50980</v>
      </c>
      <c r="AR135" s="23">
        <v>86680</v>
      </c>
      <c r="AS135" s="23">
        <v>53130</v>
      </c>
      <c r="AT135" s="23">
        <v>48290</v>
      </c>
      <c r="AU135" s="23">
        <v>68280</v>
      </c>
      <c r="AW135">
        <f t="shared" ref="AW135:AW163" si="69">SUM(AO135:AU135)</f>
        <v>418995</v>
      </c>
    </row>
    <row r="136" spans="1:49" x14ac:dyDescent="0.35">
      <c r="A136" t="s">
        <v>33</v>
      </c>
      <c r="B136" t="s">
        <v>150</v>
      </c>
      <c r="C136" t="s">
        <v>162</v>
      </c>
      <c r="D136" s="12">
        <v>40</v>
      </c>
      <c r="E136" s="12">
        <f>VLOOKUP(C136,Information!$B$24:$C$42,2)</f>
        <v>3</v>
      </c>
      <c r="F136" s="12">
        <f t="shared" si="47"/>
        <v>120</v>
      </c>
      <c r="G136" s="12">
        <v>260</v>
      </c>
      <c r="H136" s="13">
        <v>1</v>
      </c>
      <c r="I136" s="13">
        <f t="shared" si="48"/>
        <v>260</v>
      </c>
      <c r="J136" s="13">
        <f t="shared" si="49"/>
        <v>120</v>
      </c>
      <c r="K136" s="13">
        <f t="shared" si="50"/>
        <v>140</v>
      </c>
      <c r="L136" s="13"/>
      <c r="M136" s="13">
        <f t="shared" si="51"/>
        <v>0</v>
      </c>
      <c r="N136" s="13">
        <f t="shared" si="52"/>
        <v>0</v>
      </c>
      <c r="O136" s="13">
        <f t="shared" si="53"/>
        <v>0</v>
      </c>
      <c r="P136" s="13"/>
      <c r="Q136" s="13">
        <f t="shared" si="54"/>
        <v>0</v>
      </c>
      <c r="R136" s="13">
        <f t="shared" si="55"/>
        <v>0</v>
      </c>
      <c r="S136" s="13">
        <f t="shared" si="56"/>
        <v>0</v>
      </c>
      <c r="T136" s="13"/>
      <c r="U136" s="13">
        <f t="shared" si="57"/>
        <v>0</v>
      </c>
      <c r="V136" s="13">
        <f t="shared" si="58"/>
        <v>0</v>
      </c>
      <c r="W136" s="13">
        <f t="shared" si="59"/>
        <v>0</v>
      </c>
      <c r="X136" s="13"/>
      <c r="Y136" s="13">
        <f t="shared" si="60"/>
        <v>0</v>
      </c>
      <c r="Z136" s="13">
        <f t="shared" si="61"/>
        <v>0</v>
      </c>
      <c r="AA136" s="13">
        <f t="shared" si="62"/>
        <v>0</v>
      </c>
      <c r="AB136" s="13"/>
      <c r="AC136" s="13">
        <f t="shared" si="63"/>
        <v>0</v>
      </c>
      <c r="AD136" s="13">
        <f t="shared" si="64"/>
        <v>0</v>
      </c>
      <c r="AE136" s="13">
        <f t="shared" si="65"/>
        <v>0</v>
      </c>
      <c r="AF136" s="13"/>
      <c r="AG136" s="13">
        <f t="shared" si="66"/>
        <v>0</v>
      </c>
      <c r="AH136" s="13">
        <f t="shared" si="67"/>
        <v>0</v>
      </c>
      <c r="AI136" s="13">
        <f t="shared" si="68"/>
        <v>0</v>
      </c>
      <c r="AJ136" s="12" t="s">
        <v>199</v>
      </c>
      <c r="AK136">
        <v>92</v>
      </c>
      <c r="AN136" s="20" t="s">
        <v>189</v>
      </c>
      <c r="AO136" s="23">
        <v>62350</v>
      </c>
      <c r="AP136" s="23">
        <v>50475</v>
      </c>
      <c r="AQ136" s="23">
        <v>41170</v>
      </c>
      <c r="AR136" s="23">
        <v>65275</v>
      </c>
      <c r="AS136" s="23">
        <v>45125</v>
      </c>
      <c r="AT136" s="23">
        <v>51900</v>
      </c>
      <c r="AU136" s="23">
        <v>48850</v>
      </c>
      <c r="AW136">
        <f t="shared" si="69"/>
        <v>365145</v>
      </c>
    </row>
    <row r="137" spans="1:49" x14ac:dyDescent="0.35">
      <c r="A137" t="s">
        <v>33</v>
      </c>
      <c r="B137" t="s">
        <v>150</v>
      </c>
      <c r="C137" t="s">
        <v>174</v>
      </c>
      <c r="D137" s="12">
        <v>40</v>
      </c>
      <c r="E137" s="12">
        <f>VLOOKUP(C137,Information!$B$24:$C$42,2)</f>
        <v>3.2</v>
      </c>
      <c r="F137" s="12">
        <f t="shared" si="47"/>
        <v>128</v>
      </c>
      <c r="G137" s="12">
        <v>290</v>
      </c>
      <c r="H137" s="13">
        <v>5</v>
      </c>
      <c r="I137" s="13">
        <f t="shared" si="48"/>
        <v>1450</v>
      </c>
      <c r="J137" s="13">
        <f t="shared" si="49"/>
        <v>640</v>
      </c>
      <c r="K137" s="13">
        <f t="shared" si="50"/>
        <v>810</v>
      </c>
      <c r="L137" s="13"/>
      <c r="M137" s="13">
        <f t="shared" si="51"/>
        <v>0</v>
      </c>
      <c r="N137" s="13">
        <f t="shared" si="52"/>
        <v>0</v>
      </c>
      <c r="O137" s="13">
        <f t="shared" si="53"/>
        <v>0</v>
      </c>
      <c r="P137" s="13"/>
      <c r="Q137" s="13">
        <f t="shared" si="54"/>
        <v>0</v>
      </c>
      <c r="R137" s="13">
        <f t="shared" si="55"/>
        <v>0</v>
      </c>
      <c r="S137" s="13">
        <f t="shared" si="56"/>
        <v>0</v>
      </c>
      <c r="T137" s="13"/>
      <c r="U137" s="13">
        <f t="shared" si="57"/>
        <v>0</v>
      </c>
      <c r="V137" s="13">
        <f t="shared" si="58"/>
        <v>0</v>
      </c>
      <c r="W137" s="13">
        <f t="shared" si="59"/>
        <v>0</v>
      </c>
      <c r="X137" s="13"/>
      <c r="Y137" s="13">
        <f t="shared" si="60"/>
        <v>0</v>
      </c>
      <c r="Z137" s="13">
        <f t="shared" si="61"/>
        <v>0</v>
      </c>
      <c r="AA137" s="13">
        <f t="shared" si="62"/>
        <v>0</v>
      </c>
      <c r="AB137" s="13"/>
      <c r="AC137" s="13">
        <f t="shared" si="63"/>
        <v>0</v>
      </c>
      <c r="AD137" s="13">
        <f t="shared" si="64"/>
        <v>0</v>
      </c>
      <c r="AE137" s="13">
        <f t="shared" si="65"/>
        <v>0</v>
      </c>
      <c r="AF137" s="13"/>
      <c r="AG137" s="13">
        <f t="shared" si="66"/>
        <v>0</v>
      </c>
      <c r="AH137" s="13">
        <f t="shared" si="67"/>
        <v>0</v>
      </c>
      <c r="AI137" s="13">
        <f t="shared" si="68"/>
        <v>0</v>
      </c>
      <c r="AJ137" s="12" t="s">
        <v>199</v>
      </c>
      <c r="AK137">
        <v>95</v>
      </c>
      <c r="AN137" s="20" t="s">
        <v>100</v>
      </c>
      <c r="AO137" s="23">
        <v>126395</v>
      </c>
      <c r="AP137" s="23">
        <v>90675</v>
      </c>
      <c r="AQ137" s="23">
        <v>27870</v>
      </c>
      <c r="AR137" s="23">
        <v>17480</v>
      </c>
      <c r="AS137" s="23">
        <v>30930</v>
      </c>
      <c r="AT137" s="23">
        <v>61800</v>
      </c>
      <c r="AU137" s="23">
        <v>60920</v>
      </c>
      <c r="AW137">
        <f t="shared" si="69"/>
        <v>416070</v>
      </c>
    </row>
    <row r="138" spans="1:49" x14ac:dyDescent="0.35">
      <c r="A138" t="s">
        <v>33</v>
      </c>
      <c r="B138" t="s">
        <v>150</v>
      </c>
      <c r="C138" t="s">
        <v>191</v>
      </c>
      <c r="D138" s="12">
        <v>40</v>
      </c>
      <c r="E138" s="12">
        <f>VLOOKUP(C138,Information!$B$24:$C$42,2)</f>
        <v>3.2</v>
      </c>
      <c r="F138" s="12">
        <f t="shared" si="47"/>
        <v>128</v>
      </c>
      <c r="G138" s="12">
        <v>290</v>
      </c>
      <c r="H138" s="13"/>
      <c r="I138" s="13">
        <f t="shared" si="48"/>
        <v>0</v>
      </c>
      <c r="J138" s="13">
        <f t="shared" si="49"/>
        <v>0</v>
      </c>
      <c r="K138" s="13">
        <f t="shared" si="50"/>
        <v>0</v>
      </c>
      <c r="L138" s="13">
        <v>1</v>
      </c>
      <c r="M138" s="13">
        <f t="shared" si="51"/>
        <v>290</v>
      </c>
      <c r="N138" s="13">
        <f t="shared" si="52"/>
        <v>128</v>
      </c>
      <c r="O138" s="13">
        <f t="shared" si="53"/>
        <v>162</v>
      </c>
      <c r="P138" s="13"/>
      <c r="Q138" s="13">
        <f t="shared" si="54"/>
        <v>0</v>
      </c>
      <c r="R138" s="13">
        <f t="shared" si="55"/>
        <v>0</v>
      </c>
      <c r="S138" s="13">
        <f t="shared" si="56"/>
        <v>0</v>
      </c>
      <c r="T138" s="13"/>
      <c r="U138" s="13">
        <f t="shared" si="57"/>
        <v>0</v>
      </c>
      <c r="V138" s="13">
        <f t="shared" si="58"/>
        <v>0</v>
      </c>
      <c r="W138" s="13">
        <f t="shared" si="59"/>
        <v>0</v>
      </c>
      <c r="X138" s="13"/>
      <c r="Y138" s="13">
        <f t="shared" si="60"/>
        <v>0</v>
      </c>
      <c r="Z138" s="13">
        <f t="shared" si="61"/>
        <v>0</v>
      </c>
      <c r="AA138" s="13">
        <f t="shared" si="62"/>
        <v>0</v>
      </c>
      <c r="AB138" s="13"/>
      <c r="AC138" s="13">
        <f t="shared" si="63"/>
        <v>0</v>
      </c>
      <c r="AD138" s="13">
        <f t="shared" si="64"/>
        <v>0</v>
      </c>
      <c r="AE138" s="13">
        <f t="shared" si="65"/>
        <v>0</v>
      </c>
      <c r="AF138" s="13"/>
      <c r="AG138" s="13">
        <f t="shared" si="66"/>
        <v>0</v>
      </c>
      <c r="AH138" s="13">
        <f t="shared" si="67"/>
        <v>0</v>
      </c>
      <c r="AI138" s="13">
        <f t="shared" si="68"/>
        <v>0</v>
      </c>
      <c r="AJ138" s="12" t="s">
        <v>199</v>
      </c>
      <c r="AK138">
        <v>90</v>
      </c>
      <c r="AN138" s="20" t="s">
        <v>101</v>
      </c>
      <c r="AO138" s="23">
        <v>175034</v>
      </c>
      <c r="AP138" s="23">
        <v>142102</v>
      </c>
      <c r="AQ138" s="23">
        <v>275212</v>
      </c>
      <c r="AR138" s="23">
        <v>0</v>
      </c>
      <c r="AS138" s="23">
        <v>0</v>
      </c>
      <c r="AT138" s="23">
        <v>0</v>
      </c>
      <c r="AU138" s="23">
        <v>0</v>
      </c>
      <c r="AW138">
        <f t="shared" si="69"/>
        <v>592348</v>
      </c>
    </row>
    <row r="139" spans="1:49" x14ac:dyDescent="0.35">
      <c r="A139" t="s">
        <v>34</v>
      </c>
      <c r="B139" t="s">
        <v>151</v>
      </c>
      <c r="C139" t="s">
        <v>157</v>
      </c>
      <c r="D139" s="12">
        <v>47</v>
      </c>
      <c r="E139" s="12">
        <f>VLOOKUP(C139,Information!$B$24:$C$42,2)</f>
        <v>2.8</v>
      </c>
      <c r="F139" s="12">
        <f t="shared" si="47"/>
        <v>131.6</v>
      </c>
      <c r="G139" s="12">
        <v>315</v>
      </c>
      <c r="H139" s="13">
        <v>0</v>
      </c>
      <c r="I139" s="13">
        <f t="shared" si="48"/>
        <v>0</v>
      </c>
      <c r="J139" s="13">
        <f t="shared" si="49"/>
        <v>0</v>
      </c>
      <c r="K139" s="13">
        <f t="shared" si="50"/>
        <v>0</v>
      </c>
      <c r="L139" s="13">
        <v>0</v>
      </c>
      <c r="M139" s="13">
        <f t="shared" si="51"/>
        <v>0</v>
      </c>
      <c r="N139" s="13">
        <f t="shared" si="52"/>
        <v>0</v>
      </c>
      <c r="O139" s="13">
        <f t="shared" si="53"/>
        <v>0</v>
      </c>
      <c r="P139" s="13">
        <v>0</v>
      </c>
      <c r="Q139" s="13">
        <f t="shared" si="54"/>
        <v>0</v>
      </c>
      <c r="R139" s="13">
        <f t="shared" si="55"/>
        <v>0</v>
      </c>
      <c r="S139" s="13">
        <f t="shared" si="56"/>
        <v>0</v>
      </c>
      <c r="T139" s="13">
        <v>1</v>
      </c>
      <c r="U139" s="13">
        <f t="shared" si="57"/>
        <v>315</v>
      </c>
      <c r="V139" s="13">
        <f t="shared" si="58"/>
        <v>131.6</v>
      </c>
      <c r="W139" s="13">
        <f t="shared" si="59"/>
        <v>183.4</v>
      </c>
      <c r="X139" s="13">
        <v>0</v>
      </c>
      <c r="Y139" s="13">
        <f t="shared" si="60"/>
        <v>0</v>
      </c>
      <c r="Z139" s="13">
        <f t="shared" si="61"/>
        <v>0</v>
      </c>
      <c r="AA139" s="13">
        <f t="shared" si="62"/>
        <v>0</v>
      </c>
      <c r="AB139" s="13"/>
      <c r="AC139" s="13">
        <f t="shared" si="63"/>
        <v>0</v>
      </c>
      <c r="AD139" s="13">
        <f t="shared" si="64"/>
        <v>0</v>
      </c>
      <c r="AE139" s="13">
        <f t="shared" si="65"/>
        <v>0</v>
      </c>
      <c r="AF139" s="13"/>
      <c r="AG139" s="13">
        <f t="shared" si="66"/>
        <v>0</v>
      </c>
      <c r="AH139" s="13">
        <f t="shared" si="67"/>
        <v>0</v>
      </c>
      <c r="AI139" s="13">
        <f t="shared" si="68"/>
        <v>0</v>
      </c>
      <c r="AJ139" s="12" t="s">
        <v>199</v>
      </c>
      <c r="AK139">
        <v>93</v>
      </c>
      <c r="AN139" s="20" t="s">
        <v>144</v>
      </c>
      <c r="AO139" s="23">
        <v>44319</v>
      </c>
      <c r="AP139" s="23">
        <v>29982</v>
      </c>
      <c r="AQ139" s="23">
        <v>24734</v>
      </c>
      <c r="AR139" s="23">
        <v>35983</v>
      </c>
      <c r="AS139" s="23">
        <v>47212</v>
      </c>
      <c r="AT139" s="23">
        <v>72074</v>
      </c>
      <c r="AU139" s="23">
        <v>39847</v>
      </c>
      <c r="AW139">
        <f t="shared" si="69"/>
        <v>294151</v>
      </c>
    </row>
    <row r="140" spans="1:49" x14ac:dyDescent="0.35">
      <c r="A140" t="s">
        <v>34</v>
      </c>
      <c r="B140" t="s">
        <v>151</v>
      </c>
      <c r="C140" t="s">
        <v>158</v>
      </c>
      <c r="D140" s="12">
        <v>47</v>
      </c>
      <c r="E140" s="12">
        <f>VLOOKUP(C140,Information!$B$24:$C$42,2)</f>
        <v>3</v>
      </c>
      <c r="F140" s="12">
        <f t="shared" si="47"/>
        <v>141</v>
      </c>
      <c r="G140" s="12">
        <v>340</v>
      </c>
      <c r="H140" s="13">
        <v>1</v>
      </c>
      <c r="I140" s="13">
        <f t="shared" si="48"/>
        <v>340</v>
      </c>
      <c r="J140" s="13">
        <f t="shared" si="49"/>
        <v>141</v>
      </c>
      <c r="K140" s="13">
        <f t="shared" si="50"/>
        <v>199</v>
      </c>
      <c r="L140" s="13"/>
      <c r="M140" s="13">
        <f t="shared" si="51"/>
        <v>0</v>
      </c>
      <c r="N140" s="13">
        <f t="shared" si="52"/>
        <v>0</v>
      </c>
      <c r="O140" s="13">
        <f t="shared" si="53"/>
        <v>0</v>
      </c>
      <c r="P140" s="13"/>
      <c r="Q140" s="13">
        <f t="shared" si="54"/>
        <v>0</v>
      </c>
      <c r="R140" s="13">
        <f t="shared" si="55"/>
        <v>0</v>
      </c>
      <c r="S140" s="13">
        <f t="shared" si="56"/>
        <v>0</v>
      </c>
      <c r="T140" s="13"/>
      <c r="U140" s="13">
        <f t="shared" si="57"/>
        <v>0</v>
      </c>
      <c r="V140" s="13">
        <f t="shared" si="58"/>
        <v>0</v>
      </c>
      <c r="W140" s="13">
        <f t="shared" si="59"/>
        <v>0</v>
      </c>
      <c r="X140" s="13"/>
      <c r="Y140" s="13">
        <f t="shared" si="60"/>
        <v>0</v>
      </c>
      <c r="Z140" s="13">
        <f t="shared" si="61"/>
        <v>0</v>
      </c>
      <c r="AA140" s="13">
        <f t="shared" si="62"/>
        <v>0</v>
      </c>
      <c r="AB140" s="13"/>
      <c r="AC140" s="13">
        <f t="shared" si="63"/>
        <v>0</v>
      </c>
      <c r="AD140" s="13">
        <f t="shared" si="64"/>
        <v>0</v>
      </c>
      <c r="AE140" s="13">
        <f t="shared" si="65"/>
        <v>0</v>
      </c>
      <c r="AF140" s="13"/>
      <c r="AG140" s="13">
        <f t="shared" si="66"/>
        <v>0</v>
      </c>
      <c r="AH140" s="13">
        <f t="shared" si="67"/>
        <v>0</v>
      </c>
      <c r="AI140" s="13">
        <f t="shared" si="68"/>
        <v>0</v>
      </c>
      <c r="AJ140" s="12" t="s">
        <v>199</v>
      </c>
      <c r="AK140">
        <v>91</v>
      </c>
      <c r="AN140" s="20" t="s">
        <v>160</v>
      </c>
      <c r="AO140" s="23">
        <v>69600</v>
      </c>
      <c r="AP140" s="23">
        <v>81880</v>
      </c>
      <c r="AQ140" s="23">
        <v>81360</v>
      </c>
      <c r="AR140" s="23">
        <v>53250</v>
      </c>
      <c r="AS140" s="23">
        <v>69060</v>
      </c>
      <c r="AT140" s="23">
        <v>67500</v>
      </c>
      <c r="AU140" s="23">
        <v>75960</v>
      </c>
      <c r="AW140">
        <f t="shared" si="69"/>
        <v>498610</v>
      </c>
    </row>
    <row r="141" spans="1:49" x14ac:dyDescent="0.35">
      <c r="A141" t="s">
        <v>34</v>
      </c>
      <c r="B141" t="s">
        <v>151</v>
      </c>
      <c r="C141" t="s">
        <v>174</v>
      </c>
      <c r="D141" s="12">
        <v>47</v>
      </c>
      <c r="E141" s="12">
        <f>VLOOKUP(C141,Information!$B$24:$C$42,2)</f>
        <v>3.2</v>
      </c>
      <c r="F141" s="12">
        <f t="shared" si="47"/>
        <v>150.4</v>
      </c>
      <c r="G141" s="12">
        <v>370</v>
      </c>
      <c r="H141" s="13"/>
      <c r="I141" s="13">
        <f t="shared" si="48"/>
        <v>0</v>
      </c>
      <c r="J141" s="13">
        <f t="shared" si="49"/>
        <v>0</v>
      </c>
      <c r="K141" s="13">
        <f t="shared" si="50"/>
        <v>0</v>
      </c>
      <c r="L141" s="13">
        <v>1</v>
      </c>
      <c r="M141" s="13">
        <f t="shared" si="51"/>
        <v>370</v>
      </c>
      <c r="N141" s="13">
        <f t="shared" si="52"/>
        <v>150.4</v>
      </c>
      <c r="O141" s="13">
        <f t="shared" si="53"/>
        <v>219.6</v>
      </c>
      <c r="P141" s="13"/>
      <c r="Q141" s="13">
        <f t="shared" si="54"/>
        <v>0</v>
      </c>
      <c r="R141" s="13">
        <f t="shared" si="55"/>
        <v>0</v>
      </c>
      <c r="S141" s="13">
        <f t="shared" si="56"/>
        <v>0</v>
      </c>
      <c r="T141" s="13"/>
      <c r="U141" s="13">
        <f t="shared" si="57"/>
        <v>0</v>
      </c>
      <c r="V141" s="13">
        <f t="shared" si="58"/>
        <v>0</v>
      </c>
      <c r="W141" s="13">
        <f t="shared" si="59"/>
        <v>0</v>
      </c>
      <c r="X141" s="13"/>
      <c r="Y141" s="13">
        <f t="shared" si="60"/>
        <v>0</v>
      </c>
      <c r="Z141" s="13">
        <f t="shared" si="61"/>
        <v>0</v>
      </c>
      <c r="AA141" s="13">
        <f t="shared" si="62"/>
        <v>0</v>
      </c>
      <c r="AB141" s="13"/>
      <c r="AC141" s="13">
        <f t="shared" si="63"/>
        <v>0</v>
      </c>
      <c r="AD141" s="13">
        <f t="shared" si="64"/>
        <v>0</v>
      </c>
      <c r="AE141" s="13">
        <f t="shared" si="65"/>
        <v>0</v>
      </c>
      <c r="AF141" s="13"/>
      <c r="AG141" s="13">
        <f t="shared" si="66"/>
        <v>0</v>
      </c>
      <c r="AH141" s="13">
        <f t="shared" si="67"/>
        <v>0</v>
      </c>
      <c r="AI141" s="13">
        <f t="shared" si="68"/>
        <v>0</v>
      </c>
      <c r="AJ141" s="12" t="s">
        <v>199</v>
      </c>
      <c r="AK141">
        <v>93</v>
      </c>
      <c r="AN141" s="20" t="s">
        <v>161</v>
      </c>
      <c r="AO141" s="23">
        <v>52000</v>
      </c>
      <c r="AP141" s="23">
        <v>50000</v>
      </c>
      <c r="AQ141" s="23">
        <v>32000</v>
      </c>
      <c r="AR141" s="23">
        <v>30000</v>
      </c>
      <c r="AS141" s="23">
        <v>48000</v>
      </c>
      <c r="AT141" s="23">
        <v>82000</v>
      </c>
      <c r="AU141" s="23">
        <v>79200</v>
      </c>
      <c r="AW141">
        <f t="shared" si="69"/>
        <v>373200</v>
      </c>
    </row>
    <row r="142" spans="1:49" x14ac:dyDescent="0.35">
      <c r="A142" t="s">
        <v>34</v>
      </c>
      <c r="B142" t="s">
        <v>151</v>
      </c>
      <c r="C142" t="s">
        <v>171</v>
      </c>
      <c r="D142" s="12">
        <v>47</v>
      </c>
      <c r="E142" s="12">
        <f>VLOOKUP(C142,Information!$B$24:$C$42,2)</f>
        <v>3.2</v>
      </c>
      <c r="F142" s="12">
        <f t="shared" si="47"/>
        <v>150.4</v>
      </c>
      <c r="G142" s="12">
        <v>370</v>
      </c>
      <c r="H142" s="13">
        <v>1</v>
      </c>
      <c r="I142" s="13">
        <f t="shared" si="48"/>
        <v>370</v>
      </c>
      <c r="J142" s="13">
        <f t="shared" si="49"/>
        <v>150.4</v>
      </c>
      <c r="K142" s="13">
        <f t="shared" si="50"/>
        <v>219.6</v>
      </c>
      <c r="L142" s="13"/>
      <c r="M142" s="13">
        <f t="shared" si="51"/>
        <v>0</v>
      </c>
      <c r="N142" s="13">
        <f t="shared" si="52"/>
        <v>0</v>
      </c>
      <c r="O142" s="13">
        <f t="shared" si="53"/>
        <v>0</v>
      </c>
      <c r="P142" s="13"/>
      <c r="Q142" s="13">
        <f t="shared" si="54"/>
        <v>0</v>
      </c>
      <c r="R142" s="13">
        <f t="shared" si="55"/>
        <v>0</v>
      </c>
      <c r="S142" s="13">
        <f t="shared" si="56"/>
        <v>0</v>
      </c>
      <c r="T142" s="13"/>
      <c r="U142" s="13">
        <f t="shared" si="57"/>
        <v>0</v>
      </c>
      <c r="V142" s="13">
        <f t="shared" si="58"/>
        <v>0</v>
      </c>
      <c r="W142" s="13">
        <f t="shared" si="59"/>
        <v>0</v>
      </c>
      <c r="X142" s="13"/>
      <c r="Y142" s="13">
        <f t="shared" si="60"/>
        <v>0</v>
      </c>
      <c r="Z142" s="13">
        <f t="shared" si="61"/>
        <v>0</v>
      </c>
      <c r="AA142" s="13">
        <f t="shared" si="62"/>
        <v>0</v>
      </c>
      <c r="AB142" s="13"/>
      <c r="AC142" s="13">
        <f t="shared" si="63"/>
        <v>0</v>
      </c>
      <c r="AD142" s="13">
        <f t="shared" si="64"/>
        <v>0</v>
      </c>
      <c r="AE142" s="13">
        <f t="shared" si="65"/>
        <v>0</v>
      </c>
      <c r="AF142" s="13"/>
      <c r="AG142" s="13">
        <f t="shared" si="66"/>
        <v>0</v>
      </c>
      <c r="AH142" s="13">
        <f t="shared" si="67"/>
        <v>0</v>
      </c>
      <c r="AI142" s="13">
        <f t="shared" si="68"/>
        <v>0</v>
      </c>
      <c r="AJ142" s="12" t="s">
        <v>199</v>
      </c>
      <c r="AK142">
        <v>99</v>
      </c>
      <c r="AN142" s="20" t="s">
        <v>96</v>
      </c>
      <c r="AO142" s="23">
        <v>79795</v>
      </c>
      <c r="AP142" s="23">
        <v>60810</v>
      </c>
      <c r="AQ142" s="23">
        <v>72725</v>
      </c>
      <c r="AR142" s="23">
        <v>81250</v>
      </c>
      <c r="AS142" s="23">
        <v>92110</v>
      </c>
      <c r="AT142" s="23">
        <v>87190</v>
      </c>
      <c r="AU142" s="23">
        <v>76105</v>
      </c>
      <c r="AW142">
        <f t="shared" si="69"/>
        <v>549985</v>
      </c>
    </row>
    <row r="143" spans="1:49" x14ac:dyDescent="0.35">
      <c r="A143" t="s">
        <v>35</v>
      </c>
      <c r="B143" t="s">
        <v>152</v>
      </c>
      <c r="C143" t="s">
        <v>157</v>
      </c>
      <c r="D143" s="12">
        <v>55</v>
      </c>
      <c r="E143" s="12">
        <f>VLOOKUP(C143,Information!$B$24:$C$42,2)</f>
        <v>2.8</v>
      </c>
      <c r="F143" s="12">
        <f t="shared" si="47"/>
        <v>154</v>
      </c>
      <c r="G143" s="12">
        <v>450</v>
      </c>
      <c r="H143" s="13">
        <v>7</v>
      </c>
      <c r="I143" s="13">
        <f t="shared" si="48"/>
        <v>3150</v>
      </c>
      <c r="J143" s="13">
        <f t="shared" si="49"/>
        <v>1078</v>
      </c>
      <c r="K143" s="13">
        <f t="shared" si="50"/>
        <v>2072</v>
      </c>
      <c r="L143" s="13">
        <v>2</v>
      </c>
      <c r="M143" s="13">
        <f t="shared" si="51"/>
        <v>900</v>
      </c>
      <c r="N143" s="13">
        <f t="shared" si="52"/>
        <v>308</v>
      </c>
      <c r="O143" s="13">
        <f t="shared" si="53"/>
        <v>592</v>
      </c>
      <c r="P143" s="13">
        <v>3</v>
      </c>
      <c r="Q143" s="13">
        <f t="shared" si="54"/>
        <v>1350</v>
      </c>
      <c r="R143" s="13">
        <f t="shared" si="55"/>
        <v>462</v>
      </c>
      <c r="S143" s="13">
        <f t="shared" si="56"/>
        <v>888</v>
      </c>
      <c r="T143" s="13">
        <v>1</v>
      </c>
      <c r="U143" s="13">
        <f t="shared" si="57"/>
        <v>450</v>
      </c>
      <c r="V143" s="13">
        <f t="shared" si="58"/>
        <v>154</v>
      </c>
      <c r="W143" s="13">
        <f t="shared" si="59"/>
        <v>296</v>
      </c>
      <c r="X143" s="13">
        <v>8</v>
      </c>
      <c r="Y143" s="13">
        <f t="shared" si="60"/>
        <v>3600</v>
      </c>
      <c r="Z143" s="13">
        <f t="shared" si="61"/>
        <v>1232</v>
      </c>
      <c r="AA143" s="13">
        <f t="shared" si="62"/>
        <v>2368</v>
      </c>
      <c r="AB143" s="13"/>
      <c r="AC143" s="13">
        <f t="shared" si="63"/>
        <v>0</v>
      </c>
      <c r="AD143" s="13">
        <f t="shared" si="64"/>
        <v>0</v>
      </c>
      <c r="AE143" s="13">
        <f t="shared" si="65"/>
        <v>0</v>
      </c>
      <c r="AF143" s="13"/>
      <c r="AG143" s="13">
        <f t="shared" si="66"/>
        <v>0</v>
      </c>
      <c r="AH143" s="13">
        <f t="shared" si="67"/>
        <v>0</v>
      </c>
      <c r="AI143" s="13">
        <f t="shared" si="68"/>
        <v>0</v>
      </c>
      <c r="AJ143" s="12" t="s">
        <v>199</v>
      </c>
      <c r="AK143">
        <v>95</v>
      </c>
      <c r="AN143" s="20" t="s">
        <v>98</v>
      </c>
      <c r="AO143" s="23">
        <v>135935</v>
      </c>
      <c r="AP143" s="23">
        <v>132460</v>
      </c>
      <c r="AQ143" s="23">
        <v>151480</v>
      </c>
      <c r="AR143" s="23">
        <v>183180</v>
      </c>
      <c r="AS143" s="23">
        <v>236030</v>
      </c>
      <c r="AT143" s="23">
        <v>229085</v>
      </c>
      <c r="AU143" s="23">
        <v>212995</v>
      </c>
      <c r="AW143">
        <f t="shared" si="69"/>
        <v>1281165</v>
      </c>
    </row>
    <row r="144" spans="1:49" x14ac:dyDescent="0.35">
      <c r="A144" t="s">
        <v>35</v>
      </c>
      <c r="B144" t="s">
        <v>152</v>
      </c>
      <c r="C144" t="s">
        <v>158</v>
      </c>
      <c r="D144" s="12">
        <v>55</v>
      </c>
      <c r="E144" s="12">
        <f>VLOOKUP(C144,Information!$B$24:$C$42,2)</f>
        <v>3</v>
      </c>
      <c r="F144" s="12">
        <f t="shared" si="47"/>
        <v>165</v>
      </c>
      <c r="G144" s="12">
        <v>470</v>
      </c>
      <c r="H144" s="13">
        <v>2</v>
      </c>
      <c r="I144" s="13">
        <f t="shared" si="48"/>
        <v>940</v>
      </c>
      <c r="J144" s="13">
        <f t="shared" si="49"/>
        <v>330</v>
      </c>
      <c r="K144" s="13">
        <f t="shared" si="50"/>
        <v>610</v>
      </c>
      <c r="L144" s="13"/>
      <c r="M144" s="13">
        <f t="shared" si="51"/>
        <v>0</v>
      </c>
      <c r="N144" s="13">
        <f t="shared" si="52"/>
        <v>0</v>
      </c>
      <c r="O144" s="13">
        <f t="shared" si="53"/>
        <v>0</v>
      </c>
      <c r="P144" s="13"/>
      <c r="Q144" s="13">
        <f t="shared" si="54"/>
        <v>0</v>
      </c>
      <c r="R144" s="13">
        <f t="shared" si="55"/>
        <v>0</v>
      </c>
      <c r="S144" s="13">
        <f t="shared" si="56"/>
        <v>0</v>
      </c>
      <c r="T144" s="13"/>
      <c r="U144" s="13">
        <f t="shared" si="57"/>
        <v>0</v>
      </c>
      <c r="V144" s="13">
        <f t="shared" si="58"/>
        <v>0</v>
      </c>
      <c r="W144" s="13">
        <f t="shared" si="59"/>
        <v>0</v>
      </c>
      <c r="X144" s="13"/>
      <c r="Y144" s="13">
        <f t="shared" si="60"/>
        <v>0</v>
      </c>
      <c r="Z144" s="13">
        <f t="shared" si="61"/>
        <v>0</v>
      </c>
      <c r="AA144" s="13">
        <f t="shared" si="62"/>
        <v>0</v>
      </c>
      <c r="AB144" s="13"/>
      <c r="AC144" s="13">
        <f t="shared" si="63"/>
        <v>0</v>
      </c>
      <c r="AD144" s="13">
        <f t="shared" si="64"/>
        <v>0</v>
      </c>
      <c r="AE144" s="13">
        <f t="shared" si="65"/>
        <v>0</v>
      </c>
      <c r="AF144" s="13"/>
      <c r="AG144" s="13">
        <f t="shared" si="66"/>
        <v>0</v>
      </c>
      <c r="AH144" s="13">
        <f t="shared" si="67"/>
        <v>0</v>
      </c>
      <c r="AI144" s="13">
        <f t="shared" si="68"/>
        <v>0</v>
      </c>
      <c r="AJ144" s="12" t="s">
        <v>199</v>
      </c>
      <c r="AK144">
        <v>96</v>
      </c>
      <c r="AN144" s="20" t="s">
        <v>106</v>
      </c>
      <c r="AO144" s="23">
        <v>10500</v>
      </c>
      <c r="AP144" s="23">
        <v>9390</v>
      </c>
      <c r="AQ144" s="23">
        <v>1440</v>
      </c>
      <c r="AR144" s="23">
        <v>840</v>
      </c>
      <c r="AS144" s="23">
        <v>8520</v>
      </c>
      <c r="AT144" s="23">
        <v>3480</v>
      </c>
      <c r="AU144" s="23">
        <v>3720</v>
      </c>
      <c r="AW144">
        <f t="shared" si="69"/>
        <v>37890</v>
      </c>
    </row>
    <row r="145" spans="1:49" x14ac:dyDescent="0.35">
      <c r="A145" t="s">
        <v>35</v>
      </c>
      <c r="B145" t="s">
        <v>152</v>
      </c>
      <c r="C145" t="s">
        <v>174</v>
      </c>
      <c r="D145" s="12">
        <v>55</v>
      </c>
      <c r="E145" s="12">
        <f>VLOOKUP(C145,Information!$B$24:$C$42,2)</f>
        <v>3.2</v>
      </c>
      <c r="F145" s="12">
        <f t="shared" si="47"/>
        <v>176</v>
      </c>
      <c r="G145" s="12">
        <v>500</v>
      </c>
      <c r="H145" s="13"/>
      <c r="I145" s="13">
        <f t="shared" si="48"/>
        <v>0</v>
      </c>
      <c r="J145" s="13">
        <f t="shared" si="49"/>
        <v>0</v>
      </c>
      <c r="K145" s="13">
        <f t="shared" si="50"/>
        <v>0</v>
      </c>
      <c r="L145" s="13">
        <v>1</v>
      </c>
      <c r="M145" s="13">
        <f t="shared" si="51"/>
        <v>500</v>
      </c>
      <c r="N145" s="13">
        <f t="shared" si="52"/>
        <v>176</v>
      </c>
      <c r="O145" s="13">
        <f t="shared" si="53"/>
        <v>324</v>
      </c>
      <c r="P145" s="13"/>
      <c r="Q145" s="13">
        <f t="shared" si="54"/>
        <v>0</v>
      </c>
      <c r="R145" s="13">
        <f t="shared" si="55"/>
        <v>0</v>
      </c>
      <c r="S145" s="13">
        <f t="shared" si="56"/>
        <v>0</v>
      </c>
      <c r="T145" s="13"/>
      <c r="U145" s="13">
        <f t="shared" si="57"/>
        <v>0</v>
      </c>
      <c r="V145" s="13">
        <f t="shared" si="58"/>
        <v>0</v>
      </c>
      <c r="W145" s="13">
        <f t="shared" si="59"/>
        <v>0</v>
      </c>
      <c r="X145" s="13"/>
      <c r="Y145" s="13">
        <f t="shared" si="60"/>
        <v>0</v>
      </c>
      <c r="Z145" s="13">
        <f t="shared" si="61"/>
        <v>0</v>
      </c>
      <c r="AA145" s="13">
        <f t="shared" si="62"/>
        <v>0</v>
      </c>
      <c r="AB145" s="13"/>
      <c r="AC145" s="13">
        <f t="shared" si="63"/>
        <v>0</v>
      </c>
      <c r="AD145" s="13">
        <f t="shared" si="64"/>
        <v>0</v>
      </c>
      <c r="AE145" s="13">
        <f t="shared" si="65"/>
        <v>0</v>
      </c>
      <c r="AF145" s="13"/>
      <c r="AG145" s="13">
        <f t="shared" si="66"/>
        <v>0</v>
      </c>
      <c r="AH145" s="13">
        <f t="shared" si="67"/>
        <v>0</v>
      </c>
      <c r="AI145" s="13">
        <f t="shared" si="68"/>
        <v>0</v>
      </c>
      <c r="AJ145" s="12" t="s">
        <v>199</v>
      </c>
      <c r="AK145">
        <v>93</v>
      </c>
      <c r="AN145" s="20" t="s">
        <v>143</v>
      </c>
      <c r="AO145" s="23">
        <v>48634</v>
      </c>
      <c r="AP145" s="23">
        <v>56009</v>
      </c>
      <c r="AQ145" s="23">
        <v>29079</v>
      </c>
      <c r="AR145" s="23">
        <v>77185</v>
      </c>
      <c r="AS145" s="23">
        <v>91545</v>
      </c>
      <c r="AT145" s="23">
        <v>25848</v>
      </c>
      <c r="AU145" s="23">
        <v>7539</v>
      </c>
      <c r="AW145">
        <f t="shared" si="69"/>
        <v>335839</v>
      </c>
    </row>
    <row r="146" spans="1:49" x14ac:dyDescent="0.35">
      <c r="A146" t="s">
        <v>35</v>
      </c>
      <c r="B146" t="s">
        <v>152</v>
      </c>
      <c r="C146" t="s">
        <v>171</v>
      </c>
      <c r="D146" s="12">
        <v>55</v>
      </c>
      <c r="E146" s="12">
        <f>VLOOKUP(C146,Information!$B$24:$C$42,2)</f>
        <v>3.2</v>
      </c>
      <c r="F146" s="12">
        <f t="shared" si="47"/>
        <v>176</v>
      </c>
      <c r="G146" s="12">
        <v>500</v>
      </c>
      <c r="H146" s="13">
        <v>1</v>
      </c>
      <c r="I146" s="13">
        <f t="shared" si="48"/>
        <v>500</v>
      </c>
      <c r="J146" s="13">
        <f t="shared" si="49"/>
        <v>176</v>
      </c>
      <c r="K146" s="13">
        <f t="shared" si="50"/>
        <v>324</v>
      </c>
      <c r="L146" s="13"/>
      <c r="M146" s="13">
        <f t="shared" si="51"/>
        <v>0</v>
      </c>
      <c r="N146" s="13">
        <f t="shared" si="52"/>
        <v>0</v>
      </c>
      <c r="O146" s="13">
        <f t="shared" si="53"/>
        <v>0</v>
      </c>
      <c r="P146" s="13"/>
      <c r="Q146" s="13">
        <f t="shared" si="54"/>
        <v>0</v>
      </c>
      <c r="R146" s="13">
        <f t="shared" si="55"/>
        <v>0</v>
      </c>
      <c r="S146" s="13">
        <f t="shared" si="56"/>
        <v>0</v>
      </c>
      <c r="T146" s="13"/>
      <c r="U146" s="13">
        <f t="shared" si="57"/>
        <v>0</v>
      </c>
      <c r="V146" s="13">
        <f t="shared" si="58"/>
        <v>0</v>
      </c>
      <c r="W146" s="13">
        <f t="shared" si="59"/>
        <v>0</v>
      </c>
      <c r="X146" s="13"/>
      <c r="Y146" s="13">
        <f t="shared" si="60"/>
        <v>0</v>
      </c>
      <c r="Z146" s="13">
        <f t="shared" si="61"/>
        <v>0</v>
      </c>
      <c r="AA146" s="13">
        <f t="shared" si="62"/>
        <v>0</v>
      </c>
      <c r="AB146" s="13"/>
      <c r="AC146" s="13">
        <f t="shared" si="63"/>
        <v>0</v>
      </c>
      <c r="AD146" s="13">
        <f t="shared" si="64"/>
        <v>0</v>
      </c>
      <c r="AE146" s="13">
        <f t="shared" si="65"/>
        <v>0</v>
      </c>
      <c r="AF146" s="13"/>
      <c r="AG146" s="13">
        <f t="shared" si="66"/>
        <v>0</v>
      </c>
      <c r="AH146" s="13">
        <f t="shared" si="67"/>
        <v>0</v>
      </c>
      <c r="AI146" s="13">
        <f t="shared" si="68"/>
        <v>0</v>
      </c>
      <c r="AJ146" s="12" t="s">
        <v>199</v>
      </c>
      <c r="AK146">
        <v>100</v>
      </c>
      <c r="AN146" s="20" t="s">
        <v>108</v>
      </c>
      <c r="AO146" s="23">
        <v>31002</v>
      </c>
      <c r="AP146" s="23">
        <v>25154</v>
      </c>
      <c r="AQ146" s="23">
        <v>16502</v>
      </c>
      <c r="AR146" s="23">
        <v>10336</v>
      </c>
      <c r="AS146" s="23">
        <v>1280</v>
      </c>
      <c r="AT146" s="23">
        <v>0</v>
      </c>
      <c r="AU146" s="23">
        <v>0</v>
      </c>
      <c r="AW146">
        <f t="shared" si="69"/>
        <v>84274</v>
      </c>
    </row>
    <row r="147" spans="1:49" x14ac:dyDescent="0.35">
      <c r="AN147" s="20" t="s">
        <v>107</v>
      </c>
      <c r="AO147" s="23">
        <v>45840</v>
      </c>
      <c r="AP147" s="23">
        <v>33200</v>
      </c>
      <c r="AQ147" s="23">
        <v>54085</v>
      </c>
      <c r="AR147" s="23">
        <v>18725</v>
      </c>
      <c r="AS147" s="23">
        <v>30570</v>
      </c>
      <c r="AT147" s="23">
        <v>49250</v>
      </c>
      <c r="AU147" s="23">
        <v>64095</v>
      </c>
      <c r="AW147">
        <f t="shared" si="69"/>
        <v>295765</v>
      </c>
    </row>
    <row r="148" spans="1:49" x14ac:dyDescent="0.35">
      <c r="AN148" s="20" t="s">
        <v>112</v>
      </c>
      <c r="AO148" s="23">
        <v>3460</v>
      </c>
      <c r="AP148" s="23">
        <v>2115</v>
      </c>
      <c r="AQ148" s="23">
        <v>525</v>
      </c>
      <c r="AR148" s="23">
        <v>600</v>
      </c>
      <c r="AS148" s="23">
        <v>2025</v>
      </c>
      <c r="AT148" s="23">
        <v>900</v>
      </c>
      <c r="AU148" s="23">
        <v>13275</v>
      </c>
      <c r="AW148">
        <f t="shared" si="69"/>
        <v>22900</v>
      </c>
    </row>
    <row r="149" spans="1:49" x14ac:dyDescent="0.35">
      <c r="AN149" s="20" t="s">
        <v>102</v>
      </c>
      <c r="AO149" s="23">
        <v>235595</v>
      </c>
      <c r="AP149" s="23">
        <v>222860</v>
      </c>
      <c r="AQ149" s="23">
        <v>189945</v>
      </c>
      <c r="AR149" s="23">
        <v>258775</v>
      </c>
      <c r="AS149" s="23">
        <v>229680</v>
      </c>
      <c r="AT149" s="23">
        <v>253495</v>
      </c>
      <c r="AU149" s="23">
        <v>243550</v>
      </c>
      <c r="AW149">
        <f t="shared" si="69"/>
        <v>1633900</v>
      </c>
    </row>
    <row r="150" spans="1:49" x14ac:dyDescent="0.35">
      <c r="AN150" s="20" t="s">
        <v>142</v>
      </c>
      <c r="AO150" s="23">
        <v>38080</v>
      </c>
      <c r="AP150" s="23">
        <v>21505</v>
      </c>
      <c r="AQ150" s="23">
        <v>15130</v>
      </c>
      <c r="AR150" s="23">
        <v>30600</v>
      </c>
      <c r="AS150" s="23">
        <v>69360</v>
      </c>
      <c r="AT150" s="23">
        <v>34850</v>
      </c>
      <c r="AU150" s="23">
        <v>25585</v>
      </c>
      <c r="AW150">
        <f t="shared" si="69"/>
        <v>235110</v>
      </c>
    </row>
    <row r="151" spans="1:49" x14ac:dyDescent="0.35">
      <c r="AN151" s="20" t="s">
        <v>110</v>
      </c>
      <c r="AO151" s="23">
        <v>51627</v>
      </c>
      <c r="AP151" s="23">
        <v>42454</v>
      </c>
      <c r="AQ151" s="23">
        <v>30223</v>
      </c>
      <c r="AR151" s="23">
        <v>30100</v>
      </c>
      <c r="AS151" s="23">
        <v>34031</v>
      </c>
      <c r="AT151" s="23">
        <v>47727</v>
      </c>
      <c r="AU151" s="23">
        <v>40087</v>
      </c>
      <c r="AW151">
        <f t="shared" si="69"/>
        <v>276249</v>
      </c>
    </row>
    <row r="152" spans="1:49" x14ac:dyDescent="0.35">
      <c r="AN152" s="20" t="s">
        <v>103</v>
      </c>
      <c r="AO152" s="23">
        <v>17460</v>
      </c>
      <c r="AP152" s="23">
        <v>38160</v>
      </c>
      <c r="AQ152" s="23">
        <v>43065</v>
      </c>
      <c r="AR152" s="23">
        <v>33885</v>
      </c>
      <c r="AS152" s="23">
        <v>27945</v>
      </c>
      <c r="AT152" s="23">
        <v>24570</v>
      </c>
      <c r="AU152" s="23">
        <v>7290</v>
      </c>
      <c r="AW152">
        <f t="shared" si="69"/>
        <v>192375</v>
      </c>
    </row>
    <row r="153" spans="1:49" x14ac:dyDescent="0.35">
      <c r="AN153" s="20" t="s">
        <v>147</v>
      </c>
      <c r="AO153" s="23">
        <v>250</v>
      </c>
      <c r="AP153" s="23">
        <v>5720</v>
      </c>
      <c r="AQ153" s="23">
        <v>0</v>
      </c>
      <c r="AR153" s="23">
        <v>220</v>
      </c>
      <c r="AS153" s="23">
        <v>8360</v>
      </c>
      <c r="AT153" s="23">
        <v>0</v>
      </c>
      <c r="AU153" s="23">
        <v>0</v>
      </c>
      <c r="AW153">
        <f t="shared" si="69"/>
        <v>14550</v>
      </c>
    </row>
    <row r="154" spans="1:49" x14ac:dyDescent="0.35">
      <c r="AN154" s="20" t="s">
        <v>148</v>
      </c>
      <c r="AO154" s="23">
        <v>4530</v>
      </c>
      <c r="AP154" s="23">
        <v>11960</v>
      </c>
      <c r="AQ154" s="23">
        <v>12240</v>
      </c>
      <c r="AR154" s="23">
        <v>680</v>
      </c>
      <c r="AS154" s="23">
        <v>0</v>
      </c>
      <c r="AT154" s="23">
        <v>0</v>
      </c>
      <c r="AU154" s="23">
        <v>0</v>
      </c>
      <c r="AW154">
        <f t="shared" si="69"/>
        <v>29410</v>
      </c>
    </row>
    <row r="155" spans="1:49" x14ac:dyDescent="0.35">
      <c r="AN155" s="20" t="s">
        <v>105</v>
      </c>
      <c r="AO155" s="23">
        <v>67360</v>
      </c>
      <c r="AP155" s="23">
        <v>45360</v>
      </c>
      <c r="AQ155" s="23">
        <v>26075</v>
      </c>
      <c r="AR155" s="23">
        <v>61675</v>
      </c>
      <c r="AS155" s="23">
        <v>72500</v>
      </c>
      <c r="AT155" s="23">
        <v>81375</v>
      </c>
      <c r="AU155" s="23">
        <v>71425</v>
      </c>
      <c r="AW155">
        <f t="shared" si="69"/>
        <v>425770</v>
      </c>
    </row>
    <row r="156" spans="1:49" x14ac:dyDescent="0.35">
      <c r="AN156" s="20" t="s">
        <v>149</v>
      </c>
      <c r="AO156" s="23">
        <v>11090</v>
      </c>
      <c r="AP156" s="23">
        <v>0</v>
      </c>
      <c r="AQ156" s="23">
        <v>0</v>
      </c>
      <c r="AR156" s="23">
        <v>0</v>
      </c>
      <c r="AS156" s="23">
        <v>6948</v>
      </c>
      <c r="AT156" s="23">
        <v>0</v>
      </c>
      <c r="AU156" s="23">
        <v>0</v>
      </c>
      <c r="AW156">
        <f t="shared" si="69"/>
        <v>18038</v>
      </c>
    </row>
    <row r="157" spans="1:49" x14ac:dyDescent="0.35">
      <c r="AN157" s="20" t="s">
        <v>97</v>
      </c>
      <c r="AO157" s="23">
        <v>141220</v>
      </c>
      <c r="AP157" s="23">
        <v>103380</v>
      </c>
      <c r="AQ157" s="23">
        <v>50770</v>
      </c>
      <c r="AR157" s="23">
        <v>65225</v>
      </c>
      <c r="AS157" s="23">
        <v>45810</v>
      </c>
      <c r="AT157" s="23">
        <v>75030</v>
      </c>
      <c r="AU157" s="23">
        <v>55180</v>
      </c>
      <c r="AW157">
        <f t="shared" si="69"/>
        <v>536615</v>
      </c>
    </row>
    <row r="158" spans="1:49" x14ac:dyDescent="0.35">
      <c r="AN158" s="20" t="s">
        <v>150</v>
      </c>
      <c r="AO158" s="23">
        <v>4410</v>
      </c>
      <c r="AP158" s="23">
        <v>290</v>
      </c>
      <c r="AQ158" s="23">
        <v>0</v>
      </c>
      <c r="AR158" s="23">
        <v>500</v>
      </c>
      <c r="AS158" s="23">
        <v>13000</v>
      </c>
      <c r="AT158" s="23">
        <v>0</v>
      </c>
      <c r="AU158" s="23">
        <v>0</v>
      </c>
      <c r="AW158">
        <f t="shared" si="69"/>
        <v>18200</v>
      </c>
    </row>
    <row r="159" spans="1:49" x14ac:dyDescent="0.35">
      <c r="AN159" s="20" t="s">
        <v>151</v>
      </c>
      <c r="AO159" s="23">
        <v>710</v>
      </c>
      <c r="AP159" s="23">
        <v>370</v>
      </c>
      <c r="AQ159" s="23">
        <v>0</v>
      </c>
      <c r="AR159" s="23">
        <v>315</v>
      </c>
      <c r="AS159" s="23">
        <v>0</v>
      </c>
      <c r="AT159" s="23">
        <v>0</v>
      </c>
      <c r="AU159" s="23">
        <v>0</v>
      </c>
      <c r="AW159">
        <f t="shared" si="69"/>
        <v>1395</v>
      </c>
    </row>
    <row r="160" spans="1:49" x14ac:dyDescent="0.35">
      <c r="AN160" s="20" t="s">
        <v>152</v>
      </c>
      <c r="AO160" s="23">
        <v>4590</v>
      </c>
      <c r="AP160" s="23">
        <v>1400</v>
      </c>
      <c r="AQ160" s="23">
        <v>1350</v>
      </c>
      <c r="AR160" s="23">
        <v>450</v>
      </c>
      <c r="AS160" s="23">
        <v>3600</v>
      </c>
      <c r="AT160" s="23">
        <v>0</v>
      </c>
      <c r="AU160" s="23">
        <v>0</v>
      </c>
      <c r="AW160">
        <f t="shared" si="69"/>
        <v>11390</v>
      </c>
    </row>
    <row r="161" spans="40:49" x14ac:dyDescent="0.35">
      <c r="AN161" s="20" t="s">
        <v>141</v>
      </c>
      <c r="AO161" s="23">
        <v>26640</v>
      </c>
      <c r="AP161" s="23">
        <v>17640</v>
      </c>
      <c r="AQ161" s="23">
        <v>10800</v>
      </c>
      <c r="AR161" s="23">
        <v>13320</v>
      </c>
      <c r="AS161" s="23">
        <v>29580</v>
      </c>
      <c r="AT161" s="23">
        <v>27000</v>
      </c>
      <c r="AU161" s="23">
        <v>0</v>
      </c>
      <c r="AW161">
        <f t="shared" si="69"/>
        <v>124980</v>
      </c>
    </row>
    <row r="162" spans="40:49" x14ac:dyDescent="0.35">
      <c r="AN162" s="20" t="s">
        <v>193</v>
      </c>
      <c r="AO162" s="23">
        <v>12452</v>
      </c>
      <c r="AP162" s="23">
        <v>8751</v>
      </c>
      <c r="AQ162" s="23">
        <v>7673</v>
      </c>
      <c r="AR162" s="23">
        <v>8324</v>
      </c>
      <c r="AS162" s="23">
        <v>7726</v>
      </c>
      <c r="AT162" s="23">
        <v>13925</v>
      </c>
      <c r="AU162" s="23">
        <v>8428</v>
      </c>
      <c r="AW162">
        <f t="shared" si="69"/>
        <v>67279</v>
      </c>
    </row>
    <row r="163" spans="40:49" x14ac:dyDescent="0.35">
      <c r="AN163" s="20" t="s">
        <v>109</v>
      </c>
      <c r="AO163" s="23">
        <v>77135</v>
      </c>
      <c r="AP163" s="23">
        <v>28555</v>
      </c>
      <c r="AQ163" s="23">
        <v>22050</v>
      </c>
      <c r="AR163" s="23">
        <v>18795</v>
      </c>
      <c r="AS163" s="23">
        <v>23365</v>
      </c>
      <c r="AT163" s="23">
        <v>59795</v>
      </c>
      <c r="AU163" s="23">
        <v>52605</v>
      </c>
      <c r="AW163">
        <f t="shared" si="69"/>
        <v>282300</v>
      </c>
    </row>
    <row r="164" spans="40:49" x14ac:dyDescent="0.35">
      <c r="AN164" s="20" t="s">
        <v>243</v>
      </c>
      <c r="AO164" s="23">
        <v>1683063</v>
      </c>
      <c r="AP164" s="23">
        <v>1398217</v>
      </c>
      <c r="AQ164" s="23">
        <v>1268483</v>
      </c>
      <c r="AR164" s="23">
        <v>1183648</v>
      </c>
      <c r="AS164" s="23">
        <v>1327442</v>
      </c>
      <c r="AT164" s="23">
        <v>1397084</v>
      </c>
      <c r="AU164" s="23">
        <v>1254936</v>
      </c>
    </row>
    <row r="166" spans="40:49" x14ac:dyDescent="0.35">
      <c r="AN166" s="20" t="s">
        <v>271</v>
      </c>
      <c r="AO166" t="s">
        <v>272</v>
      </c>
    </row>
    <row r="167" spans="40:49" x14ac:dyDescent="0.35">
      <c r="AN167" t="s">
        <v>99</v>
      </c>
      <c r="AO167">
        <v>78975</v>
      </c>
    </row>
    <row r="168" spans="40:49" x14ac:dyDescent="0.35">
      <c r="AN168" t="s">
        <v>104</v>
      </c>
      <c r="AO168">
        <v>418995</v>
      </c>
    </row>
    <row r="169" spans="40:49" x14ac:dyDescent="0.35">
      <c r="AN169" t="s">
        <v>189</v>
      </c>
      <c r="AO169">
        <v>365145</v>
      </c>
    </row>
    <row r="170" spans="40:49" x14ac:dyDescent="0.35">
      <c r="AN170" t="s">
        <v>100</v>
      </c>
      <c r="AO170">
        <v>416070</v>
      </c>
    </row>
    <row r="171" spans="40:49" x14ac:dyDescent="0.35">
      <c r="AN171" t="s">
        <v>101</v>
      </c>
      <c r="AO171">
        <v>592348</v>
      </c>
    </row>
    <row r="172" spans="40:49" x14ac:dyDescent="0.35">
      <c r="AN172" t="s">
        <v>144</v>
      </c>
      <c r="AO172">
        <v>294151</v>
      </c>
    </row>
    <row r="173" spans="40:49" x14ac:dyDescent="0.35">
      <c r="AN173" t="s">
        <v>160</v>
      </c>
      <c r="AO173">
        <v>498610</v>
      </c>
    </row>
    <row r="174" spans="40:49" x14ac:dyDescent="0.35">
      <c r="AN174" t="s">
        <v>161</v>
      </c>
      <c r="AO174">
        <v>373200</v>
      </c>
    </row>
    <row r="175" spans="40:49" x14ac:dyDescent="0.35">
      <c r="AN175" t="s">
        <v>96</v>
      </c>
      <c r="AO175">
        <v>549985</v>
      </c>
    </row>
    <row r="176" spans="40:49" x14ac:dyDescent="0.35">
      <c r="AN176" t="s">
        <v>98</v>
      </c>
      <c r="AO176">
        <v>1281165</v>
      </c>
    </row>
    <row r="177" spans="40:41" x14ac:dyDescent="0.35">
      <c r="AN177" t="s">
        <v>106</v>
      </c>
      <c r="AO177">
        <v>37890</v>
      </c>
    </row>
    <row r="178" spans="40:41" x14ac:dyDescent="0.35">
      <c r="AN178" t="s">
        <v>143</v>
      </c>
      <c r="AO178">
        <v>335839</v>
      </c>
    </row>
    <row r="179" spans="40:41" x14ac:dyDescent="0.35">
      <c r="AN179" t="s">
        <v>108</v>
      </c>
      <c r="AO179">
        <v>84274</v>
      </c>
    </row>
    <row r="180" spans="40:41" x14ac:dyDescent="0.35">
      <c r="AN180" t="s">
        <v>107</v>
      </c>
      <c r="AO180">
        <v>295765</v>
      </c>
    </row>
    <row r="181" spans="40:41" x14ac:dyDescent="0.35">
      <c r="AN181" t="s">
        <v>112</v>
      </c>
      <c r="AO181">
        <v>22900</v>
      </c>
    </row>
    <row r="182" spans="40:41" x14ac:dyDescent="0.35">
      <c r="AN182" t="s">
        <v>102</v>
      </c>
      <c r="AO182">
        <v>1633900</v>
      </c>
    </row>
    <row r="183" spans="40:41" x14ac:dyDescent="0.35">
      <c r="AN183" t="s">
        <v>142</v>
      </c>
      <c r="AO183">
        <v>235110</v>
      </c>
    </row>
    <row r="184" spans="40:41" x14ac:dyDescent="0.35">
      <c r="AN184" t="s">
        <v>110</v>
      </c>
      <c r="AO184">
        <v>276249</v>
      </c>
    </row>
    <row r="185" spans="40:41" x14ac:dyDescent="0.35">
      <c r="AN185" t="s">
        <v>103</v>
      </c>
      <c r="AO185">
        <v>192375</v>
      </c>
    </row>
    <row r="186" spans="40:41" x14ac:dyDescent="0.35">
      <c r="AN186" t="s">
        <v>147</v>
      </c>
      <c r="AO186">
        <v>14550</v>
      </c>
    </row>
    <row r="187" spans="40:41" x14ac:dyDescent="0.35">
      <c r="AN187" t="s">
        <v>148</v>
      </c>
      <c r="AO187">
        <v>29410</v>
      </c>
    </row>
    <row r="188" spans="40:41" x14ac:dyDescent="0.35">
      <c r="AN188" t="s">
        <v>105</v>
      </c>
      <c r="AO188">
        <v>425770</v>
      </c>
    </row>
    <row r="189" spans="40:41" x14ac:dyDescent="0.35">
      <c r="AN189" t="s">
        <v>149</v>
      </c>
      <c r="AO189">
        <v>18038</v>
      </c>
    </row>
    <row r="190" spans="40:41" x14ac:dyDescent="0.35">
      <c r="AN190" t="s">
        <v>97</v>
      </c>
      <c r="AO190">
        <v>536615</v>
      </c>
    </row>
    <row r="191" spans="40:41" x14ac:dyDescent="0.35">
      <c r="AN191" t="s">
        <v>150</v>
      </c>
      <c r="AO191">
        <v>18200</v>
      </c>
    </row>
    <row r="192" spans="40:41" x14ac:dyDescent="0.35">
      <c r="AN192" t="s">
        <v>151</v>
      </c>
      <c r="AO192">
        <v>1395</v>
      </c>
    </row>
    <row r="193" spans="40:49" x14ac:dyDescent="0.35">
      <c r="AN193" t="s">
        <v>152</v>
      </c>
      <c r="AO193">
        <v>11390</v>
      </c>
    </row>
    <row r="194" spans="40:49" x14ac:dyDescent="0.35">
      <c r="AN194" t="s">
        <v>141</v>
      </c>
      <c r="AO194">
        <v>124980</v>
      </c>
    </row>
    <row r="195" spans="40:49" x14ac:dyDescent="0.35">
      <c r="AN195" t="s">
        <v>193</v>
      </c>
      <c r="AO195">
        <v>67279</v>
      </c>
    </row>
    <row r="196" spans="40:49" x14ac:dyDescent="0.35">
      <c r="AN196" t="s">
        <v>109</v>
      </c>
      <c r="AO196">
        <v>282300</v>
      </c>
    </row>
    <row r="199" spans="40:49" x14ac:dyDescent="0.35">
      <c r="AO199" s="22" t="s">
        <v>242</v>
      </c>
      <c r="AP199" t="s">
        <v>259</v>
      </c>
      <c r="AQ199" t="s">
        <v>260</v>
      </c>
      <c r="AR199" t="s">
        <v>265</v>
      </c>
      <c r="AS199" t="s">
        <v>261</v>
      </c>
      <c r="AT199" t="s">
        <v>264</v>
      </c>
      <c r="AU199" t="s">
        <v>262</v>
      </c>
      <c r="AV199" t="s">
        <v>263</v>
      </c>
      <c r="AW199" t="s">
        <v>273</v>
      </c>
    </row>
    <row r="200" spans="40:49" x14ac:dyDescent="0.35">
      <c r="AO200" s="20" t="s">
        <v>157</v>
      </c>
      <c r="AP200" s="23">
        <v>9462</v>
      </c>
      <c r="AQ200" s="23">
        <v>9693</v>
      </c>
      <c r="AR200" s="23">
        <v>13112</v>
      </c>
      <c r="AS200" s="23">
        <v>17665</v>
      </c>
      <c r="AT200" s="23">
        <v>15803</v>
      </c>
      <c r="AU200" s="23">
        <v>11591</v>
      </c>
      <c r="AV200" s="23">
        <v>11555</v>
      </c>
      <c r="AW200">
        <f>SUM(AP200:AV200)</f>
        <v>88881</v>
      </c>
    </row>
    <row r="201" spans="40:49" x14ac:dyDescent="0.35">
      <c r="AO201" s="20" t="s">
        <v>192</v>
      </c>
      <c r="AP201" s="23">
        <v>496</v>
      </c>
      <c r="AQ201" s="23">
        <v>557</v>
      </c>
      <c r="AR201" s="23"/>
      <c r="AS201" s="23"/>
      <c r="AT201" s="23"/>
      <c r="AU201" s="23"/>
      <c r="AV201" s="23"/>
      <c r="AW201">
        <f t="shared" ref="AW201:AW213" si="70">SUM(AP201:AV201)</f>
        <v>1053</v>
      </c>
    </row>
    <row r="202" spans="40:49" x14ac:dyDescent="0.35">
      <c r="AO202" s="20" t="s">
        <v>167</v>
      </c>
      <c r="AP202" s="23">
        <v>48</v>
      </c>
      <c r="AQ202" s="23">
        <v>39</v>
      </c>
      <c r="AR202" s="23"/>
      <c r="AS202" s="23"/>
      <c r="AT202" s="23"/>
      <c r="AU202" s="23"/>
      <c r="AV202" s="23"/>
      <c r="AW202">
        <f t="shared" si="70"/>
        <v>87</v>
      </c>
    </row>
    <row r="203" spans="40:49" x14ac:dyDescent="0.35">
      <c r="AO203" s="20" t="s">
        <v>190</v>
      </c>
      <c r="AP203" s="23">
        <v>26</v>
      </c>
      <c r="AQ203" s="23">
        <v>13</v>
      </c>
      <c r="AR203" s="23"/>
      <c r="AS203" s="23"/>
      <c r="AT203" s="23"/>
      <c r="AU203" s="23"/>
      <c r="AV203" s="23"/>
      <c r="AW203">
        <f t="shared" si="70"/>
        <v>39</v>
      </c>
    </row>
    <row r="204" spans="40:49" x14ac:dyDescent="0.35">
      <c r="AO204" s="20" t="s">
        <v>191</v>
      </c>
      <c r="AP204" s="23">
        <v>306</v>
      </c>
      <c r="AQ204" s="23">
        <v>160</v>
      </c>
      <c r="AR204" s="23"/>
      <c r="AS204" s="23"/>
      <c r="AT204" s="23"/>
      <c r="AU204" s="23"/>
      <c r="AV204" s="23"/>
      <c r="AW204">
        <f t="shared" si="70"/>
        <v>466</v>
      </c>
    </row>
    <row r="205" spans="40:49" x14ac:dyDescent="0.35">
      <c r="AO205" s="20" t="s">
        <v>169</v>
      </c>
      <c r="AP205" s="23">
        <v>44</v>
      </c>
      <c r="AQ205" s="23">
        <v>15</v>
      </c>
      <c r="AR205" s="23"/>
      <c r="AS205" s="23"/>
      <c r="AT205" s="23"/>
      <c r="AU205" s="23"/>
      <c r="AV205" s="23"/>
      <c r="AW205">
        <f t="shared" si="70"/>
        <v>59</v>
      </c>
    </row>
    <row r="206" spans="40:49" x14ac:dyDescent="0.35">
      <c r="AO206" s="20" t="s">
        <v>174</v>
      </c>
      <c r="AP206" s="23">
        <v>38</v>
      </c>
      <c r="AQ206" s="23">
        <v>43</v>
      </c>
      <c r="AR206" s="23"/>
      <c r="AS206" s="23"/>
      <c r="AT206" s="23"/>
      <c r="AU206" s="23"/>
      <c r="AV206" s="23"/>
      <c r="AW206">
        <f t="shared" si="70"/>
        <v>81</v>
      </c>
    </row>
    <row r="207" spans="40:49" x14ac:dyDescent="0.35">
      <c r="AO207" s="20" t="s">
        <v>175</v>
      </c>
      <c r="AP207" s="23">
        <v>15</v>
      </c>
      <c r="AQ207" s="23">
        <v>8</v>
      </c>
      <c r="AR207" s="23"/>
      <c r="AS207" s="23"/>
      <c r="AT207" s="23"/>
      <c r="AU207" s="23"/>
      <c r="AV207" s="23"/>
      <c r="AW207">
        <f t="shared" si="70"/>
        <v>23</v>
      </c>
    </row>
    <row r="208" spans="40:49" x14ac:dyDescent="0.35">
      <c r="AO208" s="20" t="s">
        <v>173</v>
      </c>
      <c r="AP208" s="23"/>
      <c r="AQ208" s="23">
        <v>5</v>
      </c>
      <c r="AR208" s="23"/>
      <c r="AS208" s="23"/>
      <c r="AT208" s="23"/>
      <c r="AU208" s="23"/>
      <c r="AV208" s="23"/>
      <c r="AW208">
        <f t="shared" si="70"/>
        <v>5</v>
      </c>
    </row>
    <row r="209" spans="41:49" x14ac:dyDescent="0.35">
      <c r="AO209" s="20" t="s">
        <v>159</v>
      </c>
      <c r="AP209" s="23">
        <v>7</v>
      </c>
      <c r="AQ209" s="23">
        <v>20</v>
      </c>
      <c r="AR209" s="23"/>
      <c r="AS209" s="23"/>
      <c r="AT209" s="23"/>
      <c r="AU209" s="23"/>
      <c r="AV209" s="23"/>
      <c r="AW209">
        <f t="shared" si="70"/>
        <v>27</v>
      </c>
    </row>
    <row r="210" spans="41:49" x14ac:dyDescent="0.35">
      <c r="AO210" s="20" t="s">
        <v>171</v>
      </c>
      <c r="AP210" s="23">
        <v>1063</v>
      </c>
      <c r="AQ210" s="23">
        <v>476</v>
      </c>
      <c r="AR210" s="23">
        <v>12</v>
      </c>
      <c r="AS210" s="23">
        <v>7</v>
      </c>
      <c r="AT210" s="23">
        <v>71</v>
      </c>
      <c r="AU210" s="23">
        <v>29</v>
      </c>
      <c r="AV210" s="23">
        <v>31</v>
      </c>
      <c r="AW210">
        <f t="shared" si="70"/>
        <v>1689</v>
      </c>
    </row>
    <row r="211" spans="41:49" x14ac:dyDescent="0.35">
      <c r="AO211" s="20" t="s">
        <v>162</v>
      </c>
      <c r="AP211" s="23">
        <v>170</v>
      </c>
      <c r="AQ211" s="23">
        <v>56</v>
      </c>
      <c r="AR211" s="23"/>
      <c r="AS211" s="23"/>
      <c r="AT211" s="23"/>
      <c r="AU211" s="23"/>
      <c r="AV211" s="23"/>
      <c r="AW211">
        <f t="shared" si="70"/>
        <v>226</v>
      </c>
    </row>
    <row r="212" spans="41:49" x14ac:dyDescent="0.35">
      <c r="AO212" s="20" t="s">
        <v>158</v>
      </c>
      <c r="AP212" s="23">
        <v>11749</v>
      </c>
      <c r="AQ212" s="23">
        <v>9251</v>
      </c>
      <c r="AR212" s="23">
        <v>5994</v>
      </c>
      <c r="AS212" s="23">
        <v>4226</v>
      </c>
      <c r="AT212" s="23">
        <v>7261</v>
      </c>
      <c r="AU212" s="23">
        <v>12818</v>
      </c>
      <c r="AV212" s="23">
        <v>11306</v>
      </c>
      <c r="AW212">
        <f t="shared" si="70"/>
        <v>62605</v>
      </c>
    </row>
    <row r="213" spans="41:49" x14ac:dyDescent="0.35">
      <c r="AO213" s="20" t="s">
        <v>170</v>
      </c>
      <c r="AP213" s="23">
        <v>5</v>
      </c>
      <c r="AQ213" s="23"/>
      <c r="AR213" s="23"/>
      <c r="AS213" s="23"/>
      <c r="AT213" s="23"/>
      <c r="AU213" s="23"/>
      <c r="AV213" s="23"/>
      <c r="AW213">
        <f t="shared" si="70"/>
        <v>5</v>
      </c>
    </row>
    <row r="214" spans="41:49" x14ac:dyDescent="0.35">
      <c r="AO214" s="20" t="s">
        <v>243</v>
      </c>
      <c r="AP214" s="23">
        <v>23429</v>
      </c>
      <c r="AQ214" s="23">
        <v>20336</v>
      </c>
      <c r="AR214" s="23">
        <v>19118</v>
      </c>
      <c r="AS214" s="23">
        <v>21898</v>
      </c>
      <c r="AT214" s="23">
        <v>23135</v>
      </c>
      <c r="AU214" s="23">
        <v>24438</v>
      </c>
      <c r="AV214" s="23">
        <v>22892</v>
      </c>
    </row>
    <row r="217" spans="41:49" x14ac:dyDescent="0.35">
      <c r="AQ217" s="20"/>
    </row>
    <row r="218" spans="41:49" x14ac:dyDescent="0.35">
      <c r="AQ218" s="20"/>
    </row>
    <row r="219" spans="41:49" x14ac:dyDescent="0.35">
      <c r="AQ219" s="20"/>
    </row>
    <row r="220" spans="41:49" x14ac:dyDescent="0.35">
      <c r="AQ220" s="20"/>
    </row>
    <row r="221" spans="41:49" x14ac:dyDescent="0.35">
      <c r="AQ221" s="20"/>
    </row>
    <row r="222" spans="41:49" x14ac:dyDescent="0.35">
      <c r="AQ222" s="20"/>
    </row>
    <row r="223" spans="41:49" x14ac:dyDescent="0.35">
      <c r="AQ223" s="20"/>
    </row>
    <row r="224" spans="41:49" x14ac:dyDescent="0.35">
      <c r="AQ224" s="20"/>
    </row>
    <row r="225" spans="43:43" x14ac:dyDescent="0.35">
      <c r="AQ225" s="20"/>
    </row>
    <row r="226" spans="43:43" x14ac:dyDescent="0.35">
      <c r="AQ226" s="20"/>
    </row>
    <row r="227" spans="43:43" x14ac:dyDescent="0.35">
      <c r="AQ227" s="20"/>
    </row>
    <row r="228" spans="43:43" x14ac:dyDescent="0.35">
      <c r="AQ228" s="20"/>
    </row>
    <row r="229" spans="43:43" x14ac:dyDescent="0.35">
      <c r="AQ229" s="20"/>
    </row>
    <row r="230" spans="43:43" x14ac:dyDescent="0.35">
      <c r="AQ230" s="20"/>
    </row>
  </sheetData>
  <sortState xmlns:xlrd2="http://schemas.microsoft.com/office/spreadsheetml/2017/richdata2" ref="AQ217:AR230">
    <sortCondition ref="AQ217:AQ230"/>
  </sortState>
  <pageMargins left="0.7" right="0.7" top="0.75" bottom="0.75" header="0.3" footer="0.3"/>
  <drawing r:id="rId6"/>
  <tableParts count="4">
    <tablePart r:id="rId7"/>
    <tablePart r:id="rId8"/>
    <tablePart r:id="rId9"/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D875-4869-4435-9263-6DD39D04426E}">
  <dimension ref="A1:AK111"/>
  <sheetViews>
    <sheetView workbookViewId="0">
      <selection activeCell="E105" sqref="E105:F111"/>
    </sheetView>
  </sheetViews>
  <sheetFormatPr defaultRowHeight="14.5" x14ac:dyDescent="0.35"/>
  <cols>
    <col min="5" max="5" width="16.453125" bestFit="1" customWidth="1"/>
    <col min="6" max="11" width="16" bestFit="1" customWidth="1"/>
  </cols>
  <sheetData>
    <row r="1" spans="1:37" x14ac:dyDescent="0.35">
      <c r="A1" s="1" t="s">
        <v>0</v>
      </c>
      <c r="B1" s="1" t="s">
        <v>94</v>
      </c>
      <c r="C1" s="1" t="s">
        <v>156</v>
      </c>
      <c r="D1" s="6" t="s">
        <v>95</v>
      </c>
      <c r="E1" s="6" t="s">
        <v>219</v>
      </c>
      <c r="F1" s="6" t="s">
        <v>220</v>
      </c>
      <c r="G1" s="6" t="s">
        <v>207</v>
      </c>
      <c r="H1" s="9">
        <v>2012</v>
      </c>
      <c r="I1" s="9" t="s">
        <v>221</v>
      </c>
      <c r="J1" s="9" t="s">
        <v>222</v>
      </c>
      <c r="K1" s="9" t="s">
        <v>223</v>
      </c>
      <c r="L1" s="9">
        <v>2011</v>
      </c>
      <c r="M1" s="9" t="s">
        <v>224</v>
      </c>
      <c r="N1" s="9" t="s">
        <v>225</v>
      </c>
      <c r="O1" s="9" t="s">
        <v>226</v>
      </c>
      <c r="P1" s="9">
        <v>2010</v>
      </c>
      <c r="Q1" s="9" t="s">
        <v>227</v>
      </c>
      <c r="R1" s="9" t="s">
        <v>228</v>
      </c>
      <c r="S1" s="9" t="s">
        <v>229</v>
      </c>
      <c r="T1" s="9">
        <v>2009</v>
      </c>
      <c r="U1" s="9" t="s">
        <v>230</v>
      </c>
      <c r="V1" s="9" t="s">
        <v>231</v>
      </c>
      <c r="W1" s="9" t="s">
        <v>232</v>
      </c>
      <c r="X1" s="9">
        <v>2008</v>
      </c>
      <c r="Y1" s="9" t="s">
        <v>233</v>
      </c>
      <c r="Z1" s="9" t="s">
        <v>234</v>
      </c>
      <c r="AA1" s="9" t="s">
        <v>235</v>
      </c>
      <c r="AB1" s="9">
        <v>2007</v>
      </c>
      <c r="AC1" s="9" t="s">
        <v>236</v>
      </c>
      <c r="AD1" s="9" t="s">
        <v>237</v>
      </c>
      <c r="AE1" s="9" t="s">
        <v>238</v>
      </c>
      <c r="AF1" s="9">
        <v>2006</v>
      </c>
      <c r="AG1" s="9" t="s">
        <v>239</v>
      </c>
      <c r="AH1" s="9" t="s">
        <v>240</v>
      </c>
      <c r="AI1" s="9" t="s">
        <v>241</v>
      </c>
      <c r="AJ1" s="12" t="s">
        <v>153</v>
      </c>
      <c r="AK1" t="s">
        <v>208</v>
      </c>
    </row>
    <row r="2" spans="1:37" x14ac:dyDescent="0.35">
      <c r="A2" t="s">
        <v>10</v>
      </c>
      <c r="B2" t="s">
        <v>160</v>
      </c>
      <c r="C2" t="s">
        <v>157</v>
      </c>
      <c r="D2" s="12">
        <v>7</v>
      </c>
      <c r="E2" s="12">
        <v>2.8</v>
      </c>
      <c r="F2" s="12">
        <v>19.599999999999998</v>
      </c>
      <c r="G2" s="12">
        <v>30</v>
      </c>
      <c r="H2" s="13">
        <v>2132</v>
      </c>
      <c r="I2" s="13">
        <v>63960</v>
      </c>
      <c r="J2" s="13">
        <v>41787.199999999997</v>
      </c>
      <c r="K2" s="13">
        <v>22172.800000000003</v>
      </c>
      <c r="L2" s="13">
        <v>2648</v>
      </c>
      <c r="M2" s="13">
        <v>79440</v>
      </c>
      <c r="N2" s="13">
        <v>51900.799999999996</v>
      </c>
      <c r="O2" s="13">
        <v>27539.200000000004</v>
      </c>
      <c r="P2" s="13">
        <v>2712</v>
      </c>
      <c r="Q2" s="13">
        <v>81360</v>
      </c>
      <c r="R2" s="13">
        <v>53155.199999999997</v>
      </c>
      <c r="S2" s="13">
        <v>28204.800000000003</v>
      </c>
      <c r="T2" s="13">
        <v>1775</v>
      </c>
      <c r="U2" s="13">
        <v>53250</v>
      </c>
      <c r="V2" s="13">
        <v>34789.999999999993</v>
      </c>
      <c r="W2" s="13">
        <v>18460.000000000007</v>
      </c>
      <c r="X2" s="13">
        <v>2302</v>
      </c>
      <c r="Y2" s="13">
        <v>69060</v>
      </c>
      <c r="Z2" s="13">
        <v>45119.199999999997</v>
      </c>
      <c r="AA2" s="13">
        <v>23940.800000000003</v>
      </c>
      <c r="AB2" s="13">
        <v>2250</v>
      </c>
      <c r="AC2" s="13">
        <v>67500</v>
      </c>
      <c r="AD2" s="13">
        <v>44099.999999999993</v>
      </c>
      <c r="AE2" s="13">
        <v>23400.000000000007</v>
      </c>
      <c r="AF2" s="13">
        <v>2532</v>
      </c>
      <c r="AG2" s="13">
        <v>75960</v>
      </c>
      <c r="AH2" s="13">
        <v>49627.199999999997</v>
      </c>
      <c r="AI2" s="13">
        <v>26332.800000000003</v>
      </c>
      <c r="AJ2" s="12" t="s">
        <v>199</v>
      </c>
      <c r="AK2">
        <v>91</v>
      </c>
    </row>
    <row r="3" spans="1:37" x14ac:dyDescent="0.35">
      <c r="A3" t="s">
        <v>10</v>
      </c>
      <c r="B3" t="s">
        <v>161</v>
      </c>
      <c r="C3" t="s">
        <v>158</v>
      </c>
      <c r="D3" s="12">
        <v>7</v>
      </c>
      <c r="E3" s="12">
        <v>3</v>
      </c>
      <c r="F3" s="12">
        <v>21</v>
      </c>
      <c r="G3" s="12">
        <v>40</v>
      </c>
      <c r="H3" s="13">
        <v>1300</v>
      </c>
      <c r="I3" s="13">
        <v>52000</v>
      </c>
      <c r="J3" s="13">
        <v>27300</v>
      </c>
      <c r="K3" s="13">
        <v>24700</v>
      </c>
      <c r="L3" s="13">
        <v>1250</v>
      </c>
      <c r="M3" s="13">
        <v>50000</v>
      </c>
      <c r="N3" s="13">
        <v>26250</v>
      </c>
      <c r="O3" s="13">
        <v>23750</v>
      </c>
      <c r="P3" s="13">
        <v>800</v>
      </c>
      <c r="Q3" s="13">
        <v>32000</v>
      </c>
      <c r="R3" s="13">
        <v>16800</v>
      </c>
      <c r="S3" s="13">
        <v>15200</v>
      </c>
      <c r="T3" s="13">
        <v>750</v>
      </c>
      <c r="U3" s="13">
        <v>30000</v>
      </c>
      <c r="V3" s="13">
        <v>15750</v>
      </c>
      <c r="W3" s="13">
        <v>14250</v>
      </c>
      <c r="X3" s="13">
        <v>1200</v>
      </c>
      <c r="Y3" s="13">
        <v>48000</v>
      </c>
      <c r="Z3" s="13">
        <v>25200</v>
      </c>
      <c r="AA3" s="13">
        <v>22800</v>
      </c>
      <c r="AB3" s="13">
        <v>2050</v>
      </c>
      <c r="AC3" s="13">
        <v>82000</v>
      </c>
      <c r="AD3" s="13">
        <v>43050</v>
      </c>
      <c r="AE3" s="13">
        <v>38950</v>
      </c>
      <c r="AF3" s="13">
        <v>1980</v>
      </c>
      <c r="AG3" s="13">
        <v>79200</v>
      </c>
      <c r="AH3" s="13">
        <v>41580</v>
      </c>
      <c r="AI3" s="13">
        <v>37620</v>
      </c>
      <c r="AJ3" s="12" t="s">
        <v>199</v>
      </c>
      <c r="AK3">
        <v>97</v>
      </c>
    </row>
    <row r="4" spans="1:37" x14ac:dyDescent="0.35">
      <c r="A4" t="s">
        <v>5</v>
      </c>
      <c r="B4" t="s">
        <v>104</v>
      </c>
      <c r="C4" t="s">
        <v>157</v>
      </c>
      <c r="D4" s="12">
        <v>6</v>
      </c>
      <c r="E4" s="12">
        <v>2.8</v>
      </c>
      <c r="F4" s="12">
        <v>16.799999999999997</v>
      </c>
      <c r="G4" s="12">
        <v>40</v>
      </c>
      <c r="H4" s="13">
        <v>405</v>
      </c>
      <c r="I4" s="13">
        <v>16200</v>
      </c>
      <c r="J4" s="13">
        <v>6803.9999999999991</v>
      </c>
      <c r="K4" s="13">
        <v>9396</v>
      </c>
      <c r="L4" s="13">
        <v>534</v>
      </c>
      <c r="M4" s="13">
        <v>21360</v>
      </c>
      <c r="N4" s="13">
        <v>8971.1999999999989</v>
      </c>
      <c r="O4" s="13">
        <v>12388.800000000001</v>
      </c>
      <c r="P4" s="13">
        <v>987</v>
      </c>
      <c r="Q4" s="13">
        <v>39480</v>
      </c>
      <c r="R4" s="13">
        <v>16581.599999999999</v>
      </c>
      <c r="S4" s="13">
        <v>22898.400000000001</v>
      </c>
      <c r="T4" s="13">
        <v>1917</v>
      </c>
      <c r="U4" s="13">
        <v>76680</v>
      </c>
      <c r="V4" s="13">
        <v>32205.599999999995</v>
      </c>
      <c r="W4" s="13">
        <v>44474.400000000009</v>
      </c>
      <c r="X4" s="13">
        <v>1047</v>
      </c>
      <c r="Y4" s="13">
        <v>41880</v>
      </c>
      <c r="Z4" s="13">
        <v>17589.599999999999</v>
      </c>
      <c r="AA4" s="13">
        <v>24290.400000000001</v>
      </c>
      <c r="AB4" s="13">
        <v>326</v>
      </c>
      <c r="AC4" s="13">
        <v>13040</v>
      </c>
      <c r="AD4" s="13">
        <v>5476.7999999999993</v>
      </c>
      <c r="AE4" s="13">
        <v>7563.2000000000007</v>
      </c>
      <c r="AF4" s="13">
        <v>857</v>
      </c>
      <c r="AG4" s="13">
        <v>34280</v>
      </c>
      <c r="AH4" s="13">
        <v>14397.599999999997</v>
      </c>
      <c r="AI4" s="13">
        <v>19882.400000000001</v>
      </c>
      <c r="AJ4" s="12" t="s">
        <v>199</v>
      </c>
      <c r="AK4">
        <v>92</v>
      </c>
    </row>
    <row r="5" spans="1:37" x14ac:dyDescent="0.35">
      <c r="A5" t="s">
        <v>5</v>
      </c>
      <c r="B5" t="s">
        <v>104</v>
      </c>
      <c r="C5" t="s">
        <v>158</v>
      </c>
      <c r="D5" s="12">
        <v>6</v>
      </c>
      <c r="E5" s="12">
        <v>3</v>
      </c>
      <c r="F5" s="12">
        <v>18</v>
      </c>
      <c r="G5" s="12">
        <v>50</v>
      </c>
      <c r="H5" s="13">
        <v>450</v>
      </c>
      <c r="I5" s="13">
        <v>22500</v>
      </c>
      <c r="J5" s="13">
        <v>8100</v>
      </c>
      <c r="K5" s="13">
        <v>14400</v>
      </c>
      <c r="L5" s="13">
        <v>300</v>
      </c>
      <c r="M5" s="13">
        <v>15000</v>
      </c>
      <c r="N5" s="13">
        <v>5400</v>
      </c>
      <c r="O5" s="13">
        <v>9600</v>
      </c>
      <c r="P5" s="13">
        <v>230</v>
      </c>
      <c r="Q5" s="13">
        <v>11500</v>
      </c>
      <c r="R5" s="13">
        <v>4140</v>
      </c>
      <c r="S5" s="13">
        <v>7360</v>
      </c>
      <c r="T5" s="13">
        <v>200</v>
      </c>
      <c r="U5" s="13">
        <v>10000</v>
      </c>
      <c r="V5" s="13">
        <v>3600</v>
      </c>
      <c r="W5" s="13">
        <v>6400</v>
      </c>
      <c r="X5" s="13">
        <v>225</v>
      </c>
      <c r="Y5" s="13">
        <v>11250</v>
      </c>
      <c r="Z5" s="13">
        <v>4050</v>
      </c>
      <c r="AA5" s="13">
        <v>7200</v>
      </c>
      <c r="AB5" s="13">
        <v>705</v>
      </c>
      <c r="AC5" s="13">
        <v>35250</v>
      </c>
      <c r="AD5" s="13">
        <v>12690</v>
      </c>
      <c r="AE5" s="13">
        <v>22560</v>
      </c>
      <c r="AF5" s="13">
        <v>680</v>
      </c>
      <c r="AG5" s="13">
        <v>34000</v>
      </c>
      <c r="AH5" s="13">
        <v>12240</v>
      </c>
      <c r="AI5" s="13">
        <v>21760</v>
      </c>
      <c r="AJ5" s="12" t="s">
        <v>199</v>
      </c>
      <c r="AK5">
        <v>92</v>
      </c>
    </row>
    <row r="6" spans="1:37" x14ac:dyDescent="0.35">
      <c r="A6" t="s">
        <v>5</v>
      </c>
      <c r="B6" t="s">
        <v>104</v>
      </c>
      <c r="C6" t="s">
        <v>171</v>
      </c>
      <c r="D6" s="12">
        <v>6</v>
      </c>
      <c r="E6" s="12">
        <v>3.2</v>
      </c>
      <c r="F6" s="12">
        <v>19.200000000000003</v>
      </c>
      <c r="G6" s="12">
        <v>55</v>
      </c>
      <c r="H6" s="13">
        <v>530</v>
      </c>
      <c r="I6" s="13">
        <v>29150</v>
      </c>
      <c r="J6" s="13">
        <v>10176.000000000002</v>
      </c>
      <c r="K6" s="13">
        <v>18974</v>
      </c>
      <c r="L6" s="13">
        <v>135</v>
      </c>
      <c r="M6" s="13">
        <v>7425</v>
      </c>
      <c r="N6" s="13">
        <v>2592.0000000000005</v>
      </c>
      <c r="O6" s="13">
        <v>4833</v>
      </c>
      <c r="P6" s="13"/>
      <c r="Q6" s="13">
        <v>0</v>
      </c>
      <c r="R6" s="13">
        <v>0</v>
      </c>
      <c r="S6" s="13">
        <v>0</v>
      </c>
      <c r="T6" s="13"/>
      <c r="U6" s="13">
        <v>0</v>
      </c>
      <c r="V6" s="13">
        <v>0</v>
      </c>
      <c r="W6" s="13">
        <v>0</v>
      </c>
      <c r="X6" s="13"/>
      <c r="Y6" s="13">
        <v>0</v>
      </c>
      <c r="Z6" s="13">
        <v>0</v>
      </c>
      <c r="AA6" s="13">
        <v>0</v>
      </c>
      <c r="AB6" s="13"/>
      <c r="AC6" s="13">
        <v>0</v>
      </c>
      <c r="AD6" s="13">
        <v>0</v>
      </c>
      <c r="AE6" s="13">
        <v>0</v>
      </c>
      <c r="AF6" s="13"/>
      <c r="AG6" s="13">
        <v>0</v>
      </c>
      <c r="AH6" s="13">
        <v>0</v>
      </c>
      <c r="AI6" s="13">
        <v>0</v>
      </c>
      <c r="AJ6" s="12" t="s">
        <v>199</v>
      </c>
      <c r="AK6">
        <v>90</v>
      </c>
    </row>
    <row r="7" spans="1:37" x14ac:dyDescent="0.35">
      <c r="A7" t="s">
        <v>32</v>
      </c>
      <c r="B7" t="s">
        <v>97</v>
      </c>
      <c r="C7" t="s">
        <v>157</v>
      </c>
      <c r="D7" s="12">
        <v>35</v>
      </c>
      <c r="E7" s="12">
        <v>2.8</v>
      </c>
      <c r="F7" s="12">
        <v>98</v>
      </c>
      <c r="G7" s="12">
        <v>185</v>
      </c>
      <c r="H7" s="13">
        <v>112</v>
      </c>
      <c r="I7" s="13">
        <v>20720</v>
      </c>
      <c r="J7" s="13">
        <v>10976</v>
      </c>
      <c r="K7" s="13">
        <v>9744</v>
      </c>
      <c r="L7" s="13">
        <v>98</v>
      </c>
      <c r="M7" s="13">
        <v>18130</v>
      </c>
      <c r="N7" s="13">
        <v>9604</v>
      </c>
      <c r="O7" s="13">
        <v>8526</v>
      </c>
      <c r="P7" s="13">
        <v>92</v>
      </c>
      <c r="Q7" s="13">
        <v>17020</v>
      </c>
      <c r="R7" s="13">
        <v>9016</v>
      </c>
      <c r="S7" s="13">
        <v>8004</v>
      </c>
      <c r="T7" s="13">
        <v>235</v>
      </c>
      <c r="U7" s="13">
        <v>43475</v>
      </c>
      <c r="V7" s="13">
        <v>23030</v>
      </c>
      <c r="W7" s="13">
        <v>20445</v>
      </c>
      <c r="X7" s="13">
        <v>176</v>
      </c>
      <c r="Y7" s="13">
        <v>32560</v>
      </c>
      <c r="Z7" s="13">
        <v>17248</v>
      </c>
      <c r="AA7" s="13">
        <v>15312</v>
      </c>
      <c r="AB7" s="13">
        <v>88</v>
      </c>
      <c r="AC7" s="13">
        <v>16280</v>
      </c>
      <c r="AD7" s="13">
        <v>8624</v>
      </c>
      <c r="AE7" s="13">
        <v>7656</v>
      </c>
      <c r="AF7" s="13">
        <v>28</v>
      </c>
      <c r="AG7" s="13">
        <v>5180</v>
      </c>
      <c r="AH7" s="13">
        <v>2744</v>
      </c>
      <c r="AI7" s="13">
        <v>2436</v>
      </c>
      <c r="AJ7" s="12" t="s">
        <v>199</v>
      </c>
      <c r="AK7">
        <v>97</v>
      </c>
    </row>
    <row r="8" spans="1:37" x14ac:dyDescent="0.35">
      <c r="A8" t="s">
        <v>32</v>
      </c>
      <c r="B8" t="s">
        <v>97</v>
      </c>
      <c r="C8" t="s">
        <v>158</v>
      </c>
      <c r="D8" s="12">
        <v>35</v>
      </c>
      <c r="E8" s="12">
        <v>3</v>
      </c>
      <c r="F8" s="12">
        <v>105</v>
      </c>
      <c r="G8" s="12">
        <v>250</v>
      </c>
      <c r="H8" s="13">
        <v>230</v>
      </c>
      <c r="I8" s="13">
        <v>57500</v>
      </c>
      <c r="J8" s="13">
        <v>24150</v>
      </c>
      <c r="K8" s="13">
        <v>33350</v>
      </c>
      <c r="L8" s="13">
        <v>187</v>
      </c>
      <c r="M8" s="13">
        <v>46750</v>
      </c>
      <c r="N8" s="13">
        <v>19635</v>
      </c>
      <c r="O8" s="13">
        <v>27115</v>
      </c>
      <c r="P8" s="13">
        <v>135</v>
      </c>
      <c r="Q8" s="13">
        <v>33750</v>
      </c>
      <c r="R8" s="13">
        <v>14175</v>
      </c>
      <c r="S8" s="13">
        <v>19575</v>
      </c>
      <c r="T8" s="13">
        <v>87</v>
      </c>
      <c r="U8" s="13">
        <v>21750</v>
      </c>
      <c r="V8" s="13">
        <v>9135</v>
      </c>
      <c r="W8" s="13">
        <v>12615</v>
      </c>
      <c r="X8" s="13">
        <v>53</v>
      </c>
      <c r="Y8" s="13">
        <v>13250</v>
      </c>
      <c r="Z8" s="13">
        <v>5565</v>
      </c>
      <c r="AA8" s="13">
        <v>7685</v>
      </c>
      <c r="AB8" s="13">
        <v>235</v>
      </c>
      <c r="AC8" s="13">
        <v>58750</v>
      </c>
      <c r="AD8" s="13">
        <v>24675</v>
      </c>
      <c r="AE8" s="13">
        <v>34075</v>
      </c>
      <c r="AF8" s="13">
        <v>200</v>
      </c>
      <c r="AG8" s="13">
        <v>50000</v>
      </c>
      <c r="AH8" s="13">
        <v>21000</v>
      </c>
      <c r="AI8" s="13">
        <v>29000</v>
      </c>
      <c r="AJ8" s="12" t="s">
        <v>199</v>
      </c>
      <c r="AK8">
        <v>96</v>
      </c>
    </row>
    <row r="9" spans="1:37" x14ac:dyDescent="0.35">
      <c r="A9" t="s">
        <v>32</v>
      </c>
      <c r="B9" t="s">
        <v>97</v>
      </c>
      <c r="C9" t="s">
        <v>171</v>
      </c>
      <c r="D9" s="12">
        <v>35</v>
      </c>
      <c r="E9" s="12">
        <v>3.2</v>
      </c>
      <c r="F9" s="12">
        <v>112</v>
      </c>
      <c r="G9" s="12">
        <v>250</v>
      </c>
      <c r="H9" s="13">
        <v>76</v>
      </c>
      <c r="I9" s="13">
        <v>19000</v>
      </c>
      <c r="J9" s="13">
        <v>8512</v>
      </c>
      <c r="K9" s="13">
        <v>10488</v>
      </c>
      <c r="L9" s="13">
        <v>55</v>
      </c>
      <c r="M9" s="13">
        <v>13750</v>
      </c>
      <c r="N9" s="13">
        <v>6160</v>
      </c>
      <c r="O9" s="13">
        <v>7590</v>
      </c>
      <c r="P9" s="13"/>
      <c r="Q9" s="13">
        <v>0</v>
      </c>
      <c r="R9" s="13">
        <v>0</v>
      </c>
      <c r="S9" s="13">
        <v>0</v>
      </c>
      <c r="T9" s="13"/>
      <c r="U9" s="13">
        <v>0</v>
      </c>
      <c r="V9" s="13">
        <v>0</v>
      </c>
      <c r="W9" s="13">
        <v>0</v>
      </c>
      <c r="X9" s="13"/>
      <c r="Y9" s="13">
        <v>0</v>
      </c>
      <c r="Z9" s="13">
        <v>0</v>
      </c>
      <c r="AA9" s="13">
        <v>0</v>
      </c>
      <c r="AB9" s="13"/>
      <c r="AC9" s="13">
        <v>0</v>
      </c>
      <c r="AD9" s="13">
        <v>0</v>
      </c>
      <c r="AE9" s="13">
        <v>0</v>
      </c>
      <c r="AF9" s="13"/>
      <c r="AG9" s="13">
        <v>0</v>
      </c>
      <c r="AH9" s="13">
        <v>0</v>
      </c>
      <c r="AI9" s="13">
        <v>0</v>
      </c>
      <c r="AJ9" s="12" t="s">
        <v>199</v>
      </c>
      <c r="AK9">
        <v>95</v>
      </c>
    </row>
    <row r="10" spans="1:37" x14ac:dyDescent="0.35">
      <c r="A10" t="s">
        <v>15</v>
      </c>
      <c r="B10" t="s">
        <v>98</v>
      </c>
      <c r="C10" t="s">
        <v>157</v>
      </c>
      <c r="D10" s="12">
        <v>7</v>
      </c>
      <c r="E10" s="12">
        <v>2.8</v>
      </c>
      <c r="F10" s="12">
        <v>19.599999999999998</v>
      </c>
      <c r="G10" s="12">
        <v>45</v>
      </c>
      <c r="H10" s="13">
        <v>1064</v>
      </c>
      <c r="I10" s="13">
        <v>47880</v>
      </c>
      <c r="J10" s="13">
        <v>20854.399999999998</v>
      </c>
      <c r="K10" s="13">
        <v>27025.600000000002</v>
      </c>
      <c r="L10" s="13">
        <v>1153</v>
      </c>
      <c r="M10" s="13">
        <v>51885</v>
      </c>
      <c r="N10" s="13">
        <v>22598.799999999999</v>
      </c>
      <c r="O10" s="13">
        <v>29286.2</v>
      </c>
      <c r="P10" s="13">
        <v>1979</v>
      </c>
      <c r="Q10" s="13">
        <v>89055</v>
      </c>
      <c r="R10" s="13">
        <v>38788.399999999994</v>
      </c>
      <c r="S10" s="13">
        <v>50266.600000000006</v>
      </c>
      <c r="T10" s="13">
        <v>2901</v>
      </c>
      <c r="U10" s="13">
        <v>130545</v>
      </c>
      <c r="V10" s="13">
        <v>56859.599999999991</v>
      </c>
      <c r="W10" s="13">
        <v>73685.400000000009</v>
      </c>
      <c r="X10" s="13">
        <v>2434</v>
      </c>
      <c r="Y10" s="13">
        <v>109530</v>
      </c>
      <c r="Z10" s="13">
        <v>47706.399999999994</v>
      </c>
      <c r="AA10" s="13">
        <v>61823.600000000006</v>
      </c>
      <c r="AB10" s="13">
        <v>1693</v>
      </c>
      <c r="AC10" s="13">
        <v>76185</v>
      </c>
      <c r="AD10" s="13">
        <v>33182.799999999996</v>
      </c>
      <c r="AE10" s="13">
        <v>43002.200000000004</v>
      </c>
      <c r="AF10" s="13">
        <v>1311</v>
      </c>
      <c r="AG10" s="13">
        <v>58995</v>
      </c>
      <c r="AH10" s="13">
        <v>25695.599999999999</v>
      </c>
      <c r="AI10" s="13">
        <v>33299.4</v>
      </c>
      <c r="AJ10" s="12" t="s">
        <v>199</v>
      </c>
      <c r="AK10">
        <v>94</v>
      </c>
    </row>
    <row r="11" spans="1:37" x14ac:dyDescent="0.35">
      <c r="A11" t="s">
        <v>15</v>
      </c>
      <c r="B11" t="s">
        <v>98</v>
      </c>
      <c r="C11" t="s">
        <v>158</v>
      </c>
      <c r="D11" s="12">
        <v>7</v>
      </c>
      <c r="E11" s="12">
        <v>3</v>
      </c>
      <c r="F11" s="12">
        <v>21</v>
      </c>
      <c r="G11" s="12">
        <v>55</v>
      </c>
      <c r="H11" s="13">
        <v>1578</v>
      </c>
      <c r="I11" s="13">
        <v>86790</v>
      </c>
      <c r="J11" s="13">
        <v>33138</v>
      </c>
      <c r="K11" s="13">
        <v>53652</v>
      </c>
      <c r="L11" s="13">
        <v>1450</v>
      </c>
      <c r="M11" s="13">
        <v>79750</v>
      </c>
      <c r="N11" s="13">
        <v>30450</v>
      </c>
      <c r="O11" s="13">
        <v>49300</v>
      </c>
      <c r="P11" s="13">
        <v>1135</v>
      </c>
      <c r="Q11" s="13">
        <v>62425</v>
      </c>
      <c r="R11" s="13">
        <v>23835</v>
      </c>
      <c r="S11" s="13">
        <v>38590</v>
      </c>
      <c r="T11" s="13">
        <v>957</v>
      </c>
      <c r="U11" s="13">
        <v>52635</v>
      </c>
      <c r="V11" s="13">
        <v>20097</v>
      </c>
      <c r="W11" s="13">
        <v>32538</v>
      </c>
      <c r="X11" s="13">
        <v>2300</v>
      </c>
      <c r="Y11" s="13">
        <v>126500</v>
      </c>
      <c r="Z11" s="13">
        <v>48300</v>
      </c>
      <c r="AA11" s="13">
        <v>78200</v>
      </c>
      <c r="AB11" s="13">
        <v>2780</v>
      </c>
      <c r="AC11" s="13">
        <v>152900</v>
      </c>
      <c r="AD11" s="13">
        <v>58380</v>
      </c>
      <c r="AE11" s="13">
        <v>94520</v>
      </c>
      <c r="AF11" s="13">
        <v>2800</v>
      </c>
      <c r="AG11" s="13">
        <v>154000</v>
      </c>
      <c r="AH11" s="13">
        <v>58800</v>
      </c>
      <c r="AI11" s="13">
        <v>95200</v>
      </c>
      <c r="AJ11" s="12" t="s">
        <v>199</v>
      </c>
      <c r="AK11">
        <v>95</v>
      </c>
    </row>
    <row r="12" spans="1:37" x14ac:dyDescent="0.35">
      <c r="A12" t="s">
        <v>7</v>
      </c>
      <c r="B12" t="s">
        <v>100</v>
      </c>
      <c r="C12" t="s">
        <v>157</v>
      </c>
      <c r="D12" s="12">
        <v>55</v>
      </c>
      <c r="E12" s="12">
        <v>2.8</v>
      </c>
      <c r="F12" s="12">
        <v>154</v>
      </c>
      <c r="G12" s="12">
        <v>530</v>
      </c>
      <c r="H12" s="13">
        <v>58</v>
      </c>
      <c r="I12" s="13">
        <v>30740</v>
      </c>
      <c r="J12" s="13">
        <v>8932</v>
      </c>
      <c r="K12" s="13">
        <v>21808</v>
      </c>
      <c r="L12" s="13">
        <v>75</v>
      </c>
      <c r="M12" s="13">
        <v>39750</v>
      </c>
      <c r="N12" s="13">
        <v>11550</v>
      </c>
      <c r="O12" s="13">
        <v>28200</v>
      </c>
      <c r="P12" s="13">
        <v>39</v>
      </c>
      <c r="Q12" s="13">
        <v>20670</v>
      </c>
      <c r="R12" s="13">
        <v>6006</v>
      </c>
      <c r="S12" s="13">
        <v>14664</v>
      </c>
      <c r="T12" s="13">
        <v>16</v>
      </c>
      <c r="U12" s="13">
        <v>8480</v>
      </c>
      <c r="V12" s="13">
        <v>2464</v>
      </c>
      <c r="W12" s="13">
        <v>6016</v>
      </c>
      <c r="X12" s="13">
        <v>21</v>
      </c>
      <c r="Y12" s="13">
        <v>11130</v>
      </c>
      <c r="Z12" s="13">
        <v>3234</v>
      </c>
      <c r="AA12" s="13">
        <v>7896</v>
      </c>
      <c r="AB12" s="13">
        <v>60</v>
      </c>
      <c r="AC12" s="13">
        <v>31800</v>
      </c>
      <c r="AD12" s="13">
        <v>9240</v>
      </c>
      <c r="AE12" s="13">
        <v>22560</v>
      </c>
      <c r="AF12" s="13">
        <v>64</v>
      </c>
      <c r="AG12" s="13">
        <v>33920</v>
      </c>
      <c r="AH12" s="13">
        <v>9856</v>
      </c>
      <c r="AI12" s="13">
        <v>24064</v>
      </c>
      <c r="AJ12" s="12" t="s">
        <v>199</v>
      </c>
      <c r="AK12">
        <v>100</v>
      </c>
    </row>
    <row r="13" spans="1:37" x14ac:dyDescent="0.35">
      <c r="A13" t="s">
        <v>7</v>
      </c>
      <c r="B13" t="s">
        <v>100</v>
      </c>
      <c r="C13" t="s">
        <v>158</v>
      </c>
      <c r="D13" s="12">
        <v>55</v>
      </c>
      <c r="E13" s="12">
        <v>3</v>
      </c>
      <c r="F13" s="12">
        <v>165</v>
      </c>
      <c r="G13" s="12">
        <v>600</v>
      </c>
      <c r="H13" s="13">
        <v>66</v>
      </c>
      <c r="I13" s="13">
        <v>39600</v>
      </c>
      <c r="J13" s="13">
        <v>10890</v>
      </c>
      <c r="K13" s="13">
        <v>28710</v>
      </c>
      <c r="L13" s="13">
        <v>35</v>
      </c>
      <c r="M13" s="13">
        <v>21000</v>
      </c>
      <c r="N13" s="13">
        <v>5775</v>
      </c>
      <c r="O13" s="13">
        <v>15225</v>
      </c>
      <c r="P13" s="13">
        <v>12</v>
      </c>
      <c r="Q13" s="13">
        <v>7200</v>
      </c>
      <c r="R13" s="13">
        <v>1980</v>
      </c>
      <c r="S13" s="13">
        <v>5220</v>
      </c>
      <c r="T13" s="13">
        <v>15</v>
      </c>
      <c r="U13" s="13">
        <v>9000</v>
      </c>
      <c r="V13" s="13">
        <v>2475</v>
      </c>
      <c r="W13" s="13">
        <v>6525</v>
      </c>
      <c r="X13" s="13">
        <v>33</v>
      </c>
      <c r="Y13" s="13">
        <v>19800</v>
      </c>
      <c r="Z13" s="13">
        <v>5445</v>
      </c>
      <c r="AA13" s="13">
        <v>14355</v>
      </c>
      <c r="AB13" s="13">
        <v>50</v>
      </c>
      <c r="AC13" s="13">
        <v>30000</v>
      </c>
      <c r="AD13" s="13">
        <v>8250</v>
      </c>
      <c r="AE13" s="13">
        <v>21750</v>
      </c>
      <c r="AF13" s="13">
        <v>45</v>
      </c>
      <c r="AG13" s="13">
        <v>27000</v>
      </c>
      <c r="AH13" s="13">
        <v>7425</v>
      </c>
      <c r="AI13" s="13">
        <v>19575</v>
      </c>
      <c r="AJ13" s="12" t="s">
        <v>199</v>
      </c>
      <c r="AK13">
        <v>94</v>
      </c>
    </row>
    <row r="14" spans="1:37" x14ac:dyDescent="0.35">
      <c r="A14" t="s">
        <v>7</v>
      </c>
      <c r="B14" t="s">
        <v>100</v>
      </c>
      <c r="C14" t="s">
        <v>171</v>
      </c>
      <c r="D14" s="12">
        <v>55</v>
      </c>
      <c r="E14" s="12">
        <v>3.2</v>
      </c>
      <c r="F14" s="12">
        <v>176</v>
      </c>
      <c r="G14" s="12">
        <v>600</v>
      </c>
      <c r="H14" s="13">
        <v>35</v>
      </c>
      <c r="I14" s="13">
        <v>21000</v>
      </c>
      <c r="J14" s="13">
        <v>6160</v>
      </c>
      <c r="K14" s="13">
        <v>14840</v>
      </c>
      <c r="L14" s="13">
        <v>14</v>
      </c>
      <c r="M14" s="13">
        <v>8400</v>
      </c>
      <c r="N14" s="13">
        <v>2464</v>
      </c>
      <c r="O14" s="13">
        <v>5936</v>
      </c>
      <c r="P14" s="13"/>
      <c r="Q14" s="13">
        <v>0</v>
      </c>
      <c r="R14" s="13">
        <v>0</v>
      </c>
      <c r="S14" s="13">
        <v>0</v>
      </c>
      <c r="T14" s="13"/>
      <c r="U14" s="13">
        <v>0</v>
      </c>
      <c r="V14" s="13">
        <v>0</v>
      </c>
      <c r="W14" s="13">
        <v>0</v>
      </c>
      <c r="X14" s="13"/>
      <c r="Y14" s="13">
        <v>0</v>
      </c>
      <c r="Z14" s="13">
        <v>0</v>
      </c>
      <c r="AA14" s="13">
        <v>0</v>
      </c>
      <c r="AB14" s="13"/>
      <c r="AC14" s="13">
        <v>0</v>
      </c>
      <c r="AD14" s="13">
        <v>0</v>
      </c>
      <c r="AE14" s="13">
        <v>0</v>
      </c>
      <c r="AF14" s="13"/>
      <c r="AG14" s="13">
        <v>0</v>
      </c>
      <c r="AH14" s="13">
        <v>0</v>
      </c>
      <c r="AI14" s="13">
        <v>0</v>
      </c>
      <c r="AJ14" s="12" t="s">
        <v>199</v>
      </c>
      <c r="AK14">
        <v>90</v>
      </c>
    </row>
    <row r="15" spans="1:37" x14ac:dyDescent="0.35">
      <c r="A15" t="s">
        <v>8</v>
      </c>
      <c r="B15" t="s">
        <v>101</v>
      </c>
      <c r="C15" t="s">
        <v>157</v>
      </c>
      <c r="D15" s="12">
        <v>65</v>
      </c>
      <c r="E15" s="12">
        <v>2.8</v>
      </c>
      <c r="F15" s="12">
        <v>182</v>
      </c>
      <c r="G15" s="12">
        <v>584</v>
      </c>
      <c r="H15" s="13">
        <v>51</v>
      </c>
      <c r="I15" s="13">
        <v>29784</v>
      </c>
      <c r="J15" s="13">
        <v>9282</v>
      </c>
      <c r="K15" s="13">
        <v>20502</v>
      </c>
      <c r="L15" s="13">
        <v>78</v>
      </c>
      <c r="M15" s="13">
        <v>45552</v>
      </c>
      <c r="N15" s="13">
        <v>14196</v>
      </c>
      <c r="O15" s="13">
        <v>31356</v>
      </c>
      <c r="P15" s="13">
        <v>193</v>
      </c>
      <c r="Q15" s="13">
        <v>112712</v>
      </c>
      <c r="R15" s="13">
        <v>35126</v>
      </c>
      <c r="S15" s="13">
        <v>77586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2" t="s">
        <v>199</v>
      </c>
      <c r="AK15">
        <v>94</v>
      </c>
    </row>
    <row r="16" spans="1:37" x14ac:dyDescent="0.35">
      <c r="A16" t="s">
        <v>8</v>
      </c>
      <c r="B16" t="s">
        <v>101</v>
      </c>
      <c r="C16" t="s">
        <v>158</v>
      </c>
      <c r="D16" s="12">
        <v>65</v>
      </c>
      <c r="E16" s="12">
        <v>3</v>
      </c>
      <c r="F16" s="12">
        <v>195</v>
      </c>
      <c r="G16" s="12">
        <v>650</v>
      </c>
      <c r="H16" s="13">
        <v>158</v>
      </c>
      <c r="I16" s="13">
        <v>102700</v>
      </c>
      <c r="J16" s="13">
        <v>30810</v>
      </c>
      <c r="K16" s="13">
        <v>71890</v>
      </c>
      <c r="L16" s="13">
        <v>113</v>
      </c>
      <c r="M16" s="13">
        <v>73450</v>
      </c>
      <c r="N16" s="13">
        <v>22035</v>
      </c>
      <c r="O16" s="13">
        <v>51415</v>
      </c>
      <c r="P16" s="13">
        <v>250</v>
      </c>
      <c r="Q16" s="13">
        <v>162500</v>
      </c>
      <c r="R16" s="13">
        <v>48750</v>
      </c>
      <c r="S16" s="13">
        <v>113750</v>
      </c>
      <c r="T16" s="13"/>
      <c r="U16" s="13">
        <v>0</v>
      </c>
      <c r="V16" s="13">
        <v>0</v>
      </c>
      <c r="W16" s="13">
        <v>0</v>
      </c>
      <c r="X16" s="13"/>
      <c r="Y16" s="13">
        <v>0</v>
      </c>
      <c r="Z16" s="13">
        <v>0</v>
      </c>
      <c r="AA16" s="13">
        <v>0</v>
      </c>
      <c r="AB16" s="13"/>
      <c r="AC16" s="13">
        <v>0</v>
      </c>
      <c r="AD16" s="13">
        <v>0</v>
      </c>
      <c r="AE16" s="13">
        <v>0</v>
      </c>
      <c r="AF16" s="13"/>
      <c r="AG16" s="13">
        <v>0</v>
      </c>
      <c r="AH16" s="13">
        <v>0</v>
      </c>
      <c r="AI16" s="13">
        <v>0</v>
      </c>
      <c r="AJ16" s="12" t="s">
        <v>199</v>
      </c>
      <c r="AK16">
        <v>97</v>
      </c>
    </row>
    <row r="17" spans="1:37" x14ac:dyDescent="0.35">
      <c r="A17" t="s">
        <v>8</v>
      </c>
      <c r="B17" t="s">
        <v>101</v>
      </c>
      <c r="C17" t="s">
        <v>171</v>
      </c>
      <c r="D17" s="12">
        <v>65</v>
      </c>
      <c r="E17" s="12">
        <v>3.2</v>
      </c>
      <c r="F17" s="12">
        <v>208</v>
      </c>
      <c r="G17" s="12">
        <v>700</v>
      </c>
      <c r="H17" s="13">
        <v>53</v>
      </c>
      <c r="I17" s="13">
        <v>37100</v>
      </c>
      <c r="J17" s="13">
        <v>11024</v>
      </c>
      <c r="K17" s="13">
        <v>26076</v>
      </c>
      <c r="L17" s="13">
        <v>28</v>
      </c>
      <c r="M17" s="13">
        <v>19600</v>
      </c>
      <c r="N17" s="13">
        <v>5824</v>
      </c>
      <c r="O17" s="13">
        <v>13776</v>
      </c>
      <c r="P17" s="13"/>
      <c r="Q17" s="13">
        <v>0</v>
      </c>
      <c r="R17" s="13">
        <v>0</v>
      </c>
      <c r="S17" s="13">
        <v>0</v>
      </c>
      <c r="T17" s="13"/>
      <c r="U17" s="13">
        <v>0</v>
      </c>
      <c r="V17" s="13">
        <v>0</v>
      </c>
      <c r="W17" s="13">
        <v>0</v>
      </c>
      <c r="X17" s="13"/>
      <c r="Y17" s="13">
        <v>0</v>
      </c>
      <c r="Z17" s="13">
        <v>0</v>
      </c>
      <c r="AA17" s="13">
        <v>0</v>
      </c>
      <c r="AB17" s="13"/>
      <c r="AC17" s="13">
        <v>0</v>
      </c>
      <c r="AD17" s="13">
        <v>0</v>
      </c>
      <c r="AE17" s="13">
        <v>0</v>
      </c>
      <c r="AF17" s="13"/>
      <c r="AG17" s="13">
        <v>0</v>
      </c>
      <c r="AH17" s="13">
        <v>0</v>
      </c>
      <c r="AI17" s="13">
        <v>0</v>
      </c>
      <c r="AJ17" s="12" t="s">
        <v>199</v>
      </c>
      <c r="AK17">
        <v>93</v>
      </c>
    </row>
    <row r="18" spans="1:37" x14ac:dyDescent="0.35">
      <c r="A18" t="s">
        <v>52</v>
      </c>
      <c r="B18" s="2" t="s">
        <v>102</v>
      </c>
      <c r="C18" s="2" t="s">
        <v>157</v>
      </c>
      <c r="D18" s="12">
        <v>5</v>
      </c>
      <c r="E18" s="12">
        <v>2.8</v>
      </c>
      <c r="F18" s="12">
        <v>14</v>
      </c>
      <c r="G18" s="12">
        <v>65</v>
      </c>
      <c r="H18" s="13">
        <v>728</v>
      </c>
      <c r="I18" s="13">
        <v>47320</v>
      </c>
      <c r="J18" s="13">
        <v>10192</v>
      </c>
      <c r="K18" s="13">
        <v>37128</v>
      </c>
      <c r="L18" s="13">
        <v>871</v>
      </c>
      <c r="M18" s="13">
        <v>56615</v>
      </c>
      <c r="N18" s="13">
        <v>12194</v>
      </c>
      <c r="O18" s="13">
        <v>44421</v>
      </c>
      <c r="P18" s="13">
        <v>913</v>
      </c>
      <c r="Q18" s="13">
        <v>59345</v>
      </c>
      <c r="R18" s="13">
        <v>12782</v>
      </c>
      <c r="S18" s="13">
        <v>46563</v>
      </c>
      <c r="T18" s="13">
        <v>1800</v>
      </c>
      <c r="U18" s="13">
        <v>117000</v>
      </c>
      <c r="V18" s="13">
        <v>25200</v>
      </c>
      <c r="W18" s="13">
        <v>91800</v>
      </c>
      <c r="X18" s="13">
        <v>1315</v>
      </c>
      <c r="Y18" s="13">
        <v>85475</v>
      </c>
      <c r="Z18" s="13">
        <v>18410</v>
      </c>
      <c r="AA18" s="13">
        <v>67065</v>
      </c>
      <c r="AB18" s="13">
        <v>577</v>
      </c>
      <c r="AC18" s="13">
        <v>37505</v>
      </c>
      <c r="AD18" s="13">
        <v>8078</v>
      </c>
      <c r="AE18" s="13">
        <v>29427</v>
      </c>
      <c r="AF18" s="13">
        <v>573</v>
      </c>
      <c r="AG18" s="13">
        <v>37245</v>
      </c>
      <c r="AH18" s="13">
        <v>8022</v>
      </c>
      <c r="AI18" s="13">
        <v>29223</v>
      </c>
      <c r="AJ18" s="12" t="s">
        <v>199</v>
      </c>
      <c r="AK18">
        <v>93</v>
      </c>
    </row>
    <row r="19" spans="1:37" x14ac:dyDescent="0.35">
      <c r="A19" t="s">
        <v>52</v>
      </c>
      <c r="B19" s="2" t="s">
        <v>102</v>
      </c>
      <c r="C19" s="2" t="s">
        <v>158</v>
      </c>
      <c r="D19" s="12">
        <v>5</v>
      </c>
      <c r="E19" s="12">
        <v>3</v>
      </c>
      <c r="F19" s="12">
        <v>15</v>
      </c>
      <c r="G19" s="12">
        <v>70</v>
      </c>
      <c r="H19" s="13">
        <v>890</v>
      </c>
      <c r="I19" s="13">
        <v>62300</v>
      </c>
      <c r="J19" s="13">
        <v>13350</v>
      </c>
      <c r="K19" s="13">
        <v>48950</v>
      </c>
      <c r="L19" s="13">
        <v>765</v>
      </c>
      <c r="M19" s="13">
        <v>53550</v>
      </c>
      <c r="N19" s="13">
        <v>11475</v>
      </c>
      <c r="O19" s="13">
        <v>42075</v>
      </c>
      <c r="P19" s="13">
        <v>521</v>
      </c>
      <c r="Q19" s="13">
        <v>36470</v>
      </c>
      <c r="R19" s="13">
        <v>7815</v>
      </c>
      <c r="S19" s="13">
        <v>28655</v>
      </c>
      <c r="T19" s="13">
        <v>220</v>
      </c>
      <c r="U19" s="13">
        <v>15400</v>
      </c>
      <c r="V19" s="13">
        <v>3300</v>
      </c>
      <c r="W19" s="13">
        <v>12100</v>
      </c>
      <c r="X19" s="13">
        <v>349</v>
      </c>
      <c r="Y19" s="13">
        <v>24430</v>
      </c>
      <c r="Z19" s="13">
        <v>5235</v>
      </c>
      <c r="AA19" s="13">
        <v>19195</v>
      </c>
      <c r="AB19" s="13">
        <v>1385</v>
      </c>
      <c r="AC19" s="13">
        <v>96950</v>
      </c>
      <c r="AD19" s="13">
        <v>20775</v>
      </c>
      <c r="AE19" s="13">
        <v>76175</v>
      </c>
      <c r="AF19" s="13">
        <v>1290</v>
      </c>
      <c r="AG19" s="13">
        <v>90300</v>
      </c>
      <c r="AH19" s="13">
        <v>19350</v>
      </c>
      <c r="AI19" s="13">
        <v>70950</v>
      </c>
      <c r="AJ19" s="12" t="s">
        <v>199</v>
      </c>
      <c r="AK19">
        <v>93</v>
      </c>
    </row>
    <row r="20" spans="1:37" x14ac:dyDescent="0.35">
      <c r="A20" t="s">
        <v>11</v>
      </c>
      <c r="B20" t="s">
        <v>96</v>
      </c>
      <c r="C20" s="2" t="s">
        <v>157</v>
      </c>
      <c r="D20" s="12">
        <v>5</v>
      </c>
      <c r="E20" s="12">
        <v>2.8</v>
      </c>
      <c r="F20" s="12">
        <v>14</v>
      </c>
      <c r="G20" s="12">
        <v>45</v>
      </c>
      <c r="H20" s="13">
        <v>787</v>
      </c>
      <c r="I20" s="13">
        <v>35415</v>
      </c>
      <c r="J20" s="13">
        <v>11018</v>
      </c>
      <c r="K20" s="13">
        <v>24397</v>
      </c>
      <c r="L20" s="13">
        <v>478</v>
      </c>
      <c r="M20" s="13">
        <v>21510</v>
      </c>
      <c r="N20" s="13">
        <v>6692</v>
      </c>
      <c r="O20" s="13">
        <v>14818</v>
      </c>
      <c r="P20" s="13">
        <v>1235</v>
      </c>
      <c r="Q20" s="13">
        <v>55575</v>
      </c>
      <c r="R20" s="13">
        <v>17290</v>
      </c>
      <c r="S20" s="13">
        <v>38285</v>
      </c>
      <c r="T20" s="13">
        <v>1450</v>
      </c>
      <c r="U20" s="13">
        <v>65250</v>
      </c>
      <c r="V20" s="13">
        <v>20300</v>
      </c>
      <c r="W20" s="13">
        <v>44950</v>
      </c>
      <c r="X20" s="13">
        <v>1728</v>
      </c>
      <c r="Y20" s="13">
        <v>77760</v>
      </c>
      <c r="Z20" s="13">
        <v>24192</v>
      </c>
      <c r="AA20" s="13">
        <v>53568</v>
      </c>
      <c r="AB20" s="13">
        <v>1182</v>
      </c>
      <c r="AC20" s="13">
        <v>53190</v>
      </c>
      <c r="AD20" s="13">
        <v>16548</v>
      </c>
      <c r="AE20" s="13">
        <v>36642</v>
      </c>
      <c r="AF20" s="13">
        <v>999</v>
      </c>
      <c r="AG20" s="13">
        <v>44955</v>
      </c>
      <c r="AH20" s="13">
        <v>13986</v>
      </c>
      <c r="AI20" s="13">
        <v>30969</v>
      </c>
      <c r="AJ20" s="12" t="s">
        <v>199</v>
      </c>
      <c r="AK20">
        <v>97</v>
      </c>
    </row>
    <row r="21" spans="1:37" x14ac:dyDescent="0.35">
      <c r="A21" t="s">
        <v>11</v>
      </c>
      <c r="B21" t="s">
        <v>96</v>
      </c>
      <c r="C21" s="2" t="s">
        <v>158</v>
      </c>
      <c r="D21" s="12">
        <v>5</v>
      </c>
      <c r="E21" s="12">
        <v>3</v>
      </c>
      <c r="F21" s="12">
        <v>15</v>
      </c>
      <c r="G21" s="12">
        <v>50</v>
      </c>
      <c r="H21" s="13">
        <v>860</v>
      </c>
      <c r="I21" s="13">
        <v>43000</v>
      </c>
      <c r="J21" s="13">
        <v>12900</v>
      </c>
      <c r="K21" s="13">
        <v>30100</v>
      </c>
      <c r="L21" s="13">
        <v>744</v>
      </c>
      <c r="M21" s="13">
        <v>37200</v>
      </c>
      <c r="N21" s="13">
        <v>11160</v>
      </c>
      <c r="O21" s="13">
        <v>26040</v>
      </c>
      <c r="P21" s="13">
        <v>343</v>
      </c>
      <c r="Q21" s="13">
        <v>17150</v>
      </c>
      <c r="R21" s="13">
        <v>5145</v>
      </c>
      <c r="S21" s="13">
        <v>12005</v>
      </c>
      <c r="T21" s="13">
        <v>320</v>
      </c>
      <c r="U21" s="13">
        <v>16000</v>
      </c>
      <c r="V21" s="13">
        <v>4800</v>
      </c>
      <c r="W21" s="13">
        <v>11200</v>
      </c>
      <c r="X21" s="13">
        <v>287</v>
      </c>
      <c r="Y21" s="13">
        <v>14350</v>
      </c>
      <c r="Z21" s="13">
        <v>4305</v>
      </c>
      <c r="AA21" s="13">
        <v>10045</v>
      </c>
      <c r="AB21" s="13">
        <v>680</v>
      </c>
      <c r="AC21" s="13">
        <v>34000</v>
      </c>
      <c r="AD21" s="13">
        <v>10200</v>
      </c>
      <c r="AE21" s="13">
        <v>23800</v>
      </c>
      <c r="AF21" s="13">
        <v>623</v>
      </c>
      <c r="AG21" s="13">
        <v>31150</v>
      </c>
      <c r="AH21" s="13">
        <v>9345</v>
      </c>
      <c r="AI21" s="13">
        <v>21805</v>
      </c>
      <c r="AJ21" s="12" t="s">
        <v>199</v>
      </c>
      <c r="AK21">
        <v>96</v>
      </c>
    </row>
    <row r="22" spans="1:37" x14ac:dyDescent="0.35">
      <c r="A22" t="s">
        <v>27</v>
      </c>
      <c r="B22" t="s">
        <v>103</v>
      </c>
      <c r="C22" s="2" t="s">
        <v>157</v>
      </c>
      <c r="D22" s="12">
        <v>35</v>
      </c>
      <c r="E22" s="12">
        <v>2.8</v>
      </c>
      <c r="F22" s="12">
        <v>98</v>
      </c>
      <c r="G22" s="12">
        <v>135</v>
      </c>
      <c r="H22" s="13">
        <v>116</v>
      </c>
      <c r="I22" s="13">
        <v>15660</v>
      </c>
      <c r="J22" s="13">
        <v>11368</v>
      </c>
      <c r="K22" s="13">
        <v>4292</v>
      </c>
      <c r="L22" s="13">
        <v>164</v>
      </c>
      <c r="M22" s="13">
        <v>22140</v>
      </c>
      <c r="N22" s="13">
        <v>16072</v>
      </c>
      <c r="O22" s="13">
        <v>6068</v>
      </c>
      <c r="P22" s="13">
        <v>319</v>
      </c>
      <c r="Q22" s="13">
        <v>43065</v>
      </c>
      <c r="R22" s="13">
        <v>31262</v>
      </c>
      <c r="S22" s="13">
        <v>11803</v>
      </c>
      <c r="T22" s="13">
        <v>251</v>
      </c>
      <c r="U22" s="13">
        <v>33885</v>
      </c>
      <c r="V22" s="13">
        <v>24598</v>
      </c>
      <c r="W22" s="13">
        <v>9287</v>
      </c>
      <c r="X22" s="13">
        <v>207</v>
      </c>
      <c r="Y22" s="13">
        <v>27945</v>
      </c>
      <c r="Z22" s="13">
        <v>20286</v>
      </c>
      <c r="AA22" s="13">
        <v>7659</v>
      </c>
      <c r="AB22" s="13">
        <v>182</v>
      </c>
      <c r="AC22" s="13">
        <v>24570</v>
      </c>
      <c r="AD22" s="13">
        <v>17836</v>
      </c>
      <c r="AE22" s="13">
        <v>6734</v>
      </c>
      <c r="AF22" s="13">
        <v>54</v>
      </c>
      <c r="AG22" s="13">
        <v>7290</v>
      </c>
      <c r="AH22" s="13">
        <v>5292</v>
      </c>
      <c r="AI22" s="13">
        <v>1998</v>
      </c>
      <c r="AJ22" s="12" t="s">
        <v>199</v>
      </c>
      <c r="AK22">
        <v>96</v>
      </c>
    </row>
    <row r="23" spans="1:37" x14ac:dyDescent="0.35">
      <c r="A23" t="s">
        <v>27</v>
      </c>
      <c r="B23" t="s">
        <v>103</v>
      </c>
      <c r="C23" s="2" t="s">
        <v>171</v>
      </c>
      <c r="D23" s="12">
        <v>35</v>
      </c>
      <c r="E23" s="12">
        <v>3.2</v>
      </c>
      <c r="F23" s="12">
        <v>112</v>
      </c>
      <c r="G23" s="12">
        <v>180</v>
      </c>
      <c r="H23" s="13"/>
      <c r="I23" s="13">
        <v>0</v>
      </c>
      <c r="J23" s="13">
        <v>0</v>
      </c>
      <c r="K23" s="13">
        <v>0</v>
      </c>
      <c r="L23" s="13">
        <v>89</v>
      </c>
      <c r="M23" s="13">
        <v>16020</v>
      </c>
      <c r="N23" s="13">
        <v>9968</v>
      </c>
      <c r="O23" s="13">
        <v>6052</v>
      </c>
      <c r="P23" s="13"/>
      <c r="Q23" s="13">
        <v>0</v>
      </c>
      <c r="R23" s="13">
        <v>0</v>
      </c>
      <c r="S23" s="13">
        <v>0</v>
      </c>
      <c r="T23" s="13"/>
      <c r="U23" s="13">
        <v>0</v>
      </c>
      <c r="V23" s="13">
        <v>0</v>
      </c>
      <c r="W23" s="13">
        <v>0</v>
      </c>
      <c r="X23" s="13"/>
      <c r="Y23" s="13">
        <v>0</v>
      </c>
      <c r="Z23" s="13">
        <v>0</v>
      </c>
      <c r="AA23" s="13">
        <v>0</v>
      </c>
      <c r="AB23" s="13"/>
      <c r="AC23" s="13">
        <v>0</v>
      </c>
      <c r="AD23" s="13">
        <v>0</v>
      </c>
      <c r="AE23" s="13">
        <v>0</v>
      </c>
      <c r="AF23" s="13"/>
      <c r="AG23" s="13">
        <v>0</v>
      </c>
      <c r="AH23" s="13">
        <v>0</v>
      </c>
      <c r="AI23" s="13">
        <v>0</v>
      </c>
      <c r="AJ23" s="12" t="s">
        <v>199</v>
      </c>
      <c r="AK23">
        <v>92</v>
      </c>
    </row>
    <row r="24" spans="1:37" x14ac:dyDescent="0.35">
      <c r="A24" t="s">
        <v>50</v>
      </c>
      <c r="B24" t="s">
        <v>102</v>
      </c>
      <c r="C24" s="2" t="s">
        <v>157</v>
      </c>
      <c r="D24" s="12">
        <v>4</v>
      </c>
      <c r="E24" s="12">
        <v>2.8</v>
      </c>
      <c r="F24" s="12">
        <v>11.2</v>
      </c>
      <c r="G24" s="12">
        <v>45</v>
      </c>
      <c r="H24" s="13">
        <v>962</v>
      </c>
      <c r="I24" s="13">
        <v>43290</v>
      </c>
      <c r="J24" s="13">
        <v>10774.4</v>
      </c>
      <c r="K24" s="13">
        <v>32515.599999999999</v>
      </c>
      <c r="L24" s="13">
        <v>1465</v>
      </c>
      <c r="M24" s="13">
        <v>65925</v>
      </c>
      <c r="N24" s="13">
        <v>16408</v>
      </c>
      <c r="O24" s="13">
        <v>49517</v>
      </c>
      <c r="P24" s="13">
        <v>1334</v>
      </c>
      <c r="Q24" s="13">
        <v>60030</v>
      </c>
      <c r="R24" s="13">
        <v>14940.8</v>
      </c>
      <c r="S24" s="13">
        <v>45089.2</v>
      </c>
      <c r="T24" s="13">
        <v>2383</v>
      </c>
      <c r="U24" s="13">
        <v>107235</v>
      </c>
      <c r="V24" s="13">
        <v>26689.599999999999</v>
      </c>
      <c r="W24" s="13">
        <v>80545.399999999994</v>
      </c>
      <c r="X24" s="13">
        <v>1525</v>
      </c>
      <c r="Y24" s="13">
        <v>68625</v>
      </c>
      <c r="Z24" s="13">
        <v>17080</v>
      </c>
      <c r="AA24" s="13">
        <v>51545</v>
      </c>
      <c r="AB24" s="13">
        <v>1582</v>
      </c>
      <c r="AC24" s="13">
        <v>71190</v>
      </c>
      <c r="AD24" s="13">
        <v>17718.399999999998</v>
      </c>
      <c r="AE24" s="13">
        <v>53471.600000000006</v>
      </c>
      <c r="AF24" s="13">
        <v>1539</v>
      </c>
      <c r="AG24" s="13">
        <v>69255</v>
      </c>
      <c r="AH24" s="13">
        <v>17236.8</v>
      </c>
      <c r="AI24" s="13">
        <v>52018.2</v>
      </c>
      <c r="AJ24" s="12" t="s">
        <v>199</v>
      </c>
      <c r="AK24">
        <v>100</v>
      </c>
    </row>
    <row r="25" spans="1:37" x14ac:dyDescent="0.35">
      <c r="A25" t="s">
        <v>50</v>
      </c>
      <c r="B25" t="s">
        <v>102</v>
      </c>
      <c r="C25" s="2" t="s">
        <v>158</v>
      </c>
      <c r="D25" s="12">
        <v>4</v>
      </c>
      <c r="E25" s="12">
        <v>3</v>
      </c>
      <c r="F25" s="12">
        <v>12</v>
      </c>
      <c r="G25" s="12">
        <v>55</v>
      </c>
      <c r="H25" s="13">
        <v>1450</v>
      </c>
      <c r="I25" s="13">
        <v>79750</v>
      </c>
      <c r="J25" s="13">
        <v>17400</v>
      </c>
      <c r="K25" s="13">
        <v>62350</v>
      </c>
      <c r="L25" s="13">
        <v>834</v>
      </c>
      <c r="M25" s="13">
        <v>45870</v>
      </c>
      <c r="N25" s="13">
        <v>10008</v>
      </c>
      <c r="O25" s="13">
        <v>35862</v>
      </c>
      <c r="P25" s="13">
        <v>620</v>
      </c>
      <c r="Q25" s="13">
        <v>34100</v>
      </c>
      <c r="R25" s="13">
        <v>7440</v>
      </c>
      <c r="S25" s="13">
        <v>26660</v>
      </c>
      <c r="T25" s="13">
        <v>348</v>
      </c>
      <c r="U25" s="13">
        <v>19140</v>
      </c>
      <c r="V25" s="13">
        <v>4176</v>
      </c>
      <c r="W25" s="13">
        <v>14964</v>
      </c>
      <c r="X25" s="13">
        <v>930</v>
      </c>
      <c r="Y25" s="13">
        <v>51150</v>
      </c>
      <c r="Z25" s="13">
        <v>11160</v>
      </c>
      <c r="AA25" s="13">
        <v>39990</v>
      </c>
      <c r="AB25" s="13">
        <v>870</v>
      </c>
      <c r="AC25" s="13">
        <v>47850</v>
      </c>
      <c r="AD25" s="13">
        <v>10440</v>
      </c>
      <c r="AE25" s="13">
        <v>37410</v>
      </c>
      <c r="AF25" s="13">
        <v>850</v>
      </c>
      <c r="AG25" s="13">
        <v>46750</v>
      </c>
      <c r="AH25" s="13">
        <v>10200</v>
      </c>
      <c r="AI25" s="13">
        <v>36550</v>
      </c>
      <c r="AJ25" s="12" t="s">
        <v>199</v>
      </c>
      <c r="AK25">
        <v>96</v>
      </c>
    </row>
    <row r="26" spans="1:37" x14ac:dyDescent="0.35">
      <c r="A26" t="s">
        <v>6</v>
      </c>
      <c r="B26" t="s">
        <v>189</v>
      </c>
      <c r="C26" s="2" t="s">
        <v>157</v>
      </c>
      <c r="D26" s="12">
        <v>3.5</v>
      </c>
      <c r="E26" s="12">
        <v>2.8</v>
      </c>
      <c r="F26" s="12">
        <v>9.7999999999999989</v>
      </c>
      <c r="G26" s="12">
        <v>25</v>
      </c>
      <c r="H26" s="13">
        <v>604</v>
      </c>
      <c r="I26" s="13">
        <v>15100</v>
      </c>
      <c r="J26" s="13">
        <v>5919.1999999999989</v>
      </c>
      <c r="K26" s="13">
        <v>9180.8000000000011</v>
      </c>
      <c r="L26" s="13">
        <v>339</v>
      </c>
      <c r="M26" s="13">
        <v>8475</v>
      </c>
      <c r="N26" s="13">
        <v>3322.2</v>
      </c>
      <c r="O26" s="13">
        <v>5152.8</v>
      </c>
      <c r="P26" s="13">
        <v>853</v>
      </c>
      <c r="Q26" s="13">
        <v>21325</v>
      </c>
      <c r="R26" s="13">
        <v>8359.4</v>
      </c>
      <c r="S26" s="13">
        <v>12965.6</v>
      </c>
      <c r="T26" s="13">
        <v>2331</v>
      </c>
      <c r="U26" s="13">
        <v>58275</v>
      </c>
      <c r="V26" s="13">
        <v>22843.8</v>
      </c>
      <c r="W26" s="13">
        <v>35431.199999999997</v>
      </c>
      <c r="X26" s="13">
        <v>1049</v>
      </c>
      <c r="Y26" s="13">
        <v>26225</v>
      </c>
      <c r="Z26" s="13">
        <v>10280.199999999999</v>
      </c>
      <c r="AA26" s="13">
        <v>15944.800000000001</v>
      </c>
      <c r="AB26" s="13">
        <v>326</v>
      </c>
      <c r="AC26" s="13">
        <v>8150</v>
      </c>
      <c r="AD26" s="13">
        <v>3194.7999999999997</v>
      </c>
      <c r="AE26" s="13">
        <v>4955.2000000000007</v>
      </c>
      <c r="AF26" s="13">
        <v>708</v>
      </c>
      <c r="AG26" s="13">
        <v>17700</v>
      </c>
      <c r="AH26" s="13">
        <v>6938.4</v>
      </c>
      <c r="AI26" s="13">
        <v>10761.6</v>
      </c>
      <c r="AJ26" s="12" t="s">
        <v>199</v>
      </c>
      <c r="AK26">
        <v>99</v>
      </c>
    </row>
    <row r="27" spans="1:37" x14ac:dyDescent="0.35">
      <c r="A27" t="s">
        <v>6</v>
      </c>
      <c r="B27" t="s">
        <v>189</v>
      </c>
      <c r="C27" s="2" t="s">
        <v>158</v>
      </c>
      <c r="D27" s="12">
        <v>3.5</v>
      </c>
      <c r="E27" s="12">
        <v>3</v>
      </c>
      <c r="F27" s="12">
        <v>10.5</v>
      </c>
      <c r="G27" s="12">
        <v>35</v>
      </c>
      <c r="H27" s="13">
        <v>1350</v>
      </c>
      <c r="I27" s="13">
        <v>47250</v>
      </c>
      <c r="J27" s="13">
        <v>14175</v>
      </c>
      <c r="K27" s="13">
        <v>33075</v>
      </c>
      <c r="L27" s="13">
        <v>1200</v>
      </c>
      <c r="M27" s="13">
        <v>42000</v>
      </c>
      <c r="N27" s="13">
        <v>12600</v>
      </c>
      <c r="O27" s="13">
        <v>29400</v>
      </c>
      <c r="P27" s="13">
        <v>567</v>
      </c>
      <c r="Q27" s="13">
        <v>19845</v>
      </c>
      <c r="R27" s="13">
        <v>5953.5</v>
      </c>
      <c r="S27" s="13">
        <v>13891.5</v>
      </c>
      <c r="T27" s="13">
        <v>200</v>
      </c>
      <c r="U27" s="13">
        <v>7000</v>
      </c>
      <c r="V27" s="13">
        <v>2100</v>
      </c>
      <c r="W27" s="13">
        <v>4900</v>
      </c>
      <c r="X27" s="13">
        <v>540</v>
      </c>
      <c r="Y27" s="13">
        <v>18900</v>
      </c>
      <c r="Z27" s="13">
        <v>5670</v>
      </c>
      <c r="AA27" s="13">
        <v>13230</v>
      </c>
      <c r="AB27" s="13">
        <v>1250</v>
      </c>
      <c r="AC27" s="13">
        <v>43750</v>
      </c>
      <c r="AD27" s="13">
        <v>13125</v>
      </c>
      <c r="AE27" s="13">
        <v>30625</v>
      </c>
      <c r="AF27" s="13">
        <v>890</v>
      </c>
      <c r="AG27" s="13">
        <v>31150</v>
      </c>
      <c r="AH27" s="13">
        <v>9345</v>
      </c>
      <c r="AI27" s="13">
        <v>21805</v>
      </c>
      <c r="AJ27" s="12" t="s">
        <v>199</v>
      </c>
      <c r="AK27">
        <v>91</v>
      </c>
    </row>
    <row r="28" spans="1:37" x14ac:dyDescent="0.35">
      <c r="A28" t="s">
        <v>12</v>
      </c>
      <c r="B28" t="s">
        <v>144</v>
      </c>
      <c r="C28" s="2" t="s">
        <v>157</v>
      </c>
      <c r="D28" s="12">
        <v>5</v>
      </c>
      <c r="E28" s="12">
        <v>2.8</v>
      </c>
      <c r="F28" s="12">
        <v>14</v>
      </c>
      <c r="G28" s="12">
        <v>35</v>
      </c>
      <c r="H28" s="13">
        <v>527</v>
      </c>
      <c r="I28" s="13">
        <v>18445</v>
      </c>
      <c r="J28" s="13">
        <v>7378</v>
      </c>
      <c r="K28" s="13">
        <v>11067</v>
      </c>
      <c r="L28" s="13">
        <v>203</v>
      </c>
      <c r="M28" s="13">
        <v>7105</v>
      </c>
      <c r="N28" s="13">
        <v>2842</v>
      </c>
      <c r="O28" s="13">
        <v>4263</v>
      </c>
      <c r="P28" s="13">
        <v>395</v>
      </c>
      <c r="Q28" s="13">
        <v>13825</v>
      </c>
      <c r="R28" s="13">
        <v>5530</v>
      </c>
      <c r="S28" s="13">
        <v>8295</v>
      </c>
      <c r="T28" s="13">
        <v>499</v>
      </c>
      <c r="U28" s="13">
        <v>17465</v>
      </c>
      <c r="V28" s="13">
        <v>6986</v>
      </c>
      <c r="W28" s="13">
        <v>10479</v>
      </c>
      <c r="X28" s="13">
        <v>915</v>
      </c>
      <c r="Y28" s="13">
        <v>32025</v>
      </c>
      <c r="Z28" s="13">
        <v>12810</v>
      </c>
      <c r="AA28" s="13">
        <v>19215</v>
      </c>
      <c r="AB28" s="13">
        <v>230</v>
      </c>
      <c r="AC28" s="13">
        <v>8050</v>
      </c>
      <c r="AD28" s="13">
        <v>3220</v>
      </c>
      <c r="AE28" s="13">
        <v>4830</v>
      </c>
      <c r="AF28" s="13">
        <v>532</v>
      </c>
      <c r="AG28" s="13">
        <v>18620</v>
      </c>
      <c r="AH28" s="13">
        <v>7448</v>
      </c>
      <c r="AI28" s="13">
        <v>11172</v>
      </c>
      <c r="AJ28" s="12" t="s">
        <v>199</v>
      </c>
      <c r="AK28">
        <v>91</v>
      </c>
    </row>
    <row r="29" spans="1:37" x14ac:dyDescent="0.35">
      <c r="A29" t="s">
        <v>12</v>
      </c>
      <c r="B29" t="s">
        <v>144</v>
      </c>
      <c r="C29" s="2" t="s">
        <v>158</v>
      </c>
      <c r="D29" s="12">
        <v>5</v>
      </c>
      <c r="E29" s="12">
        <v>3</v>
      </c>
      <c r="F29" s="12">
        <v>15</v>
      </c>
      <c r="G29" s="12">
        <v>45</v>
      </c>
      <c r="H29" s="13">
        <v>342</v>
      </c>
      <c r="I29" s="13">
        <v>15390</v>
      </c>
      <c r="J29" s="13">
        <v>5130</v>
      </c>
      <c r="K29" s="13">
        <v>10260</v>
      </c>
      <c r="L29" s="13">
        <v>280</v>
      </c>
      <c r="M29" s="13">
        <v>12600</v>
      </c>
      <c r="N29" s="13">
        <v>4200</v>
      </c>
      <c r="O29" s="13">
        <v>8400</v>
      </c>
      <c r="P29" s="13">
        <v>133</v>
      </c>
      <c r="Q29" s="13">
        <v>5985</v>
      </c>
      <c r="R29" s="13">
        <v>1995</v>
      </c>
      <c r="S29" s="13">
        <v>3990</v>
      </c>
      <c r="T29" s="13">
        <v>200</v>
      </c>
      <c r="U29" s="13">
        <v>9000</v>
      </c>
      <c r="V29" s="13">
        <v>3000</v>
      </c>
      <c r="W29" s="13">
        <v>6000</v>
      </c>
      <c r="X29" s="13">
        <v>187</v>
      </c>
      <c r="Y29" s="13">
        <v>8415</v>
      </c>
      <c r="Z29" s="13">
        <v>2805</v>
      </c>
      <c r="AA29" s="13">
        <v>5610</v>
      </c>
      <c r="AB29" s="13">
        <v>850</v>
      </c>
      <c r="AC29" s="13">
        <v>38250</v>
      </c>
      <c r="AD29" s="13">
        <v>12750</v>
      </c>
      <c r="AE29" s="13">
        <v>25500</v>
      </c>
      <c r="AF29" s="13">
        <v>345</v>
      </c>
      <c r="AG29" s="13">
        <v>15525</v>
      </c>
      <c r="AH29" s="13">
        <v>5175</v>
      </c>
      <c r="AI29" s="13">
        <v>10350</v>
      </c>
      <c r="AJ29" s="12" t="s">
        <v>199</v>
      </c>
      <c r="AK29">
        <v>94</v>
      </c>
    </row>
    <row r="30" spans="1:37" x14ac:dyDescent="0.35">
      <c r="A30" t="s">
        <v>30</v>
      </c>
      <c r="B30" t="s">
        <v>105</v>
      </c>
      <c r="C30" s="2" t="s">
        <v>157</v>
      </c>
      <c r="D30" s="12">
        <v>55</v>
      </c>
      <c r="E30" s="12">
        <v>2.8</v>
      </c>
      <c r="F30" s="12">
        <v>154</v>
      </c>
      <c r="G30" s="12">
        <v>375</v>
      </c>
      <c r="H30" s="13">
        <v>36</v>
      </c>
      <c r="I30" s="13">
        <v>13500</v>
      </c>
      <c r="J30" s="13">
        <v>5544</v>
      </c>
      <c r="K30" s="13">
        <v>7956</v>
      </c>
      <c r="L30" s="13">
        <v>40</v>
      </c>
      <c r="M30" s="13">
        <v>15000</v>
      </c>
      <c r="N30" s="13">
        <v>6160</v>
      </c>
      <c r="O30" s="13">
        <v>8840</v>
      </c>
      <c r="P30" s="13">
        <v>45</v>
      </c>
      <c r="Q30" s="13">
        <v>16875</v>
      </c>
      <c r="R30" s="13">
        <v>6930</v>
      </c>
      <c r="S30" s="13">
        <v>9945</v>
      </c>
      <c r="T30" s="13">
        <v>141</v>
      </c>
      <c r="U30" s="13">
        <v>52875</v>
      </c>
      <c r="V30" s="13">
        <v>21714</v>
      </c>
      <c r="W30" s="13">
        <v>31161</v>
      </c>
      <c r="X30" s="13">
        <v>156</v>
      </c>
      <c r="Y30" s="13">
        <v>58500</v>
      </c>
      <c r="Z30" s="13">
        <v>24024</v>
      </c>
      <c r="AA30" s="13">
        <v>34476</v>
      </c>
      <c r="AB30" s="13">
        <v>73</v>
      </c>
      <c r="AC30" s="13">
        <v>27375</v>
      </c>
      <c r="AD30" s="13">
        <v>11242</v>
      </c>
      <c r="AE30" s="13">
        <v>16133</v>
      </c>
      <c r="AF30" s="13">
        <v>39</v>
      </c>
      <c r="AG30" s="13">
        <v>14625</v>
      </c>
      <c r="AH30" s="13">
        <v>6006</v>
      </c>
      <c r="AI30" s="13">
        <v>8619</v>
      </c>
      <c r="AJ30" s="12" t="s">
        <v>199</v>
      </c>
      <c r="AK30">
        <v>92</v>
      </c>
    </row>
    <row r="31" spans="1:37" x14ac:dyDescent="0.35">
      <c r="A31" t="s">
        <v>30</v>
      </c>
      <c r="B31" t="s">
        <v>105</v>
      </c>
      <c r="C31" s="2" t="s">
        <v>158</v>
      </c>
      <c r="D31" s="12">
        <v>55</v>
      </c>
      <c r="E31" s="12">
        <v>3</v>
      </c>
      <c r="F31" s="12">
        <v>165</v>
      </c>
      <c r="G31" s="12">
        <v>400</v>
      </c>
      <c r="H31" s="13">
        <v>25</v>
      </c>
      <c r="I31" s="13">
        <v>10000</v>
      </c>
      <c r="J31" s="13">
        <v>4125</v>
      </c>
      <c r="K31" s="13">
        <v>5875</v>
      </c>
      <c r="L31" s="13">
        <v>30</v>
      </c>
      <c r="M31" s="13">
        <v>12000</v>
      </c>
      <c r="N31" s="13">
        <v>4950</v>
      </c>
      <c r="O31" s="13">
        <v>7050</v>
      </c>
      <c r="P31" s="13">
        <v>23</v>
      </c>
      <c r="Q31" s="13">
        <v>9200</v>
      </c>
      <c r="R31" s="13">
        <v>3795</v>
      </c>
      <c r="S31" s="13">
        <v>5405</v>
      </c>
      <c r="T31" s="13">
        <v>22</v>
      </c>
      <c r="U31" s="13">
        <v>8800</v>
      </c>
      <c r="V31" s="13">
        <v>3630</v>
      </c>
      <c r="W31" s="13">
        <v>5170</v>
      </c>
      <c r="X31" s="13">
        <v>35</v>
      </c>
      <c r="Y31" s="13">
        <v>14000</v>
      </c>
      <c r="Z31" s="13">
        <v>5775</v>
      </c>
      <c r="AA31" s="13">
        <v>8225</v>
      </c>
      <c r="AB31" s="13">
        <v>135</v>
      </c>
      <c r="AC31" s="13">
        <v>54000</v>
      </c>
      <c r="AD31" s="13">
        <v>22275</v>
      </c>
      <c r="AE31" s="13">
        <v>31725</v>
      </c>
      <c r="AF31" s="13">
        <v>142</v>
      </c>
      <c r="AG31" s="13">
        <v>56800</v>
      </c>
      <c r="AH31" s="13">
        <v>23430</v>
      </c>
      <c r="AI31" s="13">
        <v>33370</v>
      </c>
      <c r="AJ31" s="12" t="s">
        <v>199</v>
      </c>
      <c r="AK31">
        <v>95</v>
      </c>
    </row>
    <row r="32" spans="1:37" x14ac:dyDescent="0.35">
      <c r="A32" t="s">
        <v>30</v>
      </c>
      <c r="B32" t="s">
        <v>105</v>
      </c>
      <c r="C32" s="2" t="s">
        <v>171</v>
      </c>
      <c r="D32" s="12">
        <v>55</v>
      </c>
      <c r="E32" s="12">
        <v>3.2</v>
      </c>
      <c r="F32" s="12">
        <v>176</v>
      </c>
      <c r="G32" s="12">
        <v>510</v>
      </c>
      <c r="H32" s="13">
        <v>33</v>
      </c>
      <c r="I32" s="13">
        <v>16830</v>
      </c>
      <c r="J32" s="13">
        <v>5808</v>
      </c>
      <c r="K32" s="13">
        <v>11022</v>
      </c>
      <c r="L32" s="13">
        <v>15</v>
      </c>
      <c r="M32" s="13">
        <v>7650</v>
      </c>
      <c r="N32" s="13">
        <v>2640</v>
      </c>
      <c r="O32" s="13">
        <v>5010</v>
      </c>
      <c r="P32" s="13"/>
      <c r="Q32" s="13">
        <v>0</v>
      </c>
      <c r="R32" s="13">
        <v>0</v>
      </c>
      <c r="S32" s="13">
        <v>0</v>
      </c>
      <c r="T32" s="13"/>
      <c r="U32" s="13">
        <v>0</v>
      </c>
      <c r="V32" s="13">
        <v>0</v>
      </c>
      <c r="W32" s="13">
        <v>0</v>
      </c>
      <c r="X32" s="13"/>
      <c r="Y32" s="13">
        <v>0</v>
      </c>
      <c r="Z32" s="13">
        <v>0</v>
      </c>
      <c r="AA32" s="13">
        <v>0</v>
      </c>
      <c r="AB32" s="13"/>
      <c r="AC32" s="13">
        <v>0</v>
      </c>
      <c r="AD32" s="13">
        <v>0</v>
      </c>
      <c r="AE32" s="13">
        <v>0</v>
      </c>
      <c r="AF32" s="13"/>
      <c r="AG32" s="13">
        <v>0</v>
      </c>
      <c r="AH32" s="13">
        <v>0</v>
      </c>
      <c r="AI32" s="13">
        <v>0</v>
      </c>
      <c r="AJ32" s="12" t="s">
        <v>199</v>
      </c>
      <c r="AK32">
        <v>98</v>
      </c>
    </row>
    <row r="33" spans="1:37" x14ac:dyDescent="0.35">
      <c r="A33" t="s">
        <v>21</v>
      </c>
      <c r="B33" s="2" t="s">
        <v>143</v>
      </c>
      <c r="C33" s="2" t="s">
        <v>157</v>
      </c>
      <c r="D33" s="12">
        <v>40</v>
      </c>
      <c r="E33" s="12">
        <v>2.8</v>
      </c>
      <c r="F33" s="12">
        <v>112</v>
      </c>
      <c r="G33" s="12">
        <v>359</v>
      </c>
      <c r="H33" s="13">
        <v>41</v>
      </c>
      <c r="I33" s="13">
        <v>14719</v>
      </c>
      <c r="J33" s="13">
        <v>4592</v>
      </c>
      <c r="K33" s="13">
        <v>10127</v>
      </c>
      <c r="L33" s="13">
        <v>106</v>
      </c>
      <c r="M33" s="13">
        <v>38054</v>
      </c>
      <c r="N33" s="13">
        <v>11872</v>
      </c>
      <c r="O33" s="13">
        <v>26182</v>
      </c>
      <c r="P33" s="13">
        <v>81</v>
      </c>
      <c r="Q33" s="13">
        <v>29079</v>
      </c>
      <c r="R33" s="13">
        <v>9072</v>
      </c>
      <c r="S33" s="13">
        <v>20007</v>
      </c>
      <c r="T33" s="13">
        <v>215</v>
      </c>
      <c r="U33" s="13">
        <v>77185</v>
      </c>
      <c r="V33" s="13">
        <v>24080</v>
      </c>
      <c r="W33" s="13">
        <v>53105</v>
      </c>
      <c r="X33" s="13">
        <v>255</v>
      </c>
      <c r="Y33" s="13">
        <v>91545</v>
      </c>
      <c r="Z33" s="13">
        <v>28560</v>
      </c>
      <c r="AA33" s="13">
        <v>62985</v>
      </c>
      <c r="AB33" s="13">
        <v>72</v>
      </c>
      <c r="AC33" s="13">
        <v>25848</v>
      </c>
      <c r="AD33" s="13">
        <v>8064</v>
      </c>
      <c r="AE33" s="13">
        <v>17784</v>
      </c>
      <c r="AF33" s="13">
        <v>21</v>
      </c>
      <c r="AG33" s="13">
        <v>7539</v>
      </c>
      <c r="AH33" s="13">
        <v>2352</v>
      </c>
      <c r="AI33" s="13">
        <v>5187</v>
      </c>
      <c r="AJ33" s="12" t="s">
        <v>199</v>
      </c>
      <c r="AK33">
        <v>93</v>
      </c>
    </row>
    <row r="34" spans="1:37" x14ac:dyDescent="0.35">
      <c r="A34" t="s">
        <v>21</v>
      </c>
      <c r="B34" s="2" t="s">
        <v>143</v>
      </c>
      <c r="C34" s="2" t="s">
        <v>171</v>
      </c>
      <c r="D34" s="12">
        <v>40</v>
      </c>
      <c r="E34" s="12">
        <v>3.2</v>
      </c>
      <c r="F34" s="12">
        <v>128</v>
      </c>
      <c r="G34" s="12">
        <v>399</v>
      </c>
      <c r="H34" s="13">
        <v>55</v>
      </c>
      <c r="I34" s="13">
        <v>21945</v>
      </c>
      <c r="J34" s="13">
        <v>7040</v>
      </c>
      <c r="K34" s="13">
        <v>14905</v>
      </c>
      <c r="L34" s="13">
        <v>45</v>
      </c>
      <c r="M34" s="13">
        <v>17955</v>
      </c>
      <c r="N34" s="13">
        <v>5760</v>
      </c>
      <c r="O34" s="13">
        <v>12195</v>
      </c>
      <c r="P34" s="13"/>
      <c r="Q34" s="13">
        <v>0</v>
      </c>
      <c r="R34" s="13">
        <v>0</v>
      </c>
      <c r="S34" s="13">
        <v>0</v>
      </c>
      <c r="T34" s="13"/>
      <c r="U34" s="13">
        <v>0</v>
      </c>
      <c r="V34" s="13">
        <v>0</v>
      </c>
      <c r="W34" s="13">
        <v>0</v>
      </c>
      <c r="X34" s="13"/>
      <c r="Y34" s="13">
        <v>0</v>
      </c>
      <c r="Z34" s="13">
        <v>0</v>
      </c>
      <c r="AA34" s="13">
        <v>0</v>
      </c>
      <c r="AB34" s="13"/>
      <c r="AC34" s="13">
        <v>0</v>
      </c>
      <c r="AD34" s="13">
        <v>0</v>
      </c>
      <c r="AE34" s="13">
        <v>0</v>
      </c>
      <c r="AF34" s="13"/>
      <c r="AG34" s="13">
        <v>0</v>
      </c>
      <c r="AH34" s="13">
        <v>0</v>
      </c>
      <c r="AI34" s="13">
        <v>0</v>
      </c>
      <c r="AJ34" s="12" t="s">
        <v>199</v>
      </c>
      <c r="AK34">
        <v>98</v>
      </c>
    </row>
    <row r="35" spans="1:37" x14ac:dyDescent="0.35">
      <c r="A35" t="s">
        <v>37</v>
      </c>
      <c r="B35" s="2" t="s">
        <v>106</v>
      </c>
      <c r="C35" s="2" t="s">
        <v>171</v>
      </c>
      <c r="D35" s="12">
        <v>30</v>
      </c>
      <c r="E35" s="12">
        <v>3.2</v>
      </c>
      <c r="F35" s="12">
        <v>96</v>
      </c>
      <c r="G35" s="12">
        <v>120</v>
      </c>
      <c r="H35" s="13">
        <v>42</v>
      </c>
      <c r="I35" s="13">
        <v>5040</v>
      </c>
      <c r="J35" s="13">
        <v>4032</v>
      </c>
      <c r="K35" s="13">
        <v>1008</v>
      </c>
      <c r="L35" s="13">
        <v>47</v>
      </c>
      <c r="M35" s="13">
        <v>5640</v>
      </c>
      <c r="N35" s="13">
        <v>4512</v>
      </c>
      <c r="O35" s="13">
        <v>1128</v>
      </c>
      <c r="P35" s="13">
        <v>12</v>
      </c>
      <c r="Q35" s="13">
        <v>1440</v>
      </c>
      <c r="R35" s="13">
        <v>1152</v>
      </c>
      <c r="S35" s="13">
        <v>288</v>
      </c>
      <c r="T35" s="13">
        <v>7</v>
      </c>
      <c r="U35" s="13">
        <v>840</v>
      </c>
      <c r="V35" s="13">
        <v>672</v>
      </c>
      <c r="W35" s="13">
        <v>168</v>
      </c>
      <c r="X35" s="13">
        <v>71</v>
      </c>
      <c r="Y35" s="13">
        <v>8520</v>
      </c>
      <c r="Z35" s="13">
        <v>6816</v>
      </c>
      <c r="AA35" s="13">
        <v>1704</v>
      </c>
      <c r="AB35" s="13">
        <v>29</v>
      </c>
      <c r="AC35" s="13">
        <v>3480</v>
      </c>
      <c r="AD35" s="13">
        <v>2784</v>
      </c>
      <c r="AE35" s="13">
        <v>696</v>
      </c>
      <c r="AF35" s="13">
        <v>31</v>
      </c>
      <c r="AG35" s="13">
        <v>3720</v>
      </c>
      <c r="AH35" s="13">
        <v>2976</v>
      </c>
      <c r="AI35" s="13">
        <v>744</v>
      </c>
      <c r="AJ35" s="12" t="s">
        <v>199</v>
      </c>
      <c r="AK35">
        <v>96</v>
      </c>
    </row>
    <row r="36" spans="1:37" x14ac:dyDescent="0.35">
      <c r="A36" t="s">
        <v>24</v>
      </c>
      <c r="B36" t="s">
        <v>107</v>
      </c>
      <c r="C36" s="2" t="s">
        <v>157</v>
      </c>
      <c r="D36" s="12">
        <v>9</v>
      </c>
      <c r="E36" s="12">
        <v>2.8</v>
      </c>
      <c r="F36" s="12">
        <v>25.2</v>
      </c>
      <c r="G36" s="12">
        <v>45</v>
      </c>
      <c r="H36" s="13">
        <v>80</v>
      </c>
      <c r="I36" s="13">
        <v>3600</v>
      </c>
      <c r="J36" s="13">
        <v>2016</v>
      </c>
      <c r="K36" s="13">
        <v>1584</v>
      </c>
      <c r="L36" s="13">
        <v>71</v>
      </c>
      <c r="M36" s="13">
        <v>3195</v>
      </c>
      <c r="N36" s="13">
        <v>1789.2</v>
      </c>
      <c r="O36" s="13">
        <v>1405.8</v>
      </c>
      <c r="P36" s="13">
        <v>200</v>
      </c>
      <c r="Q36" s="13">
        <v>9000</v>
      </c>
      <c r="R36" s="13">
        <v>5040</v>
      </c>
      <c r="S36" s="13">
        <v>3960</v>
      </c>
      <c r="T36" s="13">
        <v>114</v>
      </c>
      <c r="U36" s="13">
        <v>5130</v>
      </c>
      <c r="V36" s="13">
        <v>2872.7999999999997</v>
      </c>
      <c r="W36" s="13">
        <v>2257.2000000000003</v>
      </c>
      <c r="X36" s="13">
        <v>210</v>
      </c>
      <c r="Y36" s="13">
        <v>9450</v>
      </c>
      <c r="Z36" s="13">
        <v>5292</v>
      </c>
      <c r="AA36" s="13">
        <v>4158</v>
      </c>
      <c r="AB36" s="13">
        <v>116</v>
      </c>
      <c r="AC36" s="13">
        <v>5220</v>
      </c>
      <c r="AD36" s="13">
        <v>2923.2</v>
      </c>
      <c r="AE36" s="13">
        <v>2296.8000000000002</v>
      </c>
      <c r="AF36" s="13">
        <v>408</v>
      </c>
      <c r="AG36" s="13">
        <v>18360</v>
      </c>
      <c r="AH36" s="13">
        <v>10281.6</v>
      </c>
      <c r="AI36" s="13">
        <v>8078.4</v>
      </c>
      <c r="AJ36" s="12" t="s">
        <v>199</v>
      </c>
      <c r="AK36">
        <v>97</v>
      </c>
    </row>
    <row r="37" spans="1:37" x14ac:dyDescent="0.35">
      <c r="A37" t="s">
        <v>24</v>
      </c>
      <c r="B37" t="s">
        <v>107</v>
      </c>
      <c r="C37" s="2" t="s">
        <v>158</v>
      </c>
      <c r="D37" s="12">
        <v>9</v>
      </c>
      <c r="E37" s="12">
        <v>3</v>
      </c>
      <c r="F37" s="12">
        <v>27</v>
      </c>
      <c r="G37" s="12">
        <v>55</v>
      </c>
      <c r="H37" s="13">
        <v>230</v>
      </c>
      <c r="I37" s="13">
        <v>12650</v>
      </c>
      <c r="J37" s="13">
        <v>6210</v>
      </c>
      <c r="K37" s="13">
        <v>6440</v>
      </c>
      <c r="L37" s="13">
        <v>185</v>
      </c>
      <c r="M37" s="13">
        <v>10175</v>
      </c>
      <c r="N37" s="13">
        <v>4995</v>
      </c>
      <c r="O37" s="13">
        <v>5180</v>
      </c>
      <c r="P37" s="13">
        <v>74</v>
      </c>
      <c r="Q37" s="13">
        <v>4070</v>
      </c>
      <c r="R37" s="13">
        <v>1998</v>
      </c>
      <c r="S37" s="13">
        <v>2072</v>
      </c>
      <c r="T37" s="13">
        <v>67</v>
      </c>
      <c r="U37" s="13">
        <v>3685</v>
      </c>
      <c r="V37" s="13">
        <v>1809</v>
      </c>
      <c r="W37" s="13">
        <v>1876</v>
      </c>
      <c r="X37" s="13">
        <v>55</v>
      </c>
      <c r="Y37" s="13">
        <v>3025</v>
      </c>
      <c r="Z37" s="13">
        <v>1485</v>
      </c>
      <c r="AA37" s="13">
        <v>1540</v>
      </c>
      <c r="AB37" s="13">
        <v>80</v>
      </c>
      <c r="AC37" s="13">
        <v>4400</v>
      </c>
      <c r="AD37" s="13">
        <v>2160</v>
      </c>
      <c r="AE37" s="13">
        <v>2240</v>
      </c>
      <c r="AF37" s="13">
        <v>250</v>
      </c>
      <c r="AG37" s="13">
        <v>13750</v>
      </c>
      <c r="AH37" s="13">
        <v>6750</v>
      </c>
      <c r="AI37" s="13">
        <v>7000</v>
      </c>
      <c r="AJ37" s="12" t="s">
        <v>199</v>
      </c>
      <c r="AK37">
        <v>90</v>
      </c>
    </row>
    <row r="38" spans="1:37" x14ac:dyDescent="0.35">
      <c r="A38" t="s">
        <v>4</v>
      </c>
      <c r="B38" t="s">
        <v>108</v>
      </c>
      <c r="C38" s="2" t="s">
        <v>157</v>
      </c>
      <c r="D38" s="12">
        <v>7.5</v>
      </c>
      <c r="E38" s="12">
        <v>2.8</v>
      </c>
      <c r="F38" s="12">
        <v>21</v>
      </c>
      <c r="G38" s="12">
        <v>58</v>
      </c>
      <c r="H38" s="13">
        <v>94</v>
      </c>
      <c r="I38" s="13">
        <v>5452</v>
      </c>
      <c r="J38" s="13">
        <v>1974</v>
      </c>
      <c r="K38" s="13">
        <v>3478</v>
      </c>
      <c r="L38" s="13">
        <v>138</v>
      </c>
      <c r="M38" s="13">
        <v>8004</v>
      </c>
      <c r="N38" s="13">
        <v>2898</v>
      </c>
      <c r="O38" s="13">
        <v>5106</v>
      </c>
      <c r="P38" s="13">
        <v>124</v>
      </c>
      <c r="Q38" s="13">
        <v>7192</v>
      </c>
      <c r="R38" s="13">
        <v>2604</v>
      </c>
      <c r="S38" s="13">
        <v>4588</v>
      </c>
      <c r="T38" s="13">
        <v>72</v>
      </c>
      <c r="U38" s="13">
        <v>4176</v>
      </c>
      <c r="V38" s="13">
        <v>1512</v>
      </c>
      <c r="W38" s="13">
        <v>2664</v>
      </c>
      <c r="X38" s="13">
        <v>10</v>
      </c>
      <c r="Y38" s="13">
        <v>580</v>
      </c>
      <c r="Z38" s="13">
        <v>210</v>
      </c>
      <c r="AA38" s="13">
        <v>370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2" t="s">
        <v>199</v>
      </c>
      <c r="AK38">
        <v>99</v>
      </c>
    </row>
    <row r="39" spans="1:37" x14ac:dyDescent="0.35">
      <c r="A39" t="s">
        <v>4</v>
      </c>
      <c r="B39" t="s">
        <v>108</v>
      </c>
      <c r="C39" s="2" t="s">
        <v>158</v>
      </c>
      <c r="D39" s="12">
        <v>7.5</v>
      </c>
      <c r="E39" s="12">
        <v>3</v>
      </c>
      <c r="F39" s="12">
        <v>22.5</v>
      </c>
      <c r="G39" s="12">
        <v>70</v>
      </c>
      <c r="H39" s="13">
        <v>360</v>
      </c>
      <c r="I39" s="13">
        <v>25200</v>
      </c>
      <c r="J39" s="13">
        <v>8100</v>
      </c>
      <c r="K39" s="13">
        <v>17100</v>
      </c>
      <c r="L39" s="13">
        <v>245</v>
      </c>
      <c r="M39" s="13">
        <v>17150</v>
      </c>
      <c r="N39" s="13">
        <v>5512.5</v>
      </c>
      <c r="O39" s="13">
        <v>11637.5</v>
      </c>
      <c r="P39" s="13">
        <v>133</v>
      </c>
      <c r="Q39" s="13">
        <v>9310</v>
      </c>
      <c r="R39" s="13">
        <v>2992.5</v>
      </c>
      <c r="S39" s="13">
        <v>6317.5</v>
      </c>
      <c r="T39" s="13">
        <v>88</v>
      </c>
      <c r="U39" s="13">
        <v>6160</v>
      </c>
      <c r="V39" s="13">
        <v>1980</v>
      </c>
      <c r="W39" s="13">
        <v>4180</v>
      </c>
      <c r="X39" s="13">
        <v>10</v>
      </c>
      <c r="Y39" s="13">
        <v>700</v>
      </c>
      <c r="Z39" s="13">
        <v>225</v>
      </c>
      <c r="AA39" s="13">
        <v>475</v>
      </c>
      <c r="AB39" s="13"/>
      <c r="AC39" s="13">
        <v>0</v>
      </c>
      <c r="AD39" s="13">
        <v>0</v>
      </c>
      <c r="AE39" s="13">
        <v>0</v>
      </c>
      <c r="AF39" s="13"/>
      <c r="AG39" s="13">
        <v>0</v>
      </c>
      <c r="AH39" s="13">
        <v>0</v>
      </c>
      <c r="AI39" s="13">
        <v>0</v>
      </c>
      <c r="AJ39" s="12" t="s">
        <v>199</v>
      </c>
      <c r="AK39">
        <v>99</v>
      </c>
    </row>
    <row r="40" spans="1:37" x14ac:dyDescent="0.35">
      <c r="A40" t="s">
        <v>56</v>
      </c>
      <c r="B40" t="s">
        <v>109</v>
      </c>
      <c r="C40" s="2" t="s">
        <v>157</v>
      </c>
      <c r="D40" s="12">
        <v>3.5</v>
      </c>
      <c r="E40" s="12">
        <v>2.8</v>
      </c>
      <c r="F40" s="12">
        <v>9.7999999999999989</v>
      </c>
      <c r="G40" s="12">
        <v>35</v>
      </c>
      <c r="H40" s="13">
        <v>62</v>
      </c>
      <c r="I40" s="13">
        <v>2170</v>
      </c>
      <c r="J40" s="13">
        <v>607.59999999999991</v>
      </c>
      <c r="K40" s="13">
        <v>1562.4</v>
      </c>
      <c r="L40" s="13">
        <v>36</v>
      </c>
      <c r="M40" s="13">
        <v>1260</v>
      </c>
      <c r="N40" s="13">
        <v>352.79999999999995</v>
      </c>
      <c r="O40" s="13">
        <v>907.2</v>
      </c>
      <c r="P40" s="13">
        <v>46</v>
      </c>
      <c r="Q40" s="13">
        <v>1610</v>
      </c>
      <c r="R40" s="13">
        <v>450.79999999999995</v>
      </c>
      <c r="S40" s="13">
        <v>1159.2</v>
      </c>
      <c r="T40" s="13">
        <v>34</v>
      </c>
      <c r="U40" s="13">
        <v>1190</v>
      </c>
      <c r="V40" s="13">
        <v>333.2</v>
      </c>
      <c r="W40" s="13">
        <v>856.8</v>
      </c>
      <c r="X40" s="13">
        <v>1</v>
      </c>
      <c r="Y40" s="13">
        <v>35</v>
      </c>
      <c r="Z40" s="13">
        <v>9.7999999999999989</v>
      </c>
      <c r="AA40" s="13">
        <v>25.200000000000003</v>
      </c>
      <c r="AB40" s="13">
        <v>1</v>
      </c>
      <c r="AC40" s="13">
        <v>35</v>
      </c>
      <c r="AD40" s="13">
        <v>9.7999999999999989</v>
      </c>
      <c r="AE40" s="13">
        <v>25.200000000000003</v>
      </c>
      <c r="AF40" s="13">
        <v>4</v>
      </c>
      <c r="AG40" s="13">
        <v>140</v>
      </c>
      <c r="AH40" s="13">
        <v>39.199999999999996</v>
      </c>
      <c r="AI40" s="13">
        <v>100.80000000000001</v>
      </c>
      <c r="AJ40" s="12" t="s">
        <v>199</v>
      </c>
      <c r="AK40">
        <v>100</v>
      </c>
    </row>
    <row r="41" spans="1:37" x14ac:dyDescent="0.35">
      <c r="A41" t="s">
        <v>56</v>
      </c>
      <c r="B41" t="s">
        <v>109</v>
      </c>
      <c r="C41" s="2" t="s">
        <v>158</v>
      </c>
      <c r="D41" s="12">
        <v>3.5</v>
      </c>
      <c r="E41" s="12">
        <v>3</v>
      </c>
      <c r="F41" s="12">
        <v>10.5</v>
      </c>
      <c r="G41" s="12">
        <v>50</v>
      </c>
      <c r="H41" s="13">
        <v>5</v>
      </c>
      <c r="I41" s="13">
        <v>250</v>
      </c>
      <c r="J41" s="13">
        <v>52.5</v>
      </c>
      <c r="K41" s="13">
        <v>197.5</v>
      </c>
      <c r="L41" s="13"/>
      <c r="M41" s="13">
        <v>0</v>
      </c>
      <c r="N41" s="13">
        <v>0</v>
      </c>
      <c r="O41" s="13">
        <v>0</v>
      </c>
      <c r="P41" s="13"/>
      <c r="Q41" s="13">
        <v>0</v>
      </c>
      <c r="R41" s="13">
        <v>0</v>
      </c>
      <c r="S41" s="13">
        <v>0</v>
      </c>
      <c r="T41" s="13"/>
      <c r="U41" s="13">
        <v>0</v>
      </c>
      <c r="V41" s="13">
        <v>0</v>
      </c>
      <c r="W41" s="13">
        <v>0</v>
      </c>
      <c r="X41" s="13"/>
      <c r="Y41" s="13">
        <v>0</v>
      </c>
      <c r="Z41" s="13">
        <v>0</v>
      </c>
      <c r="AA41" s="13">
        <v>0</v>
      </c>
      <c r="AB41" s="13"/>
      <c r="AC41" s="13">
        <v>0</v>
      </c>
      <c r="AD41" s="13">
        <v>0</v>
      </c>
      <c r="AE41" s="13">
        <v>0</v>
      </c>
      <c r="AF41" s="13"/>
      <c r="AG41" s="13">
        <v>0</v>
      </c>
      <c r="AH41" s="13">
        <v>0</v>
      </c>
      <c r="AI41" s="13">
        <v>0</v>
      </c>
      <c r="AJ41" s="12" t="s">
        <v>199</v>
      </c>
      <c r="AK41">
        <v>92</v>
      </c>
    </row>
    <row r="42" spans="1:37" x14ac:dyDescent="0.35">
      <c r="A42" t="s">
        <v>56</v>
      </c>
      <c r="B42" t="s">
        <v>109</v>
      </c>
      <c r="C42" s="2" t="s">
        <v>171</v>
      </c>
      <c r="D42" s="12">
        <v>3.5</v>
      </c>
      <c r="E42" s="12">
        <v>3.2</v>
      </c>
      <c r="F42" s="12">
        <v>11.200000000000001</v>
      </c>
      <c r="G42" s="12">
        <v>65</v>
      </c>
      <c r="H42" s="13">
        <v>35</v>
      </c>
      <c r="I42" s="13">
        <v>2275</v>
      </c>
      <c r="J42" s="13">
        <v>392.00000000000006</v>
      </c>
      <c r="K42" s="13">
        <v>1883</v>
      </c>
      <c r="L42" s="13"/>
      <c r="M42" s="13">
        <v>0</v>
      </c>
      <c r="N42" s="13">
        <v>0</v>
      </c>
      <c r="O42" s="13">
        <v>0</v>
      </c>
      <c r="P42" s="13"/>
      <c r="Q42" s="13">
        <v>0</v>
      </c>
      <c r="R42" s="13">
        <v>0</v>
      </c>
      <c r="S42" s="13">
        <v>0</v>
      </c>
      <c r="T42" s="13"/>
      <c r="U42" s="13">
        <v>0</v>
      </c>
      <c r="V42" s="13">
        <v>0</v>
      </c>
      <c r="W42" s="13">
        <v>0</v>
      </c>
      <c r="X42" s="13"/>
      <c r="Y42" s="13">
        <v>0</v>
      </c>
      <c r="Z42" s="13">
        <v>0</v>
      </c>
      <c r="AA42" s="13">
        <v>0</v>
      </c>
      <c r="AB42" s="13"/>
      <c r="AC42" s="13">
        <v>0</v>
      </c>
      <c r="AD42" s="13">
        <v>0</v>
      </c>
      <c r="AE42" s="13">
        <v>0</v>
      </c>
      <c r="AF42" s="13"/>
      <c r="AG42" s="13">
        <v>0</v>
      </c>
      <c r="AH42" s="13">
        <v>0</v>
      </c>
      <c r="AI42" s="13">
        <v>0</v>
      </c>
      <c r="AJ42" s="12" t="s">
        <v>199</v>
      </c>
      <c r="AK42">
        <v>96</v>
      </c>
    </row>
    <row r="43" spans="1:37" x14ac:dyDescent="0.35">
      <c r="A43" t="s">
        <v>58</v>
      </c>
      <c r="B43" s="2" t="s">
        <v>109</v>
      </c>
      <c r="C43" s="2" t="s">
        <v>157</v>
      </c>
      <c r="D43" s="12">
        <v>5.5</v>
      </c>
      <c r="E43" s="12">
        <v>2.8</v>
      </c>
      <c r="F43" s="12">
        <v>15.399999999999999</v>
      </c>
      <c r="G43" s="12">
        <v>75</v>
      </c>
      <c r="H43" s="13">
        <v>45</v>
      </c>
      <c r="I43" s="13">
        <v>3375</v>
      </c>
      <c r="J43" s="13">
        <v>692.99999999999989</v>
      </c>
      <c r="K43" s="13">
        <v>2682</v>
      </c>
      <c r="L43" s="13">
        <v>3</v>
      </c>
      <c r="M43" s="13">
        <v>225</v>
      </c>
      <c r="N43" s="13">
        <v>46.199999999999996</v>
      </c>
      <c r="O43" s="13">
        <v>178.8</v>
      </c>
      <c r="P43" s="13">
        <v>10</v>
      </c>
      <c r="Q43" s="13">
        <v>750</v>
      </c>
      <c r="R43" s="13">
        <v>154</v>
      </c>
      <c r="S43" s="13">
        <v>596</v>
      </c>
      <c r="T43" s="13">
        <v>21</v>
      </c>
      <c r="U43" s="13">
        <v>1575</v>
      </c>
      <c r="V43" s="13">
        <v>323.39999999999998</v>
      </c>
      <c r="W43" s="13">
        <v>1251.5999999999999</v>
      </c>
      <c r="X43" s="13">
        <v>1</v>
      </c>
      <c r="Y43" s="13">
        <v>75</v>
      </c>
      <c r="Z43" s="13">
        <v>15.399999999999999</v>
      </c>
      <c r="AA43" s="13">
        <v>59.6</v>
      </c>
      <c r="AB43" s="13">
        <v>40</v>
      </c>
      <c r="AC43" s="13">
        <v>3000</v>
      </c>
      <c r="AD43" s="13">
        <v>616</v>
      </c>
      <c r="AE43" s="13">
        <v>2384</v>
      </c>
      <c r="AF43" s="13">
        <v>41</v>
      </c>
      <c r="AG43" s="13">
        <v>3075</v>
      </c>
      <c r="AH43" s="13">
        <v>631.4</v>
      </c>
      <c r="AI43" s="13">
        <v>2443.6</v>
      </c>
      <c r="AJ43" s="12" t="s">
        <v>199</v>
      </c>
      <c r="AK43">
        <v>91</v>
      </c>
    </row>
    <row r="44" spans="1:37" x14ac:dyDescent="0.35">
      <c r="A44" t="s">
        <v>58</v>
      </c>
      <c r="B44" s="2" t="s">
        <v>109</v>
      </c>
      <c r="C44" s="2" t="s">
        <v>158</v>
      </c>
      <c r="D44" s="12">
        <v>5.5</v>
      </c>
      <c r="E44" s="12">
        <v>3</v>
      </c>
      <c r="F44" s="12">
        <v>16.5</v>
      </c>
      <c r="G44" s="12">
        <v>80</v>
      </c>
      <c r="H44" s="13">
        <v>200</v>
      </c>
      <c r="I44" s="13">
        <v>16000</v>
      </c>
      <c r="J44" s="13">
        <v>3300</v>
      </c>
      <c r="K44" s="13">
        <v>12700</v>
      </c>
      <c r="L44" s="13">
        <v>45</v>
      </c>
      <c r="M44" s="13">
        <v>3600</v>
      </c>
      <c r="N44" s="13">
        <v>742.5</v>
      </c>
      <c r="O44" s="13">
        <v>2857.5</v>
      </c>
      <c r="P44" s="13">
        <v>5</v>
      </c>
      <c r="Q44" s="13">
        <v>400</v>
      </c>
      <c r="R44" s="13">
        <v>82.5</v>
      </c>
      <c r="S44" s="13">
        <v>317.5</v>
      </c>
      <c r="T44" s="13"/>
      <c r="U44" s="13">
        <v>0</v>
      </c>
      <c r="V44" s="13">
        <v>0</v>
      </c>
      <c r="W44" s="13">
        <v>0</v>
      </c>
      <c r="X44" s="13"/>
      <c r="Y44" s="13">
        <v>0</v>
      </c>
      <c r="Z44" s="13">
        <v>0</v>
      </c>
      <c r="AA44" s="13">
        <v>0</v>
      </c>
      <c r="AB44" s="13"/>
      <c r="AC44" s="13">
        <v>0</v>
      </c>
      <c r="AD44" s="13">
        <v>0</v>
      </c>
      <c r="AE44" s="13">
        <v>0</v>
      </c>
      <c r="AF44" s="13"/>
      <c r="AG44" s="13">
        <v>0</v>
      </c>
      <c r="AH44" s="13">
        <v>0</v>
      </c>
      <c r="AI44" s="13">
        <v>0</v>
      </c>
      <c r="AJ44" s="12" t="s">
        <v>199</v>
      </c>
      <c r="AK44">
        <v>92</v>
      </c>
    </row>
    <row r="45" spans="1:37" x14ac:dyDescent="0.35">
      <c r="A45" t="s">
        <v>58</v>
      </c>
      <c r="B45" s="2" t="s">
        <v>109</v>
      </c>
      <c r="C45" s="2" t="s">
        <v>171</v>
      </c>
      <c r="D45" s="12">
        <v>5.5</v>
      </c>
      <c r="E45" s="12">
        <v>3.2</v>
      </c>
      <c r="F45" s="12">
        <v>17.600000000000001</v>
      </c>
      <c r="G45" s="12">
        <v>95</v>
      </c>
      <c r="H45" s="13">
        <v>35</v>
      </c>
      <c r="I45" s="13">
        <v>3325</v>
      </c>
      <c r="J45" s="13">
        <v>616</v>
      </c>
      <c r="K45" s="13">
        <v>2709</v>
      </c>
      <c r="L45" s="13"/>
      <c r="M45" s="13">
        <v>0</v>
      </c>
      <c r="N45" s="13">
        <v>0</v>
      </c>
      <c r="O45" s="13">
        <v>0</v>
      </c>
      <c r="P45" s="13"/>
      <c r="Q45" s="13">
        <v>0</v>
      </c>
      <c r="R45" s="13">
        <v>0</v>
      </c>
      <c r="S45" s="13">
        <v>0</v>
      </c>
      <c r="T45" s="13"/>
      <c r="U45" s="13">
        <v>0</v>
      </c>
      <c r="V45" s="13">
        <v>0</v>
      </c>
      <c r="W45" s="13">
        <v>0</v>
      </c>
      <c r="X45" s="13"/>
      <c r="Y45" s="13">
        <v>0</v>
      </c>
      <c r="Z45" s="13">
        <v>0</v>
      </c>
      <c r="AA45" s="13">
        <v>0</v>
      </c>
      <c r="AB45" s="13"/>
      <c r="AC45" s="13">
        <v>0</v>
      </c>
      <c r="AD45" s="13">
        <v>0</v>
      </c>
      <c r="AE45" s="13">
        <v>0</v>
      </c>
      <c r="AF45" s="13"/>
      <c r="AG45" s="13">
        <v>0</v>
      </c>
      <c r="AH45" s="13">
        <v>0</v>
      </c>
      <c r="AI45" s="13">
        <v>0</v>
      </c>
      <c r="AJ45" s="12" t="s">
        <v>199</v>
      </c>
      <c r="AK45">
        <v>96</v>
      </c>
    </row>
    <row r="46" spans="1:37" x14ac:dyDescent="0.35">
      <c r="A46" t="s">
        <v>53</v>
      </c>
      <c r="B46" t="s">
        <v>110</v>
      </c>
      <c r="C46" s="2" t="s">
        <v>157</v>
      </c>
      <c r="D46" s="12">
        <v>3.5</v>
      </c>
      <c r="E46" s="12">
        <v>2.8</v>
      </c>
      <c r="F46" s="12">
        <v>9.7999999999999989</v>
      </c>
      <c r="G46" s="12">
        <v>28</v>
      </c>
      <c r="H46" s="13">
        <v>299</v>
      </c>
      <c r="I46" s="13">
        <v>8372</v>
      </c>
      <c r="J46" s="13">
        <v>2930.2</v>
      </c>
      <c r="K46" s="13">
        <v>5441.8</v>
      </c>
      <c r="L46" s="13">
        <v>83</v>
      </c>
      <c r="M46" s="13">
        <v>2324</v>
      </c>
      <c r="N46" s="13">
        <v>813.39999999999986</v>
      </c>
      <c r="O46" s="13">
        <v>1510.6000000000001</v>
      </c>
      <c r="P46" s="13">
        <v>176</v>
      </c>
      <c r="Q46" s="13">
        <v>4928</v>
      </c>
      <c r="R46" s="13">
        <v>1724.7999999999997</v>
      </c>
      <c r="S46" s="13">
        <v>3203.2000000000003</v>
      </c>
      <c r="T46" s="13">
        <v>400</v>
      </c>
      <c r="U46" s="13">
        <v>11200</v>
      </c>
      <c r="V46" s="13">
        <v>3919.9999999999995</v>
      </c>
      <c r="W46" s="13">
        <v>7280</v>
      </c>
      <c r="X46" s="13">
        <v>427</v>
      </c>
      <c r="Y46" s="13">
        <v>11956</v>
      </c>
      <c r="Z46" s="13">
        <v>4184.5999999999995</v>
      </c>
      <c r="AA46" s="13">
        <v>7771.4000000000005</v>
      </c>
      <c r="AB46" s="13">
        <v>459</v>
      </c>
      <c r="AC46" s="13">
        <v>12852</v>
      </c>
      <c r="AD46" s="13">
        <v>4498.2</v>
      </c>
      <c r="AE46" s="13">
        <v>8353.7999999999993</v>
      </c>
      <c r="AF46" s="13">
        <v>369</v>
      </c>
      <c r="AG46" s="13">
        <v>10332</v>
      </c>
      <c r="AH46" s="13">
        <v>3616.2</v>
      </c>
      <c r="AI46" s="13">
        <v>6715.8</v>
      </c>
      <c r="AJ46" s="12" t="s">
        <v>199</v>
      </c>
      <c r="AK46">
        <v>99</v>
      </c>
    </row>
    <row r="47" spans="1:37" x14ac:dyDescent="0.35">
      <c r="A47" t="s">
        <v>53</v>
      </c>
      <c r="B47" t="s">
        <v>110</v>
      </c>
      <c r="C47" s="2" t="s">
        <v>158</v>
      </c>
      <c r="D47" s="12">
        <v>3.5</v>
      </c>
      <c r="E47" s="12">
        <v>3</v>
      </c>
      <c r="F47" s="12">
        <v>10.5</v>
      </c>
      <c r="G47" s="12">
        <v>35</v>
      </c>
      <c r="H47" s="13">
        <v>433</v>
      </c>
      <c r="I47" s="13">
        <v>15155</v>
      </c>
      <c r="J47" s="13">
        <v>4546.5</v>
      </c>
      <c r="K47" s="13">
        <v>10608.5</v>
      </c>
      <c r="L47" s="13">
        <v>350</v>
      </c>
      <c r="M47" s="13">
        <v>12250</v>
      </c>
      <c r="N47" s="13">
        <v>3675</v>
      </c>
      <c r="O47" s="13">
        <v>8575</v>
      </c>
      <c r="P47" s="13">
        <v>235</v>
      </c>
      <c r="Q47" s="13">
        <v>8225</v>
      </c>
      <c r="R47" s="13">
        <v>2467.5</v>
      </c>
      <c r="S47" s="13">
        <v>5757.5</v>
      </c>
      <c r="T47" s="13">
        <v>170</v>
      </c>
      <c r="U47" s="13">
        <v>5950</v>
      </c>
      <c r="V47" s="13">
        <v>1785</v>
      </c>
      <c r="W47" s="13">
        <v>4165</v>
      </c>
      <c r="X47" s="13">
        <v>55</v>
      </c>
      <c r="Y47" s="13">
        <v>1925</v>
      </c>
      <c r="Z47" s="13">
        <v>577.5</v>
      </c>
      <c r="AA47" s="13">
        <v>1347.5</v>
      </c>
      <c r="AB47" s="13">
        <v>135</v>
      </c>
      <c r="AC47" s="13">
        <v>4725</v>
      </c>
      <c r="AD47" s="13">
        <v>1417.5</v>
      </c>
      <c r="AE47" s="13">
        <v>3307.5</v>
      </c>
      <c r="AF47" s="13">
        <v>120</v>
      </c>
      <c r="AG47" s="13">
        <v>4200</v>
      </c>
      <c r="AH47" s="13">
        <v>1260</v>
      </c>
      <c r="AI47" s="13">
        <v>2940</v>
      </c>
      <c r="AJ47" s="12" t="s">
        <v>199</v>
      </c>
      <c r="AK47">
        <v>99</v>
      </c>
    </row>
    <row r="48" spans="1:37" x14ac:dyDescent="0.35">
      <c r="A48" t="s">
        <v>55</v>
      </c>
      <c r="B48" t="s">
        <v>109</v>
      </c>
      <c r="C48" s="2" t="s">
        <v>157</v>
      </c>
      <c r="D48" s="12">
        <v>8</v>
      </c>
      <c r="E48" s="12">
        <v>2.8</v>
      </c>
      <c r="F48" s="12">
        <v>22.4</v>
      </c>
      <c r="G48" s="12">
        <v>65</v>
      </c>
      <c r="H48" s="13">
        <v>163</v>
      </c>
      <c r="I48" s="13">
        <v>10595</v>
      </c>
      <c r="J48" s="13">
        <v>3651.2</v>
      </c>
      <c r="K48" s="13">
        <v>6943.8</v>
      </c>
      <c r="L48" s="13">
        <v>33</v>
      </c>
      <c r="M48" s="13">
        <v>2145</v>
      </c>
      <c r="N48" s="13">
        <v>739.19999999999993</v>
      </c>
      <c r="O48" s="13">
        <v>1405.8000000000002</v>
      </c>
      <c r="P48" s="13">
        <v>68</v>
      </c>
      <c r="Q48" s="13">
        <v>4420</v>
      </c>
      <c r="R48" s="13">
        <v>1523.1999999999998</v>
      </c>
      <c r="S48" s="13">
        <v>2896.8</v>
      </c>
      <c r="T48" s="13">
        <v>32</v>
      </c>
      <c r="U48" s="13">
        <v>2080</v>
      </c>
      <c r="V48" s="13">
        <v>716.8</v>
      </c>
      <c r="W48" s="13">
        <v>1363.2</v>
      </c>
      <c r="X48" s="13">
        <v>138</v>
      </c>
      <c r="Y48" s="13">
        <v>8970</v>
      </c>
      <c r="Z48" s="13">
        <v>3091.2</v>
      </c>
      <c r="AA48" s="13">
        <v>5878.8</v>
      </c>
      <c r="AB48" s="13">
        <v>386</v>
      </c>
      <c r="AC48" s="13">
        <v>25090</v>
      </c>
      <c r="AD48" s="13">
        <v>8646.4</v>
      </c>
      <c r="AE48" s="13">
        <v>16443.599999999999</v>
      </c>
      <c r="AF48" s="13">
        <v>233</v>
      </c>
      <c r="AG48" s="13">
        <v>15145</v>
      </c>
      <c r="AH48" s="13">
        <v>5219.2</v>
      </c>
      <c r="AI48" s="13">
        <v>9925.7999999999993</v>
      </c>
      <c r="AJ48" s="12" t="s">
        <v>199</v>
      </c>
      <c r="AK48">
        <v>91</v>
      </c>
    </row>
    <row r="49" spans="1:37" x14ac:dyDescent="0.35">
      <c r="A49" t="s">
        <v>55</v>
      </c>
      <c r="B49" t="s">
        <v>109</v>
      </c>
      <c r="C49" s="2" t="s">
        <v>158</v>
      </c>
      <c r="D49" s="12">
        <v>8</v>
      </c>
      <c r="E49" s="12">
        <v>3</v>
      </c>
      <c r="F49" s="12">
        <v>24</v>
      </c>
      <c r="G49" s="12">
        <v>80</v>
      </c>
      <c r="H49" s="13">
        <v>189</v>
      </c>
      <c r="I49" s="13">
        <v>15120</v>
      </c>
      <c r="J49" s="13">
        <v>4536</v>
      </c>
      <c r="K49" s="13">
        <v>10584</v>
      </c>
      <c r="L49" s="13">
        <v>144</v>
      </c>
      <c r="M49" s="13">
        <v>11520</v>
      </c>
      <c r="N49" s="13">
        <v>3456</v>
      </c>
      <c r="O49" s="13">
        <v>8064</v>
      </c>
      <c r="P49" s="13">
        <v>64</v>
      </c>
      <c r="Q49" s="13">
        <v>5120</v>
      </c>
      <c r="R49" s="13">
        <v>1536</v>
      </c>
      <c r="S49" s="13">
        <v>3584</v>
      </c>
      <c r="T49" s="13"/>
      <c r="U49" s="13">
        <v>0</v>
      </c>
      <c r="V49" s="13">
        <v>0</v>
      </c>
      <c r="W49" s="13">
        <v>0</v>
      </c>
      <c r="X49" s="13">
        <v>87</v>
      </c>
      <c r="Y49" s="13">
        <v>6960</v>
      </c>
      <c r="Z49" s="13">
        <v>2088</v>
      </c>
      <c r="AA49" s="13">
        <v>4872</v>
      </c>
      <c r="AB49" s="13">
        <v>153</v>
      </c>
      <c r="AC49" s="13">
        <v>12240</v>
      </c>
      <c r="AD49" s="13">
        <v>3672</v>
      </c>
      <c r="AE49" s="13">
        <v>8568</v>
      </c>
      <c r="AF49" s="13">
        <v>145</v>
      </c>
      <c r="AG49" s="13">
        <v>11600</v>
      </c>
      <c r="AH49" s="13">
        <v>3480</v>
      </c>
      <c r="AI49" s="13">
        <v>8120</v>
      </c>
      <c r="AJ49" s="12" t="s">
        <v>199</v>
      </c>
      <c r="AK49">
        <v>98</v>
      </c>
    </row>
    <row r="50" spans="1:37" x14ac:dyDescent="0.35">
      <c r="A50" t="s">
        <v>55</v>
      </c>
      <c r="B50" t="s">
        <v>109</v>
      </c>
      <c r="C50" s="2" t="s">
        <v>171</v>
      </c>
      <c r="D50" s="12">
        <v>8</v>
      </c>
      <c r="E50" s="12">
        <v>3.2</v>
      </c>
      <c r="F50" s="12">
        <v>25.6</v>
      </c>
      <c r="G50" s="12">
        <v>80</v>
      </c>
      <c r="H50" s="13">
        <v>35</v>
      </c>
      <c r="I50" s="13">
        <v>2800</v>
      </c>
      <c r="J50" s="13">
        <v>896</v>
      </c>
      <c r="K50" s="13">
        <v>1904</v>
      </c>
      <c r="L50" s="13">
        <v>23</v>
      </c>
      <c r="M50" s="13">
        <v>1840</v>
      </c>
      <c r="N50" s="13">
        <v>588.80000000000007</v>
      </c>
      <c r="O50" s="13">
        <v>1251.1999999999998</v>
      </c>
      <c r="P50" s="13"/>
      <c r="Q50" s="13">
        <v>0</v>
      </c>
      <c r="R50" s="13">
        <v>0</v>
      </c>
      <c r="S50" s="13">
        <v>0</v>
      </c>
      <c r="T50" s="13"/>
      <c r="U50" s="13">
        <v>0</v>
      </c>
      <c r="V50" s="13">
        <v>0</v>
      </c>
      <c r="W50" s="13">
        <v>0</v>
      </c>
      <c r="X50" s="13"/>
      <c r="Y50" s="13">
        <v>0</v>
      </c>
      <c r="Z50" s="13">
        <v>0</v>
      </c>
      <c r="AA50" s="13">
        <v>0</v>
      </c>
      <c r="AB50" s="13"/>
      <c r="AC50" s="13">
        <v>0</v>
      </c>
      <c r="AD50" s="13">
        <v>0</v>
      </c>
      <c r="AE50" s="13">
        <v>0</v>
      </c>
      <c r="AF50" s="13"/>
      <c r="AG50" s="13">
        <v>0</v>
      </c>
      <c r="AH50" s="13">
        <v>0</v>
      </c>
      <c r="AI50" s="13">
        <v>0</v>
      </c>
      <c r="AJ50" s="12" t="s">
        <v>199</v>
      </c>
      <c r="AK50">
        <v>93</v>
      </c>
    </row>
    <row r="51" spans="1:37" x14ac:dyDescent="0.35">
      <c r="A51" t="s">
        <v>51</v>
      </c>
      <c r="B51" t="s">
        <v>110</v>
      </c>
      <c r="C51" s="2" t="s">
        <v>157</v>
      </c>
      <c r="D51" s="12">
        <v>3.5</v>
      </c>
      <c r="E51" s="12">
        <v>2.8</v>
      </c>
      <c r="F51" s="12">
        <v>9.7999999999999989</v>
      </c>
      <c r="G51" s="12">
        <v>25</v>
      </c>
      <c r="H51" s="13">
        <v>382</v>
      </c>
      <c r="I51" s="13">
        <v>9550</v>
      </c>
      <c r="J51" s="13">
        <v>3743.5999999999995</v>
      </c>
      <c r="K51" s="13">
        <v>5806.4000000000005</v>
      </c>
      <c r="L51" s="13">
        <v>425</v>
      </c>
      <c r="M51" s="13">
        <v>10625</v>
      </c>
      <c r="N51" s="13">
        <v>4165</v>
      </c>
      <c r="O51" s="13">
        <v>6460</v>
      </c>
      <c r="P51" s="13">
        <v>323</v>
      </c>
      <c r="Q51" s="13">
        <v>8075</v>
      </c>
      <c r="R51" s="13">
        <v>3165.3999999999996</v>
      </c>
      <c r="S51" s="13">
        <v>4909.6000000000004</v>
      </c>
      <c r="T51" s="13">
        <v>238</v>
      </c>
      <c r="U51" s="13">
        <v>5950</v>
      </c>
      <c r="V51" s="13">
        <v>2332.3999999999996</v>
      </c>
      <c r="W51" s="13">
        <v>3617.6000000000004</v>
      </c>
      <c r="X51" s="13">
        <v>484</v>
      </c>
      <c r="Y51" s="13">
        <v>12100</v>
      </c>
      <c r="Z51" s="13">
        <v>4743.2</v>
      </c>
      <c r="AA51" s="13">
        <v>7356.8</v>
      </c>
      <c r="AB51" s="13">
        <v>394</v>
      </c>
      <c r="AC51" s="13">
        <v>9850</v>
      </c>
      <c r="AD51" s="13">
        <v>3861.1999999999994</v>
      </c>
      <c r="AE51" s="13">
        <v>5988.8000000000011</v>
      </c>
      <c r="AF51" s="13">
        <v>213</v>
      </c>
      <c r="AG51" s="13">
        <v>5325</v>
      </c>
      <c r="AH51" s="13">
        <v>2087.3999999999996</v>
      </c>
      <c r="AI51" s="13">
        <v>3237.6000000000004</v>
      </c>
      <c r="AJ51" s="12" t="s">
        <v>199</v>
      </c>
      <c r="AK51">
        <v>97</v>
      </c>
    </row>
    <row r="52" spans="1:37" x14ac:dyDescent="0.35">
      <c r="A52" t="s">
        <v>51</v>
      </c>
      <c r="B52" t="s">
        <v>110</v>
      </c>
      <c r="C52" s="2" t="s">
        <v>158</v>
      </c>
      <c r="D52" s="12">
        <v>3.5</v>
      </c>
      <c r="E52" s="12">
        <v>3</v>
      </c>
      <c r="F52" s="12">
        <v>10.5</v>
      </c>
      <c r="G52" s="12">
        <v>35</v>
      </c>
      <c r="H52" s="13">
        <v>530</v>
      </c>
      <c r="I52" s="13">
        <v>18550</v>
      </c>
      <c r="J52" s="13">
        <v>5565</v>
      </c>
      <c r="K52" s="13">
        <v>12985</v>
      </c>
      <c r="L52" s="13">
        <v>480</v>
      </c>
      <c r="M52" s="13">
        <v>16800</v>
      </c>
      <c r="N52" s="13">
        <v>5040</v>
      </c>
      <c r="O52" s="13">
        <v>11760</v>
      </c>
      <c r="P52" s="13">
        <v>257</v>
      </c>
      <c r="Q52" s="13">
        <v>8995</v>
      </c>
      <c r="R52" s="13">
        <v>2698.5</v>
      </c>
      <c r="S52" s="13">
        <v>6296.5</v>
      </c>
      <c r="T52" s="13">
        <v>200</v>
      </c>
      <c r="U52" s="13">
        <v>7000</v>
      </c>
      <c r="V52" s="13">
        <v>2100</v>
      </c>
      <c r="W52" s="13">
        <v>4900</v>
      </c>
      <c r="X52" s="13">
        <v>230</v>
      </c>
      <c r="Y52" s="13">
        <v>8050</v>
      </c>
      <c r="Z52" s="13">
        <v>2415</v>
      </c>
      <c r="AA52" s="13">
        <v>5635</v>
      </c>
      <c r="AB52" s="13">
        <v>580</v>
      </c>
      <c r="AC52" s="13">
        <v>20300</v>
      </c>
      <c r="AD52" s="13">
        <v>6090</v>
      </c>
      <c r="AE52" s="13">
        <v>14210</v>
      </c>
      <c r="AF52" s="13">
        <v>578</v>
      </c>
      <c r="AG52" s="13">
        <v>20230</v>
      </c>
      <c r="AH52" s="13">
        <v>6069</v>
      </c>
      <c r="AI52" s="13">
        <v>14161</v>
      </c>
      <c r="AJ52" s="12" t="s">
        <v>199</v>
      </c>
      <c r="AK52">
        <v>95</v>
      </c>
    </row>
    <row r="53" spans="1:37" x14ac:dyDescent="0.35">
      <c r="A53" t="s">
        <v>57</v>
      </c>
      <c r="B53" s="2" t="s">
        <v>109</v>
      </c>
      <c r="C53" s="2" t="s">
        <v>157</v>
      </c>
      <c r="D53" s="12">
        <v>10</v>
      </c>
      <c r="E53" s="12">
        <v>2.8</v>
      </c>
      <c r="F53" s="12">
        <v>28</v>
      </c>
      <c r="G53" s="12">
        <v>130</v>
      </c>
      <c r="H53" s="13">
        <v>38</v>
      </c>
      <c r="I53" s="13">
        <v>4940</v>
      </c>
      <c r="J53" s="13">
        <v>1064</v>
      </c>
      <c r="K53" s="13">
        <v>3876</v>
      </c>
      <c r="L53" s="13">
        <v>16</v>
      </c>
      <c r="M53" s="13">
        <v>2080</v>
      </c>
      <c r="N53" s="13">
        <v>448</v>
      </c>
      <c r="O53" s="13">
        <v>1632</v>
      </c>
      <c r="P53" s="13">
        <v>36</v>
      </c>
      <c r="Q53" s="13">
        <v>4680</v>
      </c>
      <c r="R53" s="13">
        <v>1008</v>
      </c>
      <c r="S53" s="13">
        <v>3672</v>
      </c>
      <c r="T53" s="13">
        <v>79</v>
      </c>
      <c r="U53" s="13">
        <v>10270</v>
      </c>
      <c r="V53" s="13">
        <v>2212</v>
      </c>
      <c r="W53" s="13">
        <v>8058</v>
      </c>
      <c r="X53" s="13">
        <v>23</v>
      </c>
      <c r="Y53" s="13">
        <v>2990</v>
      </c>
      <c r="Z53" s="13">
        <v>644</v>
      </c>
      <c r="AA53" s="13">
        <v>2346</v>
      </c>
      <c r="AB53" s="13">
        <v>78</v>
      </c>
      <c r="AC53" s="13">
        <v>10140</v>
      </c>
      <c r="AD53" s="13">
        <v>2184</v>
      </c>
      <c r="AE53" s="13">
        <v>7956</v>
      </c>
      <c r="AF53" s="13">
        <v>124</v>
      </c>
      <c r="AG53" s="13">
        <v>16120</v>
      </c>
      <c r="AH53" s="13">
        <v>3472</v>
      </c>
      <c r="AI53" s="13">
        <v>12648</v>
      </c>
      <c r="AJ53" s="12" t="s">
        <v>199</v>
      </c>
      <c r="AK53">
        <v>97</v>
      </c>
    </row>
    <row r="54" spans="1:37" x14ac:dyDescent="0.35">
      <c r="A54" t="s">
        <v>57</v>
      </c>
      <c r="B54" s="2" t="s">
        <v>109</v>
      </c>
      <c r="C54" s="2" t="s">
        <v>158</v>
      </c>
      <c r="D54" s="12">
        <v>10</v>
      </c>
      <c r="E54" s="12">
        <v>3</v>
      </c>
      <c r="F54" s="12">
        <v>30</v>
      </c>
      <c r="G54" s="12">
        <v>145</v>
      </c>
      <c r="H54" s="13">
        <v>45</v>
      </c>
      <c r="I54" s="13">
        <v>6525</v>
      </c>
      <c r="J54" s="13">
        <v>1350</v>
      </c>
      <c r="K54" s="13">
        <v>5175</v>
      </c>
      <c r="L54" s="13">
        <v>35</v>
      </c>
      <c r="M54" s="13">
        <v>5075</v>
      </c>
      <c r="N54" s="13">
        <v>1050</v>
      </c>
      <c r="O54" s="13">
        <v>4025</v>
      </c>
      <c r="P54" s="13">
        <v>30</v>
      </c>
      <c r="Q54" s="13">
        <v>4350</v>
      </c>
      <c r="R54" s="13">
        <v>900</v>
      </c>
      <c r="S54" s="13">
        <v>3450</v>
      </c>
      <c r="T54" s="13">
        <v>20</v>
      </c>
      <c r="U54" s="13">
        <v>2900</v>
      </c>
      <c r="V54" s="13">
        <v>600</v>
      </c>
      <c r="W54" s="13">
        <v>2300</v>
      </c>
      <c r="X54" s="13">
        <v>15</v>
      </c>
      <c r="Y54" s="13">
        <v>2175</v>
      </c>
      <c r="Z54" s="13">
        <v>450</v>
      </c>
      <c r="AA54" s="13">
        <v>1725</v>
      </c>
      <c r="AB54" s="13">
        <v>50</v>
      </c>
      <c r="AC54" s="13">
        <v>7250</v>
      </c>
      <c r="AD54" s="13">
        <v>1500</v>
      </c>
      <c r="AE54" s="13">
        <v>5750</v>
      </c>
      <c r="AF54" s="13">
        <v>45</v>
      </c>
      <c r="AG54" s="13">
        <v>6525</v>
      </c>
      <c r="AH54" s="13">
        <v>1350</v>
      </c>
      <c r="AI54" s="13">
        <v>5175</v>
      </c>
      <c r="AJ54" s="12" t="s">
        <v>199</v>
      </c>
      <c r="AK54">
        <v>100</v>
      </c>
    </row>
    <row r="55" spans="1:37" x14ac:dyDescent="0.35">
      <c r="A55" t="s">
        <v>57</v>
      </c>
      <c r="B55" s="2" t="s">
        <v>109</v>
      </c>
      <c r="C55" s="2" t="s">
        <v>171</v>
      </c>
      <c r="D55" s="12">
        <v>10</v>
      </c>
      <c r="E55" s="12">
        <v>3.2</v>
      </c>
      <c r="F55" s="12">
        <v>32</v>
      </c>
      <c r="G55" s="12">
        <v>160</v>
      </c>
      <c r="H55" s="13">
        <v>55</v>
      </c>
      <c r="I55" s="13">
        <v>8800</v>
      </c>
      <c r="J55" s="13">
        <v>1760</v>
      </c>
      <c r="K55" s="13">
        <v>7040</v>
      </c>
      <c r="L55" s="13"/>
      <c r="M55" s="13">
        <v>0</v>
      </c>
      <c r="N55" s="13">
        <v>0</v>
      </c>
      <c r="O55" s="13">
        <v>0</v>
      </c>
      <c r="P55" s="13"/>
      <c r="Q55" s="13">
        <v>0</v>
      </c>
      <c r="R55" s="13">
        <v>0</v>
      </c>
      <c r="S55" s="13">
        <v>0</v>
      </c>
      <c r="T55" s="13"/>
      <c r="U55" s="13">
        <v>0</v>
      </c>
      <c r="V55" s="13">
        <v>0</v>
      </c>
      <c r="W55" s="13">
        <v>0</v>
      </c>
      <c r="X55" s="13"/>
      <c r="Y55" s="13">
        <v>0</v>
      </c>
      <c r="Z55" s="13">
        <v>0</v>
      </c>
      <c r="AA55" s="13">
        <v>0</v>
      </c>
      <c r="AB55" s="13"/>
      <c r="AC55" s="13">
        <v>0</v>
      </c>
      <c r="AD55" s="13">
        <v>0</v>
      </c>
      <c r="AE55" s="13">
        <v>0</v>
      </c>
      <c r="AF55" s="13"/>
      <c r="AG55" s="13">
        <v>0</v>
      </c>
      <c r="AH55" s="13">
        <v>0</v>
      </c>
      <c r="AI55" s="13">
        <v>0</v>
      </c>
      <c r="AJ55" s="12" t="s">
        <v>199</v>
      </c>
      <c r="AK55">
        <v>99</v>
      </c>
    </row>
    <row r="56" spans="1:37" x14ac:dyDescent="0.35">
      <c r="A56" t="s">
        <v>25</v>
      </c>
      <c r="B56" s="2" t="s">
        <v>107</v>
      </c>
      <c r="C56" s="2" t="s">
        <v>157</v>
      </c>
      <c r="D56" s="12">
        <v>4.5</v>
      </c>
      <c r="E56" s="12">
        <v>2.8</v>
      </c>
      <c r="F56" s="12">
        <v>12.6</v>
      </c>
      <c r="G56" s="12">
        <v>40</v>
      </c>
      <c r="H56" s="13">
        <v>41</v>
      </c>
      <c r="I56" s="13">
        <v>1640</v>
      </c>
      <c r="J56" s="13">
        <v>516.6</v>
      </c>
      <c r="K56" s="13">
        <v>1123.4000000000001</v>
      </c>
      <c r="L56" s="13">
        <v>68</v>
      </c>
      <c r="M56" s="13">
        <v>2720</v>
      </c>
      <c r="N56" s="13">
        <v>856.8</v>
      </c>
      <c r="O56" s="13">
        <v>1863.2</v>
      </c>
      <c r="P56" s="13">
        <v>183</v>
      </c>
      <c r="Q56" s="13">
        <v>7320</v>
      </c>
      <c r="R56" s="13">
        <v>2305.7999999999997</v>
      </c>
      <c r="S56" s="13">
        <v>5014.2000000000007</v>
      </c>
      <c r="T56" s="13">
        <v>73</v>
      </c>
      <c r="U56" s="13">
        <v>2920</v>
      </c>
      <c r="V56" s="13">
        <v>919.8</v>
      </c>
      <c r="W56" s="13">
        <v>2000.2</v>
      </c>
      <c r="X56" s="13">
        <v>79</v>
      </c>
      <c r="Y56" s="13">
        <v>3160</v>
      </c>
      <c r="Z56" s="13">
        <v>995.4</v>
      </c>
      <c r="AA56" s="13">
        <v>2164.6</v>
      </c>
      <c r="AB56" s="13">
        <v>314</v>
      </c>
      <c r="AC56" s="13">
        <v>12560</v>
      </c>
      <c r="AD56" s="13">
        <v>3956.4</v>
      </c>
      <c r="AE56" s="13">
        <v>8603.6</v>
      </c>
      <c r="AF56" s="13">
        <v>156</v>
      </c>
      <c r="AG56" s="13">
        <v>6240</v>
      </c>
      <c r="AH56" s="13">
        <v>1965.6</v>
      </c>
      <c r="AI56" s="13">
        <v>4274.3999999999996</v>
      </c>
      <c r="AJ56" s="12" t="s">
        <v>199</v>
      </c>
      <c r="AK56">
        <v>97</v>
      </c>
    </row>
    <row r="57" spans="1:37" x14ac:dyDescent="0.35">
      <c r="A57" t="s">
        <v>25</v>
      </c>
      <c r="B57" s="2" t="s">
        <v>107</v>
      </c>
      <c r="C57" s="2" t="s">
        <v>158</v>
      </c>
      <c r="D57" s="12">
        <v>4.5</v>
      </c>
      <c r="E57" s="12">
        <v>3</v>
      </c>
      <c r="F57" s="12">
        <v>13.5</v>
      </c>
      <c r="G57" s="12">
        <v>50</v>
      </c>
      <c r="H57" s="13">
        <v>40</v>
      </c>
      <c r="I57" s="13">
        <v>2000</v>
      </c>
      <c r="J57" s="13">
        <v>540</v>
      </c>
      <c r="K57" s="13">
        <v>1460</v>
      </c>
      <c r="L57" s="13">
        <v>33</v>
      </c>
      <c r="M57" s="13">
        <v>1650</v>
      </c>
      <c r="N57" s="13">
        <v>445.5</v>
      </c>
      <c r="O57" s="13">
        <v>1204.5</v>
      </c>
      <c r="P57" s="13">
        <v>45</v>
      </c>
      <c r="Q57" s="13">
        <v>2250</v>
      </c>
      <c r="R57" s="13">
        <v>607.5</v>
      </c>
      <c r="S57" s="13">
        <v>1642.5</v>
      </c>
      <c r="T57" s="13">
        <v>20</v>
      </c>
      <c r="U57" s="13">
        <v>1000</v>
      </c>
      <c r="V57" s="13">
        <v>270</v>
      </c>
      <c r="W57" s="13">
        <v>730</v>
      </c>
      <c r="X57" s="13">
        <v>15</v>
      </c>
      <c r="Y57" s="13">
        <v>750</v>
      </c>
      <c r="Z57" s="13">
        <v>202.5</v>
      </c>
      <c r="AA57" s="13">
        <v>547.5</v>
      </c>
      <c r="AB57" s="13">
        <v>55</v>
      </c>
      <c r="AC57" s="13">
        <v>2750</v>
      </c>
      <c r="AD57" s="13">
        <v>742.5</v>
      </c>
      <c r="AE57" s="13">
        <v>2007.5</v>
      </c>
      <c r="AF57" s="13">
        <v>46</v>
      </c>
      <c r="AG57" s="13">
        <v>2300</v>
      </c>
      <c r="AH57" s="13">
        <v>621</v>
      </c>
      <c r="AI57" s="13">
        <v>1679</v>
      </c>
      <c r="AJ57" s="12" t="s">
        <v>199</v>
      </c>
      <c r="AK57">
        <v>100</v>
      </c>
    </row>
    <row r="58" spans="1:37" x14ac:dyDescent="0.35">
      <c r="A58" t="s">
        <v>25</v>
      </c>
      <c r="B58" s="2" t="s">
        <v>107</v>
      </c>
      <c r="C58" s="2" t="s">
        <v>171</v>
      </c>
      <c r="D58" s="12">
        <v>4.5</v>
      </c>
      <c r="E58" s="12">
        <v>3.2</v>
      </c>
      <c r="F58" s="12">
        <v>14.4</v>
      </c>
      <c r="G58" s="12">
        <v>65</v>
      </c>
      <c r="H58" s="13">
        <v>5</v>
      </c>
      <c r="I58" s="13">
        <v>325</v>
      </c>
      <c r="J58" s="13">
        <v>72</v>
      </c>
      <c r="K58" s="13">
        <v>253</v>
      </c>
      <c r="L58" s="13"/>
      <c r="M58" s="13">
        <v>0</v>
      </c>
      <c r="N58" s="13">
        <v>0</v>
      </c>
      <c r="O58" s="13">
        <v>0</v>
      </c>
      <c r="P58" s="13"/>
      <c r="Q58" s="13">
        <v>0</v>
      </c>
      <c r="R58" s="13">
        <v>0</v>
      </c>
      <c r="S58" s="13">
        <v>0</v>
      </c>
      <c r="T58" s="13"/>
      <c r="U58" s="13">
        <v>0</v>
      </c>
      <c r="V58" s="13">
        <v>0</v>
      </c>
      <c r="W58" s="13">
        <v>0</v>
      </c>
      <c r="X58" s="13"/>
      <c r="Y58" s="13">
        <v>0</v>
      </c>
      <c r="Z58" s="13">
        <v>0</v>
      </c>
      <c r="AA58" s="13">
        <v>0</v>
      </c>
      <c r="AB58" s="13"/>
      <c r="AC58" s="13">
        <v>0</v>
      </c>
      <c r="AD58" s="13">
        <v>0</v>
      </c>
      <c r="AE58" s="13">
        <v>0</v>
      </c>
      <c r="AF58" s="13"/>
      <c r="AG58" s="13">
        <v>0</v>
      </c>
      <c r="AH58" s="13">
        <v>0</v>
      </c>
      <c r="AI58" s="13">
        <v>0</v>
      </c>
      <c r="AJ58" s="12" t="s">
        <v>199</v>
      </c>
      <c r="AK58">
        <v>94</v>
      </c>
    </row>
    <row r="59" spans="1:37" x14ac:dyDescent="0.35">
      <c r="A59" t="s">
        <v>16</v>
      </c>
      <c r="B59" t="s">
        <v>142</v>
      </c>
      <c r="C59" s="2" t="s">
        <v>157</v>
      </c>
      <c r="D59" s="12">
        <v>5</v>
      </c>
      <c r="E59" s="12">
        <v>2.8</v>
      </c>
      <c r="F59" s="12">
        <v>14</v>
      </c>
      <c r="G59" s="12">
        <v>85</v>
      </c>
      <c r="H59" s="13">
        <v>268</v>
      </c>
      <c r="I59" s="13">
        <v>22780</v>
      </c>
      <c r="J59" s="13">
        <v>3752</v>
      </c>
      <c r="K59" s="13">
        <v>19028</v>
      </c>
      <c r="L59" s="13">
        <v>253</v>
      </c>
      <c r="M59" s="13">
        <v>21505</v>
      </c>
      <c r="N59" s="13">
        <v>3542</v>
      </c>
      <c r="O59" s="13">
        <v>17963</v>
      </c>
      <c r="P59" s="13">
        <v>178</v>
      </c>
      <c r="Q59" s="13">
        <v>15130</v>
      </c>
      <c r="R59" s="13">
        <v>2492</v>
      </c>
      <c r="S59" s="13">
        <v>12638</v>
      </c>
      <c r="T59" s="13">
        <v>360</v>
      </c>
      <c r="U59" s="13">
        <v>30600</v>
      </c>
      <c r="V59" s="13">
        <v>5040</v>
      </c>
      <c r="W59" s="13">
        <v>25560</v>
      </c>
      <c r="X59" s="13">
        <v>816</v>
      </c>
      <c r="Y59" s="13">
        <v>69360</v>
      </c>
      <c r="Z59" s="13">
        <v>11424</v>
      </c>
      <c r="AA59" s="13">
        <v>57936</v>
      </c>
      <c r="AB59" s="13">
        <v>410</v>
      </c>
      <c r="AC59" s="13">
        <v>34850</v>
      </c>
      <c r="AD59" s="13">
        <v>5740</v>
      </c>
      <c r="AE59" s="13">
        <v>29110</v>
      </c>
      <c r="AF59" s="13">
        <v>301</v>
      </c>
      <c r="AG59" s="13">
        <v>25585</v>
      </c>
      <c r="AH59" s="13">
        <v>4214</v>
      </c>
      <c r="AI59" s="13">
        <v>21371</v>
      </c>
      <c r="AJ59" s="12" t="s">
        <v>199</v>
      </c>
      <c r="AK59">
        <v>93</v>
      </c>
    </row>
    <row r="60" spans="1:37" x14ac:dyDescent="0.35">
      <c r="A60" t="s">
        <v>16</v>
      </c>
      <c r="B60" t="s">
        <v>142</v>
      </c>
      <c r="C60" s="2" t="s">
        <v>158</v>
      </c>
      <c r="D60" s="12">
        <v>5</v>
      </c>
      <c r="E60" s="12">
        <v>3</v>
      </c>
      <c r="F60" s="12">
        <v>15</v>
      </c>
      <c r="G60" s="12">
        <v>85</v>
      </c>
      <c r="H60" s="13">
        <v>180</v>
      </c>
      <c r="I60" s="13">
        <v>15300</v>
      </c>
      <c r="J60" s="13">
        <v>2700</v>
      </c>
      <c r="K60" s="13">
        <v>12600</v>
      </c>
      <c r="L60" s="13"/>
      <c r="M60" s="13">
        <v>0</v>
      </c>
      <c r="N60" s="13">
        <v>0</v>
      </c>
      <c r="O60" s="13">
        <v>0</v>
      </c>
      <c r="P60" s="13"/>
      <c r="Q60" s="13">
        <v>0</v>
      </c>
      <c r="R60" s="13">
        <v>0</v>
      </c>
      <c r="S60" s="13">
        <v>0</v>
      </c>
      <c r="T60" s="13"/>
      <c r="U60" s="13">
        <v>0</v>
      </c>
      <c r="V60" s="13">
        <v>0</v>
      </c>
      <c r="W60" s="13">
        <v>0</v>
      </c>
      <c r="X60" s="13"/>
      <c r="Y60" s="13">
        <v>0</v>
      </c>
      <c r="Z60" s="13">
        <v>0</v>
      </c>
      <c r="AA60" s="13">
        <v>0</v>
      </c>
      <c r="AB60" s="13"/>
      <c r="AC60" s="13">
        <v>0</v>
      </c>
      <c r="AD60" s="13">
        <v>0</v>
      </c>
      <c r="AE60" s="13">
        <v>0</v>
      </c>
      <c r="AF60" s="13"/>
      <c r="AG60" s="13">
        <v>0</v>
      </c>
      <c r="AH60" s="13">
        <v>0</v>
      </c>
      <c r="AI60" s="13">
        <v>0</v>
      </c>
      <c r="AJ60" s="12" t="s">
        <v>199</v>
      </c>
      <c r="AK60">
        <v>98</v>
      </c>
    </row>
    <row r="61" spans="1:37" x14ac:dyDescent="0.35">
      <c r="A61" t="s">
        <v>23</v>
      </c>
      <c r="B61" t="s">
        <v>107</v>
      </c>
      <c r="C61" s="2" t="s">
        <v>157</v>
      </c>
      <c r="D61" s="12">
        <v>3.5</v>
      </c>
      <c r="E61" s="12">
        <v>2.8</v>
      </c>
      <c r="F61" s="12">
        <v>9.7999999999999989</v>
      </c>
      <c r="G61" s="12">
        <v>35</v>
      </c>
      <c r="H61" s="13">
        <v>124</v>
      </c>
      <c r="I61" s="13">
        <v>4340</v>
      </c>
      <c r="J61" s="13">
        <v>1215.1999999999998</v>
      </c>
      <c r="K61" s="13">
        <v>3124.8</v>
      </c>
      <c r="L61" s="13">
        <v>4</v>
      </c>
      <c r="M61" s="13">
        <v>140</v>
      </c>
      <c r="N61" s="13">
        <v>39.199999999999996</v>
      </c>
      <c r="O61" s="13">
        <v>100.80000000000001</v>
      </c>
      <c r="P61" s="13">
        <v>127</v>
      </c>
      <c r="Q61" s="13">
        <v>4445</v>
      </c>
      <c r="R61" s="13">
        <v>1244.5999999999999</v>
      </c>
      <c r="S61" s="13">
        <v>3200.4</v>
      </c>
      <c r="T61" s="13">
        <v>35</v>
      </c>
      <c r="U61" s="13">
        <v>1225</v>
      </c>
      <c r="V61" s="13">
        <v>342.99999999999994</v>
      </c>
      <c r="W61" s="13">
        <v>882</v>
      </c>
      <c r="X61" s="13">
        <v>38</v>
      </c>
      <c r="Y61" s="13">
        <v>1330</v>
      </c>
      <c r="Z61" s="13">
        <v>372.4</v>
      </c>
      <c r="AA61" s="13">
        <v>957.6</v>
      </c>
      <c r="AB61" s="13">
        <v>12</v>
      </c>
      <c r="AC61" s="13">
        <v>420</v>
      </c>
      <c r="AD61" s="13">
        <v>117.6</v>
      </c>
      <c r="AE61" s="13">
        <v>302.39999999999998</v>
      </c>
      <c r="AF61" s="13">
        <v>0</v>
      </c>
      <c r="AG61" s="13">
        <v>0</v>
      </c>
      <c r="AH61" s="13">
        <v>0</v>
      </c>
      <c r="AI61" s="13">
        <v>0</v>
      </c>
      <c r="AJ61" s="12" t="s">
        <v>199</v>
      </c>
      <c r="AK61">
        <v>97</v>
      </c>
    </row>
    <row r="62" spans="1:37" x14ac:dyDescent="0.35">
      <c r="A62" t="s">
        <v>23</v>
      </c>
      <c r="B62" t="s">
        <v>107</v>
      </c>
      <c r="C62" s="2" t="s">
        <v>158</v>
      </c>
      <c r="D62" s="12">
        <v>3.5</v>
      </c>
      <c r="E62" s="12">
        <v>3</v>
      </c>
      <c r="F62" s="12">
        <v>10.5</v>
      </c>
      <c r="G62" s="12">
        <v>45</v>
      </c>
      <c r="H62" s="13">
        <v>24</v>
      </c>
      <c r="I62" s="13">
        <v>1080</v>
      </c>
      <c r="J62" s="13">
        <v>252</v>
      </c>
      <c r="K62" s="13">
        <v>828</v>
      </c>
      <c r="L62" s="13"/>
      <c r="M62" s="13">
        <v>0</v>
      </c>
      <c r="N62" s="13">
        <v>0</v>
      </c>
      <c r="O62" s="13">
        <v>0</v>
      </c>
      <c r="P62" s="13"/>
      <c r="Q62" s="13">
        <v>0</v>
      </c>
      <c r="R62" s="13">
        <v>0</v>
      </c>
      <c r="S62" s="13">
        <v>0</v>
      </c>
      <c r="T62" s="13"/>
      <c r="U62" s="13">
        <v>0</v>
      </c>
      <c r="V62" s="13">
        <v>0</v>
      </c>
      <c r="W62" s="13">
        <v>0</v>
      </c>
      <c r="X62" s="13"/>
      <c r="Y62" s="13">
        <v>0</v>
      </c>
      <c r="Z62" s="13">
        <v>0</v>
      </c>
      <c r="AA62" s="13">
        <v>0</v>
      </c>
      <c r="AB62" s="13"/>
      <c r="AC62" s="13">
        <v>0</v>
      </c>
      <c r="AD62" s="13">
        <v>0</v>
      </c>
      <c r="AE62" s="13">
        <v>0</v>
      </c>
      <c r="AF62" s="13"/>
      <c r="AG62" s="13">
        <v>0</v>
      </c>
      <c r="AH62" s="13">
        <v>0</v>
      </c>
      <c r="AI62" s="13">
        <v>0</v>
      </c>
      <c r="AJ62" s="12" t="s">
        <v>199</v>
      </c>
      <c r="AK62">
        <v>91</v>
      </c>
    </row>
    <row r="63" spans="1:37" x14ac:dyDescent="0.35">
      <c r="A63" t="s">
        <v>23</v>
      </c>
      <c r="B63" t="s">
        <v>107</v>
      </c>
      <c r="C63" s="2" t="s">
        <v>171</v>
      </c>
      <c r="D63" s="12">
        <v>3.5</v>
      </c>
      <c r="E63" s="12">
        <v>3.2</v>
      </c>
      <c r="F63" s="12">
        <v>11.200000000000001</v>
      </c>
      <c r="G63" s="12">
        <v>60</v>
      </c>
      <c r="H63" s="13">
        <v>3</v>
      </c>
      <c r="I63" s="13">
        <v>180</v>
      </c>
      <c r="J63" s="13">
        <v>33.6</v>
      </c>
      <c r="K63" s="13">
        <v>146.4</v>
      </c>
      <c r="L63" s="13"/>
      <c r="M63" s="13">
        <v>0</v>
      </c>
      <c r="N63" s="13">
        <v>0</v>
      </c>
      <c r="O63" s="13">
        <v>0</v>
      </c>
      <c r="P63" s="13"/>
      <c r="Q63" s="13">
        <v>0</v>
      </c>
      <c r="R63" s="13">
        <v>0</v>
      </c>
      <c r="S63" s="13">
        <v>0</v>
      </c>
      <c r="T63" s="13"/>
      <c r="U63" s="13">
        <v>0</v>
      </c>
      <c r="V63" s="13">
        <v>0</v>
      </c>
      <c r="W63" s="13">
        <v>0</v>
      </c>
      <c r="X63" s="13"/>
      <c r="Y63" s="13">
        <v>0</v>
      </c>
      <c r="Z63" s="13">
        <v>0</v>
      </c>
      <c r="AA63" s="13">
        <v>0</v>
      </c>
      <c r="AB63" s="13"/>
      <c r="AC63" s="13">
        <v>0</v>
      </c>
      <c r="AD63" s="13">
        <v>0</v>
      </c>
      <c r="AE63" s="13">
        <v>0</v>
      </c>
      <c r="AF63" s="13"/>
      <c r="AG63" s="13">
        <v>0</v>
      </c>
      <c r="AH63" s="13">
        <v>0</v>
      </c>
      <c r="AI63" s="13">
        <v>0</v>
      </c>
      <c r="AJ63" s="12" t="s">
        <v>199</v>
      </c>
      <c r="AK63">
        <v>94</v>
      </c>
    </row>
    <row r="64" spans="1:37" x14ac:dyDescent="0.35">
      <c r="A64" t="s">
        <v>13</v>
      </c>
      <c r="B64" s="2" t="s">
        <v>144</v>
      </c>
      <c r="C64" s="2" t="s">
        <v>157</v>
      </c>
      <c r="D64" s="12">
        <v>5</v>
      </c>
      <c r="E64" s="12">
        <v>2.8</v>
      </c>
      <c r="F64" s="12">
        <v>14</v>
      </c>
      <c r="G64" s="12">
        <v>56</v>
      </c>
      <c r="H64" s="13">
        <v>61</v>
      </c>
      <c r="I64" s="13">
        <v>3416</v>
      </c>
      <c r="J64" s="13">
        <v>854</v>
      </c>
      <c r="K64" s="13">
        <v>2562</v>
      </c>
      <c r="L64" s="13">
        <v>97</v>
      </c>
      <c r="M64" s="13">
        <v>5432</v>
      </c>
      <c r="N64" s="13">
        <v>1358</v>
      </c>
      <c r="O64" s="13">
        <v>4074</v>
      </c>
      <c r="P64" s="13">
        <v>29</v>
      </c>
      <c r="Q64" s="13">
        <v>1624</v>
      </c>
      <c r="R64" s="13">
        <v>406</v>
      </c>
      <c r="S64" s="13">
        <v>1218</v>
      </c>
      <c r="T64" s="13">
        <v>91</v>
      </c>
      <c r="U64" s="13">
        <v>5096</v>
      </c>
      <c r="V64" s="13">
        <v>1274</v>
      </c>
      <c r="W64" s="13">
        <v>3822</v>
      </c>
      <c r="X64" s="13">
        <v>62</v>
      </c>
      <c r="Y64" s="13">
        <v>3472</v>
      </c>
      <c r="Z64" s="13">
        <v>868</v>
      </c>
      <c r="AA64" s="13">
        <v>2604</v>
      </c>
      <c r="AB64" s="13">
        <v>419</v>
      </c>
      <c r="AC64" s="13">
        <v>23464</v>
      </c>
      <c r="AD64" s="13">
        <v>5866</v>
      </c>
      <c r="AE64" s="13">
        <v>17598</v>
      </c>
      <c r="AF64" s="13">
        <v>37</v>
      </c>
      <c r="AG64" s="13">
        <v>2072</v>
      </c>
      <c r="AH64" s="13">
        <v>518</v>
      </c>
      <c r="AI64" s="13">
        <v>1554</v>
      </c>
      <c r="AJ64" s="12" t="s">
        <v>199</v>
      </c>
      <c r="AK64">
        <v>96</v>
      </c>
    </row>
    <row r="65" spans="1:37" x14ac:dyDescent="0.35">
      <c r="A65" t="s">
        <v>13</v>
      </c>
      <c r="B65" s="2" t="s">
        <v>144</v>
      </c>
      <c r="C65" s="2" t="s">
        <v>158</v>
      </c>
      <c r="D65" s="12">
        <v>5</v>
      </c>
      <c r="E65" s="12">
        <v>3</v>
      </c>
      <c r="F65" s="12">
        <v>15</v>
      </c>
      <c r="G65" s="12">
        <v>66</v>
      </c>
      <c r="H65" s="13">
        <v>87</v>
      </c>
      <c r="I65" s="13">
        <v>5742</v>
      </c>
      <c r="J65" s="13">
        <v>1305</v>
      </c>
      <c r="K65" s="13">
        <v>4437</v>
      </c>
      <c r="L65" s="13">
        <v>65</v>
      </c>
      <c r="M65" s="13">
        <v>4290</v>
      </c>
      <c r="N65" s="13">
        <v>975</v>
      </c>
      <c r="O65" s="13">
        <v>3315</v>
      </c>
      <c r="P65" s="13">
        <v>50</v>
      </c>
      <c r="Q65" s="13">
        <v>3300</v>
      </c>
      <c r="R65" s="13">
        <v>750</v>
      </c>
      <c r="S65" s="13">
        <v>2550</v>
      </c>
      <c r="T65" s="13">
        <v>67</v>
      </c>
      <c r="U65" s="13">
        <v>4422</v>
      </c>
      <c r="V65" s="13">
        <v>1005</v>
      </c>
      <c r="W65" s="13">
        <v>3417</v>
      </c>
      <c r="X65" s="13">
        <v>50</v>
      </c>
      <c r="Y65" s="13">
        <v>3300</v>
      </c>
      <c r="Z65" s="13">
        <v>750</v>
      </c>
      <c r="AA65" s="13">
        <v>2550</v>
      </c>
      <c r="AB65" s="13">
        <v>35</v>
      </c>
      <c r="AC65" s="13">
        <v>2310</v>
      </c>
      <c r="AD65" s="13">
        <v>525</v>
      </c>
      <c r="AE65" s="13">
        <v>1785</v>
      </c>
      <c r="AF65" s="13">
        <v>55</v>
      </c>
      <c r="AG65" s="13">
        <v>3630</v>
      </c>
      <c r="AH65" s="13">
        <v>825</v>
      </c>
      <c r="AI65" s="13">
        <v>2805</v>
      </c>
      <c r="AJ65" s="12" t="s">
        <v>199</v>
      </c>
      <c r="AK65">
        <v>91</v>
      </c>
    </row>
    <row r="66" spans="1:37" x14ac:dyDescent="0.35">
      <c r="A66" t="s">
        <v>22</v>
      </c>
      <c r="B66" s="2" t="s">
        <v>107</v>
      </c>
      <c r="C66" s="2" t="s">
        <v>157</v>
      </c>
      <c r="D66" s="12">
        <v>8</v>
      </c>
      <c r="E66" s="12">
        <v>2.8</v>
      </c>
      <c r="F66" s="12">
        <v>22.4</v>
      </c>
      <c r="G66" s="12">
        <v>65</v>
      </c>
      <c r="H66" s="13">
        <v>60</v>
      </c>
      <c r="I66" s="13">
        <v>3900</v>
      </c>
      <c r="J66" s="13">
        <v>1344</v>
      </c>
      <c r="K66" s="13">
        <v>2556</v>
      </c>
      <c r="L66" s="13">
        <v>68</v>
      </c>
      <c r="M66" s="13">
        <v>4420</v>
      </c>
      <c r="N66" s="13">
        <v>1523.1999999999998</v>
      </c>
      <c r="O66" s="13">
        <v>2896.8</v>
      </c>
      <c r="P66" s="13">
        <v>315</v>
      </c>
      <c r="Q66" s="13">
        <v>20475</v>
      </c>
      <c r="R66" s="13">
        <v>7056</v>
      </c>
      <c r="S66" s="13">
        <v>13419</v>
      </c>
      <c r="T66" s="13">
        <v>56</v>
      </c>
      <c r="U66" s="13">
        <v>3640</v>
      </c>
      <c r="V66" s="13">
        <v>1254.3999999999999</v>
      </c>
      <c r="W66" s="13">
        <v>2385.6000000000004</v>
      </c>
      <c r="X66" s="13">
        <v>132</v>
      </c>
      <c r="Y66" s="13">
        <v>8580</v>
      </c>
      <c r="Z66" s="13">
        <v>2956.7999999999997</v>
      </c>
      <c r="AA66" s="13">
        <v>5623.2000000000007</v>
      </c>
      <c r="AB66" s="13">
        <v>160</v>
      </c>
      <c r="AC66" s="13">
        <v>10400</v>
      </c>
      <c r="AD66" s="13">
        <v>3584</v>
      </c>
      <c r="AE66" s="13">
        <v>6816</v>
      </c>
      <c r="AF66" s="13">
        <v>168</v>
      </c>
      <c r="AG66" s="13">
        <v>10920</v>
      </c>
      <c r="AH66" s="13">
        <v>3763.2</v>
      </c>
      <c r="AI66" s="13">
        <v>7156.8</v>
      </c>
      <c r="AJ66" s="12" t="s">
        <v>199</v>
      </c>
      <c r="AK66">
        <v>99</v>
      </c>
    </row>
    <row r="67" spans="1:37" x14ac:dyDescent="0.35">
      <c r="A67" t="s">
        <v>22</v>
      </c>
      <c r="B67" s="2" t="s">
        <v>107</v>
      </c>
      <c r="C67" s="2" t="s">
        <v>158</v>
      </c>
      <c r="D67" s="12">
        <v>8</v>
      </c>
      <c r="E67" s="12">
        <v>3</v>
      </c>
      <c r="F67" s="12">
        <v>24</v>
      </c>
      <c r="G67" s="12">
        <v>75</v>
      </c>
      <c r="H67" s="13">
        <v>135</v>
      </c>
      <c r="I67" s="13">
        <v>10125</v>
      </c>
      <c r="J67" s="13">
        <v>3240</v>
      </c>
      <c r="K67" s="13">
        <v>6885</v>
      </c>
      <c r="L67" s="13">
        <v>100</v>
      </c>
      <c r="M67" s="13">
        <v>7500</v>
      </c>
      <c r="N67" s="13">
        <v>2400</v>
      </c>
      <c r="O67" s="13">
        <v>5100</v>
      </c>
      <c r="P67" s="13">
        <v>87</v>
      </c>
      <c r="Q67" s="13">
        <v>6525</v>
      </c>
      <c r="R67" s="13">
        <v>2088</v>
      </c>
      <c r="S67" s="13">
        <v>4437</v>
      </c>
      <c r="T67" s="13">
        <v>15</v>
      </c>
      <c r="U67" s="13">
        <v>1125</v>
      </c>
      <c r="V67" s="13">
        <v>360</v>
      </c>
      <c r="W67" s="13">
        <v>765</v>
      </c>
      <c r="X67" s="13">
        <v>57</v>
      </c>
      <c r="Y67" s="13">
        <v>4275</v>
      </c>
      <c r="Z67" s="13">
        <v>1368</v>
      </c>
      <c r="AA67" s="13">
        <v>2907</v>
      </c>
      <c r="AB67" s="13">
        <v>180</v>
      </c>
      <c r="AC67" s="13">
        <v>13500</v>
      </c>
      <c r="AD67" s="13">
        <v>4320</v>
      </c>
      <c r="AE67" s="13">
        <v>9180</v>
      </c>
      <c r="AF67" s="13">
        <v>167</v>
      </c>
      <c r="AG67" s="13">
        <v>12525</v>
      </c>
      <c r="AH67" s="13">
        <v>4008</v>
      </c>
      <c r="AI67" s="13">
        <v>8517</v>
      </c>
      <c r="AJ67" s="12" t="s">
        <v>199</v>
      </c>
      <c r="AK67">
        <v>100</v>
      </c>
    </row>
    <row r="68" spans="1:37" x14ac:dyDescent="0.35">
      <c r="A68" t="s">
        <v>22</v>
      </c>
      <c r="B68" s="2" t="s">
        <v>107</v>
      </c>
      <c r="C68" s="2" t="s">
        <v>171</v>
      </c>
      <c r="D68" s="12">
        <v>8</v>
      </c>
      <c r="E68" s="12">
        <v>3.2</v>
      </c>
      <c r="F68" s="12">
        <v>25.6</v>
      </c>
      <c r="G68" s="12">
        <v>85</v>
      </c>
      <c r="H68" s="13">
        <v>5</v>
      </c>
      <c r="I68" s="13">
        <v>425</v>
      </c>
      <c r="J68" s="13">
        <v>128</v>
      </c>
      <c r="K68" s="13">
        <v>297</v>
      </c>
      <c r="L68" s="13"/>
      <c r="M68" s="13">
        <v>0</v>
      </c>
      <c r="N68" s="13">
        <v>0</v>
      </c>
      <c r="O68" s="13">
        <v>0</v>
      </c>
      <c r="P68" s="13"/>
      <c r="Q68" s="13">
        <v>0</v>
      </c>
      <c r="R68" s="13">
        <v>0</v>
      </c>
      <c r="S68" s="13">
        <v>0</v>
      </c>
      <c r="T68" s="13"/>
      <c r="U68" s="13">
        <v>0</v>
      </c>
      <c r="V68" s="13">
        <v>0</v>
      </c>
      <c r="W68" s="13">
        <v>0</v>
      </c>
      <c r="X68" s="13"/>
      <c r="Y68" s="13">
        <v>0</v>
      </c>
      <c r="Z68" s="13">
        <v>0</v>
      </c>
      <c r="AA68" s="13">
        <v>0</v>
      </c>
      <c r="AB68" s="13"/>
      <c r="AC68" s="13">
        <v>0</v>
      </c>
      <c r="AD68" s="13">
        <v>0</v>
      </c>
      <c r="AE68" s="13">
        <v>0</v>
      </c>
      <c r="AF68" s="13"/>
      <c r="AG68" s="13">
        <v>0</v>
      </c>
      <c r="AH68" s="13">
        <v>0</v>
      </c>
      <c r="AI68" s="13">
        <v>0</v>
      </c>
      <c r="AJ68" s="12" t="s">
        <v>199</v>
      </c>
      <c r="AK68">
        <v>97</v>
      </c>
    </row>
    <row r="69" spans="1:37" x14ac:dyDescent="0.35">
      <c r="A69" t="s">
        <v>18</v>
      </c>
      <c r="B69" s="2" t="s">
        <v>193</v>
      </c>
      <c r="C69" s="2" t="s">
        <v>157</v>
      </c>
      <c r="D69" s="12">
        <v>7</v>
      </c>
      <c r="E69" s="12">
        <v>2.8</v>
      </c>
      <c r="F69" s="12">
        <v>19.599999999999998</v>
      </c>
      <c r="G69" s="12">
        <v>69</v>
      </c>
      <c r="H69" s="13">
        <v>32</v>
      </c>
      <c r="I69" s="13">
        <v>2208</v>
      </c>
      <c r="J69" s="13">
        <v>627.19999999999993</v>
      </c>
      <c r="K69" s="13">
        <v>1580.8000000000002</v>
      </c>
      <c r="L69" s="13">
        <v>20</v>
      </c>
      <c r="M69" s="13">
        <v>1380</v>
      </c>
      <c r="N69" s="13">
        <v>391.99999999999994</v>
      </c>
      <c r="O69" s="13">
        <v>988</v>
      </c>
      <c r="P69" s="13">
        <v>24</v>
      </c>
      <c r="Q69" s="13">
        <v>1656</v>
      </c>
      <c r="R69" s="13">
        <v>470.4</v>
      </c>
      <c r="S69" s="13">
        <v>1185.5999999999999</v>
      </c>
      <c r="T69" s="13">
        <v>49</v>
      </c>
      <c r="U69" s="13">
        <v>3381</v>
      </c>
      <c r="V69" s="13">
        <v>960.39999999999986</v>
      </c>
      <c r="W69" s="13">
        <v>2420.6000000000004</v>
      </c>
      <c r="X69" s="13">
        <v>40</v>
      </c>
      <c r="Y69" s="13">
        <v>2760</v>
      </c>
      <c r="Z69" s="13">
        <v>783.99999999999989</v>
      </c>
      <c r="AA69" s="13">
        <v>1976</v>
      </c>
      <c r="AB69" s="13">
        <v>69</v>
      </c>
      <c r="AC69" s="13">
        <v>4761</v>
      </c>
      <c r="AD69" s="13">
        <v>1352.3999999999999</v>
      </c>
      <c r="AE69" s="13">
        <v>3408.6000000000004</v>
      </c>
      <c r="AF69" s="13">
        <v>59</v>
      </c>
      <c r="AG69" s="13">
        <v>4071</v>
      </c>
      <c r="AH69" s="13">
        <v>1156.3999999999999</v>
      </c>
      <c r="AI69" s="13">
        <v>2914.6000000000004</v>
      </c>
      <c r="AJ69" s="12" t="s">
        <v>199</v>
      </c>
      <c r="AK69">
        <v>94</v>
      </c>
    </row>
    <row r="70" spans="1:37" x14ac:dyDescent="0.35">
      <c r="A70" t="s">
        <v>18</v>
      </c>
      <c r="B70" s="2" t="s">
        <v>193</v>
      </c>
      <c r="C70" s="2" t="s">
        <v>158</v>
      </c>
      <c r="D70" s="12">
        <v>7</v>
      </c>
      <c r="E70" s="12">
        <v>3</v>
      </c>
      <c r="F70" s="12">
        <v>21</v>
      </c>
      <c r="G70" s="12">
        <v>79</v>
      </c>
      <c r="H70" s="13">
        <v>40</v>
      </c>
      <c r="I70" s="13">
        <v>3160</v>
      </c>
      <c r="J70" s="13">
        <v>840</v>
      </c>
      <c r="K70" s="13">
        <v>2320</v>
      </c>
      <c r="L70" s="13">
        <v>32</v>
      </c>
      <c r="M70" s="13">
        <v>2528</v>
      </c>
      <c r="N70" s="13">
        <v>672</v>
      </c>
      <c r="O70" s="13">
        <v>1856</v>
      </c>
      <c r="P70" s="13">
        <v>45</v>
      </c>
      <c r="Q70" s="13">
        <v>3555</v>
      </c>
      <c r="R70" s="13">
        <v>945</v>
      </c>
      <c r="S70" s="13">
        <v>2610</v>
      </c>
      <c r="T70" s="13">
        <v>13</v>
      </c>
      <c r="U70" s="13">
        <v>1027</v>
      </c>
      <c r="V70" s="13">
        <v>273</v>
      </c>
      <c r="W70" s="13">
        <v>754</v>
      </c>
      <c r="X70" s="13">
        <v>25</v>
      </c>
      <c r="Y70" s="13">
        <v>1975</v>
      </c>
      <c r="Z70" s="13">
        <v>525</v>
      </c>
      <c r="AA70" s="13">
        <v>1450</v>
      </c>
      <c r="AB70" s="13">
        <v>66</v>
      </c>
      <c r="AC70" s="13">
        <v>5214</v>
      </c>
      <c r="AD70" s="13">
        <v>1386</v>
      </c>
      <c r="AE70" s="13">
        <v>3828</v>
      </c>
      <c r="AF70" s="13">
        <v>45</v>
      </c>
      <c r="AG70" s="13">
        <v>3555</v>
      </c>
      <c r="AH70" s="13">
        <v>945</v>
      </c>
      <c r="AI70" s="13">
        <v>2610</v>
      </c>
      <c r="AJ70" s="12" t="s">
        <v>199</v>
      </c>
      <c r="AK70">
        <v>92</v>
      </c>
    </row>
    <row r="71" spans="1:37" x14ac:dyDescent="0.35">
      <c r="A71" t="s">
        <v>18</v>
      </c>
      <c r="B71" s="2" t="s">
        <v>193</v>
      </c>
      <c r="C71" s="2" t="s">
        <v>171</v>
      </c>
      <c r="D71" s="12">
        <v>7</v>
      </c>
      <c r="E71" s="12">
        <v>3.2</v>
      </c>
      <c r="F71" s="12">
        <v>22.400000000000002</v>
      </c>
      <c r="G71" s="12">
        <v>90</v>
      </c>
      <c r="H71" s="13">
        <v>25</v>
      </c>
      <c r="I71" s="13">
        <v>2250</v>
      </c>
      <c r="J71" s="13">
        <v>560</v>
      </c>
      <c r="K71" s="13">
        <v>1690</v>
      </c>
      <c r="L71" s="13"/>
      <c r="M71" s="13">
        <v>0</v>
      </c>
      <c r="N71" s="13">
        <v>0</v>
      </c>
      <c r="O71" s="13">
        <v>0</v>
      </c>
      <c r="P71" s="13"/>
      <c r="Q71" s="13">
        <v>0</v>
      </c>
      <c r="R71" s="13">
        <v>0</v>
      </c>
      <c r="S71" s="13">
        <v>0</v>
      </c>
      <c r="T71" s="13"/>
      <c r="U71" s="13">
        <v>0</v>
      </c>
      <c r="V71" s="13">
        <v>0</v>
      </c>
      <c r="W71" s="13">
        <v>0</v>
      </c>
      <c r="X71" s="13"/>
      <c r="Y71" s="13">
        <v>0</v>
      </c>
      <c r="Z71" s="13">
        <v>0</v>
      </c>
      <c r="AA71" s="13">
        <v>0</v>
      </c>
      <c r="AB71" s="13"/>
      <c r="AC71" s="13">
        <v>0</v>
      </c>
      <c r="AD71" s="13">
        <v>0</v>
      </c>
      <c r="AE71" s="13">
        <v>0</v>
      </c>
      <c r="AF71" s="13"/>
      <c r="AG71" s="13">
        <v>0</v>
      </c>
      <c r="AH71" s="13">
        <v>0</v>
      </c>
      <c r="AI71" s="13">
        <v>0</v>
      </c>
      <c r="AJ71" s="12" t="s">
        <v>199</v>
      </c>
      <c r="AK71">
        <v>92</v>
      </c>
    </row>
    <row r="72" spans="1:37" x14ac:dyDescent="0.35">
      <c r="A72" t="s">
        <v>17</v>
      </c>
      <c r="B72" s="2" t="s">
        <v>111</v>
      </c>
      <c r="C72" s="2" t="s">
        <v>157</v>
      </c>
      <c r="D72" s="12">
        <v>5</v>
      </c>
      <c r="E72" s="12">
        <v>2.8</v>
      </c>
      <c r="F72" s="12">
        <v>14</v>
      </c>
      <c r="G72" s="12">
        <v>39</v>
      </c>
      <c r="H72" s="13">
        <v>36</v>
      </c>
      <c r="I72" s="13">
        <v>1404</v>
      </c>
      <c r="J72" s="13">
        <v>504</v>
      </c>
      <c r="K72" s="13">
        <v>900</v>
      </c>
      <c r="L72" s="13">
        <v>49</v>
      </c>
      <c r="M72" s="13">
        <v>1911</v>
      </c>
      <c r="N72" s="13">
        <v>686</v>
      </c>
      <c r="O72" s="13">
        <v>1225</v>
      </c>
      <c r="P72" s="13">
        <v>38</v>
      </c>
      <c r="Q72" s="13">
        <v>1482</v>
      </c>
      <c r="R72" s="13">
        <v>532</v>
      </c>
      <c r="S72" s="13">
        <v>950</v>
      </c>
      <c r="T72" s="13">
        <v>69</v>
      </c>
      <c r="U72" s="13">
        <v>2691</v>
      </c>
      <c r="V72" s="13">
        <v>966</v>
      </c>
      <c r="W72" s="13">
        <v>1725</v>
      </c>
      <c r="X72" s="13">
        <v>39</v>
      </c>
      <c r="Y72" s="13">
        <v>1521</v>
      </c>
      <c r="Z72" s="13">
        <v>546</v>
      </c>
      <c r="AA72" s="13">
        <v>975</v>
      </c>
      <c r="AB72" s="13">
        <v>46</v>
      </c>
      <c r="AC72" s="13">
        <v>1794</v>
      </c>
      <c r="AD72" s="13">
        <v>644</v>
      </c>
      <c r="AE72" s="13">
        <v>1150</v>
      </c>
      <c r="AF72" s="13">
        <v>8</v>
      </c>
      <c r="AG72" s="13">
        <v>312</v>
      </c>
      <c r="AH72" s="13">
        <v>112</v>
      </c>
      <c r="AI72" s="13">
        <v>200</v>
      </c>
      <c r="AJ72" s="12" t="s">
        <v>199</v>
      </c>
      <c r="AK72">
        <v>94</v>
      </c>
    </row>
    <row r="73" spans="1:37" x14ac:dyDescent="0.35">
      <c r="A73" t="s">
        <v>17</v>
      </c>
      <c r="B73" s="2" t="s">
        <v>111</v>
      </c>
      <c r="C73" s="2" t="s">
        <v>158</v>
      </c>
      <c r="D73" s="12">
        <v>5</v>
      </c>
      <c r="E73" s="12">
        <v>3</v>
      </c>
      <c r="F73" s="12">
        <v>15</v>
      </c>
      <c r="G73" s="12">
        <v>49</v>
      </c>
      <c r="H73" s="13">
        <v>68</v>
      </c>
      <c r="I73" s="13">
        <v>3332</v>
      </c>
      <c r="J73" s="13">
        <v>1020</v>
      </c>
      <c r="K73" s="13">
        <v>2312</v>
      </c>
      <c r="L73" s="13">
        <v>55</v>
      </c>
      <c r="M73" s="13">
        <v>2695</v>
      </c>
      <c r="N73" s="13">
        <v>825</v>
      </c>
      <c r="O73" s="13">
        <v>1870</v>
      </c>
      <c r="P73" s="13">
        <v>20</v>
      </c>
      <c r="Q73" s="13">
        <v>980</v>
      </c>
      <c r="R73" s="13">
        <v>300</v>
      </c>
      <c r="S73" s="13">
        <v>680</v>
      </c>
      <c r="T73" s="13">
        <v>25</v>
      </c>
      <c r="U73" s="13">
        <v>1225</v>
      </c>
      <c r="V73" s="13">
        <v>375</v>
      </c>
      <c r="W73" s="13">
        <v>850</v>
      </c>
      <c r="X73" s="13">
        <v>30</v>
      </c>
      <c r="Y73" s="13">
        <v>1470</v>
      </c>
      <c r="Z73" s="13">
        <v>450</v>
      </c>
      <c r="AA73" s="13">
        <v>1020</v>
      </c>
      <c r="AB73" s="13">
        <v>44</v>
      </c>
      <c r="AC73" s="13">
        <v>2156</v>
      </c>
      <c r="AD73" s="13">
        <v>660</v>
      </c>
      <c r="AE73" s="13">
        <v>1496</v>
      </c>
      <c r="AF73" s="13">
        <v>10</v>
      </c>
      <c r="AG73" s="13">
        <v>490</v>
      </c>
      <c r="AH73" s="13">
        <v>150</v>
      </c>
      <c r="AI73" s="13">
        <v>340</v>
      </c>
      <c r="AJ73" s="12" t="s">
        <v>199</v>
      </c>
      <c r="AK73">
        <v>93</v>
      </c>
    </row>
    <row r="74" spans="1:37" x14ac:dyDescent="0.35">
      <c r="A74" t="s">
        <v>54</v>
      </c>
      <c r="B74" s="2" t="s">
        <v>109</v>
      </c>
      <c r="C74" s="2" t="s">
        <v>157</v>
      </c>
      <c r="D74" s="12">
        <v>6</v>
      </c>
      <c r="E74" s="12">
        <v>2.8</v>
      </c>
      <c r="F74" s="12">
        <v>16.799999999999997</v>
      </c>
      <c r="G74" s="12">
        <v>60</v>
      </c>
      <c r="H74" s="13">
        <v>10</v>
      </c>
      <c r="I74" s="13">
        <v>600</v>
      </c>
      <c r="J74" s="13">
        <v>167.99999999999997</v>
      </c>
      <c r="K74" s="13">
        <v>432</v>
      </c>
      <c r="L74" s="13">
        <v>10</v>
      </c>
      <c r="M74" s="13">
        <v>600</v>
      </c>
      <c r="N74" s="13">
        <v>167.99999999999997</v>
      </c>
      <c r="O74" s="13">
        <v>432</v>
      </c>
      <c r="P74" s="13">
        <v>12</v>
      </c>
      <c r="Q74" s="13">
        <v>720</v>
      </c>
      <c r="R74" s="13">
        <v>201.59999999999997</v>
      </c>
      <c r="S74" s="13">
        <v>518.40000000000009</v>
      </c>
      <c r="T74" s="13">
        <v>13</v>
      </c>
      <c r="U74" s="13">
        <v>780</v>
      </c>
      <c r="V74" s="13">
        <v>218.39999999999998</v>
      </c>
      <c r="W74" s="13">
        <v>561.6</v>
      </c>
      <c r="X74" s="13">
        <v>36</v>
      </c>
      <c r="Y74" s="13">
        <v>2160</v>
      </c>
      <c r="Z74" s="13">
        <v>604.79999999999995</v>
      </c>
      <c r="AA74" s="13">
        <v>1555.2</v>
      </c>
      <c r="AB74" s="13">
        <v>34</v>
      </c>
      <c r="AC74" s="13">
        <v>2040</v>
      </c>
      <c r="AD74" s="13">
        <v>571.19999999999993</v>
      </c>
      <c r="AE74" s="13">
        <v>1468.8000000000002</v>
      </c>
      <c r="AF74" s="13">
        <v>0</v>
      </c>
      <c r="AG74" s="13">
        <v>0</v>
      </c>
      <c r="AH74" s="13">
        <v>0</v>
      </c>
      <c r="AI74" s="13">
        <v>0</v>
      </c>
      <c r="AJ74" s="12" t="s">
        <v>199</v>
      </c>
      <c r="AK74">
        <v>98</v>
      </c>
    </row>
    <row r="75" spans="1:37" x14ac:dyDescent="0.35">
      <c r="A75" t="s">
        <v>54</v>
      </c>
      <c r="B75" s="2" t="s">
        <v>109</v>
      </c>
      <c r="C75" s="2" t="s">
        <v>158</v>
      </c>
      <c r="D75" s="12">
        <v>6</v>
      </c>
      <c r="E75" s="12">
        <v>3</v>
      </c>
      <c r="F75" s="12">
        <v>18</v>
      </c>
      <c r="G75" s="12">
        <v>70</v>
      </c>
      <c r="H75" s="13">
        <v>3</v>
      </c>
      <c r="I75" s="13">
        <v>210</v>
      </c>
      <c r="J75" s="13">
        <v>54</v>
      </c>
      <c r="K75" s="13">
        <v>156</v>
      </c>
      <c r="L75" s="13"/>
      <c r="M75" s="13">
        <v>0</v>
      </c>
      <c r="N75" s="13">
        <v>0</v>
      </c>
      <c r="O75" s="13">
        <v>0</v>
      </c>
      <c r="P75" s="13"/>
      <c r="Q75" s="13">
        <v>0</v>
      </c>
      <c r="R75" s="13">
        <v>0</v>
      </c>
      <c r="S75" s="13">
        <v>0</v>
      </c>
      <c r="T75" s="13"/>
      <c r="U75" s="13">
        <v>0</v>
      </c>
      <c r="V75" s="13">
        <v>0</v>
      </c>
      <c r="W75" s="13">
        <v>0</v>
      </c>
      <c r="X75" s="13"/>
      <c r="Y75" s="13">
        <v>0</v>
      </c>
      <c r="Z75" s="13">
        <v>0</v>
      </c>
      <c r="AA75" s="13">
        <v>0</v>
      </c>
      <c r="AB75" s="13"/>
      <c r="AC75" s="13">
        <v>0</v>
      </c>
      <c r="AD75" s="13">
        <v>0</v>
      </c>
      <c r="AE75" s="13">
        <v>0</v>
      </c>
      <c r="AF75" s="13"/>
      <c r="AG75" s="13">
        <v>0</v>
      </c>
      <c r="AH75" s="13">
        <v>0</v>
      </c>
      <c r="AI75" s="13">
        <v>0</v>
      </c>
      <c r="AJ75" s="12" t="s">
        <v>199</v>
      </c>
      <c r="AK75">
        <v>94</v>
      </c>
    </row>
    <row r="76" spans="1:37" x14ac:dyDescent="0.35">
      <c r="A76" t="s">
        <v>197</v>
      </c>
      <c r="B76" s="2" t="s">
        <v>107</v>
      </c>
      <c r="C76" s="2" t="s">
        <v>158</v>
      </c>
      <c r="D76" s="12">
        <v>10</v>
      </c>
      <c r="E76" s="12">
        <v>3</v>
      </c>
      <c r="F76" s="12">
        <v>30</v>
      </c>
      <c r="G76" s="12">
        <v>145</v>
      </c>
      <c r="H76" s="13">
        <v>10</v>
      </c>
      <c r="I76" s="13">
        <v>1450</v>
      </c>
      <c r="J76" s="13">
        <v>300</v>
      </c>
      <c r="K76" s="13">
        <v>1150</v>
      </c>
      <c r="L76" s="13"/>
      <c r="M76" s="13">
        <v>0</v>
      </c>
      <c r="N76" s="13">
        <v>0</v>
      </c>
      <c r="O76" s="13">
        <v>0</v>
      </c>
      <c r="P76" s="13"/>
      <c r="Q76" s="13">
        <v>0</v>
      </c>
      <c r="R76" s="13">
        <v>0</v>
      </c>
      <c r="S76" s="13">
        <v>0</v>
      </c>
      <c r="T76" s="13"/>
      <c r="U76" s="13">
        <v>0</v>
      </c>
      <c r="V76" s="13">
        <v>0</v>
      </c>
      <c r="W76" s="13">
        <v>0</v>
      </c>
      <c r="X76" s="13"/>
      <c r="Y76" s="13">
        <v>0</v>
      </c>
      <c r="Z76" s="13">
        <v>0</v>
      </c>
      <c r="AA76" s="13">
        <v>0</v>
      </c>
      <c r="AB76" s="13"/>
      <c r="AC76" s="13">
        <v>0</v>
      </c>
      <c r="AD76" s="13">
        <v>0</v>
      </c>
      <c r="AE76" s="13">
        <v>0</v>
      </c>
      <c r="AF76" s="13"/>
      <c r="AG76" s="13">
        <v>0</v>
      </c>
      <c r="AH76" s="13">
        <v>0</v>
      </c>
      <c r="AI76" s="13">
        <v>0</v>
      </c>
      <c r="AJ76" s="12" t="s">
        <v>199</v>
      </c>
      <c r="AK76">
        <v>94</v>
      </c>
    </row>
    <row r="77" spans="1:37" x14ac:dyDescent="0.35">
      <c r="A77" t="s">
        <v>197</v>
      </c>
      <c r="B77" s="2" t="s">
        <v>107</v>
      </c>
      <c r="C77" s="2" t="s">
        <v>171</v>
      </c>
      <c r="D77" s="12">
        <v>10</v>
      </c>
      <c r="E77" s="12">
        <v>3.2</v>
      </c>
      <c r="F77" s="12">
        <v>32</v>
      </c>
      <c r="G77" s="12">
        <v>145</v>
      </c>
      <c r="H77" s="13">
        <v>13</v>
      </c>
      <c r="I77" s="13">
        <v>1885</v>
      </c>
      <c r="J77" s="13">
        <v>416</v>
      </c>
      <c r="K77" s="13">
        <v>1469</v>
      </c>
      <c r="L77" s="13">
        <v>10</v>
      </c>
      <c r="M77" s="13">
        <v>1450</v>
      </c>
      <c r="N77" s="13">
        <v>320</v>
      </c>
      <c r="O77" s="13">
        <v>1130</v>
      </c>
      <c r="P77" s="13"/>
      <c r="Q77" s="13">
        <v>0</v>
      </c>
      <c r="R77" s="13">
        <v>0</v>
      </c>
      <c r="S77" s="13">
        <v>0</v>
      </c>
      <c r="T77" s="13"/>
      <c r="U77" s="13">
        <v>0</v>
      </c>
      <c r="V77" s="13">
        <v>0</v>
      </c>
      <c r="W77" s="13">
        <v>0</v>
      </c>
      <c r="X77" s="13"/>
      <c r="Y77" s="13">
        <v>0</v>
      </c>
      <c r="Z77" s="13">
        <v>0</v>
      </c>
      <c r="AA77" s="13">
        <v>0</v>
      </c>
      <c r="AB77" s="13"/>
      <c r="AC77" s="13">
        <v>0</v>
      </c>
      <c r="AD77" s="13">
        <v>0</v>
      </c>
      <c r="AE77" s="13">
        <v>0</v>
      </c>
      <c r="AF77" s="13"/>
      <c r="AG77" s="13">
        <v>0</v>
      </c>
      <c r="AH77" s="13">
        <v>0</v>
      </c>
      <c r="AI77" s="13">
        <v>0</v>
      </c>
      <c r="AJ77" s="12" t="s">
        <v>199</v>
      </c>
      <c r="AK77">
        <v>96</v>
      </c>
    </row>
    <row r="78" spans="1:37" x14ac:dyDescent="0.35">
      <c r="A78" t="s">
        <v>197</v>
      </c>
      <c r="B78" s="2" t="s">
        <v>107</v>
      </c>
      <c r="C78" s="2" t="s">
        <v>157</v>
      </c>
      <c r="D78" s="12">
        <v>10</v>
      </c>
      <c r="E78" s="12">
        <v>2.8</v>
      </c>
      <c r="F78" s="12">
        <v>28</v>
      </c>
      <c r="G78" s="12">
        <v>130</v>
      </c>
      <c r="H78" s="13">
        <v>15</v>
      </c>
      <c r="I78" s="13">
        <v>1950</v>
      </c>
      <c r="J78" s="13">
        <v>420</v>
      </c>
      <c r="K78" s="13">
        <v>1530</v>
      </c>
      <c r="L78" s="13">
        <v>15</v>
      </c>
      <c r="M78" s="13">
        <v>1950</v>
      </c>
      <c r="N78" s="13">
        <v>420</v>
      </c>
      <c r="O78" s="13">
        <v>1530</v>
      </c>
      <c r="P78" s="13"/>
      <c r="Q78" s="13">
        <v>0</v>
      </c>
      <c r="R78" s="13">
        <v>0</v>
      </c>
      <c r="S78" s="13">
        <v>0</v>
      </c>
      <c r="T78" s="13"/>
      <c r="U78" s="13">
        <v>0</v>
      </c>
      <c r="V78" s="13">
        <v>0</v>
      </c>
      <c r="W78" s="13">
        <v>0</v>
      </c>
      <c r="X78" s="13"/>
      <c r="Y78" s="13">
        <v>0</v>
      </c>
      <c r="Z78" s="13">
        <v>0</v>
      </c>
      <c r="AA78" s="13">
        <v>0</v>
      </c>
      <c r="AB78" s="13"/>
      <c r="AC78" s="13">
        <v>0</v>
      </c>
      <c r="AD78" s="13">
        <v>0</v>
      </c>
      <c r="AE78" s="13">
        <v>0</v>
      </c>
      <c r="AF78" s="13"/>
      <c r="AG78" s="13">
        <v>0</v>
      </c>
      <c r="AH78" s="13">
        <v>0</v>
      </c>
      <c r="AI78" s="13">
        <v>0</v>
      </c>
      <c r="AJ78" s="12" t="s">
        <v>199</v>
      </c>
      <c r="AK78">
        <v>94</v>
      </c>
    </row>
    <row r="79" spans="1:37" x14ac:dyDescent="0.35">
      <c r="A79" t="s">
        <v>26</v>
      </c>
      <c r="B79" s="2" t="s">
        <v>112</v>
      </c>
      <c r="C79" s="2" t="s">
        <v>157</v>
      </c>
      <c r="D79" s="12">
        <v>5.5</v>
      </c>
      <c r="E79" s="12">
        <v>2.8</v>
      </c>
      <c r="F79" s="12">
        <v>15.399999999999999</v>
      </c>
      <c r="G79" s="12">
        <v>75</v>
      </c>
      <c r="H79" s="13">
        <v>15</v>
      </c>
      <c r="I79" s="13">
        <v>1125</v>
      </c>
      <c r="J79" s="13">
        <v>230.99999999999997</v>
      </c>
      <c r="K79" s="13">
        <v>894</v>
      </c>
      <c r="L79" s="13">
        <v>15</v>
      </c>
      <c r="M79" s="13">
        <v>1125</v>
      </c>
      <c r="N79" s="13">
        <v>230.99999999999997</v>
      </c>
      <c r="O79" s="13">
        <v>894</v>
      </c>
      <c r="P79" s="13">
        <v>7</v>
      </c>
      <c r="Q79" s="13">
        <v>525</v>
      </c>
      <c r="R79" s="13">
        <v>107.79999999999998</v>
      </c>
      <c r="S79" s="13">
        <v>417.20000000000005</v>
      </c>
      <c r="T79" s="13">
        <v>8</v>
      </c>
      <c r="U79" s="13">
        <v>600</v>
      </c>
      <c r="V79" s="13">
        <v>123.19999999999999</v>
      </c>
      <c r="W79" s="13">
        <v>476.8</v>
      </c>
      <c r="X79" s="13">
        <v>27</v>
      </c>
      <c r="Y79" s="13">
        <v>2025</v>
      </c>
      <c r="Z79" s="13">
        <v>415.79999999999995</v>
      </c>
      <c r="AA79" s="13">
        <v>1609.2</v>
      </c>
      <c r="AB79" s="13">
        <v>12</v>
      </c>
      <c r="AC79" s="13">
        <v>900</v>
      </c>
      <c r="AD79" s="13">
        <v>184.79999999999998</v>
      </c>
      <c r="AE79" s="13">
        <v>715.2</v>
      </c>
      <c r="AF79" s="13">
        <v>177</v>
      </c>
      <c r="AG79" s="13">
        <v>13275</v>
      </c>
      <c r="AH79" s="13">
        <v>2725.7999999999997</v>
      </c>
      <c r="AI79" s="13">
        <v>10549.2</v>
      </c>
      <c r="AJ79" s="12" t="s">
        <v>199</v>
      </c>
      <c r="AK79">
        <v>97</v>
      </c>
    </row>
    <row r="80" spans="1:37" x14ac:dyDescent="0.35">
      <c r="A80" t="s">
        <v>26</v>
      </c>
      <c r="B80" s="2" t="s">
        <v>112</v>
      </c>
      <c r="C80" s="2" t="s">
        <v>158</v>
      </c>
      <c r="D80" s="12">
        <v>5.5</v>
      </c>
      <c r="E80" s="12">
        <v>3</v>
      </c>
      <c r="F80" s="12">
        <v>16.5</v>
      </c>
      <c r="G80" s="12">
        <v>85</v>
      </c>
      <c r="H80" s="13">
        <v>10</v>
      </c>
      <c r="I80" s="13">
        <v>850</v>
      </c>
      <c r="J80" s="13">
        <v>165</v>
      </c>
      <c r="K80" s="13">
        <v>685</v>
      </c>
      <c r="L80" s="13"/>
      <c r="M80" s="13">
        <v>0</v>
      </c>
      <c r="N80" s="13">
        <v>0</v>
      </c>
      <c r="O80" s="13">
        <v>0</v>
      </c>
      <c r="P80" s="13"/>
      <c r="Q80" s="13">
        <v>0</v>
      </c>
      <c r="R80" s="13">
        <v>0</v>
      </c>
      <c r="S80" s="13">
        <v>0</v>
      </c>
      <c r="T80" s="13"/>
      <c r="U80" s="13">
        <v>0</v>
      </c>
      <c r="V80" s="13">
        <v>0</v>
      </c>
      <c r="W80" s="13">
        <v>0</v>
      </c>
      <c r="X80" s="13"/>
      <c r="Y80" s="13">
        <v>0</v>
      </c>
      <c r="Z80" s="13">
        <v>0</v>
      </c>
      <c r="AA80" s="13">
        <v>0</v>
      </c>
      <c r="AB80" s="13"/>
      <c r="AC80" s="13">
        <v>0</v>
      </c>
      <c r="AD80" s="13">
        <v>0</v>
      </c>
      <c r="AE80" s="13">
        <v>0</v>
      </c>
      <c r="AF80" s="13"/>
      <c r="AG80" s="13">
        <v>0</v>
      </c>
      <c r="AH80" s="13">
        <v>0</v>
      </c>
      <c r="AI80" s="13">
        <v>0</v>
      </c>
      <c r="AJ80" s="12" t="s">
        <v>199</v>
      </c>
      <c r="AK80">
        <v>100</v>
      </c>
    </row>
    <row r="81" spans="1:37" x14ac:dyDescent="0.35">
      <c r="A81" t="s">
        <v>26</v>
      </c>
      <c r="B81" s="2" t="s">
        <v>112</v>
      </c>
      <c r="C81" s="2" t="s">
        <v>171</v>
      </c>
      <c r="D81" s="12">
        <v>5.5</v>
      </c>
      <c r="E81" s="12">
        <v>3.2</v>
      </c>
      <c r="F81" s="12">
        <v>17.600000000000001</v>
      </c>
      <c r="G81" s="12">
        <v>99</v>
      </c>
      <c r="H81" s="13">
        <v>13</v>
      </c>
      <c r="I81" s="13">
        <v>1287</v>
      </c>
      <c r="J81" s="13">
        <v>228.8</v>
      </c>
      <c r="K81" s="13">
        <v>1058.2</v>
      </c>
      <c r="L81" s="13">
        <v>10</v>
      </c>
      <c r="M81" s="13">
        <v>990</v>
      </c>
      <c r="N81" s="13">
        <v>176</v>
      </c>
      <c r="O81" s="13">
        <v>814</v>
      </c>
      <c r="P81" s="13"/>
      <c r="Q81" s="13">
        <v>0</v>
      </c>
      <c r="R81" s="13">
        <v>0</v>
      </c>
      <c r="S81" s="13">
        <v>0</v>
      </c>
      <c r="T81" s="13"/>
      <c r="U81" s="13">
        <v>0</v>
      </c>
      <c r="V81" s="13">
        <v>0</v>
      </c>
      <c r="W81" s="13">
        <v>0</v>
      </c>
      <c r="X81" s="13"/>
      <c r="Y81" s="13">
        <v>0</v>
      </c>
      <c r="Z81" s="13">
        <v>0</v>
      </c>
      <c r="AA81" s="13">
        <v>0</v>
      </c>
      <c r="AB81" s="13"/>
      <c r="AC81" s="13">
        <v>0</v>
      </c>
      <c r="AD81" s="13">
        <v>0</v>
      </c>
      <c r="AE81" s="13">
        <v>0</v>
      </c>
      <c r="AF81" s="13"/>
      <c r="AG81" s="13">
        <v>0</v>
      </c>
      <c r="AH81" s="13">
        <v>0</v>
      </c>
      <c r="AI81" s="13">
        <v>0</v>
      </c>
      <c r="AJ81" s="12" t="s">
        <v>199</v>
      </c>
      <c r="AK81">
        <v>93</v>
      </c>
    </row>
    <row r="82" spans="1:37" x14ac:dyDescent="0.35">
      <c r="A82" t="s">
        <v>49</v>
      </c>
      <c r="B82" s="2" t="s">
        <v>141</v>
      </c>
      <c r="C82" s="2" t="s">
        <v>158</v>
      </c>
      <c r="D82" s="12">
        <v>6</v>
      </c>
      <c r="E82" s="12">
        <v>3</v>
      </c>
      <c r="F82" s="12">
        <v>18</v>
      </c>
      <c r="G82" s="12">
        <v>60</v>
      </c>
      <c r="H82" s="13">
        <v>444</v>
      </c>
      <c r="I82" s="13">
        <v>26640</v>
      </c>
      <c r="J82" s="13">
        <v>7992</v>
      </c>
      <c r="K82" s="13">
        <v>18648</v>
      </c>
      <c r="L82" s="13">
        <v>294</v>
      </c>
      <c r="M82" s="13">
        <v>17640</v>
      </c>
      <c r="N82" s="13">
        <v>5292</v>
      </c>
      <c r="O82" s="13">
        <v>12348</v>
      </c>
      <c r="P82" s="13">
        <v>180</v>
      </c>
      <c r="Q82" s="13">
        <v>10800</v>
      </c>
      <c r="R82" s="13">
        <v>3240</v>
      </c>
      <c r="S82" s="13">
        <v>7560</v>
      </c>
      <c r="T82" s="13">
        <v>222</v>
      </c>
      <c r="U82" s="13">
        <v>13320</v>
      </c>
      <c r="V82" s="13">
        <v>3996</v>
      </c>
      <c r="W82" s="13">
        <v>9324</v>
      </c>
      <c r="X82" s="13">
        <v>493</v>
      </c>
      <c r="Y82" s="13">
        <v>29580</v>
      </c>
      <c r="Z82" s="13">
        <v>8874</v>
      </c>
      <c r="AA82" s="13">
        <v>20706</v>
      </c>
      <c r="AB82" s="13">
        <v>450</v>
      </c>
      <c r="AC82" s="13">
        <v>27000</v>
      </c>
      <c r="AD82" s="13">
        <v>8100</v>
      </c>
      <c r="AE82" s="13">
        <v>18900</v>
      </c>
      <c r="AF82" s="13">
        <v>0</v>
      </c>
      <c r="AG82" s="13">
        <v>0</v>
      </c>
      <c r="AH82" s="13">
        <v>0</v>
      </c>
      <c r="AI82" s="13">
        <v>0</v>
      </c>
      <c r="AJ82" s="12" t="s">
        <v>199</v>
      </c>
      <c r="AK82">
        <v>96</v>
      </c>
    </row>
    <row r="83" spans="1:37" x14ac:dyDescent="0.35">
      <c r="A83" t="s">
        <v>28</v>
      </c>
      <c r="B83" t="s">
        <v>147</v>
      </c>
      <c r="C83" t="s">
        <v>157</v>
      </c>
      <c r="D83" s="12">
        <v>40</v>
      </c>
      <c r="E83" s="12">
        <v>2.8</v>
      </c>
      <c r="F83" s="12">
        <v>112</v>
      </c>
      <c r="G83" s="12">
        <v>220</v>
      </c>
      <c r="H83" s="13">
        <v>0</v>
      </c>
      <c r="I83" s="13">
        <v>0</v>
      </c>
      <c r="J83" s="13">
        <v>0</v>
      </c>
      <c r="K83" s="13">
        <v>0</v>
      </c>
      <c r="L83" s="13">
        <v>1</v>
      </c>
      <c r="M83" s="13">
        <v>220</v>
      </c>
      <c r="N83" s="13">
        <v>112</v>
      </c>
      <c r="O83" s="13">
        <v>108</v>
      </c>
      <c r="P83" s="13">
        <v>0</v>
      </c>
      <c r="Q83" s="13">
        <v>0</v>
      </c>
      <c r="R83" s="13">
        <v>0</v>
      </c>
      <c r="S83" s="13">
        <v>0</v>
      </c>
      <c r="T83" s="13">
        <v>1</v>
      </c>
      <c r="U83" s="13">
        <v>220</v>
      </c>
      <c r="V83" s="13">
        <v>112</v>
      </c>
      <c r="W83" s="13">
        <v>108</v>
      </c>
      <c r="X83" s="13">
        <v>38</v>
      </c>
      <c r="Y83" s="13">
        <v>8360</v>
      </c>
      <c r="Z83" s="13">
        <v>4256</v>
      </c>
      <c r="AA83" s="13">
        <v>4104</v>
      </c>
      <c r="AB83" s="13"/>
      <c r="AC83" s="13">
        <v>0</v>
      </c>
      <c r="AD83" s="13">
        <v>0</v>
      </c>
      <c r="AE83" s="13">
        <v>0</v>
      </c>
      <c r="AF83" s="13"/>
      <c r="AG83" s="13">
        <v>0</v>
      </c>
      <c r="AH83" s="13">
        <v>0</v>
      </c>
      <c r="AI83" s="13">
        <v>0</v>
      </c>
      <c r="AJ83" s="12" t="s">
        <v>199</v>
      </c>
      <c r="AK83">
        <v>98</v>
      </c>
    </row>
    <row r="84" spans="1:37" x14ac:dyDescent="0.35">
      <c r="A84" t="s">
        <v>28</v>
      </c>
      <c r="B84" t="s">
        <v>147</v>
      </c>
      <c r="C84" t="s">
        <v>158</v>
      </c>
      <c r="D84" s="12">
        <v>40</v>
      </c>
      <c r="E84" s="12">
        <v>3</v>
      </c>
      <c r="F84" s="12">
        <v>120</v>
      </c>
      <c r="G84" s="12">
        <v>250</v>
      </c>
      <c r="H84" s="13">
        <v>1</v>
      </c>
      <c r="I84" s="13">
        <v>250</v>
      </c>
      <c r="J84" s="13">
        <v>120</v>
      </c>
      <c r="K84" s="13">
        <v>130</v>
      </c>
      <c r="L84" s="13"/>
      <c r="M84" s="13">
        <v>0</v>
      </c>
      <c r="N84" s="13">
        <v>0</v>
      </c>
      <c r="O84" s="13">
        <v>0</v>
      </c>
      <c r="P84" s="13"/>
      <c r="Q84" s="13">
        <v>0</v>
      </c>
      <c r="R84" s="13">
        <v>0</v>
      </c>
      <c r="S84" s="13">
        <v>0</v>
      </c>
      <c r="T84" s="13"/>
      <c r="U84" s="13">
        <v>0</v>
      </c>
      <c r="V84" s="13">
        <v>0</v>
      </c>
      <c r="W84" s="13">
        <v>0</v>
      </c>
      <c r="X84" s="13"/>
      <c r="Y84" s="13">
        <v>0</v>
      </c>
      <c r="Z84" s="13">
        <v>0</v>
      </c>
      <c r="AA84" s="13">
        <v>0</v>
      </c>
      <c r="AB84" s="13"/>
      <c r="AC84" s="13">
        <v>0</v>
      </c>
      <c r="AD84" s="13">
        <v>0</v>
      </c>
      <c r="AE84" s="13">
        <v>0</v>
      </c>
      <c r="AF84" s="13"/>
      <c r="AG84" s="13">
        <v>0</v>
      </c>
      <c r="AH84" s="13">
        <v>0</v>
      </c>
      <c r="AI84" s="13">
        <v>0</v>
      </c>
      <c r="AJ84" s="12" t="s">
        <v>199</v>
      </c>
      <c r="AK84">
        <v>100</v>
      </c>
    </row>
    <row r="85" spans="1:37" x14ac:dyDescent="0.35">
      <c r="A85" t="s">
        <v>28</v>
      </c>
      <c r="B85" t="s">
        <v>147</v>
      </c>
      <c r="C85" t="s">
        <v>171</v>
      </c>
      <c r="D85" s="12">
        <v>40</v>
      </c>
      <c r="E85" s="12">
        <v>3.2</v>
      </c>
      <c r="F85" s="12">
        <v>128</v>
      </c>
      <c r="G85" s="12">
        <v>300</v>
      </c>
      <c r="H85" s="13"/>
      <c r="I85" s="13">
        <v>0</v>
      </c>
      <c r="J85" s="13">
        <v>0</v>
      </c>
      <c r="K85" s="13">
        <v>0</v>
      </c>
      <c r="L85" s="13">
        <v>5</v>
      </c>
      <c r="M85" s="13">
        <v>1500</v>
      </c>
      <c r="N85" s="13">
        <v>640</v>
      </c>
      <c r="O85" s="13">
        <v>860</v>
      </c>
      <c r="P85" s="13"/>
      <c r="Q85" s="13">
        <v>0</v>
      </c>
      <c r="R85" s="13">
        <v>0</v>
      </c>
      <c r="S85" s="13">
        <v>0</v>
      </c>
      <c r="T85" s="13"/>
      <c r="U85" s="13">
        <v>0</v>
      </c>
      <c r="V85" s="13">
        <v>0</v>
      </c>
      <c r="W85" s="13">
        <v>0</v>
      </c>
      <c r="X85" s="13"/>
      <c r="Y85" s="13">
        <v>0</v>
      </c>
      <c r="Z85" s="13">
        <v>0</v>
      </c>
      <c r="AA85" s="13">
        <v>0</v>
      </c>
      <c r="AB85" s="13"/>
      <c r="AC85" s="13">
        <v>0</v>
      </c>
      <c r="AD85" s="13">
        <v>0</v>
      </c>
      <c r="AE85" s="13">
        <v>0</v>
      </c>
      <c r="AF85" s="13"/>
      <c r="AG85" s="13">
        <v>0</v>
      </c>
      <c r="AH85" s="13">
        <v>0</v>
      </c>
      <c r="AI85" s="13">
        <v>0</v>
      </c>
      <c r="AJ85" s="12" t="s">
        <v>199</v>
      </c>
      <c r="AK85">
        <v>94</v>
      </c>
    </row>
    <row r="86" spans="1:37" x14ac:dyDescent="0.35">
      <c r="A86" t="s">
        <v>29</v>
      </c>
      <c r="B86" t="s">
        <v>148</v>
      </c>
      <c r="C86" t="s">
        <v>157</v>
      </c>
      <c r="D86" s="12">
        <v>47</v>
      </c>
      <c r="E86" s="12">
        <v>2.8</v>
      </c>
      <c r="F86" s="12">
        <v>131.6</v>
      </c>
      <c r="G86" s="12">
        <v>340</v>
      </c>
      <c r="H86" s="13">
        <v>2</v>
      </c>
      <c r="I86" s="13">
        <v>680</v>
      </c>
      <c r="J86" s="13">
        <v>263.2</v>
      </c>
      <c r="K86" s="13">
        <v>416.8</v>
      </c>
      <c r="L86" s="13">
        <v>34</v>
      </c>
      <c r="M86" s="13">
        <v>11560</v>
      </c>
      <c r="N86" s="13">
        <v>4474.3999999999996</v>
      </c>
      <c r="O86" s="13">
        <v>7085.6</v>
      </c>
      <c r="P86" s="13">
        <v>36</v>
      </c>
      <c r="Q86" s="13">
        <v>12240</v>
      </c>
      <c r="R86" s="13">
        <v>4737.5999999999995</v>
      </c>
      <c r="S86" s="13">
        <v>7502.4000000000005</v>
      </c>
      <c r="T86" s="13">
        <v>2</v>
      </c>
      <c r="U86" s="13">
        <v>680</v>
      </c>
      <c r="V86" s="13">
        <v>263.2</v>
      </c>
      <c r="W86" s="13">
        <v>416.8</v>
      </c>
      <c r="X86" s="13">
        <v>0</v>
      </c>
      <c r="Y86" s="13">
        <v>0</v>
      </c>
      <c r="Z86" s="13">
        <v>0</v>
      </c>
      <c r="AA86" s="13">
        <v>0</v>
      </c>
      <c r="AB86" s="13"/>
      <c r="AC86" s="13">
        <v>0</v>
      </c>
      <c r="AD86" s="13">
        <v>0</v>
      </c>
      <c r="AE86" s="13">
        <v>0</v>
      </c>
      <c r="AF86" s="13"/>
      <c r="AG86" s="13">
        <v>0</v>
      </c>
      <c r="AH86" s="13">
        <v>0</v>
      </c>
      <c r="AI86" s="13">
        <v>0</v>
      </c>
      <c r="AJ86" s="12" t="s">
        <v>199</v>
      </c>
      <c r="AK86">
        <v>92</v>
      </c>
    </row>
    <row r="87" spans="1:37" x14ac:dyDescent="0.35">
      <c r="A87" t="s">
        <v>29</v>
      </c>
      <c r="B87" t="s">
        <v>148</v>
      </c>
      <c r="C87" t="s">
        <v>158</v>
      </c>
      <c r="D87" s="12">
        <v>47</v>
      </c>
      <c r="E87" s="12">
        <v>3</v>
      </c>
      <c r="F87" s="12">
        <v>141</v>
      </c>
      <c r="G87" s="12">
        <v>370</v>
      </c>
      <c r="H87" s="13">
        <v>3</v>
      </c>
      <c r="I87" s="13">
        <v>1110</v>
      </c>
      <c r="J87" s="13">
        <v>423</v>
      </c>
      <c r="K87" s="13">
        <v>687</v>
      </c>
      <c r="L87" s="13"/>
      <c r="M87" s="13">
        <v>0</v>
      </c>
      <c r="N87" s="13">
        <v>0</v>
      </c>
      <c r="O87" s="13">
        <v>0</v>
      </c>
      <c r="P87" s="13"/>
      <c r="Q87" s="13">
        <v>0</v>
      </c>
      <c r="R87" s="13">
        <v>0</v>
      </c>
      <c r="S87" s="13">
        <v>0</v>
      </c>
      <c r="T87" s="13"/>
      <c r="U87" s="13">
        <v>0</v>
      </c>
      <c r="V87" s="13">
        <v>0</v>
      </c>
      <c r="W87" s="13">
        <v>0</v>
      </c>
      <c r="X87" s="13"/>
      <c r="Y87" s="13">
        <v>0</v>
      </c>
      <c r="Z87" s="13">
        <v>0</v>
      </c>
      <c r="AA87" s="13">
        <v>0</v>
      </c>
      <c r="AB87" s="13"/>
      <c r="AC87" s="13">
        <v>0</v>
      </c>
      <c r="AD87" s="13">
        <v>0</v>
      </c>
      <c r="AE87" s="13">
        <v>0</v>
      </c>
      <c r="AF87" s="13"/>
      <c r="AG87" s="13">
        <v>0</v>
      </c>
      <c r="AH87" s="13">
        <v>0</v>
      </c>
      <c r="AI87" s="13">
        <v>0</v>
      </c>
      <c r="AJ87" s="12" t="s">
        <v>199</v>
      </c>
      <c r="AK87">
        <v>97</v>
      </c>
    </row>
    <row r="88" spans="1:37" x14ac:dyDescent="0.35">
      <c r="A88" t="s">
        <v>29</v>
      </c>
      <c r="B88" t="s">
        <v>148</v>
      </c>
      <c r="C88" t="s">
        <v>171</v>
      </c>
      <c r="D88" s="12">
        <v>47</v>
      </c>
      <c r="E88" s="12">
        <v>3.2</v>
      </c>
      <c r="F88" s="12">
        <v>150.4</v>
      </c>
      <c r="G88" s="12">
        <v>400</v>
      </c>
      <c r="H88" s="13">
        <v>5</v>
      </c>
      <c r="I88" s="13">
        <v>2000</v>
      </c>
      <c r="J88" s="13">
        <v>752</v>
      </c>
      <c r="K88" s="13">
        <v>1248</v>
      </c>
      <c r="L88" s="13"/>
      <c r="M88" s="13">
        <v>0</v>
      </c>
      <c r="N88" s="13">
        <v>0</v>
      </c>
      <c r="O88" s="13">
        <v>0</v>
      </c>
      <c r="P88" s="13"/>
      <c r="Q88" s="13">
        <v>0</v>
      </c>
      <c r="R88" s="13">
        <v>0</v>
      </c>
      <c r="S88" s="13">
        <v>0</v>
      </c>
      <c r="T88" s="13"/>
      <c r="U88" s="13">
        <v>0</v>
      </c>
      <c r="V88" s="13">
        <v>0</v>
      </c>
      <c r="W88" s="13">
        <v>0</v>
      </c>
      <c r="X88" s="13"/>
      <c r="Y88" s="13">
        <v>0</v>
      </c>
      <c r="Z88" s="13">
        <v>0</v>
      </c>
      <c r="AA88" s="13">
        <v>0</v>
      </c>
      <c r="AB88" s="13"/>
      <c r="AC88" s="13">
        <v>0</v>
      </c>
      <c r="AD88" s="13">
        <v>0</v>
      </c>
      <c r="AE88" s="13">
        <v>0</v>
      </c>
      <c r="AF88" s="13"/>
      <c r="AG88" s="13">
        <v>0</v>
      </c>
      <c r="AH88" s="13">
        <v>0</v>
      </c>
      <c r="AI88" s="13">
        <v>0</v>
      </c>
      <c r="AJ88" s="12" t="s">
        <v>199</v>
      </c>
      <c r="AK88">
        <v>90</v>
      </c>
    </row>
    <row r="89" spans="1:37" x14ac:dyDescent="0.35">
      <c r="A89" t="s">
        <v>31</v>
      </c>
      <c r="B89" t="s">
        <v>149</v>
      </c>
      <c r="C89" t="s">
        <v>157</v>
      </c>
      <c r="D89" s="12">
        <v>60</v>
      </c>
      <c r="E89" s="12">
        <v>2.8</v>
      </c>
      <c r="F89" s="12">
        <v>168</v>
      </c>
      <c r="G89" s="12">
        <v>579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12</v>
      </c>
      <c r="Y89" s="13">
        <v>6948</v>
      </c>
      <c r="Z89" s="13">
        <v>2016</v>
      </c>
      <c r="AA89" s="13">
        <v>4932</v>
      </c>
      <c r="AB89" s="13"/>
      <c r="AC89" s="13">
        <v>0</v>
      </c>
      <c r="AD89" s="13">
        <v>0</v>
      </c>
      <c r="AE89" s="13">
        <v>0</v>
      </c>
      <c r="AF89" s="13"/>
      <c r="AG89" s="13">
        <v>0</v>
      </c>
      <c r="AH89" s="13">
        <v>0</v>
      </c>
      <c r="AI89" s="13">
        <v>0</v>
      </c>
      <c r="AJ89" s="12" t="s">
        <v>199</v>
      </c>
      <c r="AK89">
        <v>96</v>
      </c>
    </row>
    <row r="90" spans="1:37" x14ac:dyDescent="0.35">
      <c r="A90" t="s">
        <v>31</v>
      </c>
      <c r="B90" t="s">
        <v>149</v>
      </c>
      <c r="C90" t="s">
        <v>158</v>
      </c>
      <c r="D90" s="12">
        <v>60</v>
      </c>
      <c r="E90" s="12">
        <v>3</v>
      </c>
      <c r="F90" s="12">
        <v>180</v>
      </c>
      <c r="G90" s="12">
        <v>589</v>
      </c>
      <c r="H90" s="13">
        <v>10</v>
      </c>
      <c r="I90" s="13">
        <v>5890</v>
      </c>
      <c r="J90" s="13">
        <v>1800</v>
      </c>
      <c r="K90" s="13">
        <v>4090</v>
      </c>
      <c r="L90" s="13"/>
      <c r="M90" s="13">
        <v>0</v>
      </c>
      <c r="N90" s="13">
        <v>0</v>
      </c>
      <c r="O90" s="13">
        <v>0</v>
      </c>
      <c r="P90" s="13"/>
      <c r="Q90" s="13">
        <v>0</v>
      </c>
      <c r="R90" s="13">
        <v>0</v>
      </c>
      <c r="S90" s="13">
        <v>0</v>
      </c>
      <c r="T90" s="13"/>
      <c r="U90" s="13">
        <v>0</v>
      </c>
      <c r="V90" s="13">
        <v>0</v>
      </c>
      <c r="W90" s="13">
        <v>0</v>
      </c>
      <c r="X90" s="13"/>
      <c r="Y90" s="13">
        <v>0</v>
      </c>
      <c r="Z90" s="13">
        <v>0</v>
      </c>
      <c r="AA90" s="13">
        <v>0</v>
      </c>
      <c r="AB90" s="13"/>
      <c r="AC90" s="13">
        <v>0</v>
      </c>
      <c r="AD90" s="13">
        <v>0</v>
      </c>
      <c r="AE90" s="13">
        <v>0</v>
      </c>
      <c r="AF90" s="13"/>
      <c r="AG90" s="13">
        <v>0</v>
      </c>
      <c r="AH90" s="13">
        <v>0</v>
      </c>
      <c r="AI90" s="13">
        <v>0</v>
      </c>
      <c r="AJ90" s="12" t="s">
        <v>199</v>
      </c>
      <c r="AK90">
        <v>90</v>
      </c>
    </row>
    <row r="91" spans="1:37" x14ac:dyDescent="0.35">
      <c r="A91" t="s">
        <v>31</v>
      </c>
      <c r="B91" t="s">
        <v>149</v>
      </c>
      <c r="C91" t="s">
        <v>171</v>
      </c>
      <c r="D91" s="12">
        <v>60</v>
      </c>
      <c r="E91" s="12">
        <v>3.2</v>
      </c>
      <c r="F91" s="12">
        <v>192</v>
      </c>
      <c r="G91" s="12">
        <v>650</v>
      </c>
      <c r="H91" s="13">
        <v>3</v>
      </c>
      <c r="I91" s="13">
        <v>1950</v>
      </c>
      <c r="J91" s="13">
        <v>576</v>
      </c>
      <c r="K91" s="13">
        <v>1374</v>
      </c>
      <c r="L91" s="13"/>
      <c r="M91" s="13">
        <v>0</v>
      </c>
      <c r="N91" s="13">
        <v>0</v>
      </c>
      <c r="O91" s="13">
        <v>0</v>
      </c>
      <c r="P91" s="13"/>
      <c r="Q91" s="13">
        <v>0</v>
      </c>
      <c r="R91" s="13">
        <v>0</v>
      </c>
      <c r="S91" s="13">
        <v>0</v>
      </c>
      <c r="T91" s="13"/>
      <c r="U91" s="13">
        <v>0</v>
      </c>
      <c r="V91" s="13">
        <v>0</v>
      </c>
      <c r="W91" s="13">
        <v>0</v>
      </c>
      <c r="X91" s="13"/>
      <c r="Y91" s="13">
        <v>0</v>
      </c>
      <c r="Z91" s="13">
        <v>0</v>
      </c>
      <c r="AA91" s="13">
        <v>0</v>
      </c>
      <c r="AB91" s="13"/>
      <c r="AC91" s="13">
        <v>0</v>
      </c>
      <c r="AD91" s="13">
        <v>0</v>
      </c>
      <c r="AE91" s="13">
        <v>0</v>
      </c>
      <c r="AF91" s="13"/>
      <c r="AG91" s="13">
        <v>0</v>
      </c>
      <c r="AH91" s="13">
        <v>0</v>
      </c>
      <c r="AI91" s="13">
        <v>0</v>
      </c>
      <c r="AJ91" s="12" t="s">
        <v>199</v>
      </c>
      <c r="AK91">
        <v>92</v>
      </c>
    </row>
    <row r="92" spans="1:37" x14ac:dyDescent="0.35">
      <c r="A92" t="s">
        <v>33</v>
      </c>
      <c r="B92" t="s">
        <v>150</v>
      </c>
      <c r="C92" t="s">
        <v>157</v>
      </c>
      <c r="D92" s="12">
        <v>40</v>
      </c>
      <c r="E92" s="12">
        <v>2.8</v>
      </c>
      <c r="F92" s="12">
        <v>112</v>
      </c>
      <c r="G92" s="12">
        <v>250</v>
      </c>
      <c r="H92" s="13">
        <v>5</v>
      </c>
      <c r="I92" s="13">
        <v>1250</v>
      </c>
      <c r="J92" s="13">
        <v>560</v>
      </c>
      <c r="K92" s="13">
        <v>690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2</v>
      </c>
      <c r="U92" s="13">
        <v>500</v>
      </c>
      <c r="V92" s="13">
        <v>224</v>
      </c>
      <c r="W92" s="13">
        <v>276</v>
      </c>
      <c r="X92" s="13">
        <v>52</v>
      </c>
      <c r="Y92" s="13">
        <v>13000</v>
      </c>
      <c r="Z92" s="13">
        <v>5824</v>
      </c>
      <c r="AA92" s="13">
        <v>7176</v>
      </c>
      <c r="AB92" s="13"/>
      <c r="AC92" s="13">
        <v>0</v>
      </c>
      <c r="AD92" s="13">
        <v>0</v>
      </c>
      <c r="AE92" s="13">
        <v>0</v>
      </c>
      <c r="AF92" s="13"/>
      <c r="AG92" s="13">
        <v>0</v>
      </c>
      <c r="AH92" s="13">
        <v>0</v>
      </c>
      <c r="AI92" s="13">
        <v>0</v>
      </c>
      <c r="AJ92" s="12" t="s">
        <v>199</v>
      </c>
      <c r="AK92">
        <v>95</v>
      </c>
    </row>
    <row r="93" spans="1:37" x14ac:dyDescent="0.35">
      <c r="A93" t="s">
        <v>33</v>
      </c>
      <c r="B93" t="s">
        <v>150</v>
      </c>
      <c r="C93" t="s">
        <v>171</v>
      </c>
      <c r="D93" s="12">
        <v>40</v>
      </c>
      <c r="E93" s="12">
        <v>3.2</v>
      </c>
      <c r="F93" s="12">
        <v>128</v>
      </c>
      <c r="G93" s="12">
        <v>290</v>
      </c>
      <c r="H93" s="13">
        <v>5</v>
      </c>
      <c r="I93" s="13">
        <v>1450</v>
      </c>
      <c r="J93" s="13">
        <v>640</v>
      </c>
      <c r="K93" s="13">
        <v>810</v>
      </c>
      <c r="L93" s="13"/>
      <c r="M93" s="13">
        <v>0</v>
      </c>
      <c r="N93" s="13">
        <v>0</v>
      </c>
      <c r="O93" s="13">
        <v>0</v>
      </c>
      <c r="P93" s="13"/>
      <c r="Q93" s="13">
        <v>0</v>
      </c>
      <c r="R93" s="13">
        <v>0</v>
      </c>
      <c r="S93" s="13">
        <v>0</v>
      </c>
      <c r="T93" s="13"/>
      <c r="U93" s="13">
        <v>0</v>
      </c>
      <c r="V93" s="13">
        <v>0</v>
      </c>
      <c r="W93" s="13">
        <v>0</v>
      </c>
      <c r="X93" s="13"/>
      <c r="Y93" s="13">
        <v>0</v>
      </c>
      <c r="Z93" s="13">
        <v>0</v>
      </c>
      <c r="AA93" s="13">
        <v>0</v>
      </c>
      <c r="AB93" s="13"/>
      <c r="AC93" s="13">
        <v>0</v>
      </c>
      <c r="AD93" s="13">
        <v>0</v>
      </c>
      <c r="AE93" s="13">
        <v>0</v>
      </c>
      <c r="AF93" s="13"/>
      <c r="AG93" s="13">
        <v>0</v>
      </c>
      <c r="AH93" s="13">
        <v>0</v>
      </c>
      <c r="AI93" s="13">
        <v>0</v>
      </c>
      <c r="AJ93" s="12" t="s">
        <v>199</v>
      </c>
      <c r="AK93">
        <v>93</v>
      </c>
    </row>
    <row r="94" spans="1:37" x14ac:dyDescent="0.35">
      <c r="A94" t="s">
        <v>34</v>
      </c>
      <c r="B94" t="s">
        <v>151</v>
      </c>
      <c r="C94" t="s">
        <v>157</v>
      </c>
      <c r="D94" s="12">
        <v>47</v>
      </c>
      <c r="E94" s="12">
        <v>2.8</v>
      </c>
      <c r="F94" s="12">
        <v>131.6</v>
      </c>
      <c r="G94" s="12">
        <v>315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315</v>
      </c>
      <c r="V94" s="13">
        <v>131.6</v>
      </c>
      <c r="W94" s="13">
        <v>183.4</v>
      </c>
      <c r="X94" s="13">
        <v>0</v>
      </c>
      <c r="Y94" s="13">
        <v>0</v>
      </c>
      <c r="Z94" s="13">
        <v>0</v>
      </c>
      <c r="AA94" s="13">
        <v>0</v>
      </c>
      <c r="AB94" s="13"/>
      <c r="AC94" s="13">
        <v>0</v>
      </c>
      <c r="AD94" s="13">
        <v>0</v>
      </c>
      <c r="AE94" s="13">
        <v>0</v>
      </c>
      <c r="AF94" s="13"/>
      <c r="AG94" s="13">
        <v>0</v>
      </c>
      <c r="AH94" s="13">
        <v>0</v>
      </c>
      <c r="AI94" s="13">
        <v>0</v>
      </c>
      <c r="AJ94" s="12" t="s">
        <v>199</v>
      </c>
      <c r="AK94">
        <v>93</v>
      </c>
    </row>
    <row r="95" spans="1:37" x14ac:dyDescent="0.35">
      <c r="A95" t="s">
        <v>34</v>
      </c>
      <c r="B95" t="s">
        <v>151</v>
      </c>
      <c r="C95" t="s">
        <v>158</v>
      </c>
      <c r="D95" s="12">
        <v>47</v>
      </c>
      <c r="E95" s="12">
        <v>3</v>
      </c>
      <c r="F95" s="12">
        <v>141</v>
      </c>
      <c r="G95" s="12">
        <v>340</v>
      </c>
      <c r="H95" s="13">
        <v>1</v>
      </c>
      <c r="I95" s="13">
        <v>340</v>
      </c>
      <c r="J95" s="13">
        <v>141</v>
      </c>
      <c r="K95" s="13">
        <v>199</v>
      </c>
      <c r="L95" s="13"/>
      <c r="M95" s="13">
        <v>0</v>
      </c>
      <c r="N95" s="13">
        <v>0</v>
      </c>
      <c r="O95" s="13">
        <v>0</v>
      </c>
      <c r="P95" s="13"/>
      <c r="Q95" s="13">
        <v>0</v>
      </c>
      <c r="R95" s="13">
        <v>0</v>
      </c>
      <c r="S95" s="13">
        <v>0</v>
      </c>
      <c r="T95" s="13"/>
      <c r="U95" s="13">
        <v>0</v>
      </c>
      <c r="V95" s="13">
        <v>0</v>
      </c>
      <c r="W95" s="13">
        <v>0</v>
      </c>
      <c r="X95" s="13"/>
      <c r="Y95" s="13">
        <v>0</v>
      </c>
      <c r="Z95" s="13">
        <v>0</v>
      </c>
      <c r="AA95" s="13">
        <v>0</v>
      </c>
      <c r="AB95" s="13"/>
      <c r="AC95" s="13">
        <v>0</v>
      </c>
      <c r="AD95" s="13">
        <v>0</v>
      </c>
      <c r="AE95" s="13">
        <v>0</v>
      </c>
      <c r="AF95" s="13"/>
      <c r="AG95" s="13">
        <v>0</v>
      </c>
      <c r="AH95" s="13">
        <v>0</v>
      </c>
      <c r="AI95" s="13">
        <v>0</v>
      </c>
      <c r="AJ95" s="12" t="s">
        <v>199</v>
      </c>
      <c r="AK95">
        <v>91</v>
      </c>
    </row>
    <row r="96" spans="1:37" x14ac:dyDescent="0.35">
      <c r="A96" t="s">
        <v>34</v>
      </c>
      <c r="B96" t="s">
        <v>151</v>
      </c>
      <c r="C96" t="s">
        <v>171</v>
      </c>
      <c r="D96" s="12">
        <v>47</v>
      </c>
      <c r="E96" s="12">
        <v>3.2</v>
      </c>
      <c r="F96" s="12">
        <v>150.4</v>
      </c>
      <c r="G96" s="12">
        <v>370</v>
      </c>
      <c r="H96" s="13">
        <v>1</v>
      </c>
      <c r="I96" s="13">
        <v>370</v>
      </c>
      <c r="J96" s="13">
        <v>150.4</v>
      </c>
      <c r="K96" s="13">
        <v>219.6</v>
      </c>
      <c r="L96" s="13"/>
      <c r="M96" s="13">
        <v>0</v>
      </c>
      <c r="N96" s="13">
        <v>0</v>
      </c>
      <c r="O96" s="13">
        <v>0</v>
      </c>
      <c r="P96" s="13"/>
      <c r="Q96" s="13">
        <v>0</v>
      </c>
      <c r="R96" s="13">
        <v>0</v>
      </c>
      <c r="S96" s="13">
        <v>0</v>
      </c>
      <c r="T96" s="13"/>
      <c r="U96" s="13">
        <v>0</v>
      </c>
      <c r="V96" s="13">
        <v>0</v>
      </c>
      <c r="W96" s="13">
        <v>0</v>
      </c>
      <c r="X96" s="13"/>
      <c r="Y96" s="13">
        <v>0</v>
      </c>
      <c r="Z96" s="13">
        <v>0</v>
      </c>
      <c r="AA96" s="13">
        <v>0</v>
      </c>
      <c r="AB96" s="13"/>
      <c r="AC96" s="13">
        <v>0</v>
      </c>
      <c r="AD96" s="13">
        <v>0</v>
      </c>
      <c r="AE96" s="13">
        <v>0</v>
      </c>
      <c r="AF96" s="13"/>
      <c r="AG96" s="13">
        <v>0</v>
      </c>
      <c r="AH96" s="13">
        <v>0</v>
      </c>
      <c r="AI96" s="13">
        <v>0</v>
      </c>
      <c r="AJ96" s="12" t="s">
        <v>199</v>
      </c>
      <c r="AK96">
        <v>99</v>
      </c>
    </row>
    <row r="97" spans="1:37" x14ac:dyDescent="0.35">
      <c r="A97" t="s">
        <v>35</v>
      </c>
      <c r="B97" t="s">
        <v>152</v>
      </c>
      <c r="C97" t="s">
        <v>157</v>
      </c>
      <c r="D97" s="12">
        <v>55</v>
      </c>
      <c r="E97" s="12">
        <v>2.8</v>
      </c>
      <c r="F97" s="12">
        <v>154</v>
      </c>
      <c r="G97" s="12">
        <v>450</v>
      </c>
      <c r="H97" s="13">
        <v>7</v>
      </c>
      <c r="I97" s="13">
        <v>3150</v>
      </c>
      <c r="J97" s="13">
        <v>1078</v>
      </c>
      <c r="K97" s="13">
        <v>2072</v>
      </c>
      <c r="L97" s="13">
        <v>2</v>
      </c>
      <c r="M97" s="13">
        <v>900</v>
      </c>
      <c r="N97" s="13">
        <v>308</v>
      </c>
      <c r="O97" s="13">
        <v>592</v>
      </c>
      <c r="P97" s="13">
        <v>3</v>
      </c>
      <c r="Q97" s="13">
        <v>1350</v>
      </c>
      <c r="R97" s="13">
        <v>462</v>
      </c>
      <c r="S97" s="13">
        <v>888</v>
      </c>
      <c r="T97" s="13">
        <v>1</v>
      </c>
      <c r="U97" s="13">
        <v>450</v>
      </c>
      <c r="V97" s="13">
        <v>154</v>
      </c>
      <c r="W97" s="13">
        <v>296</v>
      </c>
      <c r="X97" s="13">
        <v>8</v>
      </c>
      <c r="Y97" s="13">
        <v>3600</v>
      </c>
      <c r="Z97" s="13">
        <v>1232</v>
      </c>
      <c r="AA97" s="13">
        <v>2368</v>
      </c>
      <c r="AB97" s="13"/>
      <c r="AC97" s="13">
        <v>0</v>
      </c>
      <c r="AD97" s="13">
        <v>0</v>
      </c>
      <c r="AE97" s="13">
        <v>0</v>
      </c>
      <c r="AF97" s="13"/>
      <c r="AG97" s="13">
        <v>0</v>
      </c>
      <c r="AH97" s="13">
        <v>0</v>
      </c>
      <c r="AI97" s="13">
        <v>0</v>
      </c>
      <c r="AJ97" s="12" t="s">
        <v>199</v>
      </c>
      <c r="AK97">
        <v>95</v>
      </c>
    </row>
    <row r="98" spans="1:37" x14ac:dyDescent="0.35">
      <c r="A98" t="s">
        <v>35</v>
      </c>
      <c r="B98" t="s">
        <v>152</v>
      </c>
      <c r="C98" t="s">
        <v>158</v>
      </c>
      <c r="D98" s="12">
        <v>55</v>
      </c>
      <c r="E98" s="12">
        <v>3</v>
      </c>
      <c r="F98" s="12">
        <v>165</v>
      </c>
      <c r="G98" s="12">
        <v>470</v>
      </c>
      <c r="H98" s="13">
        <v>2</v>
      </c>
      <c r="I98" s="13">
        <v>940</v>
      </c>
      <c r="J98" s="13">
        <v>330</v>
      </c>
      <c r="K98" s="13">
        <v>610</v>
      </c>
      <c r="L98" s="13"/>
      <c r="M98" s="13">
        <v>0</v>
      </c>
      <c r="N98" s="13">
        <v>0</v>
      </c>
      <c r="O98" s="13">
        <v>0</v>
      </c>
      <c r="P98" s="13"/>
      <c r="Q98" s="13">
        <v>0</v>
      </c>
      <c r="R98" s="13">
        <v>0</v>
      </c>
      <c r="S98" s="13">
        <v>0</v>
      </c>
      <c r="T98" s="13"/>
      <c r="U98" s="13">
        <v>0</v>
      </c>
      <c r="V98" s="13">
        <v>0</v>
      </c>
      <c r="W98" s="13">
        <v>0</v>
      </c>
      <c r="X98" s="13"/>
      <c r="Y98" s="13">
        <v>0</v>
      </c>
      <c r="Z98" s="13">
        <v>0</v>
      </c>
      <c r="AA98" s="13">
        <v>0</v>
      </c>
      <c r="AB98" s="13"/>
      <c r="AC98" s="13">
        <v>0</v>
      </c>
      <c r="AD98" s="13">
        <v>0</v>
      </c>
      <c r="AE98" s="13">
        <v>0</v>
      </c>
      <c r="AF98" s="13"/>
      <c r="AG98" s="13">
        <v>0</v>
      </c>
      <c r="AH98" s="13">
        <v>0</v>
      </c>
      <c r="AI98" s="13">
        <v>0</v>
      </c>
      <c r="AJ98" s="12" t="s">
        <v>199</v>
      </c>
      <c r="AK98">
        <v>96</v>
      </c>
    </row>
    <row r="99" spans="1:37" x14ac:dyDescent="0.35">
      <c r="A99" t="s">
        <v>35</v>
      </c>
      <c r="B99" t="s">
        <v>152</v>
      </c>
      <c r="C99" t="s">
        <v>171</v>
      </c>
      <c r="D99" s="12">
        <v>55</v>
      </c>
      <c r="E99" s="12">
        <v>3.2</v>
      </c>
      <c r="F99" s="12">
        <v>176</v>
      </c>
      <c r="G99" s="12">
        <v>500</v>
      </c>
      <c r="H99" s="13">
        <v>1</v>
      </c>
      <c r="I99" s="13">
        <v>500</v>
      </c>
      <c r="J99" s="13">
        <v>176</v>
      </c>
      <c r="K99" s="13">
        <v>324</v>
      </c>
      <c r="L99" s="13"/>
      <c r="M99" s="13">
        <v>0</v>
      </c>
      <c r="N99" s="13">
        <v>0</v>
      </c>
      <c r="O99" s="13">
        <v>0</v>
      </c>
      <c r="P99" s="13"/>
      <c r="Q99" s="13">
        <v>0</v>
      </c>
      <c r="R99" s="13">
        <v>0</v>
      </c>
      <c r="S99" s="13">
        <v>0</v>
      </c>
      <c r="T99" s="13"/>
      <c r="U99" s="13">
        <v>0</v>
      </c>
      <c r="V99" s="13">
        <v>0</v>
      </c>
      <c r="W99" s="13">
        <v>0</v>
      </c>
      <c r="X99" s="13"/>
      <c r="Y99" s="13">
        <v>0</v>
      </c>
      <c r="Z99" s="13">
        <v>0</v>
      </c>
      <c r="AA99" s="13">
        <v>0</v>
      </c>
      <c r="AB99" s="13"/>
      <c r="AC99" s="13">
        <v>0</v>
      </c>
      <c r="AD99" s="13">
        <v>0</v>
      </c>
      <c r="AE99" s="13">
        <v>0</v>
      </c>
      <c r="AF99" s="13"/>
      <c r="AG99" s="13">
        <v>0</v>
      </c>
      <c r="AH99" s="13">
        <v>0</v>
      </c>
      <c r="AI99" s="13">
        <v>0</v>
      </c>
      <c r="AJ99" s="12" t="s">
        <v>199</v>
      </c>
      <c r="AK99">
        <v>100</v>
      </c>
    </row>
    <row r="102" spans="1:37" x14ac:dyDescent="0.35">
      <c r="E102" t="s">
        <v>244</v>
      </c>
      <c r="F102" t="s">
        <v>245</v>
      </c>
      <c r="G102" t="s">
        <v>246</v>
      </c>
      <c r="H102" t="s">
        <v>247</v>
      </c>
      <c r="I102" t="s">
        <v>248</v>
      </c>
      <c r="J102" t="s">
        <v>249</v>
      </c>
      <c r="K102" t="s">
        <v>250</v>
      </c>
    </row>
    <row r="103" spans="1:37" x14ac:dyDescent="0.35">
      <c r="E103" s="23">
        <v>1495766</v>
      </c>
      <c r="F103" s="23">
        <v>1278925</v>
      </c>
      <c r="G103" s="23">
        <v>1268483</v>
      </c>
      <c r="H103" s="23">
        <v>1183648</v>
      </c>
      <c r="I103" s="23">
        <v>1327442</v>
      </c>
      <c r="J103" s="23">
        <v>1397084</v>
      </c>
      <c r="K103" s="23">
        <v>1254936</v>
      </c>
    </row>
    <row r="105" spans="1:37" x14ac:dyDescent="0.35">
      <c r="E105">
        <v>2006</v>
      </c>
      <c r="F105" s="23">
        <v>1254936</v>
      </c>
    </row>
    <row r="106" spans="1:37" x14ac:dyDescent="0.35">
      <c r="E106">
        <v>2007</v>
      </c>
      <c r="F106" s="23">
        <v>1397084</v>
      </c>
    </row>
    <row r="107" spans="1:37" x14ac:dyDescent="0.35">
      <c r="E107">
        <v>2008</v>
      </c>
      <c r="F107" s="23">
        <v>1327442</v>
      </c>
    </row>
    <row r="108" spans="1:37" x14ac:dyDescent="0.35">
      <c r="E108">
        <v>2009</v>
      </c>
      <c r="F108" s="23">
        <v>1183648</v>
      </c>
    </row>
    <row r="109" spans="1:37" x14ac:dyDescent="0.35">
      <c r="E109">
        <v>2010</v>
      </c>
      <c r="F109" s="23">
        <v>1268483</v>
      </c>
    </row>
    <row r="110" spans="1:37" x14ac:dyDescent="0.35">
      <c r="E110">
        <v>2011</v>
      </c>
      <c r="F110" s="23">
        <v>1278925</v>
      </c>
    </row>
    <row r="111" spans="1:37" x14ac:dyDescent="0.35">
      <c r="E111">
        <v>2012</v>
      </c>
      <c r="F111" s="23">
        <v>1495766</v>
      </c>
    </row>
  </sheetData>
  <sortState xmlns:xlrd2="http://schemas.microsoft.com/office/spreadsheetml/2017/richdata2" ref="E105:F111">
    <sortCondition ref="E105:E11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FFAA-DE97-4698-B0FC-10CB9C1187DC}">
  <dimension ref="A1:E12"/>
  <sheetViews>
    <sheetView topLeftCell="C1" workbookViewId="0"/>
  </sheetViews>
  <sheetFormatPr defaultRowHeight="14.5" x14ac:dyDescent="0.35"/>
  <cols>
    <col min="1" max="1" width="9.90625" customWidth="1"/>
    <col min="2" max="2" width="8.81640625" bestFit="1" customWidth="1"/>
    <col min="3" max="3" width="9.90625" customWidth="1"/>
    <col min="4" max="4" width="23.6328125" customWidth="1"/>
    <col min="5" max="5" width="23.7265625" customWidth="1"/>
  </cols>
  <sheetData>
    <row r="1" spans="1:5" x14ac:dyDescent="0.35">
      <c r="A1" t="s">
        <v>284</v>
      </c>
      <c r="B1" t="s">
        <v>275</v>
      </c>
      <c r="C1" t="s">
        <v>285</v>
      </c>
      <c r="D1" t="s">
        <v>286</v>
      </c>
      <c r="E1" t="s">
        <v>287</v>
      </c>
    </row>
    <row r="2" spans="1:5" x14ac:dyDescent="0.35">
      <c r="A2">
        <v>2006</v>
      </c>
      <c r="B2">
        <v>1254936</v>
      </c>
    </row>
    <row r="3" spans="1:5" x14ac:dyDescent="0.35">
      <c r="A3">
        <v>2007</v>
      </c>
      <c r="B3">
        <v>1397084</v>
      </c>
    </row>
    <row r="4" spans="1:5" x14ac:dyDescent="0.35">
      <c r="A4">
        <v>2008</v>
      </c>
      <c r="B4">
        <v>1327442</v>
      </c>
    </row>
    <row r="5" spans="1:5" x14ac:dyDescent="0.35">
      <c r="A5">
        <v>2009</v>
      </c>
      <c r="B5">
        <v>1183648</v>
      </c>
    </row>
    <row r="6" spans="1:5" x14ac:dyDescent="0.35">
      <c r="A6">
        <v>2010</v>
      </c>
      <c r="B6">
        <v>1268483</v>
      </c>
    </row>
    <row r="7" spans="1:5" x14ac:dyDescent="0.35">
      <c r="A7">
        <v>2011</v>
      </c>
      <c r="B7">
        <v>1278925</v>
      </c>
    </row>
    <row r="8" spans="1:5" x14ac:dyDescent="0.35">
      <c r="A8">
        <v>2012</v>
      </c>
      <c r="B8">
        <v>1495766</v>
      </c>
      <c r="C8">
        <v>1495766</v>
      </c>
      <c r="D8" s="24">
        <v>1495766</v>
      </c>
      <c r="E8" s="24">
        <v>1495766</v>
      </c>
    </row>
    <row r="9" spans="1:5" x14ac:dyDescent="0.35">
      <c r="A9">
        <v>2013</v>
      </c>
      <c r="C9">
        <f>_xlfn.FORECAST.ETS(A9,$B$2:$B$8,$A$2:$A$8,1,1)</f>
        <v>1362336.4668584815</v>
      </c>
      <c r="D9" s="24">
        <f>C9-_xlfn.FORECAST.ETS.CONFINT(A9,$B$2:$B$8,$A$2:$A$8,0.95,1,1)</f>
        <v>1182427.5702833491</v>
      </c>
      <c r="E9" s="24">
        <f>C9+_xlfn.FORECAST.ETS.CONFINT(A9,$B$2:$B$8,$A$2:$A$8,0.95,1,1)</f>
        <v>1542245.3634336139</v>
      </c>
    </row>
    <row r="10" spans="1:5" x14ac:dyDescent="0.35">
      <c r="A10">
        <v>2014</v>
      </c>
      <c r="C10">
        <f>_xlfn.FORECAST.ETS(A10,$B$2:$B$8,$A$2:$A$8,1,1)</f>
        <v>1377693.3808082913</v>
      </c>
      <c r="D10" s="24">
        <f>C10-_xlfn.FORECAST.ETS.CONFINT(A10,$B$2:$B$8,$A$2:$A$8,0.95,1,1)</f>
        <v>1197783.6746449459</v>
      </c>
      <c r="E10" s="24">
        <f>C10+_xlfn.FORECAST.ETS.CONFINT(A10,$B$2:$B$8,$A$2:$A$8,0.95,1,1)</f>
        <v>1557603.0869716366</v>
      </c>
    </row>
    <row r="11" spans="1:5" x14ac:dyDescent="0.35">
      <c r="A11">
        <v>2015</v>
      </c>
      <c r="C11">
        <f>_xlfn.FORECAST.ETS(A11,$B$2:$B$8,$A$2:$A$8,1,1)</f>
        <v>1393050.2947581012</v>
      </c>
      <c r="D11" s="24">
        <f>C11-_xlfn.FORECAST.ETS.CONFINT(A11,$B$2:$B$8,$A$2:$A$8,0.95,1,1)</f>
        <v>1213139.149335817</v>
      </c>
      <c r="E11" s="24">
        <f>C11+_xlfn.FORECAST.ETS.CONFINT(A11,$B$2:$B$8,$A$2:$A$8,0.95,1,1)</f>
        <v>1572961.4401803855</v>
      </c>
    </row>
    <row r="12" spans="1:5" x14ac:dyDescent="0.35">
      <c r="A12">
        <v>2016</v>
      </c>
      <c r="C12">
        <f>_xlfn.FORECAST.ETS(A12,$B$2:$B$8,$A$2:$A$8,1,1)</f>
        <v>1408407.208707911</v>
      </c>
      <c r="D12" s="24">
        <f>C12-_xlfn.FORECAST.ETS.CONFINT(A12,$B$2:$B$8,$A$2:$A$8,0.95,1,1)</f>
        <v>1228493.8144665842</v>
      </c>
      <c r="E12" s="24">
        <f>C12+_xlfn.FORECAST.ETS.CONFINT(A12,$B$2:$B$8,$A$2:$A$8,0.95,1,1)</f>
        <v>1588320.6029492377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4913-41EF-4276-A046-137CF9D37D77}">
  <dimension ref="A1:AK60"/>
  <sheetViews>
    <sheetView zoomScaleNormal="100" workbookViewId="0">
      <selection activeCell="Q60" sqref="Q60"/>
    </sheetView>
  </sheetViews>
  <sheetFormatPr defaultColWidth="8.81640625" defaultRowHeight="14.5" x14ac:dyDescent="0.35"/>
  <cols>
    <col min="11" max="16" width="16.6328125" bestFit="1" customWidth="1"/>
    <col min="17" max="17" width="17.36328125" bestFit="1" customWidth="1"/>
  </cols>
  <sheetData>
    <row r="1" spans="1:37" x14ac:dyDescent="0.35">
      <c r="A1" s="1" t="s">
        <v>0</v>
      </c>
      <c r="B1" s="1" t="s">
        <v>94</v>
      </c>
      <c r="C1" s="1" t="s">
        <v>156</v>
      </c>
      <c r="D1" s="6" t="s">
        <v>95</v>
      </c>
      <c r="E1" s="6" t="s">
        <v>219</v>
      </c>
      <c r="F1" s="6" t="s">
        <v>220</v>
      </c>
      <c r="G1" s="6" t="s">
        <v>207</v>
      </c>
      <c r="H1" s="9">
        <v>2012</v>
      </c>
      <c r="I1" s="9" t="s">
        <v>221</v>
      </c>
      <c r="J1" s="9" t="s">
        <v>222</v>
      </c>
      <c r="K1" s="9" t="s">
        <v>223</v>
      </c>
      <c r="L1" s="9">
        <v>2011</v>
      </c>
      <c r="M1" s="9" t="s">
        <v>224</v>
      </c>
      <c r="N1" s="9" t="s">
        <v>225</v>
      </c>
      <c r="O1" s="9" t="s">
        <v>226</v>
      </c>
      <c r="P1" s="9">
        <v>2010</v>
      </c>
      <c r="Q1" s="9" t="s">
        <v>227</v>
      </c>
      <c r="R1" s="9" t="s">
        <v>228</v>
      </c>
      <c r="S1" s="9" t="s">
        <v>229</v>
      </c>
      <c r="T1" s="9">
        <v>2009</v>
      </c>
      <c r="U1" s="9" t="s">
        <v>230</v>
      </c>
      <c r="V1" s="9" t="s">
        <v>231</v>
      </c>
      <c r="W1" s="9" t="s">
        <v>232</v>
      </c>
      <c r="X1" s="9">
        <v>2008</v>
      </c>
      <c r="Y1" s="9" t="s">
        <v>233</v>
      </c>
      <c r="Z1" s="9" t="s">
        <v>234</v>
      </c>
      <c r="AA1" s="9" t="s">
        <v>235</v>
      </c>
      <c r="AB1" s="9">
        <v>2007</v>
      </c>
      <c r="AC1" s="9" t="s">
        <v>236</v>
      </c>
      <c r="AD1" s="9" t="s">
        <v>237</v>
      </c>
      <c r="AE1" s="9" t="s">
        <v>238</v>
      </c>
      <c r="AF1" s="9">
        <v>2006</v>
      </c>
      <c r="AG1" s="9" t="s">
        <v>239</v>
      </c>
      <c r="AH1" s="9" t="s">
        <v>240</v>
      </c>
      <c r="AI1" s="9" t="s">
        <v>241</v>
      </c>
      <c r="AJ1" s="12" t="s">
        <v>153</v>
      </c>
      <c r="AK1" t="s">
        <v>208</v>
      </c>
    </row>
    <row r="2" spans="1:37" x14ac:dyDescent="0.35">
      <c r="A2" t="s">
        <v>10</v>
      </c>
      <c r="B2" t="s">
        <v>160</v>
      </c>
      <c r="C2" t="s">
        <v>159</v>
      </c>
      <c r="D2" s="12">
        <v>7</v>
      </c>
      <c r="E2" s="12">
        <v>3</v>
      </c>
      <c r="F2" s="12">
        <v>21</v>
      </c>
      <c r="G2" s="12">
        <v>40</v>
      </c>
      <c r="H2" s="13">
        <v>6</v>
      </c>
      <c r="I2" s="13">
        <v>240</v>
      </c>
      <c r="J2" s="13">
        <v>126</v>
      </c>
      <c r="K2" s="13">
        <v>114</v>
      </c>
      <c r="L2" s="13">
        <v>15</v>
      </c>
      <c r="M2" s="13">
        <v>600</v>
      </c>
      <c r="N2" s="13">
        <v>315</v>
      </c>
      <c r="O2" s="13">
        <v>285</v>
      </c>
      <c r="P2" s="13"/>
      <c r="Q2" s="13">
        <v>0</v>
      </c>
      <c r="R2" s="13">
        <v>0</v>
      </c>
      <c r="S2" s="13">
        <v>0</v>
      </c>
      <c r="T2" s="13"/>
      <c r="U2" s="13">
        <v>0</v>
      </c>
      <c r="V2" s="13">
        <v>0</v>
      </c>
      <c r="W2" s="13">
        <v>0</v>
      </c>
      <c r="X2" s="13"/>
      <c r="Y2" s="13">
        <v>0</v>
      </c>
      <c r="Z2" s="13">
        <v>0</v>
      </c>
      <c r="AA2" s="13">
        <v>0</v>
      </c>
      <c r="AB2" s="13"/>
      <c r="AC2" s="13">
        <v>0</v>
      </c>
      <c r="AD2" s="13">
        <v>0</v>
      </c>
      <c r="AE2" s="13">
        <v>0</v>
      </c>
      <c r="AF2" s="13"/>
      <c r="AG2" s="13">
        <v>0</v>
      </c>
      <c r="AH2" s="13">
        <v>0</v>
      </c>
      <c r="AI2" s="13">
        <v>0</v>
      </c>
      <c r="AJ2" s="12" t="s">
        <v>199</v>
      </c>
      <c r="AK2">
        <v>94</v>
      </c>
    </row>
    <row r="3" spans="1:37" x14ac:dyDescent="0.35">
      <c r="A3" t="s">
        <v>10</v>
      </c>
      <c r="B3" t="s">
        <v>160</v>
      </c>
      <c r="C3" t="s">
        <v>162</v>
      </c>
      <c r="D3" s="12">
        <v>7</v>
      </c>
      <c r="E3" s="12">
        <v>3</v>
      </c>
      <c r="F3" s="12">
        <v>21</v>
      </c>
      <c r="G3" s="12">
        <v>40</v>
      </c>
      <c r="H3" s="13">
        <v>135</v>
      </c>
      <c r="I3" s="13">
        <v>5400</v>
      </c>
      <c r="J3" s="13">
        <v>2835</v>
      </c>
      <c r="K3" s="13">
        <v>2565</v>
      </c>
      <c r="L3" s="13">
        <v>46</v>
      </c>
      <c r="M3" s="13">
        <v>1840</v>
      </c>
      <c r="N3" s="13">
        <v>966</v>
      </c>
      <c r="O3" s="13">
        <v>874</v>
      </c>
      <c r="P3" s="13"/>
      <c r="Q3" s="13">
        <v>0</v>
      </c>
      <c r="R3" s="13">
        <v>0</v>
      </c>
      <c r="S3" s="13">
        <v>0</v>
      </c>
      <c r="T3" s="13"/>
      <c r="U3" s="13">
        <v>0</v>
      </c>
      <c r="V3" s="13">
        <v>0</v>
      </c>
      <c r="W3" s="13">
        <v>0</v>
      </c>
      <c r="X3" s="13"/>
      <c r="Y3" s="13">
        <v>0</v>
      </c>
      <c r="Z3" s="13">
        <v>0</v>
      </c>
      <c r="AA3" s="13">
        <v>0</v>
      </c>
      <c r="AB3" s="13"/>
      <c r="AC3" s="13">
        <v>0</v>
      </c>
      <c r="AD3" s="13">
        <v>0</v>
      </c>
      <c r="AE3" s="13">
        <v>0</v>
      </c>
      <c r="AF3" s="13"/>
      <c r="AG3" s="13">
        <v>0</v>
      </c>
      <c r="AH3" s="13">
        <v>0</v>
      </c>
      <c r="AI3" s="13">
        <v>0</v>
      </c>
      <c r="AJ3" s="12" t="s">
        <v>199</v>
      </c>
      <c r="AK3">
        <v>95</v>
      </c>
    </row>
    <row r="4" spans="1:37" x14ac:dyDescent="0.35">
      <c r="A4" t="s">
        <v>32</v>
      </c>
      <c r="B4" t="s">
        <v>97</v>
      </c>
      <c r="C4" t="s">
        <v>190</v>
      </c>
      <c r="D4" s="12">
        <v>35</v>
      </c>
      <c r="E4" s="12">
        <v>3.2</v>
      </c>
      <c r="F4" s="12">
        <v>112</v>
      </c>
      <c r="G4" s="12">
        <v>250</v>
      </c>
      <c r="H4" s="13">
        <v>26</v>
      </c>
      <c r="I4" s="13">
        <v>6500</v>
      </c>
      <c r="J4" s="13">
        <v>2912</v>
      </c>
      <c r="K4" s="13">
        <v>3588</v>
      </c>
      <c r="L4" s="13">
        <v>13</v>
      </c>
      <c r="M4" s="13">
        <v>3250</v>
      </c>
      <c r="N4" s="13">
        <v>1456</v>
      </c>
      <c r="O4" s="13">
        <v>1794</v>
      </c>
      <c r="P4" s="13"/>
      <c r="Q4" s="13">
        <v>0</v>
      </c>
      <c r="R4" s="13">
        <v>0</v>
      </c>
      <c r="S4" s="13">
        <v>0</v>
      </c>
      <c r="T4" s="13"/>
      <c r="U4" s="13">
        <v>0</v>
      </c>
      <c r="V4" s="13">
        <v>0</v>
      </c>
      <c r="W4" s="13">
        <v>0</v>
      </c>
      <c r="X4" s="13"/>
      <c r="Y4" s="13">
        <v>0</v>
      </c>
      <c r="Z4" s="13">
        <v>0</v>
      </c>
      <c r="AA4" s="13">
        <v>0</v>
      </c>
      <c r="AB4" s="13"/>
      <c r="AC4" s="13">
        <v>0</v>
      </c>
      <c r="AD4" s="13">
        <v>0</v>
      </c>
      <c r="AE4" s="13">
        <v>0</v>
      </c>
      <c r="AF4" s="13"/>
      <c r="AG4" s="13">
        <v>0</v>
      </c>
      <c r="AH4" s="13">
        <v>0</v>
      </c>
      <c r="AI4" s="13">
        <v>0</v>
      </c>
      <c r="AJ4" s="12" t="s">
        <v>199</v>
      </c>
      <c r="AK4">
        <v>95</v>
      </c>
    </row>
    <row r="5" spans="1:37" x14ac:dyDescent="0.35">
      <c r="A5" t="s">
        <v>32</v>
      </c>
      <c r="B5" t="s">
        <v>97</v>
      </c>
      <c r="C5" t="s">
        <v>191</v>
      </c>
      <c r="D5" s="12">
        <v>35</v>
      </c>
      <c r="E5" s="12">
        <v>3.2</v>
      </c>
      <c r="F5" s="12">
        <v>112</v>
      </c>
      <c r="G5" s="12">
        <v>250</v>
      </c>
      <c r="H5" s="13">
        <v>135</v>
      </c>
      <c r="I5" s="13">
        <v>33750</v>
      </c>
      <c r="J5" s="13">
        <v>15120</v>
      </c>
      <c r="K5" s="13">
        <v>18630</v>
      </c>
      <c r="L5" s="13">
        <v>78</v>
      </c>
      <c r="M5" s="13">
        <v>19500</v>
      </c>
      <c r="N5" s="13">
        <v>8736</v>
      </c>
      <c r="O5" s="13">
        <v>10764</v>
      </c>
      <c r="P5" s="13"/>
      <c r="Q5" s="13">
        <v>0</v>
      </c>
      <c r="R5" s="13">
        <v>0</v>
      </c>
      <c r="S5" s="13">
        <v>0</v>
      </c>
      <c r="T5" s="13"/>
      <c r="U5" s="13">
        <v>0</v>
      </c>
      <c r="V5" s="13">
        <v>0</v>
      </c>
      <c r="W5" s="13">
        <v>0</v>
      </c>
      <c r="X5" s="13"/>
      <c r="Y5" s="13">
        <v>0</v>
      </c>
      <c r="Z5" s="13">
        <v>0</v>
      </c>
      <c r="AA5" s="13">
        <v>0</v>
      </c>
      <c r="AB5" s="13"/>
      <c r="AC5" s="13">
        <v>0</v>
      </c>
      <c r="AD5" s="13">
        <v>0</v>
      </c>
      <c r="AE5" s="13">
        <v>0</v>
      </c>
      <c r="AF5" s="13"/>
      <c r="AG5" s="13">
        <v>0</v>
      </c>
      <c r="AH5" s="13">
        <v>0</v>
      </c>
      <c r="AI5" s="13">
        <v>0</v>
      </c>
      <c r="AJ5" s="12" t="s">
        <v>199</v>
      </c>
      <c r="AK5">
        <v>95</v>
      </c>
    </row>
    <row r="6" spans="1:37" x14ac:dyDescent="0.35">
      <c r="A6" t="s">
        <v>32</v>
      </c>
      <c r="B6" t="s">
        <v>97</v>
      </c>
      <c r="C6" t="s">
        <v>175</v>
      </c>
      <c r="D6" s="12">
        <v>35</v>
      </c>
      <c r="E6" s="12">
        <v>3.2</v>
      </c>
      <c r="F6" s="12">
        <v>112</v>
      </c>
      <c r="G6" s="12">
        <v>250</v>
      </c>
      <c r="H6" s="13">
        <v>15</v>
      </c>
      <c r="I6" s="13">
        <v>3750</v>
      </c>
      <c r="J6" s="13">
        <v>1680</v>
      </c>
      <c r="K6" s="13">
        <v>2070</v>
      </c>
      <c r="L6" s="13">
        <v>8</v>
      </c>
      <c r="M6" s="13">
        <v>2000</v>
      </c>
      <c r="N6" s="13">
        <v>896</v>
      </c>
      <c r="O6" s="13">
        <v>1104</v>
      </c>
      <c r="P6" s="13"/>
      <c r="Q6" s="13">
        <v>0</v>
      </c>
      <c r="R6" s="13">
        <v>0</v>
      </c>
      <c r="S6" s="13">
        <v>0</v>
      </c>
      <c r="T6" s="13"/>
      <c r="U6" s="13">
        <v>0</v>
      </c>
      <c r="V6" s="13">
        <v>0</v>
      </c>
      <c r="W6" s="13">
        <v>0</v>
      </c>
      <c r="X6" s="13"/>
      <c r="Y6" s="13">
        <v>0</v>
      </c>
      <c r="Z6" s="13">
        <v>0</v>
      </c>
      <c r="AA6" s="13">
        <v>0</v>
      </c>
      <c r="AB6" s="13"/>
      <c r="AC6" s="13">
        <v>0</v>
      </c>
      <c r="AD6" s="13">
        <v>0</v>
      </c>
      <c r="AE6" s="13">
        <v>0</v>
      </c>
      <c r="AF6" s="13"/>
      <c r="AG6" s="13">
        <v>0</v>
      </c>
      <c r="AH6" s="13">
        <v>0</v>
      </c>
      <c r="AI6" s="13">
        <v>0</v>
      </c>
      <c r="AJ6" s="12" t="s">
        <v>199</v>
      </c>
      <c r="AK6">
        <v>97</v>
      </c>
    </row>
    <row r="7" spans="1:37" x14ac:dyDescent="0.35">
      <c r="A7" t="s">
        <v>15</v>
      </c>
      <c r="B7" t="s">
        <v>98</v>
      </c>
      <c r="C7" t="s">
        <v>169</v>
      </c>
      <c r="D7" s="12">
        <v>7</v>
      </c>
      <c r="E7" s="12">
        <v>3</v>
      </c>
      <c r="F7" s="12">
        <v>21</v>
      </c>
      <c r="G7" s="12">
        <v>55</v>
      </c>
      <c r="H7" s="13">
        <v>23</v>
      </c>
      <c r="I7" s="13">
        <v>1265</v>
      </c>
      <c r="J7" s="13">
        <v>483</v>
      </c>
      <c r="K7" s="13">
        <v>782</v>
      </c>
      <c r="L7" s="13">
        <v>15</v>
      </c>
      <c r="M7" s="13">
        <v>825</v>
      </c>
      <c r="N7" s="13">
        <v>315</v>
      </c>
      <c r="O7" s="13">
        <v>510</v>
      </c>
      <c r="P7" s="13"/>
      <c r="Q7" s="13">
        <v>0</v>
      </c>
      <c r="R7" s="13">
        <v>0</v>
      </c>
      <c r="S7" s="13">
        <v>0</v>
      </c>
      <c r="T7" s="13"/>
      <c r="U7" s="13">
        <v>0</v>
      </c>
      <c r="V7" s="13">
        <v>0</v>
      </c>
      <c r="W7" s="13">
        <v>0</v>
      </c>
      <c r="X7" s="13"/>
      <c r="Y7" s="13">
        <v>0</v>
      </c>
      <c r="Z7" s="13">
        <v>0</v>
      </c>
      <c r="AA7" s="13">
        <v>0</v>
      </c>
      <c r="AB7" s="13"/>
      <c r="AC7" s="13">
        <v>0</v>
      </c>
      <c r="AD7" s="13">
        <v>0</v>
      </c>
      <c r="AE7" s="13">
        <v>0</v>
      </c>
      <c r="AF7" s="13"/>
      <c r="AG7" s="13">
        <v>0</v>
      </c>
      <c r="AH7" s="13">
        <v>0</v>
      </c>
      <c r="AI7" s="13">
        <v>0</v>
      </c>
      <c r="AJ7" s="12" t="s">
        <v>199</v>
      </c>
      <c r="AK7">
        <v>90</v>
      </c>
    </row>
    <row r="8" spans="1:37" x14ac:dyDescent="0.35">
      <c r="A8" t="s">
        <v>9</v>
      </c>
      <c r="B8" t="s">
        <v>99</v>
      </c>
      <c r="C8" t="s">
        <v>192</v>
      </c>
      <c r="D8" s="12">
        <v>15</v>
      </c>
      <c r="E8" s="12">
        <v>3</v>
      </c>
      <c r="F8" s="12">
        <v>45</v>
      </c>
      <c r="G8" s="12">
        <v>75</v>
      </c>
      <c r="H8" s="13">
        <v>496</v>
      </c>
      <c r="I8" s="13">
        <v>37200</v>
      </c>
      <c r="J8" s="13">
        <v>22320</v>
      </c>
      <c r="K8" s="13">
        <v>14880</v>
      </c>
      <c r="L8" s="13">
        <v>557</v>
      </c>
      <c r="M8" s="13">
        <v>41775</v>
      </c>
      <c r="N8" s="13">
        <v>25065</v>
      </c>
      <c r="O8" s="13">
        <v>16710</v>
      </c>
      <c r="P8" s="13"/>
      <c r="Q8" s="13">
        <v>0</v>
      </c>
      <c r="R8" s="13">
        <v>0</v>
      </c>
      <c r="S8" s="13">
        <v>0</v>
      </c>
      <c r="T8" s="13"/>
      <c r="U8" s="13">
        <v>0</v>
      </c>
      <c r="V8" s="13">
        <v>0</v>
      </c>
      <c r="W8" s="13">
        <v>0</v>
      </c>
      <c r="X8" s="13"/>
      <c r="Y8" s="13">
        <v>0</v>
      </c>
      <c r="Z8" s="13">
        <v>0</v>
      </c>
      <c r="AA8" s="13">
        <v>0</v>
      </c>
      <c r="AB8" s="13"/>
      <c r="AC8" s="13">
        <v>0</v>
      </c>
      <c r="AD8" s="13">
        <v>0</v>
      </c>
      <c r="AE8" s="13">
        <v>0</v>
      </c>
      <c r="AF8" s="13"/>
      <c r="AG8" s="13">
        <v>0</v>
      </c>
      <c r="AH8" s="13">
        <v>0</v>
      </c>
      <c r="AI8" s="13">
        <v>0</v>
      </c>
      <c r="AJ8" s="12" t="s">
        <v>199</v>
      </c>
      <c r="AK8">
        <v>91</v>
      </c>
    </row>
    <row r="9" spans="1:37" x14ac:dyDescent="0.35">
      <c r="A9" t="s">
        <v>7</v>
      </c>
      <c r="B9" t="s">
        <v>100</v>
      </c>
      <c r="C9" t="s">
        <v>191</v>
      </c>
      <c r="D9" s="12">
        <v>55</v>
      </c>
      <c r="E9" s="12">
        <v>3.2</v>
      </c>
      <c r="F9" s="12">
        <v>176</v>
      </c>
      <c r="G9" s="12">
        <v>615</v>
      </c>
      <c r="H9" s="13">
        <v>57</v>
      </c>
      <c r="I9" s="13">
        <v>35055</v>
      </c>
      <c r="J9" s="13">
        <v>10032</v>
      </c>
      <c r="K9" s="13">
        <v>25023</v>
      </c>
      <c r="L9" s="13">
        <v>35</v>
      </c>
      <c r="M9" s="13">
        <v>21525</v>
      </c>
      <c r="N9" s="13">
        <v>6160</v>
      </c>
      <c r="O9" s="13">
        <v>15365</v>
      </c>
      <c r="P9" s="13"/>
      <c r="Q9" s="13">
        <v>0</v>
      </c>
      <c r="R9" s="13">
        <v>0</v>
      </c>
      <c r="S9" s="13">
        <v>0</v>
      </c>
      <c r="T9" s="13"/>
      <c r="U9" s="13">
        <v>0</v>
      </c>
      <c r="V9" s="13">
        <v>0</v>
      </c>
      <c r="W9" s="13">
        <v>0</v>
      </c>
      <c r="X9" s="13"/>
      <c r="Y9" s="13">
        <v>0</v>
      </c>
      <c r="Z9" s="13">
        <v>0</v>
      </c>
      <c r="AA9" s="13">
        <v>0</v>
      </c>
      <c r="AB9" s="13"/>
      <c r="AC9" s="13">
        <v>0</v>
      </c>
      <c r="AD9" s="13">
        <v>0</v>
      </c>
      <c r="AE9" s="13">
        <v>0</v>
      </c>
      <c r="AF9" s="13"/>
      <c r="AG9" s="13">
        <v>0</v>
      </c>
      <c r="AH9" s="13">
        <v>0</v>
      </c>
      <c r="AI9" s="13">
        <v>0</v>
      </c>
      <c r="AJ9" s="12" t="s">
        <v>199</v>
      </c>
      <c r="AK9">
        <v>93</v>
      </c>
    </row>
    <row r="10" spans="1:37" x14ac:dyDescent="0.35">
      <c r="A10" t="s">
        <v>8</v>
      </c>
      <c r="B10" t="s">
        <v>101</v>
      </c>
      <c r="C10" t="s">
        <v>169</v>
      </c>
      <c r="D10" s="12">
        <v>65</v>
      </c>
      <c r="E10" s="12">
        <v>3</v>
      </c>
      <c r="F10" s="12">
        <v>195</v>
      </c>
      <c r="G10" s="12">
        <v>650</v>
      </c>
      <c r="H10" s="13">
        <v>3</v>
      </c>
      <c r="I10" s="13">
        <v>1950</v>
      </c>
      <c r="J10" s="13">
        <v>585</v>
      </c>
      <c r="K10" s="13">
        <v>1365</v>
      </c>
      <c r="L10" s="13"/>
      <c r="M10" s="13">
        <v>0</v>
      </c>
      <c r="N10" s="13">
        <v>0</v>
      </c>
      <c r="O10" s="13">
        <v>0</v>
      </c>
      <c r="P10" s="13"/>
      <c r="Q10" s="13">
        <v>0</v>
      </c>
      <c r="R10" s="13">
        <v>0</v>
      </c>
      <c r="S10" s="13">
        <v>0</v>
      </c>
      <c r="T10" s="13"/>
      <c r="U10" s="13">
        <v>0</v>
      </c>
      <c r="V10" s="13">
        <v>0</v>
      </c>
      <c r="W10" s="13">
        <v>0</v>
      </c>
      <c r="X10" s="13"/>
      <c r="Y10" s="13">
        <v>0</v>
      </c>
      <c r="Z10" s="13">
        <v>0</v>
      </c>
      <c r="AA10" s="13">
        <v>0</v>
      </c>
      <c r="AB10" s="13"/>
      <c r="AC10" s="13">
        <v>0</v>
      </c>
      <c r="AD10" s="13">
        <v>0</v>
      </c>
      <c r="AE10" s="13">
        <v>0</v>
      </c>
      <c r="AF10" s="13"/>
      <c r="AG10" s="13">
        <v>0</v>
      </c>
      <c r="AH10" s="13">
        <v>0</v>
      </c>
      <c r="AI10" s="13">
        <v>0</v>
      </c>
      <c r="AJ10" s="12" t="s">
        <v>199</v>
      </c>
      <c r="AK10">
        <v>98</v>
      </c>
    </row>
    <row r="11" spans="1:37" x14ac:dyDescent="0.35">
      <c r="A11" t="s">
        <v>8</v>
      </c>
      <c r="B11" t="s">
        <v>101</v>
      </c>
      <c r="C11" t="s">
        <v>173</v>
      </c>
      <c r="D11" s="12">
        <v>65</v>
      </c>
      <c r="E11" s="12">
        <v>3.2</v>
      </c>
      <c r="F11" s="12">
        <v>208</v>
      </c>
      <c r="G11" s="12">
        <v>700</v>
      </c>
      <c r="H11" s="13"/>
      <c r="I11" s="13">
        <v>0</v>
      </c>
      <c r="J11" s="13">
        <v>0</v>
      </c>
      <c r="K11" s="13">
        <v>0</v>
      </c>
      <c r="L11" s="13">
        <v>5</v>
      </c>
      <c r="M11" s="13">
        <v>3500</v>
      </c>
      <c r="N11" s="13">
        <v>1040</v>
      </c>
      <c r="O11" s="13">
        <v>2460</v>
      </c>
      <c r="P11" s="13"/>
      <c r="Q11" s="13">
        <v>0</v>
      </c>
      <c r="R11" s="13">
        <v>0</v>
      </c>
      <c r="S11" s="13">
        <v>0</v>
      </c>
      <c r="T11" s="13"/>
      <c r="U11" s="13">
        <v>0</v>
      </c>
      <c r="V11" s="13">
        <v>0</v>
      </c>
      <c r="W11" s="13">
        <v>0</v>
      </c>
      <c r="X11" s="13"/>
      <c r="Y11" s="13">
        <v>0</v>
      </c>
      <c r="Z11" s="13">
        <v>0</v>
      </c>
      <c r="AA11" s="13">
        <v>0</v>
      </c>
      <c r="AB11" s="13"/>
      <c r="AC11" s="13">
        <v>0</v>
      </c>
      <c r="AD11" s="13">
        <v>0</v>
      </c>
      <c r="AE11" s="13">
        <v>0</v>
      </c>
      <c r="AF11" s="13"/>
      <c r="AG11" s="13">
        <v>0</v>
      </c>
      <c r="AH11" s="13">
        <v>0</v>
      </c>
      <c r="AI11" s="13">
        <v>0</v>
      </c>
      <c r="AJ11" s="12" t="s">
        <v>199</v>
      </c>
      <c r="AK11">
        <v>98</v>
      </c>
    </row>
    <row r="12" spans="1:37" x14ac:dyDescent="0.35">
      <c r="A12" t="s">
        <v>8</v>
      </c>
      <c r="B12" t="s">
        <v>101</v>
      </c>
      <c r="C12" t="s">
        <v>191</v>
      </c>
      <c r="D12" s="12">
        <v>65</v>
      </c>
      <c r="E12" s="12">
        <v>3.2</v>
      </c>
      <c r="F12" s="12">
        <v>208</v>
      </c>
      <c r="G12" s="12">
        <v>700</v>
      </c>
      <c r="H12" s="13">
        <v>5</v>
      </c>
      <c r="I12" s="13">
        <v>3500</v>
      </c>
      <c r="J12" s="13">
        <v>1040</v>
      </c>
      <c r="K12" s="13">
        <v>2460</v>
      </c>
      <c r="L12" s="13"/>
      <c r="M12" s="13">
        <v>0</v>
      </c>
      <c r="N12" s="13">
        <v>0</v>
      </c>
      <c r="O12" s="13">
        <v>0</v>
      </c>
      <c r="P12" s="13"/>
      <c r="Q12" s="13">
        <v>0</v>
      </c>
      <c r="R12" s="13">
        <v>0</v>
      </c>
      <c r="S12" s="13">
        <v>0</v>
      </c>
      <c r="T12" s="13"/>
      <c r="U12" s="13">
        <v>0</v>
      </c>
      <c r="V12" s="13">
        <v>0</v>
      </c>
      <c r="W12" s="13">
        <v>0</v>
      </c>
      <c r="X12" s="13"/>
      <c r="Y12" s="13">
        <v>0</v>
      </c>
      <c r="Z12" s="13">
        <v>0</v>
      </c>
      <c r="AA12" s="13">
        <v>0</v>
      </c>
      <c r="AB12" s="13"/>
      <c r="AC12" s="13">
        <v>0</v>
      </c>
      <c r="AD12" s="13">
        <v>0</v>
      </c>
      <c r="AE12" s="13">
        <v>0</v>
      </c>
      <c r="AF12" s="13"/>
      <c r="AG12" s="13">
        <v>0</v>
      </c>
      <c r="AH12" s="13">
        <v>0</v>
      </c>
      <c r="AI12" s="13">
        <v>0</v>
      </c>
      <c r="AJ12" s="12" t="s">
        <v>199</v>
      </c>
      <c r="AK12">
        <v>99</v>
      </c>
    </row>
    <row r="13" spans="1:37" x14ac:dyDescent="0.35">
      <c r="A13" t="s">
        <v>52</v>
      </c>
      <c r="B13" s="2" t="s">
        <v>102</v>
      </c>
      <c r="C13" s="2" t="s">
        <v>162</v>
      </c>
      <c r="D13" s="12">
        <v>5</v>
      </c>
      <c r="E13" s="12">
        <v>3</v>
      </c>
      <c r="F13" s="12">
        <v>15</v>
      </c>
      <c r="G13" s="12">
        <v>70</v>
      </c>
      <c r="H13" s="13">
        <v>23</v>
      </c>
      <c r="I13" s="13">
        <v>1610</v>
      </c>
      <c r="J13" s="13">
        <v>345</v>
      </c>
      <c r="K13" s="13">
        <v>1265</v>
      </c>
      <c r="L13" s="13">
        <v>5</v>
      </c>
      <c r="M13" s="13">
        <v>350</v>
      </c>
      <c r="N13" s="13">
        <v>75</v>
      </c>
      <c r="O13" s="13">
        <v>275</v>
      </c>
      <c r="P13" s="13"/>
      <c r="Q13" s="13">
        <v>0</v>
      </c>
      <c r="R13" s="13">
        <v>0</v>
      </c>
      <c r="S13" s="13">
        <v>0</v>
      </c>
      <c r="T13" s="13"/>
      <c r="U13" s="13">
        <v>0</v>
      </c>
      <c r="V13" s="13">
        <v>0</v>
      </c>
      <c r="W13" s="13">
        <v>0</v>
      </c>
      <c r="X13" s="13"/>
      <c r="Y13" s="13">
        <v>0</v>
      </c>
      <c r="Z13" s="13">
        <v>0</v>
      </c>
      <c r="AA13" s="13">
        <v>0</v>
      </c>
      <c r="AB13" s="13"/>
      <c r="AC13" s="13">
        <v>0</v>
      </c>
      <c r="AD13" s="13">
        <v>0</v>
      </c>
      <c r="AE13" s="13">
        <v>0</v>
      </c>
      <c r="AF13" s="13"/>
      <c r="AG13" s="13">
        <v>0</v>
      </c>
      <c r="AH13" s="13">
        <v>0</v>
      </c>
      <c r="AI13" s="13">
        <v>0</v>
      </c>
      <c r="AJ13" s="12" t="s">
        <v>199</v>
      </c>
      <c r="AK13">
        <v>93</v>
      </c>
    </row>
    <row r="14" spans="1:37" x14ac:dyDescent="0.35">
      <c r="A14" t="s">
        <v>52</v>
      </c>
      <c r="B14" s="2" t="s">
        <v>102</v>
      </c>
      <c r="C14" s="2" t="s">
        <v>169</v>
      </c>
      <c r="D14" s="12">
        <v>5</v>
      </c>
      <c r="E14" s="12">
        <v>3</v>
      </c>
      <c r="F14" s="12">
        <v>15</v>
      </c>
      <c r="G14" s="12">
        <v>70</v>
      </c>
      <c r="H14" s="13">
        <v>15</v>
      </c>
      <c r="I14" s="13">
        <v>1050</v>
      </c>
      <c r="J14" s="13">
        <v>225</v>
      </c>
      <c r="K14" s="13">
        <v>825</v>
      </c>
      <c r="L14" s="13"/>
      <c r="M14" s="13">
        <v>0</v>
      </c>
      <c r="N14" s="13">
        <v>0</v>
      </c>
      <c r="O14" s="13">
        <v>0</v>
      </c>
      <c r="P14" s="13"/>
      <c r="Q14" s="13">
        <v>0</v>
      </c>
      <c r="R14" s="13">
        <v>0</v>
      </c>
      <c r="S14" s="13">
        <v>0</v>
      </c>
      <c r="T14" s="13"/>
      <c r="U14" s="13">
        <v>0</v>
      </c>
      <c r="V14" s="13">
        <v>0</v>
      </c>
      <c r="W14" s="13">
        <v>0</v>
      </c>
      <c r="X14" s="13"/>
      <c r="Y14" s="13">
        <v>0</v>
      </c>
      <c r="Z14" s="13">
        <v>0</v>
      </c>
      <c r="AA14" s="13">
        <v>0</v>
      </c>
      <c r="AB14" s="13"/>
      <c r="AC14" s="13">
        <v>0</v>
      </c>
      <c r="AD14" s="13">
        <v>0</v>
      </c>
      <c r="AE14" s="13">
        <v>0</v>
      </c>
      <c r="AF14" s="13"/>
      <c r="AG14" s="13">
        <v>0</v>
      </c>
      <c r="AH14" s="13">
        <v>0</v>
      </c>
      <c r="AI14" s="13">
        <v>0</v>
      </c>
      <c r="AJ14" s="12" t="s">
        <v>199</v>
      </c>
      <c r="AK14">
        <v>99</v>
      </c>
    </row>
    <row r="15" spans="1:37" x14ac:dyDescent="0.35">
      <c r="A15" t="s">
        <v>11</v>
      </c>
      <c r="B15" t="s">
        <v>96</v>
      </c>
      <c r="C15" s="2" t="s">
        <v>174</v>
      </c>
      <c r="D15" s="12">
        <v>5</v>
      </c>
      <c r="E15" s="12">
        <v>3.2</v>
      </c>
      <c r="F15" s="12">
        <v>16</v>
      </c>
      <c r="G15" s="12">
        <v>60</v>
      </c>
      <c r="H15" s="13">
        <v>23</v>
      </c>
      <c r="I15" s="13">
        <v>1380</v>
      </c>
      <c r="J15" s="13">
        <v>368</v>
      </c>
      <c r="K15" s="13">
        <v>1012</v>
      </c>
      <c r="L15" s="13">
        <v>35</v>
      </c>
      <c r="M15" s="13">
        <v>2100</v>
      </c>
      <c r="N15" s="13">
        <v>560</v>
      </c>
      <c r="O15" s="13">
        <v>1540</v>
      </c>
      <c r="P15" s="13"/>
      <c r="Q15" s="13">
        <v>0</v>
      </c>
      <c r="R15" s="13">
        <v>0</v>
      </c>
      <c r="S15" s="13">
        <v>0</v>
      </c>
      <c r="T15" s="13"/>
      <c r="U15" s="13">
        <v>0</v>
      </c>
      <c r="V15" s="13">
        <v>0</v>
      </c>
      <c r="W15" s="13">
        <v>0</v>
      </c>
      <c r="X15" s="13"/>
      <c r="Y15" s="13">
        <v>0</v>
      </c>
      <c r="Z15" s="13">
        <v>0</v>
      </c>
      <c r="AA15" s="13">
        <v>0</v>
      </c>
      <c r="AB15" s="13"/>
      <c r="AC15" s="13">
        <v>0</v>
      </c>
      <c r="AD15" s="13">
        <v>0</v>
      </c>
      <c r="AE15" s="13">
        <v>0</v>
      </c>
      <c r="AF15" s="13"/>
      <c r="AG15" s="13">
        <v>0</v>
      </c>
      <c r="AH15" s="13">
        <v>0</v>
      </c>
      <c r="AI15" s="13">
        <v>0</v>
      </c>
      <c r="AJ15" s="12" t="s">
        <v>199</v>
      </c>
      <c r="AK15">
        <v>95</v>
      </c>
    </row>
    <row r="16" spans="1:37" x14ac:dyDescent="0.35">
      <c r="A16" t="s">
        <v>27</v>
      </c>
      <c r="B16" t="s">
        <v>103</v>
      </c>
      <c r="C16" s="2" t="s">
        <v>174</v>
      </c>
      <c r="D16" s="12">
        <v>35</v>
      </c>
      <c r="E16" s="12">
        <v>3.2</v>
      </c>
      <c r="F16" s="12">
        <v>112</v>
      </c>
      <c r="G16" s="12">
        <v>180</v>
      </c>
      <c r="H16" s="13">
        <v>5</v>
      </c>
      <c r="I16" s="13">
        <v>900</v>
      </c>
      <c r="J16" s="13">
        <v>560</v>
      </c>
      <c r="K16" s="13">
        <v>340</v>
      </c>
      <c r="L16" s="13"/>
      <c r="M16" s="13">
        <v>0</v>
      </c>
      <c r="N16" s="13">
        <v>0</v>
      </c>
      <c r="O16" s="13">
        <v>0</v>
      </c>
      <c r="P16" s="13"/>
      <c r="Q16" s="13">
        <v>0</v>
      </c>
      <c r="R16" s="13">
        <v>0</v>
      </c>
      <c r="S16" s="13">
        <v>0</v>
      </c>
      <c r="T16" s="13"/>
      <c r="U16" s="13">
        <v>0</v>
      </c>
      <c r="V16" s="13">
        <v>0</v>
      </c>
      <c r="W16" s="13">
        <v>0</v>
      </c>
      <c r="X16" s="13"/>
      <c r="Y16" s="13">
        <v>0</v>
      </c>
      <c r="Z16" s="13">
        <v>0</v>
      </c>
      <c r="AA16" s="13">
        <v>0</v>
      </c>
      <c r="AB16" s="13"/>
      <c r="AC16" s="13">
        <v>0</v>
      </c>
      <c r="AD16" s="13">
        <v>0</v>
      </c>
      <c r="AE16" s="13">
        <v>0</v>
      </c>
      <c r="AF16" s="13"/>
      <c r="AG16" s="13">
        <v>0</v>
      </c>
      <c r="AH16" s="13">
        <v>0</v>
      </c>
      <c r="AI16" s="13">
        <v>0</v>
      </c>
      <c r="AJ16" s="12" t="s">
        <v>199</v>
      </c>
      <c r="AK16">
        <v>98</v>
      </c>
    </row>
    <row r="17" spans="1:37" x14ac:dyDescent="0.35">
      <c r="A17" t="s">
        <v>27</v>
      </c>
      <c r="B17" t="s">
        <v>103</v>
      </c>
      <c r="C17" s="2" t="s">
        <v>170</v>
      </c>
      <c r="D17" s="12">
        <v>35</v>
      </c>
      <c r="E17" s="12">
        <v>3.2</v>
      </c>
      <c r="F17" s="12">
        <v>112</v>
      </c>
      <c r="G17" s="12">
        <v>180</v>
      </c>
      <c r="H17" s="13">
        <v>5</v>
      </c>
      <c r="I17" s="13">
        <v>900</v>
      </c>
      <c r="J17" s="13">
        <v>560</v>
      </c>
      <c r="K17" s="13">
        <v>340</v>
      </c>
      <c r="L17" s="13"/>
      <c r="M17" s="13">
        <v>0</v>
      </c>
      <c r="N17" s="13">
        <v>0</v>
      </c>
      <c r="O17" s="13">
        <v>0</v>
      </c>
      <c r="P17" s="13"/>
      <c r="Q17" s="13">
        <v>0</v>
      </c>
      <c r="R17" s="13">
        <v>0</v>
      </c>
      <c r="S17" s="13">
        <v>0</v>
      </c>
      <c r="T17" s="13"/>
      <c r="U17" s="13">
        <v>0</v>
      </c>
      <c r="V17" s="13">
        <v>0</v>
      </c>
      <c r="W17" s="13">
        <v>0</v>
      </c>
      <c r="X17" s="13"/>
      <c r="Y17" s="13">
        <v>0</v>
      </c>
      <c r="Z17" s="13">
        <v>0</v>
      </c>
      <c r="AA17" s="13">
        <v>0</v>
      </c>
      <c r="AB17" s="13"/>
      <c r="AC17" s="13">
        <v>0</v>
      </c>
      <c r="AD17" s="13">
        <v>0</v>
      </c>
      <c r="AE17" s="13">
        <v>0</v>
      </c>
      <c r="AF17" s="13"/>
      <c r="AG17" s="13">
        <v>0</v>
      </c>
      <c r="AH17" s="13">
        <v>0</v>
      </c>
      <c r="AI17" s="13">
        <v>0</v>
      </c>
      <c r="AJ17" s="12" t="s">
        <v>199</v>
      </c>
      <c r="AK17">
        <v>97</v>
      </c>
    </row>
    <row r="18" spans="1:37" x14ac:dyDescent="0.35">
      <c r="A18" t="s">
        <v>50</v>
      </c>
      <c r="B18" t="s">
        <v>102</v>
      </c>
      <c r="C18" s="2" t="s">
        <v>159</v>
      </c>
      <c r="D18" s="12">
        <v>4</v>
      </c>
      <c r="E18" s="12">
        <v>3</v>
      </c>
      <c r="F18" s="12">
        <v>12</v>
      </c>
      <c r="G18" s="12">
        <v>55</v>
      </c>
      <c r="H18" s="13"/>
      <c r="I18" s="13">
        <v>0</v>
      </c>
      <c r="J18" s="13">
        <v>0</v>
      </c>
      <c r="K18" s="13">
        <v>0</v>
      </c>
      <c r="L18" s="13">
        <v>5</v>
      </c>
      <c r="M18" s="13">
        <v>275</v>
      </c>
      <c r="N18" s="13">
        <v>60</v>
      </c>
      <c r="O18" s="13">
        <v>215</v>
      </c>
      <c r="P18" s="13"/>
      <c r="Q18" s="13">
        <v>0</v>
      </c>
      <c r="R18" s="13">
        <v>0</v>
      </c>
      <c r="S18" s="13">
        <v>0</v>
      </c>
      <c r="T18" s="13"/>
      <c r="U18" s="13">
        <v>0</v>
      </c>
      <c r="V18" s="13">
        <v>0</v>
      </c>
      <c r="W18" s="13">
        <v>0</v>
      </c>
      <c r="X18" s="13"/>
      <c r="Y18" s="13">
        <v>0</v>
      </c>
      <c r="Z18" s="13">
        <v>0</v>
      </c>
      <c r="AA18" s="13">
        <v>0</v>
      </c>
      <c r="AB18" s="13"/>
      <c r="AC18" s="13">
        <v>0</v>
      </c>
      <c r="AD18" s="13">
        <v>0</v>
      </c>
      <c r="AE18" s="13">
        <v>0</v>
      </c>
      <c r="AF18" s="13"/>
      <c r="AG18" s="13">
        <v>0</v>
      </c>
      <c r="AH18" s="13">
        <v>0</v>
      </c>
      <c r="AI18" s="13">
        <v>0</v>
      </c>
      <c r="AJ18" s="12" t="s">
        <v>199</v>
      </c>
      <c r="AK18">
        <v>100</v>
      </c>
    </row>
    <row r="19" spans="1:37" x14ac:dyDescent="0.35">
      <c r="A19" t="s">
        <v>50</v>
      </c>
      <c r="B19" t="s">
        <v>102</v>
      </c>
      <c r="C19" s="2" t="s">
        <v>162</v>
      </c>
      <c r="D19" s="12">
        <v>4</v>
      </c>
      <c r="E19" s="12">
        <v>3</v>
      </c>
      <c r="F19" s="12">
        <v>12</v>
      </c>
      <c r="G19" s="12">
        <v>55</v>
      </c>
      <c r="H19" s="13">
        <v>5</v>
      </c>
      <c r="I19" s="13">
        <v>275</v>
      </c>
      <c r="J19" s="13">
        <v>60</v>
      </c>
      <c r="K19" s="13">
        <v>215</v>
      </c>
      <c r="L19" s="13"/>
      <c r="M19" s="13">
        <v>0</v>
      </c>
      <c r="N19" s="13">
        <v>0</v>
      </c>
      <c r="O19" s="13">
        <v>0</v>
      </c>
      <c r="P19" s="13"/>
      <c r="Q19" s="13">
        <v>0</v>
      </c>
      <c r="R19" s="13">
        <v>0</v>
      </c>
      <c r="S19" s="13">
        <v>0</v>
      </c>
      <c r="T19" s="13"/>
      <c r="U19" s="13">
        <v>0</v>
      </c>
      <c r="V19" s="13">
        <v>0</v>
      </c>
      <c r="W19" s="13">
        <v>0</v>
      </c>
      <c r="X19" s="13"/>
      <c r="Y19" s="13">
        <v>0</v>
      </c>
      <c r="Z19" s="13">
        <v>0</v>
      </c>
      <c r="AA19" s="13">
        <v>0</v>
      </c>
      <c r="AB19" s="13"/>
      <c r="AC19" s="13">
        <v>0</v>
      </c>
      <c r="AD19" s="13">
        <v>0</v>
      </c>
      <c r="AE19" s="13">
        <v>0</v>
      </c>
      <c r="AF19" s="13"/>
      <c r="AG19" s="13">
        <v>0</v>
      </c>
      <c r="AH19" s="13">
        <v>0</v>
      </c>
      <c r="AI19" s="13">
        <v>0</v>
      </c>
      <c r="AJ19" s="12" t="s">
        <v>199</v>
      </c>
      <c r="AK19">
        <v>95</v>
      </c>
    </row>
    <row r="20" spans="1:37" x14ac:dyDescent="0.35">
      <c r="A20" t="s">
        <v>50</v>
      </c>
      <c r="B20" t="s">
        <v>102</v>
      </c>
      <c r="C20" s="2" t="s">
        <v>167</v>
      </c>
      <c r="D20" s="12">
        <v>4</v>
      </c>
      <c r="E20" s="12">
        <v>3</v>
      </c>
      <c r="F20" s="12">
        <v>12</v>
      </c>
      <c r="G20" s="12">
        <v>55</v>
      </c>
      <c r="H20" s="13"/>
      <c r="I20" s="13">
        <v>0</v>
      </c>
      <c r="J20" s="13">
        <v>0</v>
      </c>
      <c r="K20" s="13">
        <v>0</v>
      </c>
      <c r="L20" s="13">
        <v>5</v>
      </c>
      <c r="M20" s="13">
        <v>275</v>
      </c>
      <c r="N20" s="13">
        <v>60</v>
      </c>
      <c r="O20" s="13">
        <v>215</v>
      </c>
      <c r="P20" s="13"/>
      <c r="Q20" s="13">
        <v>0</v>
      </c>
      <c r="R20" s="13">
        <v>0</v>
      </c>
      <c r="S20" s="13">
        <v>0</v>
      </c>
      <c r="T20" s="13"/>
      <c r="U20" s="13">
        <v>0</v>
      </c>
      <c r="V20" s="13">
        <v>0</v>
      </c>
      <c r="W20" s="13">
        <v>0</v>
      </c>
      <c r="X20" s="13"/>
      <c r="Y20" s="13">
        <v>0</v>
      </c>
      <c r="Z20" s="13">
        <v>0</v>
      </c>
      <c r="AA20" s="13">
        <v>0</v>
      </c>
      <c r="AB20" s="13"/>
      <c r="AC20" s="13">
        <v>0</v>
      </c>
      <c r="AD20" s="13">
        <v>0</v>
      </c>
      <c r="AE20" s="13">
        <v>0</v>
      </c>
      <c r="AF20" s="13"/>
      <c r="AG20" s="13">
        <v>0</v>
      </c>
      <c r="AH20" s="13">
        <v>0</v>
      </c>
      <c r="AI20" s="13">
        <v>0</v>
      </c>
      <c r="AJ20" s="12" t="s">
        <v>199</v>
      </c>
      <c r="AK20">
        <v>100</v>
      </c>
    </row>
    <row r="21" spans="1:37" x14ac:dyDescent="0.35">
      <c r="A21" t="s">
        <v>12</v>
      </c>
      <c r="B21" t="s">
        <v>144</v>
      </c>
      <c r="C21" s="2" t="s">
        <v>167</v>
      </c>
      <c r="D21" s="12">
        <v>5</v>
      </c>
      <c r="E21" s="12">
        <v>3</v>
      </c>
      <c r="F21" s="12">
        <v>15</v>
      </c>
      <c r="G21" s="12">
        <v>45</v>
      </c>
      <c r="H21" s="13">
        <v>28</v>
      </c>
      <c r="I21" s="13">
        <v>1260</v>
      </c>
      <c r="J21" s="13">
        <v>420</v>
      </c>
      <c r="K21" s="13">
        <v>840</v>
      </c>
      <c r="L21" s="13">
        <v>5</v>
      </c>
      <c r="M21" s="13">
        <v>225</v>
      </c>
      <c r="N21" s="13">
        <v>75</v>
      </c>
      <c r="O21" s="13">
        <v>150</v>
      </c>
      <c r="P21" s="13"/>
      <c r="Q21" s="13">
        <v>0</v>
      </c>
      <c r="R21" s="13">
        <v>0</v>
      </c>
      <c r="S21" s="13">
        <v>0</v>
      </c>
      <c r="T21" s="13"/>
      <c r="U21" s="13">
        <v>0</v>
      </c>
      <c r="V21" s="13">
        <v>0</v>
      </c>
      <c r="W21" s="13">
        <v>0</v>
      </c>
      <c r="X21" s="13"/>
      <c r="Y21" s="13">
        <v>0</v>
      </c>
      <c r="Z21" s="13">
        <v>0</v>
      </c>
      <c r="AA21" s="13">
        <v>0</v>
      </c>
      <c r="AB21" s="13"/>
      <c r="AC21" s="13">
        <v>0</v>
      </c>
      <c r="AD21" s="13">
        <v>0</v>
      </c>
      <c r="AE21" s="13">
        <v>0</v>
      </c>
      <c r="AF21" s="13"/>
      <c r="AG21" s="13">
        <v>0</v>
      </c>
      <c r="AH21" s="13">
        <v>0</v>
      </c>
      <c r="AI21" s="13">
        <v>0</v>
      </c>
      <c r="AJ21" s="12" t="s">
        <v>199</v>
      </c>
      <c r="AK21">
        <v>90</v>
      </c>
    </row>
    <row r="22" spans="1:37" x14ac:dyDescent="0.35">
      <c r="A22" t="s">
        <v>30</v>
      </c>
      <c r="B22" t="s">
        <v>105</v>
      </c>
      <c r="C22" s="2" t="s">
        <v>191</v>
      </c>
      <c r="D22" s="12">
        <v>55</v>
      </c>
      <c r="E22" s="12">
        <v>3.2</v>
      </c>
      <c r="F22" s="12">
        <v>176</v>
      </c>
      <c r="G22" s="12">
        <v>510</v>
      </c>
      <c r="H22" s="13">
        <v>53</v>
      </c>
      <c r="I22" s="13">
        <v>27030</v>
      </c>
      <c r="J22" s="13">
        <v>9328</v>
      </c>
      <c r="K22" s="13">
        <v>17702</v>
      </c>
      <c r="L22" s="13">
        <v>21</v>
      </c>
      <c r="M22" s="13">
        <v>10710</v>
      </c>
      <c r="N22" s="13">
        <v>3696</v>
      </c>
      <c r="O22" s="13">
        <v>7014</v>
      </c>
      <c r="P22" s="13"/>
      <c r="Q22" s="13">
        <v>0</v>
      </c>
      <c r="R22" s="13">
        <v>0</v>
      </c>
      <c r="S22" s="13">
        <v>0</v>
      </c>
      <c r="T22" s="13"/>
      <c r="U22" s="13">
        <v>0</v>
      </c>
      <c r="V22" s="13">
        <v>0</v>
      </c>
      <c r="W22" s="13">
        <v>0</v>
      </c>
      <c r="X22" s="13"/>
      <c r="Y22" s="13">
        <v>0</v>
      </c>
      <c r="Z22" s="13">
        <v>0</v>
      </c>
      <c r="AA22" s="13">
        <v>0</v>
      </c>
      <c r="AB22" s="13"/>
      <c r="AC22" s="13">
        <v>0</v>
      </c>
      <c r="AD22" s="13">
        <v>0</v>
      </c>
      <c r="AE22" s="13">
        <v>0</v>
      </c>
      <c r="AF22" s="13"/>
      <c r="AG22" s="13">
        <v>0</v>
      </c>
      <c r="AH22" s="13">
        <v>0</v>
      </c>
      <c r="AI22" s="13">
        <v>0</v>
      </c>
      <c r="AJ22" s="12" t="s">
        <v>199</v>
      </c>
      <c r="AK22">
        <v>99</v>
      </c>
    </row>
    <row r="23" spans="1:37" x14ac:dyDescent="0.35">
      <c r="A23" t="s">
        <v>21</v>
      </c>
      <c r="B23" s="2" t="s">
        <v>143</v>
      </c>
      <c r="C23" s="2" t="s">
        <v>191</v>
      </c>
      <c r="D23" s="12">
        <v>40</v>
      </c>
      <c r="E23" s="12">
        <v>3.2</v>
      </c>
      <c r="F23" s="12">
        <v>128</v>
      </c>
      <c r="G23" s="12">
        <v>399</v>
      </c>
      <c r="H23" s="13">
        <v>30</v>
      </c>
      <c r="I23" s="13">
        <v>11970</v>
      </c>
      <c r="J23" s="13">
        <v>3840</v>
      </c>
      <c r="K23" s="13">
        <v>8130</v>
      </c>
      <c r="L23" s="13"/>
      <c r="M23" s="13">
        <v>0</v>
      </c>
      <c r="N23" s="13">
        <v>0</v>
      </c>
      <c r="O23" s="13">
        <v>0</v>
      </c>
      <c r="P23" s="13"/>
      <c r="Q23" s="13">
        <v>0</v>
      </c>
      <c r="R23" s="13">
        <v>0</v>
      </c>
      <c r="S23" s="13">
        <v>0</v>
      </c>
      <c r="T23" s="13"/>
      <c r="U23" s="13">
        <v>0</v>
      </c>
      <c r="V23" s="13">
        <v>0</v>
      </c>
      <c r="W23" s="13">
        <v>0</v>
      </c>
      <c r="X23" s="13"/>
      <c r="Y23" s="13">
        <v>0</v>
      </c>
      <c r="Z23" s="13">
        <v>0</v>
      </c>
      <c r="AA23" s="13">
        <v>0</v>
      </c>
      <c r="AB23" s="13"/>
      <c r="AC23" s="13">
        <v>0</v>
      </c>
      <c r="AD23" s="13">
        <v>0</v>
      </c>
      <c r="AE23" s="13">
        <v>0</v>
      </c>
      <c r="AF23" s="13"/>
      <c r="AG23" s="13">
        <v>0</v>
      </c>
      <c r="AH23" s="13">
        <v>0</v>
      </c>
      <c r="AI23" s="13">
        <v>0</v>
      </c>
      <c r="AJ23" s="12" t="s">
        <v>199</v>
      </c>
      <c r="AK23">
        <v>99</v>
      </c>
    </row>
    <row r="24" spans="1:37" x14ac:dyDescent="0.35">
      <c r="A24" t="s">
        <v>37</v>
      </c>
      <c r="B24" s="2" t="s">
        <v>106</v>
      </c>
      <c r="C24" s="2" t="s">
        <v>191</v>
      </c>
      <c r="D24" s="12">
        <v>30</v>
      </c>
      <c r="E24" s="12">
        <v>3.2</v>
      </c>
      <c r="F24" s="12">
        <v>96</v>
      </c>
      <c r="G24" s="12">
        <v>150</v>
      </c>
      <c r="H24" s="13">
        <v>26</v>
      </c>
      <c r="I24" s="13">
        <v>3900</v>
      </c>
      <c r="J24" s="13">
        <v>2496</v>
      </c>
      <c r="K24" s="13">
        <v>1404</v>
      </c>
      <c r="L24" s="13">
        <v>25</v>
      </c>
      <c r="M24" s="13">
        <v>3750</v>
      </c>
      <c r="N24" s="13">
        <v>2400</v>
      </c>
      <c r="O24" s="13">
        <v>1350</v>
      </c>
      <c r="P24" s="13"/>
      <c r="Q24" s="13">
        <v>0</v>
      </c>
      <c r="R24" s="13">
        <v>0</v>
      </c>
      <c r="S24" s="13">
        <v>0</v>
      </c>
      <c r="T24" s="13"/>
      <c r="U24" s="13">
        <v>0</v>
      </c>
      <c r="V24" s="13">
        <v>0</v>
      </c>
      <c r="W24" s="13">
        <v>0</v>
      </c>
      <c r="X24" s="13"/>
      <c r="Y24" s="13">
        <v>0</v>
      </c>
      <c r="Z24" s="13">
        <v>0</v>
      </c>
      <c r="AA24" s="13">
        <v>0</v>
      </c>
      <c r="AB24" s="13"/>
      <c r="AC24" s="13">
        <v>0</v>
      </c>
      <c r="AD24" s="13">
        <v>0</v>
      </c>
      <c r="AE24" s="13">
        <v>0</v>
      </c>
      <c r="AF24" s="13"/>
      <c r="AG24" s="13">
        <v>0</v>
      </c>
      <c r="AH24" s="13">
        <v>0</v>
      </c>
      <c r="AI24" s="13">
        <v>0</v>
      </c>
      <c r="AJ24" s="12" t="s">
        <v>199</v>
      </c>
      <c r="AK24">
        <v>100</v>
      </c>
    </row>
    <row r="25" spans="1:37" x14ac:dyDescent="0.35">
      <c r="A25" t="s">
        <v>37</v>
      </c>
      <c r="B25" s="2" t="s">
        <v>106</v>
      </c>
      <c r="C25" s="2" t="s">
        <v>162</v>
      </c>
      <c r="D25" s="12">
        <v>30</v>
      </c>
      <c r="E25" s="12">
        <v>3</v>
      </c>
      <c r="F25" s="12">
        <v>90</v>
      </c>
      <c r="G25" s="12">
        <v>120</v>
      </c>
      <c r="H25" s="13">
        <v>5</v>
      </c>
      <c r="I25" s="13">
        <v>600</v>
      </c>
      <c r="J25" s="13">
        <v>450</v>
      </c>
      <c r="K25" s="13">
        <v>150</v>
      </c>
      <c r="L25" s="13"/>
      <c r="M25" s="13">
        <v>0</v>
      </c>
      <c r="N25" s="13">
        <v>0</v>
      </c>
      <c r="O25" s="13">
        <v>0</v>
      </c>
      <c r="P25" s="13"/>
      <c r="Q25" s="13">
        <v>0</v>
      </c>
      <c r="R25" s="13">
        <v>0</v>
      </c>
      <c r="S25" s="13">
        <v>0</v>
      </c>
      <c r="T25" s="13"/>
      <c r="U25" s="13">
        <v>0</v>
      </c>
      <c r="V25" s="13">
        <v>0</v>
      </c>
      <c r="W25" s="13">
        <v>0</v>
      </c>
      <c r="X25" s="13"/>
      <c r="Y25" s="13">
        <v>0</v>
      </c>
      <c r="Z25" s="13">
        <v>0</v>
      </c>
      <c r="AA25" s="13">
        <v>0</v>
      </c>
      <c r="AB25" s="13"/>
      <c r="AC25" s="13">
        <v>0</v>
      </c>
      <c r="AD25" s="13">
        <v>0</v>
      </c>
      <c r="AE25" s="13">
        <v>0</v>
      </c>
      <c r="AF25" s="13"/>
      <c r="AG25" s="13">
        <v>0</v>
      </c>
      <c r="AH25" s="13">
        <v>0</v>
      </c>
      <c r="AI25" s="13">
        <v>0</v>
      </c>
      <c r="AJ25" s="12" t="s">
        <v>199</v>
      </c>
      <c r="AK25">
        <v>96</v>
      </c>
    </row>
    <row r="26" spans="1:37" x14ac:dyDescent="0.35">
      <c r="A26" t="s">
        <v>37</v>
      </c>
      <c r="B26" s="2" t="s">
        <v>106</v>
      </c>
      <c r="C26" s="2" t="s">
        <v>167</v>
      </c>
      <c r="D26" s="12">
        <v>30</v>
      </c>
      <c r="E26" s="12">
        <v>3</v>
      </c>
      <c r="F26" s="12">
        <v>90</v>
      </c>
      <c r="G26" s="12">
        <v>120</v>
      </c>
      <c r="H26" s="13">
        <v>8</v>
      </c>
      <c r="I26" s="13">
        <v>960</v>
      </c>
      <c r="J26" s="13">
        <v>720</v>
      </c>
      <c r="K26" s="13">
        <v>240</v>
      </c>
      <c r="L26" s="13"/>
      <c r="M26" s="13">
        <v>0</v>
      </c>
      <c r="N26" s="13">
        <v>0</v>
      </c>
      <c r="O26" s="13">
        <v>0</v>
      </c>
      <c r="P26" s="13"/>
      <c r="Q26" s="13">
        <v>0</v>
      </c>
      <c r="R26" s="13">
        <v>0</v>
      </c>
      <c r="S26" s="13">
        <v>0</v>
      </c>
      <c r="T26" s="13"/>
      <c r="U26" s="13">
        <v>0</v>
      </c>
      <c r="V26" s="13">
        <v>0</v>
      </c>
      <c r="W26" s="13">
        <v>0</v>
      </c>
      <c r="X26" s="13"/>
      <c r="Y26" s="13">
        <v>0</v>
      </c>
      <c r="Z26" s="13">
        <v>0</v>
      </c>
      <c r="AA26" s="13">
        <v>0</v>
      </c>
      <c r="AB26" s="13"/>
      <c r="AC26" s="13">
        <v>0</v>
      </c>
      <c r="AD26" s="13">
        <v>0</v>
      </c>
      <c r="AE26" s="13">
        <v>0</v>
      </c>
      <c r="AF26" s="13"/>
      <c r="AG26" s="13">
        <v>0</v>
      </c>
      <c r="AH26" s="13">
        <v>0</v>
      </c>
      <c r="AI26" s="13">
        <v>0</v>
      </c>
      <c r="AJ26" s="12" t="s">
        <v>199</v>
      </c>
      <c r="AK26">
        <v>97</v>
      </c>
    </row>
    <row r="27" spans="1:37" x14ac:dyDescent="0.35">
      <c r="A27" t="s">
        <v>4</v>
      </c>
      <c r="B27" t="s">
        <v>108</v>
      </c>
      <c r="C27" s="2" t="s">
        <v>167</v>
      </c>
      <c r="D27" s="12">
        <v>7.5</v>
      </c>
      <c r="E27" s="12">
        <v>3</v>
      </c>
      <c r="F27" s="12">
        <v>22.5</v>
      </c>
      <c r="G27" s="12">
        <v>70</v>
      </c>
      <c r="H27" s="13">
        <v>5</v>
      </c>
      <c r="I27" s="13">
        <v>350</v>
      </c>
      <c r="J27" s="13">
        <v>112.5</v>
      </c>
      <c r="K27" s="13">
        <v>237.5</v>
      </c>
      <c r="L27" s="13"/>
      <c r="M27" s="13">
        <v>0</v>
      </c>
      <c r="N27" s="13">
        <v>0</v>
      </c>
      <c r="O27" s="13">
        <v>0</v>
      </c>
      <c r="P27" s="13"/>
      <c r="Q27" s="13">
        <v>0</v>
      </c>
      <c r="R27" s="13">
        <v>0</v>
      </c>
      <c r="S27" s="13">
        <v>0</v>
      </c>
      <c r="T27" s="13"/>
      <c r="U27" s="13">
        <v>0</v>
      </c>
      <c r="V27" s="13">
        <v>0</v>
      </c>
      <c r="W27" s="13">
        <v>0</v>
      </c>
      <c r="X27" s="13"/>
      <c r="Y27" s="13">
        <v>0</v>
      </c>
      <c r="Z27" s="13">
        <v>0</v>
      </c>
      <c r="AA27" s="13">
        <v>0</v>
      </c>
      <c r="AB27" s="13"/>
      <c r="AC27" s="13">
        <v>0</v>
      </c>
      <c r="AD27" s="13">
        <v>0</v>
      </c>
      <c r="AE27" s="13">
        <v>0</v>
      </c>
      <c r="AF27" s="13"/>
      <c r="AG27" s="13">
        <v>0</v>
      </c>
      <c r="AH27" s="13">
        <v>0</v>
      </c>
      <c r="AI27" s="13">
        <v>0</v>
      </c>
      <c r="AJ27" s="12" t="s">
        <v>199</v>
      </c>
      <c r="AK27">
        <v>96</v>
      </c>
    </row>
    <row r="28" spans="1:37" x14ac:dyDescent="0.35">
      <c r="A28" t="s">
        <v>56</v>
      </c>
      <c r="B28" t="s">
        <v>109</v>
      </c>
      <c r="C28" s="2" t="s">
        <v>169</v>
      </c>
      <c r="D28" s="12">
        <v>3.5</v>
      </c>
      <c r="E28" s="12">
        <v>3</v>
      </c>
      <c r="F28" s="12">
        <v>10.5</v>
      </c>
      <c r="G28" s="12">
        <v>50</v>
      </c>
      <c r="H28" s="13">
        <v>3</v>
      </c>
      <c r="I28" s="13">
        <v>150</v>
      </c>
      <c r="J28" s="13">
        <v>31.5</v>
      </c>
      <c r="K28" s="13">
        <v>118.5</v>
      </c>
      <c r="L28" s="13"/>
      <c r="M28" s="13">
        <v>0</v>
      </c>
      <c r="N28" s="13">
        <v>0</v>
      </c>
      <c r="O28" s="13">
        <v>0</v>
      </c>
      <c r="P28" s="13"/>
      <c r="Q28" s="13">
        <v>0</v>
      </c>
      <c r="R28" s="13">
        <v>0</v>
      </c>
      <c r="S28" s="13">
        <v>0</v>
      </c>
      <c r="T28" s="13"/>
      <c r="U28" s="13">
        <v>0</v>
      </c>
      <c r="V28" s="13">
        <v>0</v>
      </c>
      <c r="W28" s="13">
        <v>0</v>
      </c>
      <c r="X28" s="13"/>
      <c r="Y28" s="13">
        <v>0</v>
      </c>
      <c r="Z28" s="13">
        <v>0</v>
      </c>
      <c r="AA28" s="13">
        <v>0</v>
      </c>
      <c r="AB28" s="13"/>
      <c r="AC28" s="13">
        <v>0</v>
      </c>
      <c r="AD28" s="13">
        <v>0</v>
      </c>
      <c r="AE28" s="13">
        <v>0</v>
      </c>
      <c r="AF28" s="13"/>
      <c r="AG28" s="13">
        <v>0</v>
      </c>
      <c r="AH28" s="13">
        <v>0</v>
      </c>
      <c r="AI28" s="13">
        <v>0</v>
      </c>
      <c r="AJ28" s="12" t="s">
        <v>199</v>
      </c>
      <c r="AK28">
        <v>93</v>
      </c>
    </row>
    <row r="29" spans="1:37" x14ac:dyDescent="0.35">
      <c r="A29" t="s">
        <v>53</v>
      </c>
      <c r="B29" t="s">
        <v>110</v>
      </c>
      <c r="C29" s="2" t="s">
        <v>167</v>
      </c>
      <c r="D29" s="12">
        <v>3.5</v>
      </c>
      <c r="E29" s="12">
        <v>3</v>
      </c>
      <c r="F29" s="12">
        <v>10.5</v>
      </c>
      <c r="G29" s="12">
        <v>35</v>
      </c>
      <c r="H29" s="13"/>
      <c r="I29" s="13">
        <v>0</v>
      </c>
      <c r="J29" s="13">
        <v>0</v>
      </c>
      <c r="K29" s="13">
        <v>0</v>
      </c>
      <c r="L29" s="13">
        <v>13</v>
      </c>
      <c r="M29" s="13">
        <v>455</v>
      </c>
      <c r="N29" s="13">
        <v>136.5</v>
      </c>
      <c r="O29" s="13">
        <v>318.5</v>
      </c>
      <c r="P29" s="13"/>
      <c r="Q29" s="13">
        <v>0</v>
      </c>
      <c r="R29" s="13">
        <v>0</v>
      </c>
      <c r="S29" s="13">
        <v>0</v>
      </c>
      <c r="T29" s="13"/>
      <c r="U29" s="13">
        <v>0</v>
      </c>
      <c r="V29" s="13">
        <v>0</v>
      </c>
      <c r="W29" s="13">
        <v>0</v>
      </c>
      <c r="X29" s="13"/>
      <c r="Y29" s="13">
        <v>0</v>
      </c>
      <c r="Z29" s="13">
        <v>0</v>
      </c>
      <c r="AA29" s="13">
        <v>0</v>
      </c>
      <c r="AB29" s="13"/>
      <c r="AC29" s="13">
        <v>0</v>
      </c>
      <c r="AD29" s="13">
        <v>0</v>
      </c>
      <c r="AE29" s="13">
        <v>0</v>
      </c>
      <c r="AF29" s="13"/>
      <c r="AG29" s="13">
        <v>0</v>
      </c>
      <c r="AH29" s="13">
        <v>0</v>
      </c>
      <c r="AI29" s="13">
        <v>0</v>
      </c>
      <c r="AJ29" s="12" t="s">
        <v>199</v>
      </c>
      <c r="AK29">
        <v>100</v>
      </c>
    </row>
    <row r="30" spans="1:37" x14ac:dyDescent="0.35">
      <c r="A30" t="s">
        <v>13</v>
      </c>
      <c r="B30" s="2" t="s">
        <v>144</v>
      </c>
      <c r="C30" s="2" t="s">
        <v>167</v>
      </c>
      <c r="D30" s="12">
        <v>5</v>
      </c>
      <c r="E30" s="12">
        <v>3</v>
      </c>
      <c r="F30" s="12">
        <v>15</v>
      </c>
      <c r="G30" s="12">
        <v>66</v>
      </c>
      <c r="H30" s="13"/>
      <c r="I30" s="13">
        <v>0</v>
      </c>
      <c r="J30" s="13">
        <v>0</v>
      </c>
      <c r="K30" s="13">
        <v>0</v>
      </c>
      <c r="L30" s="13">
        <v>5</v>
      </c>
      <c r="M30" s="13">
        <v>330</v>
      </c>
      <c r="N30" s="13">
        <v>75</v>
      </c>
      <c r="O30" s="13">
        <v>255</v>
      </c>
      <c r="P30" s="13"/>
      <c r="Q30" s="13">
        <v>0</v>
      </c>
      <c r="R30" s="13">
        <v>0</v>
      </c>
      <c r="S30" s="13">
        <v>0</v>
      </c>
      <c r="T30" s="13"/>
      <c r="U30" s="13">
        <v>0</v>
      </c>
      <c r="V30" s="13">
        <v>0</v>
      </c>
      <c r="W30" s="13">
        <v>0</v>
      </c>
      <c r="X30" s="13"/>
      <c r="Y30" s="13">
        <v>0</v>
      </c>
      <c r="Z30" s="13">
        <v>0</v>
      </c>
      <c r="AA30" s="13">
        <v>0</v>
      </c>
      <c r="AB30" s="13"/>
      <c r="AC30" s="13">
        <v>0</v>
      </c>
      <c r="AD30" s="13">
        <v>0</v>
      </c>
      <c r="AE30" s="13">
        <v>0</v>
      </c>
      <c r="AF30" s="13"/>
      <c r="AG30" s="13">
        <v>0</v>
      </c>
      <c r="AH30" s="13">
        <v>0</v>
      </c>
      <c r="AI30" s="13">
        <v>0</v>
      </c>
      <c r="AJ30" s="12" t="s">
        <v>199</v>
      </c>
      <c r="AK30">
        <v>91</v>
      </c>
    </row>
    <row r="31" spans="1:37" x14ac:dyDescent="0.35">
      <c r="A31" t="s">
        <v>13</v>
      </c>
      <c r="B31" s="2" t="s">
        <v>144</v>
      </c>
      <c r="C31" s="2" t="s">
        <v>159</v>
      </c>
      <c r="D31" s="12">
        <v>5</v>
      </c>
      <c r="E31" s="12">
        <v>3</v>
      </c>
      <c r="F31" s="12">
        <v>15</v>
      </c>
      <c r="G31" s="12">
        <v>66</v>
      </c>
      <c r="H31" s="13">
        <v>1</v>
      </c>
      <c r="I31" s="13">
        <v>66</v>
      </c>
      <c r="J31" s="13">
        <v>15</v>
      </c>
      <c r="K31" s="13">
        <v>51</v>
      </c>
      <c r="L31" s="13"/>
      <c r="M31" s="13">
        <v>0</v>
      </c>
      <c r="N31" s="13">
        <v>0</v>
      </c>
      <c r="O31" s="13">
        <v>0</v>
      </c>
      <c r="P31" s="13"/>
      <c r="Q31" s="13">
        <v>0</v>
      </c>
      <c r="R31" s="13">
        <v>0</v>
      </c>
      <c r="S31" s="13">
        <v>0</v>
      </c>
      <c r="T31" s="13"/>
      <c r="U31" s="13">
        <v>0</v>
      </c>
      <c r="V31" s="13">
        <v>0</v>
      </c>
      <c r="W31" s="13">
        <v>0</v>
      </c>
      <c r="X31" s="13"/>
      <c r="Y31" s="13">
        <v>0</v>
      </c>
      <c r="Z31" s="13">
        <v>0</v>
      </c>
      <c r="AA31" s="13">
        <v>0</v>
      </c>
      <c r="AB31" s="13"/>
      <c r="AC31" s="13">
        <v>0</v>
      </c>
      <c r="AD31" s="13">
        <v>0</v>
      </c>
      <c r="AE31" s="13">
        <v>0</v>
      </c>
      <c r="AF31" s="13"/>
      <c r="AG31" s="13">
        <v>0</v>
      </c>
      <c r="AH31" s="13">
        <v>0</v>
      </c>
      <c r="AI31" s="13">
        <v>0</v>
      </c>
      <c r="AJ31" s="12" t="s">
        <v>199</v>
      </c>
      <c r="AK31">
        <v>98</v>
      </c>
    </row>
    <row r="32" spans="1:37" x14ac:dyDescent="0.35">
      <c r="A32" t="s">
        <v>18</v>
      </c>
      <c r="B32" s="2" t="s">
        <v>193</v>
      </c>
      <c r="C32" s="2" t="s">
        <v>167</v>
      </c>
      <c r="D32" s="12">
        <v>7</v>
      </c>
      <c r="E32" s="12">
        <v>3</v>
      </c>
      <c r="F32" s="12">
        <v>21</v>
      </c>
      <c r="G32" s="12">
        <v>79</v>
      </c>
      <c r="H32" s="13"/>
      <c r="I32" s="13">
        <v>0</v>
      </c>
      <c r="J32" s="13">
        <v>0</v>
      </c>
      <c r="K32" s="13">
        <v>0</v>
      </c>
      <c r="L32" s="13">
        <v>3</v>
      </c>
      <c r="M32" s="13">
        <v>237</v>
      </c>
      <c r="N32" s="13">
        <v>63</v>
      </c>
      <c r="O32" s="13">
        <v>174</v>
      </c>
      <c r="P32" s="13"/>
      <c r="Q32" s="13">
        <v>0</v>
      </c>
      <c r="R32" s="13">
        <v>0</v>
      </c>
      <c r="S32" s="13">
        <v>0</v>
      </c>
      <c r="T32" s="13"/>
      <c r="U32" s="13">
        <v>0</v>
      </c>
      <c r="V32" s="13">
        <v>0</v>
      </c>
      <c r="W32" s="13">
        <v>0</v>
      </c>
      <c r="X32" s="13"/>
      <c r="Y32" s="13">
        <v>0</v>
      </c>
      <c r="Z32" s="13">
        <v>0</v>
      </c>
      <c r="AA32" s="13">
        <v>0</v>
      </c>
      <c r="AB32" s="13"/>
      <c r="AC32" s="13">
        <v>0</v>
      </c>
      <c r="AD32" s="13">
        <v>0</v>
      </c>
      <c r="AE32" s="13">
        <v>0</v>
      </c>
      <c r="AF32" s="13"/>
      <c r="AG32" s="13">
        <v>0</v>
      </c>
      <c r="AH32" s="13">
        <v>0</v>
      </c>
      <c r="AI32" s="13">
        <v>0</v>
      </c>
      <c r="AJ32" s="12" t="s">
        <v>199</v>
      </c>
      <c r="AK32">
        <v>93</v>
      </c>
    </row>
    <row r="33" spans="1:37" x14ac:dyDescent="0.35">
      <c r="A33" t="s">
        <v>17</v>
      </c>
      <c r="B33" s="2" t="s">
        <v>111</v>
      </c>
      <c r="C33" s="2" t="s">
        <v>167</v>
      </c>
      <c r="D33" s="12">
        <v>5</v>
      </c>
      <c r="E33" s="12">
        <v>3</v>
      </c>
      <c r="F33" s="12">
        <v>15</v>
      </c>
      <c r="G33" s="12">
        <v>49</v>
      </c>
      <c r="H33" s="13">
        <v>1</v>
      </c>
      <c r="I33" s="13">
        <v>49</v>
      </c>
      <c r="J33" s="13">
        <v>15</v>
      </c>
      <c r="K33" s="13">
        <v>34</v>
      </c>
      <c r="L33" s="13"/>
      <c r="M33" s="13">
        <v>0</v>
      </c>
      <c r="N33" s="13">
        <v>0</v>
      </c>
      <c r="O33" s="13">
        <v>0</v>
      </c>
      <c r="P33" s="13"/>
      <c r="Q33" s="13">
        <v>0</v>
      </c>
      <c r="R33" s="13">
        <v>0</v>
      </c>
      <c r="S33" s="13">
        <v>0</v>
      </c>
      <c r="T33" s="13"/>
      <c r="U33" s="13">
        <v>0</v>
      </c>
      <c r="V33" s="13">
        <v>0</v>
      </c>
      <c r="W33" s="13">
        <v>0</v>
      </c>
      <c r="X33" s="13"/>
      <c r="Y33" s="13">
        <v>0</v>
      </c>
      <c r="Z33" s="13">
        <v>0</v>
      </c>
      <c r="AA33" s="13">
        <v>0</v>
      </c>
      <c r="AB33" s="13"/>
      <c r="AC33" s="13">
        <v>0</v>
      </c>
      <c r="AD33" s="13">
        <v>0</v>
      </c>
      <c r="AE33" s="13">
        <v>0</v>
      </c>
      <c r="AF33" s="13"/>
      <c r="AG33" s="13">
        <v>0</v>
      </c>
      <c r="AH33" s="13">
        <v>0</v>
      </c>
      <c r="AI33" s="13">
        <v>0</v>
      </c>
      <c r="AJ33" s="12" t="s">
        <v>199</v>
      </c>
      <c r="AK33">
        <v>100</v>
      </c>
    </row>
    <row r="34" spans="1:37" x14ac:dyDescent="0.35">
      <c r="A34" t="s">
        <v>17</v>
      </c>
      <c r="B34" s="2" t="s">
        <v>111</v>
      </c>
      <c r="C34" s="2" t="s">
        <v>162</v>
      </c>
      <c r="D34" s="12">
        <v>5</v>
      </c>
      <c r="E34" s="12">
        <v>3</v>
      </c>
      <c r="F34" s="12">
        <v>15</v>
      </c>
      <c r="G34" s="12">
        <v>49</v>
      </c>
      <c r="H34" s="13">
        <v>1</v>
      </c>
      <c r="I34" s="13">
        <v>49</v>
      </c>
      <c r="J34" s="13">
        <v>15</v>
      </c>
      <c r="K34" s="13">
        <v>34</v>
      </c>
      <c r="L34" s="13"/>
      <c r="M34" s="13">
        <v>0</v>
      </c>
      <c r="N34" s="13">
        <v>0</v>
      </c>
      <c r="O34" s="13">
        <v>0</v>
      </c>
      <c r="P34" s="13"/>
      <c r="Q34" s="13">
        <v>0</v>
      </c>
      <c r="R34" s="13">
        <v>0</v>
      </c>
      <c r="S34" s="13">
        <v>0</v>
      </c>
      <c r="T34" s="13"/>
      <c r="U34" s="13">
        <v>0</v>
      </c>
      <c r="V34" s="13">
        <v>0</v>
      </c>
      <c r="W34" s="13">
        <v>0</v>
      </c>
      <c r="X34" s="13"/>
      <c r="Y34" s="13">
        <v>0</v>
      </c>
      <c r="Z34" s="13">
        <v>0</v>
      </c>
      <c r="AA34" s="13">
        <v>0</v>
      </c>
      <c r="AB34" s="13"/>
      <c r="AC34" s="13">
        <v>0</v>
      </c>
      <c r="AD34" s="13">
        <v>0</v>
      </c>
      <c r="AE34" s="13">
        <v>0</v>
      </c>
      <c r="AF34" s="13"/>
      <c r="AG34" s="13">
        <v>0</v>
      </c>
      <c r="AH34" s="13">
        <v>0</v>
      </c>
      <c r="AI34" s="13">
        <v>0</v>
      </c>
      <c r="AJ34" s="12" t="s">
        <v>199</v>
      </c>
      <c r="AK34">
        <v>95</v>
      </c>
    </row>
    <row r="35" spans="1:37" x14ac:dyDescent="0.35">
      <c r="A35" t="s">
        <v>54</v>
      </c>
      <c r="B35" s="2" t="s">
        <v>109</v>
      </c>
      <c r="C35" s="2" t="s">
        <v>167</v>
      </c>
      <c r="D35" s="12">
        <v>6</v>
      </c>
      <c r="E35" s="12">
        <v>3</v>
      </c>
      <c r="F35" s="12">
        <v>18</v>
      </c>
      <c r="G35" s="12">
        <v>70</v>
      </c>
      <c r="H35" s="13"/>
      <c r="I35" s="13">
        <v>0</v>
      </c>
      <c r="J35" s="13">
        <v>0</v>
      </c>
      <c r="K35" s="13">
        <v>0</v>
      </c>
      <c r="L35" s="13">
        <v>3</v>
      </c>
      <c r="M35" s="13">
        <v>210</v>
      </c>
      <c r="N35" s="13">
        <v>54</v>
      </c>
      <c r="O35" s="13">
        <v>156</v>
      </c>
      <c r="P35" s="13"/>
      <c r="Q35" s="13">
        <v>0</v>
      </c>
      <c r="R35" s="13">
        <v>0</v>
      </c>
      <c r="S35" s="13">
        <v>0</v>
      </c>
      <c r="T35" s="13"/>
      <c r="U35" s="13">
        <v>0</v>
      </c>
      <c r="V35" s="13">
        <v>0</v>
      </c>
      <c r="W35" s="13">
        <v>0</v>
      </c>
      <c r="X35" s="13"/>
      <c r="Y35" s="13">
        <v>0</v>
      </c>
      <c r="Z35" s="13">
        <v>0</v>
      </c>
      <c r="AA35" s="13">
        <v>0</v>
      </c>
      <c r="AB35" s="13"/>
      <c r="AC35" s="13">
        <v>0</v>
      </c>
      <c r="AD35" s="13">
        <v>0</v>
      </c>
      <c r="AE35" s="13">
        <v>0</v>
      </c>
      <c r="AF35" s="13"/>
      <c r="AG35" s="13">
        <v>0</v>
      </c>
      <c r="AH35" s="13">
        <v>0</v>
      </c>
      <c r="AI35" s="13">
        <v>0</v>
      </c>
      <c r="AJ35" s="12" t="s">
        <v>199</v>
      </c>
      <c r="AK35">
        <v>90</v>
      </c>
    </row>
    <row r="36" spans="1:37" x14ac:dyDescent="0.35">
      <c r="A36" t="s">
        <v>197</v>
      </c>
      <c r="B36" s="2" t="s">
        <v>107</v>
      </c>
      <c r="C36" s="2" t="s">
        <v>167</v>
      </c>
      <c r="D36" s="12">
        <v>10</v>
      </c>
      <c r="E36" s="12">
        <v>3</v>
      </c>
      <c r="F36" s="12">
        <v>30</v>
      </c>
      <c r="G36" s="12">
        <v>145</v>
      </c>
      <c r="H36" s="13">
        <v>2</v>
      </c>
      <c r="I36" s="13">
        <v>290</v>
      </c>
      <c r="J36" s="13">
        <v>60</v>
      </c>
      <c r="K36" s="13">
        <v>230</v>
      </c>
      <c r="L36" s="13"/>
      <c r="M36" s="13">
        <v>0</v>
      </c>
      <c r="N36" s="13">
        <v>0</v>
      </c>
      <c r="O36" s="13">
        <v>0</v>
      </c>
      <c r="P36" s="13"/>
      <c r="Q36" s="13">
        <v>0</v>
      </c>
      <c r="R36" s="13">
        <v>0</v>
      </c>
      <c r="S36" s="13">
        <v>0</v>
      </c>
      <c r="T36" s="13"/>
      <c r="U36" s="13">
        <v>0</v>
      </c>
      <c r="V36" s="13">
        <v>0</v>
      </c>
      <c r="W36" s="13">
        <v>0</v>
      </c>
      <c r="X36" s="13"/>
      <c r="Y36" s="13">
        <v>0</v>
      </c>
      <c r="Z36" s="13">
        <v>0</v>
      </c>
      <c r="AA36" s="13">
        <v>0</v>
      </c>
      <c r="AB36" s="13"/>
      <c r="AC36" s="13">
        <v>0</v>
      </c>
      <c r="AD36" s="13">
        <v>0</v>
      </c>
      <c r="AE36" s="13">
        <v>0</v>
      </c>
      <c r="AF36" s="13"/>
      <c r="AG36" s="13">
        <v>0</v>
      </c>
      <c r="AH36" s="13">
        <v>0</v>
      </c>
      <c r="AI36" s="13">
        <v>0</v>
      </c>
      <c r="AJ36" s="12" t="s">
        <v>199</v>
      </c>
      <c r="AK36">
        <v>100</v>
      </c>
    </row>
    <row r="37" spans="1:37" x14ac:dyDescent="0.35">
      <c r="A37" t="s">
        <v>26</v>
      </c>
      <c r="B37" s="2" t="s">
        <v>112</v>
      </c>
      <c r="C37" s="2" t="s">
        <v>167</v>
      </c>
      <c r="D37" s="12">
        <v>5.5</v>
      </c>
      <c r="E37" s="12">
        <v>3</v>
      </c>
      <c r="F37" s="12">
        <v>16.5</v>
      </c>
      <c r="G37" s="12">
        <v>99</v>
      </c>
      <c r="H37" s="13">
        <v>2</v>
      </c>
      <c r="I37" s="13">
        <v>198</v>
      </c>
      <c r="J37" s="13">
        <v>33</v>
      </c>
      <c r="K37" s="13">
        <v>165</v>
      </c>
      <c r="L37" s="13"/>
      <c r="M37" s="13">
        <v>0</v>
      </c>
      <c r="N37" s="13">
        <v>0</v>
      </c>
      <c r="O37" s="13">
        <v>0</v>
      </c>
      <c r="P37" s="13"/>
      <c r="Q37" s="13">
        <v>0</v>
      </c>
      <c r="R37" s="13">
        <v>0</v>
      </c>
      <c r="S37" s="13">
        <v>0</v>
      </c>
      <c r="T37" s="13"/>
      <c r="U37" s="13">
        <v>0</v>
      </c>
      <c r="V37" s="13">
        <v>0</v>
      </c>
      <c r="W37" s="13">
        <v>0</v>
      </c>
      <c r="X37" s="13"/>
      <c r="Y37" s="13">
        <v>0</v>
      </c>
      <c r="Z37" s="13">
        <v>0</v>
      </c>
      <c r="AA37" s="13">
        <v>0</v>
      </c>
      <c r="AB37" s="13"/>
      <c r="AC37" s="13">
        <v>0</v>
      </c>
      <c r="AD37" s="13">
        <v>0</v>
      </c>
      <c r="AE37" s="13">
        <v>0</v>
      </c>
      <c r="AF37" s="13"/>
      <c r="AG37" s="13">
        <v>0</v>
      </c>
      <c r="AH37" s="13">
        <v>0</v>
      </c>
      <c r="AI37" s="13">
        <v>0</v>
      </c>
      <c r="AJ37" s="12" t="s">
        <v>199</v>
      </c>
      <c r="AK37">
        <v>90</v>
      </c>
    </row>
    <row r="38" spans="1:37" x14ac:dyDescent="0.35">
      <c r="A38" t="s">
        <v>28</v>
      </c>
      <c r="B38" t="s">
        <v>147</v>
      </c>
      <c r="C38" t="s">
        <v>174</v>
      </c>
      <c r="D38" s="12">
        <v>40</v>
      </c>
      <c r="E38" s="12">
        <v>3.2</v>
      </c>
      <c r="F38" s="12">
        <v>128</v>
      </c>
      <c r="G38" s="12">
        <v>300</v>
      </c>
      <c r="H38" s="13"/>
      <c r="I38" s="13">
        <v>0</v>
      </c>
      <c r="J38" s="13">
        <v>0</v>
      </c>
      <c r="K38" s="13">
        <v>0</v>
      </c>
      <c r="L38" s="13">
        <v>5</v>
      </c>
      <c r="M38" s="13">
        <v>1500</v>
      </c>
      <c r="N38" s="13">
        <v>640</v>
      </c>
      <c r="O38" s="13">
        <v>860</v>
      </c>
      <c r="P38" s="13"/>
      <c r="Q38" s="13">
        <v>0</v>
      </c>
      <c r="R38" s="13">
        <v>0</v>
      </c>
      <c r="S38" s="13">
        <v>0</v>
      </c>
      <c r="T38" s="13"/>
      <c r="U38" s="13">
        <v>0</v>
      </c>
      <c r="V38" s="13">
        <v>0</v>
      </c>
      <c r="W38" s="13">
        <v>0</v>
      </c>
      <c r="X38" s="13"/>
      <c r="Y38" s="13">
        <v>0</v>
      </c>
      <c r="Z38" s="13">
        <v>0</v>
      </c>
      <c r="AA38" s="13">
        <v>0</v>
      </c>
      <c r="AB38" s="13"/>
      <c r="AC38" s="13">
        <v>0</v>
      </c>
      <c r="AD38" s="13">
        <v>0</v>
      </c>
      <c r="AE38" s="13">
        <v>0</v>
      </c>
      <c r="AF38" s="13"/>
      <c r="AG38" s="13">
        <v>0</v>
      </c>
      <c r="AH38" s="13">
        <v>0</v>
      </c>
      <c r="AI38" s="13">
        <v>0</v>
      </c>
      <c r="AJ38" s="12" t="s">
        <v>199</v>
      </c>
      <c r="AK38">
        <v>99</v>
      </c>
    </row>
    <row r="39" spans="1:37" x14ac:dyDescent="0.35">
      <c r="A39" t="s">
        <v>28</v>
      </c>
      <c r="B39" t="s">
        <v>147</v>
      </c>
      <c r="C39" t="s">
        <v>162</v>
      </c>
      <c r="D39" s="12">
        <v>40</v>
      </c>
      <c r="E39" s="12">
        <v>3</v>
      </c>
      <c r="F39" s="12">
        <v>120</v>
      </c>
      <c r="G39" s="12">
        <v>250</v>
      </c>
      <c r="H39" s="13"/>
      <c r="I39" s="13">
        <v>0</v>
      </c>
      <c r="J39" s="13">
        <v>0</v>
      </c>
      <c r="K39" s="13">
        <v>0</v>
      </c>
      <c r="L39" s="13">
        <v>5</v>
      </c>
      <c r="M39" s="13">
        <v>1250</v>
      </c>
      <c r="N39" s="13">
        <v>600</v>
      </c>
      <c r="O39" s="13">
        <v>650</v>
      </c>
      <c r="P39" s="13"/>
      <c r="Q39" s="13">
        <v>0</v>
      </c>
      <c r="R39" s="13">
        <v>0</v>
      </c>
      <c r="S39" s="13">
        <v>0</v>
      </c>
      <c r="T39" s="13"/>
      <c r="U39" s="13">
        <v>0</v>
      </c>
      <c r="V39" s="13">
        <v>0</v>
      </c>
      <c r="W39" s="13">
        <v>0</v>
      </c>
      <c r="X39" s="13"/>
      <c r="Y39" s="13">
        <v>0</v>
      </c>
      <c r="Z39" s="13">
        <v>0</v>
      </c>
      <c r="AA39" s="13">
        <v>0</v>
      </c>
      <c r="AB39" s="13"/>
      <c r="AC39" s="13">
        <v>0</v>
      </c>
      <c r="AD39" s="13">
        <v>0</v>
      </c>
      <c r="AE39" s="13">
        <v>0</v>
      </c>
      <c r="AF39" s="13"/>
      <c r="AG39" s="13">
        <v>0</v>
      </c>
      <c r="AH39" s="13">
        <v>0</v>
      </c>
      <c r="AI39" s="13">
        <v>0</v>
      </c>
      <c r="AJ39" s="12" t="s">
        <v>199</v>
      </c>
      <c r="AK39">
        <v>90</v>
      </c>
    </row>
    <row r="40" spans="1:37" x14ac:dyDescent="0.35">
      <c r="A40" t="s">
        <v>28</v>
      </c>
      <c r="B40" t="s">
        <v>147</v>
      </c>
      <c r="C40" t="s">
        <v>167</v>
      </c>
      <c r="D40" s="12">
        <v>40</v>
      </c>
      <c r="E40" s="12">
        <v>3</v>
      </c>
      <c r="F40" s="12">
        <v>120</v>
      </c>
      <c r="G40" s="12">
        <v>250</v>
      </c>
      <c r="H40" s="13"/>
      <c r="I40" s="13">
        <v>0</v>
      </c>
      <c r="J40" s="13">
        <v>0</v>
      </c>
      <c r="K40" s="13">
        <v>0</v>
      </c>
      <c r="L40" s="13">
        <v>5</v>
      </c>
      <c r="M40" s="13">
        <v>1250</v>
      </c>
      <c r="N40" s="13">
        <v>600</v>
      </c>
      <c r="O40" s="13">
        <v>650</v>
      </c>
      <c r="P40" s="13"/>
      <c r="Q40" s="13">
        <v>0</v>
      </c>
      <c r="R40" s="13">
        <v>0</v>
      </c>
      <c r="S40" s="13">
        <v>0</v>
      </c>
      <c r="T40" s="13"/>
      <c r="U40" s="13">
        <v>0</v>
      </c>
      <c r="V40" s="13">
        <v>0</v>
      </c>
      <c r="W40" s="13">
        <v>0</v>
      </c>
      <c r="X40" s="13"/>
      <c r="Y40" s="13">
        <v>0</v>
      </c>
      <c r="Z40" s="13">
        <v>0</v>
      </c>
      <c r="AA40" s="13">
        <v>0</v>
      </c>
      <c r="AB40" s="13"/>
      <c r="AC40" s="13">
        <v>0</v>
      </c>
      <c r="AD40" s="13">
        <v>0</v>
      </c>
      <c r="AE40" s="13">
        <v>0</v>
      </c>
      <c r="AF40" s="13"/>
      <c r="AG40" s="13">
        <v>0</v>
      </c>
      <c r="AH40" s="13">
        <v>0</v>
      </c>
      <c r="AI40" s="13">
        <v>0</v>
      </c>
      <c r="AJ40" s="12" t="s">
        <v>199</v>
      </c>
      <c r="AK40">
        <v>98</v>
      </c>
    </row>
    <row r="41" spans="1:37" x14ac:dyDescent="0.35">
      <c r="A41" t="s">
        <v>29</v>
      </c>
      <c r="B41" t="s">
        <v>148</v>
      </c>
      <c r="C41" t="s">
        <v>174</v>
      </c>
      <c r="D41" s="12">
        <v>47</v>
      </c>
      <c r="E41" s="12">
        <v>3.2</v>
      </c>
      <c r="F41" s="12">
        <v>150.4</v>
      </c>
      <c r="G41" s="12">
        <v>400</v>
      </c>
      <c r="H41" s="13"/>
      <c r="I41" s="13">
        <v>0</v>
      </c>
      <c r="J41" s="13">
        <v>0</v>
      </c>
      <c r="K41" s="13">
        <v>0</v>
      </c>
      <c r="L41" s="13">
        <v>1</v>
      </c>
      <c r="M41" s="13">
        <v>400</v>
      </c>
      <c r="N41" s="13">
        <v>150.4</v>
      </c>
      <c r="O41" s="13">
        <v>249.6</v>
      </c>
      <c r="P41" s="13"/>
      <c r="Q41" s="13">
        <v>0</v>
      </c>
      <c r="R41" s="13">
        <v>0</v>
      </c>
      <c r="S41" s="13">
        <v>0</v>
      </c>
      <c r="T41" s="13"/>
      <c r="U41" s="13">
        <v>0</v>
      </c>
      <c r="V41" s="13">
        <v>0</v>
      </c>
      <c r="W41" s="13">
        <v>0</v>
      </c>
      <c r="X41" s="13"/>
      <c r="Y41" s="13">
        <v>0</v>
      </c>
      <c r="Z41" s="13">
        <v>0</v>
      </c>
      <c r="AA41" s="13">
        <v>0</v>
      </c>
      <c r="AB41" s="13"/>
      <c r="AC41" s="13">
        <v>0</v>
      </c>
      <c r="AD41" s="13">
        <v>0</v>
      </c>
      <c r="AE41" s="13">
        <v>0</v>
      </c>
      <c r="AF41" s="13"/>
      <c r="AG41" s="13">
        <v>0</v>
      </c>
      <c r="AH41" s="13">
        <v>0</v>
      </c>
      <c r="AI41" s="13">
        <v>0</v>
      </c>
      <c r="AJ41" s="12" t="s">
        <v>199</v>
      </c>
      <c r="AK41">
        <v>90</v>
      </c>
    </row>
    <row r="42" spans="1:37" x14ac:dyDescent="0.35">
      <c r="A42" t="s">
        <v>29</v>
      </c>
      <c r="B42" t="s">
        <v>148</v>
      </c>
      <c r="C42" t="s">
        <v>167</v>
      </c>
      <c r="D42" s="12">
        <v>47</v>
      </c>
      <c r="E42" s="12">
        <v>3</v>
      </c>
      <c r="F42" s="12">
        <v>141</v>
      </c>
      <c r="G42" s="12">
        <v>370</v>
      </c>
      <c r="H42" s="13">
        <v>2</v>
      </c>
      <c r="I42" s="13">
        <v>740</v>
      </c>
      <c r="J42" s="13">
        <v>282</v>
      </c>
      <c r="K42" s="13">
        <v>458</v>
      </c>
      <c r="L42" s="13"/>
      <c r="M42" s="13">
        <v>0</v>
      </c>
      <c r="N42" s="13">
        <v>0</v>
      </c>
      <c r="O42" s="13">
        <v>0</v>
      </c>
      <c r="P42" s="13"/>
      <c r="Q42" s="13">
        <v>0</v>
      </c>
      <c r="R42" s="13">
        <v>0</v>
      </c>
      <c r="S42" s="13">
        <v>0</v>
      </c>
      <c r="T42" s="13"/>
      <c r="U42" s="13">
        <v>0</v>
      </c>
      <c r="V42" s="13">
        <v>0</v>
      </c>
      <c r="W42" s="13">
        <v>0</v>
      </c>
      <c r="X42" s="13"/>
      <c r="Y42" s="13">
        <v>0</v>
      </c>
      <c r="Z42" s="13">
        <v>0</v>
      </c>
      <c r="AA42" s="13">
        <v>0</v>
      </c>
      <c r="AB42" s="13"/>
      <c r="AC42" s="13">
        <v>0</v>
      </c>
      <c r="AD42" s="13">
        <v>0</v>
      </c>
      <c r="AE42" s="13">
        <v>0</v>
      </c>
      <c r="AF42" s="13"/>
      <c r="AG42" s="13">
        <v>0</v>
      </c>
      <c r="AH42" s="13">
        <v>0</v>
      </c>
      <c r="AI42" s="13">
        <v>0</v>
      </c>
      <c r="AJ42" s="12" t="s">
        <v>199</v>
      </c>
      <c r="AK42">
        <v>99</v>
      </c>
    </row>
    <row r="43" spans="1:37" x14ac:dyDescent="0.35">
      <c r="A43" t="s">
        <v>31</v>
      </c>
      <c r="B43" t="s">
        <v>149</v>
      </c>
      <c r="C43" t="s">
        <v>174</v>
      </c>
      <c r="D43" s="12">
        <v>60</v>
      </c>
      <c r="E43" s="12">
        <v>3.2</v>
      </c>
      <c r="F43" s="12">
        <v>192</v>
      </c>
      <c r="G43" s="12">
        <v>650</v>
      </c>
      <c r="H43" s="13">
        <v>5</v>
      </c>
      <c r="I43" s="13">
        <v>3250</v>
      </c>
      <c r="J43" s="13">
        <v>960</v>
      </c>
      <c r="K43" s="13">
        <v>2290</v>
      </c>
      <c r="L43" s="13"/>
      <c r="M43" s="13">
        <v>0</v>
      </c>
      <c r="N43" s="13">
        <v>0</v>
      </c>
      <c r="O43" s="13">
        <v>0</v>
      </c>
      <c r="P43" s="13"/>
      <c r="Q43" s="13">
        <v>0</v>
      </c>
      <c r="R43" s="13">
        <v>0</v>
      </c>
      <c r="S43" s="13">
        <v>0</v>
      </c>
      <c r="T43" s="13"/>
      <c r="U43" s="13">
        <v>0</v>
      </c>
      <c r="V43" s="13">
        <v>0</v>
      </c>
      <c r="W43" s="13">
        <v>0</v>
      </c>
      <c r="X43" s="13"/>
      <c r="Y43" s="13">
        <v>0</v>
      </c>
      <c r="Z43" s="13">
        <v>0</v>
      </c>
      <c r="AA43" s="13">
        <v>0</v>
      </c>
      <c r="AB43" s="13"/>
      <c r="AC43" s="13">
        <v>0</v>
      </c>
      <c r="AD43" s="13">
        <v>0</v>
      </c>
      <c r="AE43" s="13">
        <v>0</v>
      </c>
      <c r="AF43" s="13"/>
      <c r="AG43" s="13">
        <v>0</v>
      </c>
      <c r="AH43" s="13">
        <v>0</v>
      </c>
      <c r="AI43" s="13">
        <v>0</v>
      </c>
      <c r="AJ43" s="12" t="s">
        <v>199</v>
      </c>
      <c r="AK43">
        <v>99</v>
      </c>
    </row>
    <row r="44" spans="1:37" x14ac:dyDescent="0.35">
      <c r="A44" t="s">
        <v>33</v>
      </c>
      <c r="B44" t="s">
        <v>150</v>
      </c>
      <c r="C44" t="s">
        <v>162</v>
      </c>
      <c r="D44" s="12">
        <v>40</v>
      </c>
      <c r="E44" s="12">
        <v>3</v>
      </c>
      <c r="F44" s="12">
        <v>120</v>
      </c>
      <c r="G44" s="12">
        <v>260</v>
      </c>
      <c r="H44" s="13">
        <v>1</v>
      </c>
      <c r="I44" s="13">
        <v>260</v>
      </c>
      <c r="J44" s="13">
        <v>120</v>
      </c>
      <c r="K44" s="13">
        <v>140</v>
      </c>
      <c r="L44" s="13"/>
      <c r="M44" s="13">
        <v>0</v>
      </c>
      <c r="N44" s="13">
        <v>0</v>
      </c>
      <c r="O44" s="13">
        <v>0</v>
      </c>
      <c r="P44" s="13"/>
      <c r="Q44" s="13">
        <v>0</v>
      </c>
      <c r="R44" s="13">
        <v>0</v>
      </c>
      <c r="S44" s="13">
        <v>0</v>
      </c>
      <c r="T44" s="13"/>
      <c r="U44" s="13">
        <v>0</v>
      </c>
      <c r="V44" s="13">
        <v>0</v>
      </c>
      <c r="W44" s="13">
        <v>0</v>
      </c>
      <c r="X44" s="13"/>
      <c r="Y44" s="13">
        <v>0</v>
      </c>
      <c r="Z44" s="13">
        <v>0</v>
      </c>
      <c r="AA44" s="13">
        <v>0</v>
      </c>
      <c r="AB44" s="13"/>
      <c r="AC44" s="13">
        <v>0</v>
      </c>
      <c r="AD44" s="13">
        <v>0</v>
      </c>
      <c r="AE44" s="13">
        <v>0</v>
      </c>
      <c r="AF44" s="13"/>
      <c r="AG44" s="13">
        <v>0</v>
      </c>
      <c r="AH44" s="13">
        <v>0</v>
      </c>
      <c r="AI44" s="13">
        <v>0</v>
      </c>
      <c r="AJ44" s="12" t="s">
        <v>199</v>
      </c>
      <c r="AK44">
        <v>92</v>
      </c>
    </row>
    <row r="45" spans="1:37" x14ac:dyDescent="0.35">
      <c r="A45" t="s">
        <v>33</v>
      </c>
      <c r="B45" t="s">
        <v>150</v>
      </c>
      <c r="C45" t="s">
        <v>174</v>
      </c>
      <c r="D45" s="12">
        <v>40</v>
      </c>
      <c r="E45" s="12">
        <v>3.2</v>
      </c>
      <c r="F45" s="12">
        <v>128</v>
      </c>
      <c r="G45" s="12">
        <v>290</v>
      </c>
      <c r="H45" s="13">
        <v>5</v>
      </c>
      <c r="I45" s="13">
        <v>1450</v>
      </c>
      <c r="J45" s="13">
        <v>640</v>
      </c>
      <c r="K45" s="13">
        <v>810</v>
      </c>
      <c r="L45" s="13"/>
      <c r="M45" s="13">
        <v>0</v>
      </c>
      <c r="N45" s="13">
        <v>0</v>
      </c>
      <c r="O45" s="13">
        <v>0</v>
      </c>
      <c r="P45" s="13"/>
      <c r="Q45" s="13">
        <v>0</v>
      </c>
      <c r="R45" s="13">
        <v>0</v>
      </c>
      <c r="S45" s="13">
        <v>0</v>
      </c>
      <c r="T45" s="13"/>
      <c r="U45" s="13">
        <v>0</v>
      </c>
      <c r="V45" s="13">
        <v>0</v>
      </c>
      <c r="W45" s="13">
        <v>0</v>
      </c>
      <c r="X45" s="13"/>
      <c r="Y45" s="13">
        <v>0</v>
      </c>
      <c r="Z45" s="13">
        <v>0</v>
      </c>
      <c r="AA45" s="13">
        <v>0</v>
      </c>
      <c r="AB45" s="13"/>
      <c r="AC45" s="13">
        <v>0</v>
      </c>
      <c r="AD45" s="13">
        <v>0</v>
      </c>
      <c r="AE45" s="13">
        <v>0</v>
      </c>
      <c r="AF45" s="13"/>
      <c r="AG45" s="13">
        <v>0</v>
      </c>
      <c r="AH45" s="13">
        <v>0</v>
      </c>
      <c r="AI45" s="13">
        <v>0</v>
      </c>
      <c r="AJ45" s="12" t="s">
        <v>199</v>
      </c>
      <c r="AK45">
        <v>95</v>
      </c>
    </row>
    <row r="46" spans="1:37" x14ac:dyDescent="0.35">
      <c r="A46" t="s">
        <v>33</v>
      </c>
      <c r="B46" t="s">
        <v>150</v>
      </c>
      <c r="C46" t="s">
        <v>191</v>
      </c>
      <c r="D46" s="12">
        <v>40</v>
      </c>
      <c r="E46" s="12">
        <v>3.2</v>
      </c>
      <c r="F46" s="12">
        <v>128</v>
      </c>
      <c r="G46" s="12">
        <v>290</v>
      </c>
      <c r="H46" s="13"/>
      <c r="I46" s="13">
        <v>0</v>
      </c>
      <c r="J46" s="13">
        <v>0</v>
      </c>
      <c r="K46" s="13">
        <v>0</v>
      </c>
      <c r="L46" s="13">
        <v>1</v>
      </c>
      <c r="M46" s="13">
        <v>290</v>
      </c>
      <c r="N46" s="13">
        <v>128</v>
      </c>
      <c r="O46" s="13">
        <v>162</v>
      </c>
      <c r="P46" s="13"/>
      <c r="Q46" s="13">
        <v>0</v>
      </c>
      <c r="R46" s="13">
        <v>0</v>
      </c>
      <c r="S46" s="13">
        <v>0</v>
      </c>
      <c r="T46" s="13"/>
      <c r="U46" s="13">
        <v>0</v>
      </c>
      <c r="V46" s="13">
        <v>0</v>
      </c>
      <c r="W46" s="13">
        <v>0</v>
      </c>
      <c r="X46" s="13"/>
      <c r="Y46" s="13">
        <v>0</v>
      </c>
      <c r="Z46" s="13">
        <v>0</v>
      </c>
      <c r="AA46" s="13">
        <v>0</v>
      </c>
      <c r="AB46" s="13"/>
      <c r="AC46" s="13">
        <v>0</v>
      </c>
      <c r="AD46" s="13">
        <v>0</v>
      </c>
      <c r="AE46" s="13">
        <v>0</v>
      </c>
      <c r="AF46" s="13"/>
      <c r="AG46" s="13">
        <v>0</v>
      </c>
      <c r="AH46" s="13">
        <v>0</v>
      </c>
      <c r="AI46" s="13">
        <v>0</v>
      </c>
      <c r="AJ46" s="12" t="s">
        <v>199</v>
      </c>
      <c r="AK46">
        <v>90</v>
      </c>
    </row>
    <row r="47" spans="1:37" x14ac:dyDescent="0.35">
      <c r="A47" t="s">
        <v>34</v>
      </c>
      <c r="B47" t="s">
        <v>151</v>
      </c>
      <c r="C47" t="s">
        <v>174</v>
      </c>
      <c r="D47" s="12">
        <v>47</v>
      </c>
      <c r="E47" s="12">
        <v>3.2</v>
      </c>
      <c r="F47" s="12">
        <v>150.4</v>
      </c>
      <c r="G47" s="12">
        <v>370</v>
      </c>
      <c r="H47" s="13"/>
      <c r="I47" s="13">
        <v>0</v>
      </c>
      <c r="J47" s="13">
        <v>0</v>
      </c>
      <c r="K47" s="13">
        <v>0</v>
      </c>
      <c r="L47" s="13">
        <v>1</v>
      </c>
      <c r="M47" s="13">
        <v>370</v>
      </c>
      <c r="N47" s="13">
        <v>150.4</v>
      </c>
      <c r="O47" s="13">
        <v>219.6</v>
      </c>
      <c r="P47" s="13"/>
      <c r="Q47" s="13">
        <v>0</v>
      </c>
      <c r="R47" s="13">
        <v>0</v>
      </c>
      <c r="S47" s="13">
        <v>0</v>
      </c>
      <c r="T47" s="13"/>
      <c r="U47" s="13">
        <v>0</v>
      </c>
      <c r="V47" s="13">
        <v>0</v>
      </c>
      <c r="W47" s="13">
        <v>0</v>
      </c>
      <c r="X47" s="13"/>
      <c r="Y47" s="13">
        <v>0</v>
      </c>
      <c r="Z47" s="13">
        <v>0</v>
      </c>
      <c r="AA47" s="13">
        <v>0</v>
      </c>
      <c r="AB47" s="13"/>
      <c r="AC47" s="13">
        <v>0</v>
      </c>
      <c r="AD47" s="13">
        <v>0</v>
      </c>
      <c r="AE47" s="13">
        <v>0</v>
      </c>
      <c r="AF47" s="13"/>
      <c r="AG47" s="13">
        <v>0</v>
      </c>
      <c r="AH47" s="13">
        <v>0</v>
      </c>
      <c r="AI47" s="13">
        <v>0</v>
      </c>
      <c r="AJ47" s="12" t="s">
        <v>199</v>
      </c>
      <c r="AK47">
        <v>93</v>
      </c>
    </row>
    <row r="48" spans="1:37" x14ac:dyDescent="0.35">
      <c r="A48" t="s">
        <v>35</v>
      </c>
      <c r="B48" t="s">
        <v>152</v>
      </c>
      <c r="C48" t="s">
        <v>174</v>
      </c>
      <c r="D48" s="12">
        <v>55</v>
      </c>
      <c r="E48" s="12">
        <v>3.2</v>
      </c>
      <c r="F48" s="12">
        <v>176</v>
      </c>
      <c r="G48" s="12">
        <v>500</v>
      </c>
      <c r="H48" s="13"/>
      <c r="I48" s="13">
        <v>0</v>
      </c>
      <c r="J48" s="13">
        <v>0</v>
      </c>
      <c r="K48" s="13">
        <v>0</v>
      </c>
      <c r="L48" s="13">
        <v>1</v>
      </c>
      <c r="M48" s="13">
        <v>500</v>
      </c>
      <c r="N48" s="13">
        <v>176</v>
      </c>
      <c r="O48" s="13">
        <v>324</v>
      </c>
      <c r="P48" s="13"/>
      <c r="Q48" s="13">
        <v>0</v>
      </c>
      <c r="R48" s="13">
        <v>0</v>
      </c>
      <c r="S48" s="13">
        <v>0</v>
      </c>
      <c r="T48" s="13"/>
      <c r="U48" s="13">
        <v>0</v>
      </c>
      <c r="V48" s="13">
        <v>0</v>
      </c>
      <c r="W48" s="13">
        <v>0</v>
      </c>
      <c r="X48" s="13"/>
      <c r="Y48" s="13">
        <v>0</v>
      </c>
      <c r="Z48" s="13">
        <v>0</v>
      </c>
      <c r="AA48" s="13">
        <v>0</v>
      </c>
      <c r="AB48" s="13"/>
      <c r="AC48" s="13">
        <v>0</v>
      </c>
      <c r="AD48" s="13">
        <v>0</v>
      </c>
      <c r="AE48" s="13">
        <v>0</v>
      </c>
      <c r="AF48" s="13"/>
      <c r="AG48" s="13">
        <v>0</v>
      </c>
      <c r="AH48" s="13">
        <v>0</v>
      </c>
      <c r="AI48" s="13">
        <v>0</v>
      </c>
      <c r="AJ48" s="12" t="s">
        <v>199</v>
      </c>
      <c r="AK48">
        <v>93</v>
      </c>
    </row>
    <row r="51" spans="11:17" x14ac:dyDescent="0.35">
      <c r="K51" t="s">
        <v>250</v>
      </c>
      <c r="L51" t="s">
        <v>249</v>
      </c>
      <c r="M51" t="s">
        <v>248</v>
      </c>
      <c r="N51" t="s">
        <v>247</v>
      </c>
      <c r="O51" t="s">
        <v>246</v>
      </c>
      <c r="P51" t="s">
        <v>245</v>
      </c>
      <c r="Q51" t="s">
        <v>244</v>
      </c>
    </row>
    <row r="52" spans="11:17" x14ac:dyDescent="0.35"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119292</v>
      </c>
      <c r="Q52" s="23">
        <v>187297</v>
      </c>
    </row>
    <row r="54" spans="11:17" x14ac:dyDescent="0.35">
      <c r="L54">
        <v>2006</v>
      </c>
      <c r="M54" s="23">
        <v>0</v>
      </c>
    </row>
    <row r="55" spans="11:17" x14ac:dyDescent="0.35">
      <c r="L55">
        <v>2007</v>
      </c>
      <c r="M55" s="23">
        <v>0</v>
      </c>
    </row>
    <row r="56" spans="11:17" x14ac:dyDescent="0.35">
      <c r="L56">
        <v>2008</v>
      </c>
      <c r="M56" s="23">
        <v>0</v>
      </c>
    </row>
    <row r="57" spans="11:17" x14ac:dyDescent="0.35">
      <c r="L57">
        <v>2009</v>
      </c>
      <c r="M57" s="23">
        <v>0</v>
      </c>
    </row>
    <row r="58" spans="11:17" x14ac:dyDescent="0.35">
      <c r="L58">
        <v>2010</v>
      </c>
      <c r="M58" s="23">
        <v>0</v>
      </c>
    </row>
    <row r="59" spans="11:17" x14ac:dyDescent="0.35">
      <c r="L59">
        <v>2011</v>
      </c>
      <c r="M59" s="23">
        <v>119292</v>
      </c>
    </row>
    <row r="60" spans="11:17" x14ac:dyDescent="0.35">
      <c r="L60">
        <v>2012</v>
      </c>
      <c r="M60" s="23">
        <v>187297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FBF8-40AF-493B-BE98-6B879726BDCE}">
  <dimension ref="A1:E8"/>
  <sheetViews>
    <sheetView zoomScaleNormal="100" workbookViewId="0">
      <selection activeCell="M3" sqref="M3"/>
    </sheetView>
  </sheetViews>
  <sheetFormatPr defaultColWidth="8.81640625" defaultRowHeight="14.5" x14ac:dyDescent="0.35"/>
  <cols>
    <col min="1" max="1" width="9.81640625" customWidth="1"/>
    <col min="2" max="2" width="8.81640625" bestFit="1" customWidth="1"/>
    <col min="3" max="3" width="9.81640625" customWidth="1"/>
    <col min="4" max="5" width="23.6328125" customWidth="1"/>
  </cols>
  <sheetData>
    <row r="1" spans="1:5" x14ac:dyDescent="0.35">
      <c r="A1" t="s">
        <v>284</v>
      </c>
      <c r="B1" t="s">
        <v>275</v>
      </c>
      <c r="C1" t="s">
        <v>285</v>
      </c>
      <c r="D1" t="s">
        <v>286</v>
      </c>
      <c r="E1" t="s">
        <v>287</v>
      </c>
    </row>
    <row r="2" spans="1:5" x14ac:dyDescent="0.35">
      <c r="A2">
        <v>2010</v>
      </c>
      <c r="B2">
        <v>0</v>
      </c>
    </row>
    <row r="3" spans="1:5" x14ac:dyDescent="0.35">
      <c r="A3">
        <v>2011</v>
      </c>
      <c r="B3">
        <v>119292</v>
      </c>
    </row>
    <row r="4" spans="1:5" x14ac:dyDescent="0.35">
      <c r="A4">
        <v>2012</v>
      </c>
      <c r="B4">
        <v>187297</v>
      </c>
      <c r="C4">
        <v>187297</v>
      </c>
      <c r="D4" s="24">
        <v>187297</v>
      </c>
      <c r="E4" s="24">
        <v>187297</v>
      </c>
    </row>
    <row r="5" spans="1:5" x14ac:dyDescent="0.35">
      <c r="A5">
        <v>2013</v>
      </c>
      <c r="C5">
        <f>_xlfn.FORECAST.ETS(A5,$B$2:$B$4,$A$2:$A$4,1,1)</f>
        <v>287571.75475650001</v>
      </c>
      <c r="D5" s="24">
        <f>C5-_xlfn.FORECAST.ETS.CONFINT(A5,$B$2:$B$4,$A$2:$A$4,0.95,1,1)</f>
        <v>257984.94710453833</v>
      </c>
      <c r="E5" s="24">
        <f>C5+_xlfn.FORECAST.ETS.CONFINT(A5,$B$2:$B$4,$A$2:$A$4,0.95,1,1)</f>
        <v>317158.5624084617</v>
      </c>
    </row>
    <row r="6" spans="1:5" x14ac:dyDescent="0.35">
      <c r="A6">
        <v>2014</v>
      </c>
      <c r="C6">
        <f>_xlfn.FORECAST.ETS(A6,$B$2:$B$4,$A$2:$A$4,1,1)</f>
        <v>383253.75866300002</v>
      </c>
      <c r="D6" s="24">
        <f>C6-_xlfn.FORECAST.ETS.CONFINT(A6,$B$2:$B$4,$A$2:$A$4,0.95,1,1)</f>
        <v>353086.80525003636</v>
      </c>
      <c r="E6" s="24">
        <f>C6+_xlfn.FORECAST.ETS.CONFINT(A6,$B$2:$B$4,$A$2:$A$4,0.95,1,1)</f>
        <v>413420.71207596367</v>
      </c>
    </row>
    <row r="7" spans="1:5" x14ac:dyDescent="0.35">
      <c r="A7">
        <v>2015</v>
      </c>
      <c r="C7">
        <f>_xlfn.FORECAST.ETS(A7,$B$2:$B$4,$A$2:$A$4,1,1)</f>
        <v>478935.76256950002</v>
      </c>
      <c r="D7" s="24">
        <f>C7-_xlfn.FORECAST.ETS.CONFINT(A7,$B$2:$B$4,$A$2:$A$4,0.95,1,1)</f>
        <v>447506.75921996153</v>
      </c>
      <c r="E7" s="24">
        <f>C7+_xlfn.FORECAST.ETS.CONFINT(A7,$B$2:$B$4,$A$2:$A$4,0.95,1,1)</f>
        <v>510364.7659190385</v>
      </c>
    </row>
    <row r="8" spans="1:5" x14ac:dyDescent="0.35">
      <c r="A8">
        <v>2016</v>
      </c>
      <c r="C8">
        <f>_xlfn.FORECAST.ETS(A8,$B$2:$B$4,$A$2:$A$4,1,1)</f>
        <v>574617.76647599996</v>
      </c>
      <c r="D8" s="24">
        <f>C8-_xlfn.FORECAST.ETS.CONFINT(A8,$B$2:$B$4,$A$2:$A$4,0.95,1,1)</f>
        <v>541065.56997808686</v>
      </c>
      <c r="E8" s="24">
        <f>C8+_xlfn.FORECAST.ETS.CONFINT(A8,$B$2:$B$4,$A$2:$A$4,0.95,1,1)</f>
        <v>608169.96297391306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57"/>
  <sheetViews>
    <sheetView zoomScaleNormal="100" workbookViewId="0">
      <selection activeCell="S33" sqref="S33"/>
    </sheetView>
  </sheetViews>
  <sheetFormatPr defaultColWidth="8.81640625" defaultRowHeight="14.5" x14ac:dyDescent="0.35"/>
  <cols>
    <col min="2" max="2" width="19.1796875" customWidth="1"/>
    <col min="6" max="6" width="9.453125" customWidth="1"/>
    <col min="7" max="7" width="10.453125" customWidth="1"/>
    <col min="8" max="8" width="10.81640625" customWidth="1"/>
  </cols>
  <sheetData>
    <row r="2" spans="2:2" x14ac:dyDescent="0.35">
      <c r="B2" t="s">
        <v>200</v>
      </c>
    </row>
    <row r="3" spans="2:2" x14ac:dyDescent="0.35">
      <c r="B3" t="s">
        <v>201</v>
      </c>
    </row>
    <row r="4" spans="2:2" x14ac:dyDescent="0.35">
      <c r="B4" t="s">
        <v>204</v>
      </c>
    </row>
    <row r="5" spans="2:2" x14ac:dyDescent="0.35">
      <c r="B5" t="s">
        <v>205</v>
      </c>
    </row>
    <row r="7" spans="2:2" x14ac:dyDescent="0.35">
      <c r="B7" t="s">
        <v>202</v>
      </c>
    </row>
    <row r="20" spans="1:8" x14ac:dyDescent="0.35">
      <c r="A20" s="17"/>
    </row>
    <row r="22" spans="1:8" x14ac:dyDescent="0.35">
      <c r="B22" s="7" t="s">
        <v>206</v>
      </c>
      <c r="F22" s="7" t="s">
        <v>203</v>
      </c>
    </row>
    <row r="23" spans="1:8" x14ac:dyDescent="0.35">
      <c r="B23" s="16" t="s">
        <v>156</v>
      </c>
      <c r="C23" s="16" t="s">
        <v>163</v>
      </c>
      <c r="F23" s="29" t="s">
        <v>309</v>
      </c>
      <c r="G23" s="30" t="s">
        <v>154</v>
      </c>
      <c r="H23" s="31" t="s">
        <v>155</v>
      </c>
    </row>
    <row r="24" spans="1:8" x14ac:dyDescent="0.35">
      <c r="B24" s="14" t="s">
        <v>165</v>
      </c>
      <c r="C24" s="15">
        <v>3</v>
      </c>
      <c r="F24" s="27" t="s">
        <v>176</v>
      </c>
      <c r="G24" s="15">
        <v>3</v>
      </c>
      <c r="H24" s="28">
        <v>10</v>
      </c>
    </row>
    <row r="25" spans="1:8" x14ac:dyDescent="0.35">
      <c r="B25" s="14" t="s">
        <v>157</v>
      </c>
      <c r="C25" s="15">
        <v>2.8</v>
      </c>
      <c r="F25" s="27" t="s">
        <v>177</v>
      </c>
      <c r="G25" s="15">
        <v>8</v>
      </c>
      <c r="H25" s="28">
        <v>11</v>
      </c>
    </row>
    <row r="26" spans="1:8" x14ac:dyDescent="0.35">
      <c r="B26" s="14" t="s">
        <v>192</v>
      </c>
      <c r="C26" s="15">
        <v>3</v>
      </c>
      <c r="F26" s="27" t="s">
        <v>178</v>
      </c>
      <c r="G26" s="15">
        <v>13</v>
      </c>
      <c r="H26" s="28">
        <v>8</v>
      </c>
    </row>
    <row r="27" spans="1:8" x14ac:dyDescent="0.35">
      <c r="B27" s="14" t="s">
        <v>167</v>
      </c>
      <c r="C27" s="15">
        <v>3</v>
      </c>
      <c r="F27" s="27" t="s">
        <v>179</v>
      </c>
      <c r="G27" s="15">
        <v>18</v>
      </c>
      <c r="H27" s="28">
        <v>4</v>
      </c>
    </row>
    <row r="28" spans="1:8" x14ac:dyDescent="0.35">
      <c r="B28" s="14" t="s">
        <v>190</v>
      </c>
      <c r="C28" s="15">
        <v>3.2</v>
      </c>
      <c r="F28" s="27" t="s">
        <v>180</v>
      </c>
      <c r="G28" s="15">
        <v>18</v>
      </c>
      <c r="H28" s="28">
        <v>2</v>
      </c>
    </row>
    <row r="29" spans="1:8" x14ac:dyDescent="0.35">
      <c r="B29" s="14" t="s">
        <v>191</v>
      </c>
      <c r="C29" s="15">
        <v>3.2</v>
      </c>
      <c r="F29" s="27" t="s">
        <v>181</v>
      </c>
      <c r="G29" s="15">
        <v>15</v>
      </c>
      <c r="H29" s="28">
        <v>3</v>
      </c>
    </row>
    <row r="30" spans="1:8" x14ac:dyDescent="0.35">
      <c r="B30" s="14" t="s">
        <v>169</v>
      </c>
      <c r="C30" s="15">
        <v>3</v>
      </c>
      <c r="F30" s="27" t="s">
        <v>182</v>
      </c>
      <c r="G30" s="15">
        <v>10</v>
      </c>
      <c r="H30" s="28">
        <v>7</v>
      </c>
    </row>
    <row r="31" spans="1:8" x14ac:dyDescent="0.35">
      <c r="B31" s="14" t="s">
        <v>174</v>
      </c>
      <c r="C31" s="15">
        <v>3.2</v>
      </c>
      <c r="F31" s="27" t="s">
        <v>183</v>
      </c>
      <c r="G31" s="15">
        <v>8</v>
      </c>
      <c r="H31" s="28">
        <v>7</v>
      </c>
    </row>
    <row r="32" spans="1:8" x14ac:dyDescent="0.35">
      <c r="B32" s="14" t="s">
        <v>175</v>
      </c>
      <c r="C32" s="15">
        <v>3.2</v>
      </c>
      <c r="F32" s="27" t="s">
        <v>184</v>
      </c>
      <c r="G32" s="15">
        <v>3</v>
      </c>
      <c r="H32" s="28">
        <v>8</v>
      </c>
    </row>
    <row r="33" spans="2:9" x14ac:dyDescent="0.35">
      <c r="B33" s="14" t="s">
        <v>173</v>
      </c>
      <c r="C33" s="15">
        <v>3.2</v>
      </c>
      <c r="F33" s="27" t="s">
        <v>185</v>
      </c>
      <c r="G33" s="15">
        <v>2</v>
      </c>
      <c r="H33" s="28">
        <v>13</v>
      </c>
    </row>
    <row r="34" spans="2:9" x14ac:dyDescent="0.35">
      <c r="B34" s="14" t="s">
        <v>168</v>
      </c>
      <c r="C34" s="15">
        <v>3</v>
      </c>
      <c r="F34" s="27" t="s">
        <v>186</v>
      </c>
      <c r="G34" s="15">
        <v>1</v>
      </c>
      <c r="H34" s="28">
        <v>15</v>
      </c>
    </row>
    <row r="35" spans="2:9" x14ac:dyDescent="0.35">
      <c r="B35" s="14" t="s">
        <v>159</v>
      </c>
      <c r="C35" s="15">
        <v>3</v>
      </c>
      <c r="F35" s="32" t="s">
        <v>187</v>
      </c>
      <c r="G35" s="33">
        <v>1</v>
      </c>
      <c r="H35" s="34">
        <v>12</v>
      </c>
    </row>
    <row r="36" spans="2:9" x14ac:dyDescent="0.35">
      <c r="B36" s="14" t="s">
        <v>171</v>
      </c>
      <c r="C36" s="15">
        <v>3.2</v>
      </c>
      <c r="F36" s="14" t="s">
        <v>188</v>
      </c>
      <c r="G36" s="15">
        <f>SUM(G24:G35)</f>
        <v>100</v>
      </c>
      <c r="H36" s="15">
        <f>SUM(H24:H35)</f>
        <v>100</v>
      </c>
    </row>
    <row r="37" spans="2:9" x14ac:dyDescent="0.35">
      <c r="B37" s="14" t="s">
        <v>162</v>
      </c>
      <c r="C37" s="15">
        <v>3</v>
      </c>
    </row>
    <row r="38" spans="2:9" x14ac:dyDescent="0.35">
      <c r="B38" s="14" t="s">
        <v>158</v>
      </c>
      <c r="C38" s="15">
        <v>3</v>
      </c>
    </row>
    <row r="39" spans="2:9" x14ac:dyDescent="0.35">
      <c r="B39" s="14" t="s">
        <v>166</v>
      </c>
      <c r="C39" s="15">
        <v>3</v>
      </c>
    </row>
    <row r="40" spans="2:9" x14ac:dyDescent="0.35">
      <c r="B40" s="14" t="s">
        <v>172</v>
      </c>
      <c r="C40" s="15">
        <v>3</v>
      </c>
    </row>
    <row r="41" spans="2:9" x14ac:dyDescent="0.35">
      <c r="B41" s="14" t="s">
        <v>164</v>
      </c>
      <c r="C41" s="15">
        <v>3</v>
      </c>
    </row>
    <row r="42" spans="2:9" x14ac:dyDescent="0.35">
      <c r="B42" s="14" t="s">
        <v>170</v>
      </c>
      <c r="C42" s="15">
        <v>3.2</v>
      </c>
    </row>
    <row r="45" spans="2:9" x14ac:dyDescent="0.35">
      <c r="B45" s="19" t="s">
        <v>214</v>
      </c>
    </row>
    <row r="46" spans="2:9" x14ac:dyDescent="0.35">
      <c r="B46" s="19"/>
    </row>
    <row r="47" spans="2:9" x14ac:dyDescent="0.35">
      <c r="B47" s="21" t="s">
        <v>211</v>
      </c>
      <c r="C47" s="21"/>
      <c r="D47" s="21"/>
      <c r="E47" s="21"/>
      <c r="F47" s="21"/>
      <c r="G47" s="21"/>
      <c r="H47" s="21"/>
      <c r="I47" s="21"/>
    </row>
    <row r="48" spans="2:9" x14ac:dyDescent="0.35">
      <c r="B48" s="21" t="s">
        <v>212</v>
      </c>
      <c r="C48" s="21"/>
      <c r="D48" s="21"/>
      <c r="E48" s="21"/>
      <c r="F48" s="21"/>
      <c r="G48" s="21"/>
      <c r="H48" s="21"/>
      <c r="I48" s="21"/>
    </row>
    <row r="49" spans="2:9" x14ac:dyDescent="0.35">
      <c r="B49" s="21" t="s">
        <v>213</v>
      </c>
      <c r="C49" s="21"/>
      <c r="D49" s="21"/>
      <c r="E49" s="21"/>
      <c r="F49" s="21"/>
      <c r="G49" s="21"/>
      <c r="H49" s="21"/>
      <c r="I49" s="21"/>
    </row>
    <row r="50" spans="2:9" x14ac:dyDescent="0.35">
      <c r="B50" s="21" t="s">
        <v>217</v>
      </c>
      <c r="C50" s="21"/>
      <c r="D50" s="21"/>
      <c r="E50" s="21"/>
      <c r="F50" s="21"/>
      <c r="G50" s="21"/>
      <c r="H50" s="21"/>
      <c r="I50" s="21"/>
    </row>
    <row r="51" spans="2:9" x14ac:dyDescent="0.35">
      <c r="B51" s="21" t="s">
        <v>218</v>
      </c>
      <c r="C51" s="21"/>
      <c r="D51" s="21"/>
      <c r="E51" s="21"/>
      <c r="F51" s="21"/>
      <c r="G51" s="21"/>
      <c r="H51" s="21"/>
      <c r="I51" s="21"/>
    </row>
    <row r="52" spans="2:9" x14ac:dyDescent="0.35">
      <c r="B52" s="7"/>
    </row>
    <row r="53" spans="2:9" x14ac:dyDescent="0.35">
      <c r="B53" t="s">
        <v>209</v>
      </c>
      <c r="C53" t="s">
        <v>215</v>
      </c>
    </row>
    <row r="54" spans="2:9" x14ac:dyDescent="0.35">
      <c r="B54" t="s">
        <v>210</v>
      </c>
      <c r="C54" s="20" t="s">
        <v>216</v>
      </c>
    </row>
    <row r="55" spans="2:9" x14ac:dyDescent="0.35">
      <c r="C55" s="8"/>
    </row>
    <row r="56" spans="2:9" x14ac:dyDescent="0.35">
      <c r="B56" t="s">
        <v>198</v>
      </c>
    </row>
    <row r="57" spans="2:9" x14ac:dyDescent="0.35">
      <c r="B57" s="7"/>
    </row>
  </sheetData>
  <sortState xmlns:xlrd2="http://schemas.microsoft.com/office/spreadsheetml/2017/richdata2" ref="B24:C42">
    <sortCondition ref="B24:B42"/>
  </sortState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6E8B908299264AA5693886B8511E63" ma:contentTypeVersion="9" ma:contentTypeDescription="Create a new document." ma:contentTypeScope="" ma:versionID="b7791c863adc9f4155f5ce10c442e5cc">
  <xsd:schema xmlns:xsd="http://www.w3.org/2001/XMLSchema" xmlns:xs="http://www.w3.org/2001/XMLSchema" xmlns:p="http://schemas.microsoft.com/office/2006/metadata/properties" xmlns:ns3="ba813b66-ed28-4785-bc98-928ef39eb7cc" xmlns:ns4="ab23130a-6bfa-40e0-8a36-9fdc64caa3f1" targetNamespace="http://schemas.microsoft.com/office/2006/metadata/properties" ma:root="true" ma:fieldsID="32be695c64661ddebfa20e2c0a043a4e" ns3:_="" ns4:_="">
    <xsd:import namespace="ba813b66-ed28-4785-bc98-928ef39eb7cc"/>
    <xsd:import namespace="ab23130a-6bfa-40e0-8a36-9fdc64caa3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813b66-ed28-4785-bc98-928ef39eb7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3130a-6bfa-40e0-8a36-9fdc64caa3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7F6BB1-8772-4BB4-BE19-046DF10F1F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1EFD3F-125F-4C0B-BF1F-7AB13B0145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813b66-ed28-4785-bc98-928ef39eb7cc"/>
    <ds:schemaRef ds:uri="ab23130a-6bfa-40e0-8a36-9fdc64caa3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89FC42-82A4-4F62-A762-3E7F37DB9717}">
  <ds:schemaRefs>
    <ds:schemaRef ds:uri="ba813b66-ed28-4785-bc98-928ef39eb7cc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b23130a-6bfa-40e0-8a36-9fdc64caa3f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Profit</vt:lpstr>
      <vt:lpstr>DDP</vt:lpstr>
      <vt:lpstr>Sales</vt:lpstr>
      <vt:lpstr>Bins</vt:lpstr>
      <vt:lpstr>Bins Forecast</vt:lpstr>
      <vt:lpstr>Planterware </vt:lpstr>
      <vt:lpstr>Planterware - forecast</vt:lpstr>
      <vt:lpstr>Self Watering</vt:lpstr>
      <vt:lpstr>Self Watering Standard Colour</vt:lpstr>
      <vt:lpstr>Forecast Standard Colour </vt:lpstr>
      <vt:lpstr>Forecast Special Colour </vt:lpstr>
      <vt:lpstr>Special colour forecast</vt:lpstr>
      <vt:lpstr>Information</vt:lpstr>
    </vt:vector>
  </TitlesOfParts>
  <Company>Nottingham 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Keerthana MD</cp:lastModifiedBy>
  <dcterms:created xsi:type="dcterms:W3CDTF">2018-04-03T21:11:59Z</dcterms:created>
  <dcterms:modified xsi:type="dcterms:W3CDTF">2022-05-22T16:58:20Z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0x010100BE6E8B908299264AA5693886B8511E63</vt:lpwstr>
  </property>
</Properties>
</file>