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ev Savla\OneDrive\Desktop\IITM\BDM_Project\"/>
    </mc:Choice>
  </mc:AlternateContent>
  <xr:revisionPtr revIDLastSave="0" documentId="13_ncr:1_{DBF1E71F-6A7A-4C93-A275-D40145BFC13B}" xr6:coauthVersionLast="47" xr6:coauthVersionMax="47" xr10:uidLastSave="{00000000-0000-0000-0000-000000000000}"/>
  <bookViews>
    <workbookView xWindow="-108" yWindow="-108" windowWidth="23256" windowHeight="12456" xr2:uid="{596FD11D-7803-4152-9F30-2B64EB793FBE}"/>
  </bookViews>
  <sheets>
    <sheet name="Dataset" sheetId="1" r:id="rId1"/>
    <sheet name="ExchangeRate" sheetId="7" r:id="rId2"/>
    <sheet name="PivotTableSales" sheetId="10" r:id="rId3"/>
    <sheet name="PivotTableCustomers" sheetId="13" r:id="rId4"/>
    <sheet name="Chart1" sheetId="14" r:id="rId5"/>
    <sheet name="Chart2" sheetId="15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K14" i="1" s="1"/>
  <c r="F15" i="1"/>
  <c r="K15" i="1" s="1"/>
  <c r="F16" i="1"/>
  <c r="K16" i="1" s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K38" i="1" s="1"/>
  <c r="F39" i="1"/>
  <c r="K39" i="1" s="1"/>
  <c r="F40" i="1"/>
  <c r="K40" i="1" s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K62" i="1" s="1"/>
  <c r="F63" i="1"/>
  <c r="K63" i="1" s="1"/>
  <c r="F64" i="1"/>
  <c r="K64" i="1" s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K81" i="1" s="1"/>
  <c r="F82" i="1"/>
  <c r="F83" i="1"/>
  <c r="F84" i="1"/>
  <c r="F85" i="1"/>
  <c r="F86" i="1"/>
  <c r="K86" i="1" s="1"/>
  <c r="F87" i="1"/>
  <c r="K87" i="1" s="1"/>
  <c r="F88" i="1"/>
  <c r="K88" i="1" s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K110" i="1" s="1"/>
  <c r="F111" i="1"/>
  <c r="K111" i="1" s="1"/>
  <c r="F112" i="1"/>
  <c r="K112" i="1" s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K134" i="1" s="1"/>
  <c r="F135" i="1"/>
  <c r="K135" i="1" s="1"/>
  <c r="F136" i="1"/>
  <c r="K136" i="1" s="1"/>
  <c r="F137" i="1"/>
  <c r="F138" i="1"/>
  <c r="F139" i="1"/>
  <c r="F140" i="1"/>
  <c r="F141" i="1"/>
  <c r="F142" i="1"/>
  <c r="F143" i="1"/>
  <c r="K143" i="1" s="1"/>
  <c r="F144" i="1"/>
  <c r="K144" i="1" s="1"/>
  <c r="F145" i="1"/>
  <c r="K145" i="1" s="1"/>
  <c r="F146" i="1"/>
  <c r="K146" i="1" s="1"/>
  <c r="F147" i="1"/>
  <c r="K147" i="1" s="1"/>
  <c r="F148" i="1"/>
  <c r="K148" i="1" s="1"/>
  <c r="F149" i="1"/>
  <c r="F150" i="1"/>
  <c r="F151" i="1"/>
  <c r="F3" i="1"/>
  <c r="F4" i="1"/>
  <c r="F5" i="1"/>
  <c r="K9" i="1"/>
  <c r="F2" i="1"/>
  <c r="S18" i="1"/>
  <c r="S19" i="1"/>
  <c r="S20" i="1"/>
  <c r="Q21" i="1"/>
  <c r="R21" i="1"/>
  <c r="P21" i="1"/>
  <c r="P19" i="1"/>
  <c r="P18" i="1"/>
  <c r="E152" i="1"/>
  <c r="G152" i="1"/>
  <c r="H152" i="1"/>
  <c r="I152" i="1"/>
  <c r="J152" i="1"/>
  <c r="P10" i="1"/>
  <c r="H148" i="1"/>
  <c r="H149" i="1"/>
  <c r="H150" i="1"/>
  <c r="H151" i="1"/>
  <c r="K10" i="1"/>
  <c r="K21" i="1"/>
  <c r="K22" i="1"/>
  <c r="K33" i="1"/>
  <c r="K34" i="1"/>
  <c r="K45" i="1"/>
  <c r="K46" i="1"/>
  <c r="K57" i="1"/>
  <c r="K58" i="1"/>
  <c r="K69" i="1"/>
  <c r="K70" i="1"/>
  <c r="K82" i="1"/>
  <c r="K93" i="1"/>
  <c r="K94" i="1"/>
  <c r="K105" i="1"/>
  <c r="K106" i="1"/>
  <c r="K117" i="1"/>
  <c r="K118" i="1"/>
  <c r="K129" i="1"/>
  <c r="K130" i="1"/>
  <c r="K141" i="1"/>
  <c r="K142" i="1"/>
  <c r="J3" i="1"/>
  <c r="J4" i="1"/>
  <c r="J5" i="1"/>
  <c r="K5" i="1" s="1"/>
  <c r="J6" i="1"/>
  <c r="J7" i="1"/>
  <c r="K7" i="1" s="1"/>
  <c r="J8" i="1"/>
  <c r="K8" i="1" s="1"/>
  <c r="J9" i="1"/>
  <c r="J10" i="1"/>
  <c r="J11" i="1"/>
  <c r="J12" i="1"/>
  <c r="J13" i="1"/>
  <c r="J14" i="1"/>
  <c r="J15" i="1"/>
  <c r="J16" i="1"/>
  <c r="J17" i="1"/>
  <c r="J18" i="1"/>
  <c r="J19" i="1"/>
  <c r="K19" i="1" s="1"/>
  <c r="J20" i="1"/>
  <c r="K20" i="1" s="1"/>
  <c r="J21" i="1"/>
  <c r="J22" i="1"/>
  <c r="J23" i="1"/>
  <c r="J24" i="1"/>
  <c r="J25" i="1"/>
  <c r="J26" i="1"/>
  <c r="J27" i="1"/>
  <c r="J28" i="1"/>
  <c r="J29" i="1"/>
  <c r="J30" i="1"/>
  <c r="J31" i="1"/>
  <c r="K31" i="1" s="1"/>
  <c r="J32" i="1"/>
  <c r="K32" i="1" s="1"/>
  <c r="J33" i="1"/>
  <c r="J34" i="1"/>
  <c r="J35" i="1"/>
  <c r="J36" i="1"/>
  <c r="J37" i="1"/>
  <c r="J38" i="1"/>
  <c r="J39" i="1"/>
  <c r="J40" i="1"/>
  <c r="J41" i="1"/>
  <c r="J42" i="1"/>
  <c r="J43" i="1"/>
  <c r="K43" i="1" s="1"/>
  <c r="J44" i="1"/>
  <c r="K44" i="1" s="1"/>
  <c r="J45" i="1"/>
  <c r="J46" i="1"/>
  <c r="J47" i="1"/>
  <c r="J48" i="1"/>
  <c r="J49" i="1"/>
  <c r="J50" i="1"/>
  <c r="J51" i="1"/>
  <c r="J52" i="1"/>
  <c r="J53" i="1"/>
  <c r="J54" i="1"/>
  <c r="J55" i="1"/>
  <c r="K55" i="1" s="1"/>
  <c r="J56" i="1"/>
  <c r="K56" i="1" s="1"/>
  <c r="J57" i="1"/>
  <c r="J58" i="1"/>
  <c r="J59" i="1"/>
  <c r="J60" i="1"/>
  <c r="J61" i="1"/>
  <c r="J62" i="1"/>
  <c r="J63" i="1"/>
  <c r="J64" i="1"/>
  <c r="J65" i="1"/>
  <c r="J66" i="1"/>
  <c r="J67" i="1"/>
  <c r="K67" i="1" s="1"/>
  <c r="J68" i="1"/>
  <c r="K68" i="1" s="1"/>
  <c r="J69" i="1"/>
  <c r="J70" i="1"/>
  <c r="J71" i="1"/>
  <c r="J72" i="1"/>
  <c r="J73" i="1"/>
  <c r="J74" i="1"/>
  <c r="J75" i="1"/>
  <c r="J76" i="1"/>
  <c r="J77" i="1"/>
  <c r="J78" i="1"/>
  <c r="J79" i="1"/>
  <c r="K79" i="1" s="1"/>
  <c r="J80" i="1"/>
  <c r="K80" i="1" s="1"/>
  <c r="J81" i="1"/>
  <c r="J82" i="1"/>
  <c r="J83" i="1"/>
  <c r="J84" i="1"/>
  <c r="J85" i="1"/>
  <c r="J86" i="1"/>
  <c r="J87" i="1"/>
  <c r="J88" i="1"/>
  <c r="J89" i="1"/>
  <c r="J90" i="1"/>
  <c r="J91" i="1"/>
  <c r="K91" i="1" s="1"/>
  <c r="J92" i="1"/>
  <c r="K92" i="1" s="1"/>
  <c r="J93" i="1"/>
  <c r="J94" i="1"/>
  <c r="J95" i="1"/>
  <c r="J96" i="1"/>
  <c r="J97" i="1"/>
  <c r="J98" i="1"/>
  <c r="J99" i="1"/>
  <c r="J100" i="1"/>
  <c r="J101" i="1"/>
  <c r="J102" i="1"/>
  <c r="J103" i="1"/>
  <c r="K103" i="1" s="1"/>
  <c r="J104" i="1"/>
  <c r="K104" i="1" s="1"/>
  <c r="J105" i="1"/>
  <c r="J106" i="1"/>
  <c r="J107" i="1"/>
  <c r="J108" i="1"/>
  <c r="J109" i="1"/>
  <c r="J110" i="1"/>
  <c r="J111" i="1"/>
  <c r="J112" i="1"/>
  <c r="J113" i="1"/>
  <c r="J114" i="1"/>
  <c r="J115" i="1"/>
  <c r="K115" i="1" s="1"/>
  <c r="J116" i="1"/>
  <c r="K116" i="1" s="1"/>
  <c r="J117" i="1"/>
  <c r="J118" i="1"/>
  <c r="J119" i="1"/>
  <c r="J120" i="1"/>
  <c r="J121" i="1"/>
  <c r="J122" i="1"/>
  <c r="J123" i="1"/>
  <c r="J124" i="1"/>
  <c r="J125" i="1"/>
  <c r="J126" i="1"/>
  <c r="J127" i="1"/>
  <c r="K127" i="1" s="1"/>
  <c r="J128" i="1"/>
  <c r="K128" i="1" s="1"/>
  <c r="J129" i="1"/>
  <c r="J130" i="1"/>
  <c r="J131" i="1"/>
  <c r="J132" i="1"/>
  <c r="J133" i="1"/>
  <c r="J134" i="1"/>
  <c r="J135" i="1"/>
  <c r="J136" i="1"/>
  <c r="J137" i="1"/>
  <c r="J138" i="1"/>
  <c r="J139" i="1"/>
  <c r="K139" i="1" s="1"/>
  <c r="J140" i="1"/>
  <c r="K140" i="1" s="1"/>
  <c r="J141" i="1"/>
  <c r="J142" i="1"/>
  <c r="J143" i="1"/>
  <c r="J144" i="1"/>
  <c r="J145" i="1"/>
  <c r="J146" i="1"/>
  <c r="J147" i="1"/>
  <c r="J148" i="1"/>
  <c r="J149" i="1"/>
  <c r="J150" i="1"/>
  <c r="J151" i="1"/>
  <c r="K151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K3" i="1"/>
  <c r="K4" i="1"/>
  <c r="K11" i="1"/>
  <c r="K12" i="1"/>
  <c r="K13" i="1"/>
  <c r="K23" i="1"/>
  <c r="K24" i="1"/>
  <c r="K25" i="1"/>
  <c r="K26" i="1"/>
  <c r="K27" i="1"/>
  <c r="K28" i="1"/>
  <c r="K35" i="1"/>
  <c r="K36" i="1"/>
  <c r="K37" i="1"/>
  <c r="K47" i="1"/>
  <c r="K48" i="1"/>
  <c r="K49" i="1"/>
  <c r="K50" i="1"/>
  <c r="K51" i="1"/>
  <c r="K52" i="1"/>
  <c r="K59" i="1"/>
  <c r="K60" i="1"/>
  <c r="K61" i="1"/>
  <c r="K71" i="1"/>
  <c r="K72" i="1"/>
  <c r="K73" i="1"/>
  <c r="K74" i="1"/>
  <c r="K75" i="1"/>
  <c r="K76" i="1"/>
  <c r="K83" i="1"/>
  <c r="K84" i="1"/>
  <c r="K85" i="1"/>
  <c r="K95" i="1"/>
  <c r="K96" i="1"/>
  <c r="K97" i="1"/>
  <c r="K98" i="1"/>
  <c r="K99" i="1"/>
  <c r="K100" i="1"/>
  <c r="K107" i="1"/>
  <c r="K108" i="1"/>
  <c r="K109" i="1"/>
  <c r="K119" i="1"/>
  <c r="K120" i="1"/>
  <c r="K121" i="1"/>
  <c r="K122" i="1"/>
  <c r="K123" i="1"/>
  <c r="K124" i="1"/>
  <c r="K131" i="1"/>
  <c r="K132" i="1"/>
  <c r="K133" i="1"/>
  <c r="K150" i="1"/>
  <c r="R20" i="1"/>
  <c r="R19" i="1"/>
  <c r="R18" i="1"/>
  <c r="Q20" i="1"/>
  <c r="Q19" i="1"/>
  <c r="Q18" i="1"/>
  <c r="P20" i="1"/>
  <c r="R12" i="1"/>
  <c r="R11" i="1"/>
  <c r="R10" i="1"/>
  <c r="P12" i="1"/>
  <c r="P11" i="1"/>
  <c r="J2" i="1"/>
  <c r="H2" i="1"/>
  <c r="Q11" i="1" l="1"/>
  <c r="K138" i="1"/>
  <c r="K90" i="1"/>
  <c r="K66" i="1"/>
  <c r="K65" i="1"/>
  <c r="K17" i="1"/>
  <c r="K126" i="1"/>
  <c r="K102" i="1"/>
  <c r="K54" i="1"/>
  <c r="K18" i="1"/>
  <c r="K125" i="1"/>
  <c r="K101" i="1"/>
  <c r="K77" i="1"/>
  <c r="K53" i="1"/>
  <c r="K41" i="1"/>
  <c r="K114" i="1"/>
  <c r="K78" i="1"/>
  <c r="K42" i="1"/>
  <c r="K30" i="1"/>
  <c r="K6" i="1"/>
  <c r="K137" i="1"/>
  <c r="K113" i="1"/>
  <c r="Q12" i="1" s="1"/>
  <c r="K89" i="1"/>
  <c r="K29" i="1"/>
  <c r="F152" i="1"/>
  <c r="K149" i="1"/>
  <c r="K2" i="1"/>
  <c r="Q10" i="1" l="1"/>
  <c r="K152" i="1"/>
</calcChain>
</file>

<file path=xl/sharedStrings.xml><?xml version="1.0" encoding="utf-8"?>
<sst xmlns="http://schemas.openxmlformats.org/spreadsheetml/2006/main" count="646" uniqueCount="335">
  <si>
    <t>Customer_Name</t>
  </si>
  <si>
    <t xml:space="preserve">Tax </t>
  </si>
  <si>
    <t>Vimit LTD</t>
  </si>
  <si>
    <t>Nirma Kenya LTD</t>
  </si>
  <si>
    <t>Shrim Wholes Alers LTD</t>
  </si>
  <si>
    <t>Helix LTD</t>
  </si>
  <si>
    <t>Kasturi Smkt LTD</t>
  </si>
  <si>
    <t>Shiv Shakti LTD</t>
  </si>
  <si>
    <t>Kibuye Matt LTD</t>
  </si>
  <si>
    <t>Patel Traders LTD</t>
  </si>
  <si>
    <t>Simba Global LTD</t>
  </si>
  <si>
    <t>Elite Distributors LTD</t>
  </si>
  <si>
    <t>Mombasa Suppliers LTD</t>
  </si>
  <si>
    <t>Horizon Enterprises LTD</t>
  </si>
  <si>
    <t>Swift Mart LTD</t>
  </si>
  <si>
    <t>Global Mart LTD</t>
  </si>
  <si>
    <t>Omega Distributors LTD</t>
  </si>
  <si>
    <t>Rapid Mart LTD</t>
  </si>
  <si>
    <t>Quantity_Hotpots</t>
  </si>
  <si>
    <t>Quantity_cans</t>
  </si>
  <si>
    <t>US_to_KES_ExchangeRate</t>
  </si>
  <si>
    <t>Month</t>
  </si>
  <si>
    <t>Date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</si>
  <si>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</si>
  <si>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</si>
  <si>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</si>
  <si>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</si>
  <si>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</si>
  <si>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</si>
  <si>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</si>
  <si>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</si>
  <si>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</si>
  <si>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</si>
  <si>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</si>
  <si>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</si>
  <si>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Apex Distributors LTD</t>
  </si>
  <si>
    <t>Infinity Enterprises</t>
  </si>
  <si>
    <t>Powerline Solutions</t>
  </si>
  <si>
    <t>Allied Distributors</t>
  </si>
  <si>
    <t>Quantity_PC</t>
  </si>
  <si>
    <t>Helios Ventures LTD</t>
  </si>
  <si>
    <t>Maximize Enterprises</t>
  </si>
  <si>
    <t>Techmax Distributors LTD</t>
  </si>
  <si>
    <t>Premier Traders LTD</t>
  </si>
  <si>
    <t>Stellar Ventures LTD</t>
  </si>
  <si>
    <t>Quantum Global LTD</t>
  </si>
  <si>
    <t>Mega Wholesalers LTD</t>
  </si>
  <si>
    <t>Unity Supplies LTD</t>
  </si>
  <si>
    <t>Nexus Goods LTD</t>
  </si>
  <si>
    <t>Vortex Traders LTD</t>
  </si>
  <si>
    <t>Jan - Mar</t>
  </si>
  <si>
    <t>Apr - July</t>
  </si>
  <si>
    <t>Each consignment</t>
  </si>
  <si>
    <t>Sales</t>
  </si>
  <si>
    <t>Invoice_No</t>
  </si>
  <si>
    <t>Sales_PC</t>
  </si>
  <si>
    <t>Sales_Hotpots</t>
  </si>
  <si>
    <t>Sales_cans</t>
  </si>
  <si>
    <t>Row Labels</t>
  </si>
  <si>
    <t>Grand Total</t>
  </si>
  <si>
    <t>Sum of Sales_Hotpots</t>
  </si>
  <si>
    <t>Sum of Sales_cans</t>
  </si>
  <si>
    <t>Sum of Sales_PC</t>
  </si>
  <si>
    <t>Prime Super Store LTD</t>
  </si>
  <si>
    <t>Universal Traders LTD</t>
  </si>
  <si>
    <t>Helix Ventures LTD</t>
  </si>
  <si>
    <t>Jan 03, 2023</t>
  </si>
  <si>
    <t>Jan 04, 2023</t>
  </si>
  <si>
    <t>Jan 05, 2023</t>
  </si>
  <si>
    <t>Jan 06, 2023</t>
  </si>
  <si>
    <t>Jan 09, 2023</t>
  </si>
  <si>
    <t>Jan 10, 2023</t>
  </si>
  <si>
    <t>Jan 11, 2023</t>
  </si>
  <si>
    <t>Jan 12, 2023</t>
  </si>
  <si>
    <t>Jan 13, 2023</t>
  </si>
  <si>
    <t>Jan 16, 2023</t>
  </si>
  <si>
    <t>Jan 17, 2023</t>
  </si>
  <si>
    <t>Jan 18, 2023</t>
  </si>
  <si>
    <t>Jan 19, 2023</t>
  </si>
  <si>
    <t>Jan 20, 2023</t>
  </si>
  <si>
    <t>Jan 23, 2023</t>
  </si>
  <si>
    <t>Jan 24, 2023</t>
  </si>
  <si>
    <t>Jan 25, 2023</t>
  </si>
  <si>
    <t>Jan 26, 2023</t>
  </si>
  <si>
    <t>Jan 27, 2023</t>
  </si>
  <si>
    <t>Jan 30, 2023</t>
  </si>
  <si>
    <t>Jan 31, 2023</t>
  </si>
  <si>
    <t>Feb 01, 2023</t>
  </si>
  <si>
    <t>Feb 02, 2023</t>
  </si>
  <si>
    <t>Feb 03, 2023</t>
  </si>
  <si>
    <t>Feb 06, 2023</t>
  </si>
  <si>
    <t>Feb 07, 2023</t>
  </si>
  <si>
    <t>Feb 08, 2023</t>
  </si>
  <si>
    <t>Feb 09, 2023</t>
  </si>
  <si>
    <t>Feb 10, 2023</t>
  </si>
  <si>
    <t>Feb 13, 2023</t>
  </si>
  <si>
    <t>Feb 14, 2023</t>
  </si>
  <si>
    <t>Feb 15, 2023</t>
  </si>
  <si>
    <t>Feb 16, 2023</t>
  </si>
  <si>
    <t>Feb 17, 2023</t>
  </si>
  <si>
    <t>Feb 20, 2023</t>
  </si>
  <si>
    <t>Feb 21, 2023</t>
  </si>
  <si>
    <t>Feb 22, 2023</t>
  </si>
  <si>
    <t>Feb 23, 2023</t>
  </si>
  <si>
    <t>Feb 24, 2023</t>
  </si>
  <si>
    <t>Feb 27, 2023</t>
  </si>
  <si>
    <t>Feb 28, 2023</t>
  </si>
  <si>
    <t>Mar 01, 2023</t>
  </si>
  <si>
    <t>Mar 02, 2023</t>
  </si>
  <si>
    <t>Mar 03, 2023</t>
  </si>
  <si>
    <t>Mar 06, 2023</t>
  </si>
  <si>
    <t>Mar 07, 2023</t>
  </si>
  <si>
    <t>Mar 08, 2023</t>
  </si>
  <si>
    <t>Mar 09, 2023</t>
  </si>
  <si>
    <t>Mar 10, 2023</t>
  </si>
  <si>
    <t>Mar 13, 2023</t>
  </si>
  <si>
    <t>Mar 14, 2023</t>
  </si>
  <si>
    <t>Mar 15, 2023</t>
  </si>
  <si>
    <t>Mar 16, 2023</t>
  </si>
  <si>
    <t>Mar 17, 2023</t>
  </si>
  <si>
    <t>Mar 20, 2023</t>
  </si>
  <si>
    <t>Mar 21, 2023</t>
  </si>
  <si>
    <t>Mar 22, 2023</t>
  </si>
  <si>
    <t>Mar 23, 2023</t>
  </si>
  <si>
    <t>Mar 24, 2023</t>
  </si>
  <si>
    <t>Mar 27, 2023</t>
  </si>
  <si>
    <t>Mar 28, 2023</t>
  </si>
  <si>
    <t>Mar 29, 2023</t>
  </si>
  <si>
    <t>Mar 30, 2023</t>
  </si>
  <si>
    <t>Mar 31, 2023</t>
  </si>
  <si>
    <t>Apr 03, 2023</t>
  </si>
  <si>
    <t>Apr 04, 2023</t>
  </si>
  <si>
    <t>Apr 05, 2023</t>
  </si>
  <si>
    <t>Apr 06, 2023</t>
  </si>
  <si>
    <t>Apr 11, 2023</t>
  </si>
  <si>
    <t>Apr 12, 2023</t>
  </si>
  <si>
    <t>Apr 13, 2023</t>
  </si>
  <si>
    <t>Apr 14, 2023</t>
  </si>
  <si>
    <t>Apr 17, 2023</t>
  </si>
  <si>
    <t>Apr 18, 2023</t>
  </si>
  <si>
    <t>Apr 19, 2023</t>
  </si>
  <si>
    <t>Apr 20, 2023</t>
  </si>
  <si>
    <t>Apr 24, 2023</t>
  </si>
  <si>
    <t>Apr 25, 2023</t>
  </si>
  <si>
    <t>Apr 26, 2023</t>
  </si>
  <si>
    <t>Apr 27, 2023</t>
  </si>
  <si>
    <t>Apr 28, 2023</t>
  </si>
  <si>
    <t>May 02, 2023</t>
  </si>
  <si>
    <t>May 03, 2023</t>
  </si>
  <si>
    <t>May 04, 2023</t>
  </si>
  <si>
    <t>May 05, 2023</t>
  </si>
  <si>
    <t>May 08, 2023</t>
  </si>
  <si>
    <t>May 09, 2023</t>
  </si>
  <si>
    <t>May 10, 2023</t>
  </si>
  <si>
    <t>May 11, 2023</t>
  </si>
  <si>
    <t>May 12, 2023</t>
  </si>
  <si>
    <t>May 15, 2023</t>
  </si>
  <si>
    <t>May 16, 2023</t>
  </si>
  <si>
    <t>May 17, 2023</t>
  </si>
  <si>
    <t>May 18, 2023</t>
  </si>
  <si>
    <t>May 19, 2023</t>
  </si>
  <si>
    <t>May 22, 2023</t>
  </si>
  <si>
    <t>May 23, 2023</t>
  </si>
  <si>
    <t>May 24, 2023</t>
  </si>
  <si>
    <t>May 25, 2023</t>
  </si>
  <si>
    <t>May 26, 2023</t>
  </si>
  <si>
    <t>May 29, 2023</t>
  </si>
  <si>
    <t>May 30, 2023</t>
  </si>
  <si>
    <t>May 31, 2023</t>
  </si>
  <si>
    <t>Jun 01, 2023</t>
  </si>
  <si>
    <t>Jun 02, 2023</t>
  </si>
  <si>
    <t>Jun 05, 2023</t>
  </si>
  <si>
    <t>Jun 06, 2023</t>
  </si>
  <si>
    <t>Jun 07, 2023</t>
  </si>
  <si>
    <t>Jun 08, 2023</t>
  </si>
  <si>
    <t>Jun 09, 2023</t>
  </si>
  <si>
    <t>Jun 12, 2023</t>
  </si>
  <si>
    <t>Jun 13, 2023</t>
  </si>
  <si>
    <t>Jun 14, 2023</t>
  </si>
  <si>
    <t>Jun 15, 2023</t>
  </si>
  <si>
    <t>Jun 16, 2023</t>
  </si>
  <si>
    <t>Jun 19, 2023</t>
  </si>
  <si>
    <t>Jun 20, 2023</t>
  </si>
  <si>
    <t>Jun 21, 2023</t>
  </si>
  <si>
    <t>Jun 22, 2023</t>
  </si>
  <si>
    <t>Jun 23, 2023</t>
  </si>
  <si>
    <t>Jun 26, 2023</t>
  </si>
  <si>
    <t>Jun 27, 2023</t>
  </si>
  <si>
    <t>Jun 28, 2023</t>
  </si>
  <si>
    <t>Jun 29, 2023</t>
  </si>
  <si>
    <t>Jun 30, 2023</t>
  </si>
  <si>
    <t>Jul 03, 2023</t>
  </si>
  <si>
    <t>Jul 04, 2023</t>
  </si>
  <si>
    <t>Jul 05, 2023</t>
  </si>
  <si>
    <t>Jul 06, 2023</t>
  </si>
  <si>
    <t>Jul 07, 2023</t>
  </si>
  <si>
    <t>Jul 10, 2023</t>
  </si>
  <si>
    <t>Jul 11, 2023</t>
  </si>
  <si>
    <t>Jul 12, 2023</t>
  </si>
  <si>
    <t>Jul 13, 2023</t>
  </si>
  <si>
    <t>Jul 14, 2023</t>
  </si>
  <si>
    <t>Jul 17, 2023</t>
  </si>
  <si>
    <t>Jul 18, 2023</t>
  </si>
  <si>
    <t>Jul 19, 2023</t>
  </si>
  <si>
    <t>Jul 20, 2023</t>
  </si>
  <si>
    <t>Jul 21, 2023</t>
  </si>
  <si>
    <t>Jul 24, 2023</t>
  </si>
  <si>
    <t>Jul 25, 2023</t>
  </si>
  <si>
    <t>Jul 26, 2023</t>
  </si>
  <si>
    <t>Jul 27, 2023</t>
  </si>
  <si>
    <t>Jul 28, 2023</t>
  </si>
  <si>
    <t>Jul 31, 2023</t>
  </si>
  <si>
    <t>Aug 01, 2023</t>
  </si>
  <si>
    <t>Aug 02, 2023</t>
  </si>
  <si>
    <t>Aug 03, 2023</t>
  </si>
  <si>
    <t>Aug 04, 2023</t>
  </si>
  <si>
    <t>Aug 07, 2023</t>
  </si>
  <si>
    <t>Aug 08, 2023</t>
  </si>
  <si>
    <t>Aug 09, 2023</t>
  </si>
  <si>
    <t>Aug 10, 2023</t>
  </si>
  <si>
    <t>Aug 11, 2023</t>
  </si>
  <si>
    <t>Aug 14, 2023</t>
  </si>
  <si>
    <t>Aug 15, 2023</t>
  </si>
  <si>
    <t>Aug 16, 2023</t>
  </si>
  <si>
    <t>Aug 17, 2023</t>
  </si>
  <si>
    <t>Aug 18, 2023</t>
  </si>
  <si>
    <t>Aug 21, 2023</t>
  </si>
  <si>
    <t>Aug 22, 2023</t>
  </si>
  <si>
    <t>Aug 23, 2023</t>
  </si>
  <si>
    <t>Aug 24, 2023</t>
  </si>
  <si>
    <t>Aug 25, 2023</t>
  </si>
  <si>
    <t>Aug 28, 2023</t>
  </si>
  <si>
    <t>Aug 29, 2023</t>
  </si>
  <si>
    <t>Aug 30, 2023</t>
  </si>
  <si>
    <t>Aug 31, 2023</t>
  </si>
  <si>
    <t>Sep 01, 2023</t>
  </si>
  <si>
    <t>Sep 04, 2023</t>
  </si>
  <si>
    <t>Sep 05, 2023</t>
  </si>
  <si>
    <t>Sep 06, 2023</t>
  </si>
  <si>
    <t>Sep 07, 2023</t>
  </si>
  <si>
    <t>Sep 08, 2023</t>
  </si>
  <si>
    <t>Sep 11, 2023</t>
  </si>
  <si>
    <t>Sep 12, 2023</t>
  </si>
  <si>
    <t>Sep 13, 2023</t>
  </si>
  <si>
    <t>Sep 14, 2023</t>
  </si>
  <si>
    <t>Sep 15, 2023</t>
  </si>
  <si>
    <t>Sep 18, 2023</t>
  </si>
  <si>
    <t>Sep 19, 2023</t>
  </si>
  <si>
    <t>Sep 20, 2023</t>
  </si>
  <si>
    <t>Sep 21, 2023</t>
  </si>
  <si>
    <t>Sep 22, 2023</t>
  </si>
  <si>
    <t>Sep 25, 2023</t>
  </si>
  <si>
    <t>Sep 26, 2023</t>
  </si>
  <si>
    <t>Sep 27, 2023</t>
  </si>
  <si>
    <t>Sep 28, 2023</t>
  </si>
  <si>
    <t>Sep 29, 2023</t>
  </si>
  <si>
    <t>Oct 02, 2023</t>
  </si>
  <si>
    <t>Oct 03, 2023</t>
  </si>
  <si>
    <t>Oct 04, 2023</t>
  </si>
  <si>
    <t>Oct 05, 2023</t>
  </si>
  <si>
    <t>Oct 06, 2023</t>
  </si>
  <si>
    <t>Oct 09, 2023</t>
  </si>
  <si>
    <t>Oct 10, 2023</t>
  </si>
  <si>
    <t>Oct 11, 2023</t>
  </si>
  <si>
    <t>Oct 12, 2023</t>
  </si>
  <si>
    <t>Oct 13, 2023</t>
  </si>
  <si>
    <t>Oct 16, 2023</t>
  </si>
  <si>
    <t>Oct 17, 2023</t>
  </si>
  <si>
    <t>Oct 18, 2023</t>
  </si>
  <si>
    <t>Oct 19, 2023</t>
  </si>
  <si>
    <t>Oct 20, 2023</t>
  </si>
  <si>
    <t>Oct 23, 2023</t>
  </si>
  <si>
    <t>Oct 24, 2023</t>
  </si>
  <si>
    <t>Oct 25, 2023</t>
  </si>
  <si>
    <t>Oct 26, 2023</t>
  </si>
  <si>
    <t>Oct 27, 2023</t>
  </si>
  <si>
    <t>Oct 30, 2023</t>
  </si>
  <si>
    <t>Oct 31, 2023</t>
  </si>
  <si>
    <t>Nov 01, 2023</t>
  </si>
  <si>
    <t>Nov 02, 2023</t>
  </si>
  <si>
    <t>Nov 03, 2023</t>
  </si>
  <si>
    <t>Nov 06, 2023</t>
  </si>
  <si>
    <t>Nov 07, 2023</t>
  </si>
  <si>
    <t>Nov 08, 2023</t>
  </si>
  <si>
    <t>Nov 09, 2023</t>
  </si>
  <si>
    <t>Nov 10, 2023</t>
  </si>
  <si>
    <t>Nov 13, 2023</t>
  </si>
  <si>
    <t>Nov 14, 2023</t>
  </si>
  <si>
    <t>Nov 15, 2023</t>
  </si>
  <si>
    <t>Nov 16, 2023</t>
  </si>
  <si>
    <t>Nov 17, 2023</t>
  </si>
  <si>
    <t>Nov 20, 2023</t>
  </si>
  <si>
    <t>Nov 21, 2023</t>
  </si>
  <si>
    <t>Nov 22, 2023</t>
  </si>
  <si>
    <t>Nov 23, 2023</t>
  </si>
  <si>
    <t>Nov 24, 2023</t>
  </si>
  <si>
    <t>Nov 27, 2023</t>
  </si>
  <si>
    <t>Nov 28, 2023</t>
  </si>
  <si>
    <t>Nov 29, 2023</t>
  </si>
  <si>
    <t>Nov 30, 2023</t>
  </si>
  <si>
    <t>Dec 01, 2023</t>
  </si>
  <si>
    <t>Dec 04, 2023</t>
  </si>
  <si>
    <t>Dec 05, 2023</t>
  </si>
  <si>
    <t>Dec 06, 2023</t>
  </si>
  <si>
    <t>Dec 07, 2023</t>
  </si>
  <si>
    <t>Dec 08, 2023</t>
  </si>
  <si>
    <t>Dec 11, 2023</t>
  </si>
  <si>
    <t>Dec 12, 2023</t>
  </si>
  <si>
    <t>Dec 13, 2023</t>
  </si>
  <si>
    <t>Dec 14, 2023</t>
  </si>
  <si>
    <t>Dec 15, 2023</t>
  </si>
  <si>
    <t>Dec 18, 2023</t>
  </si>
  <si>
    <t>Dec 19, 2023</t>
  </si>
  <si>
    <t>Dec 20, 2023</t>
  </si>
  <si>
    <t>Dec 21, 2023</t>
  </si>
  <si>
    <t>Dec 22, 2023</t>
  </si>
  <si>
    <t>Dec 25, 2023</t>
  </si>
  <si>
    <t>Dec 26, 2023</t>
  </si>
  <si>
    <t>Dec 27, 2023</t>
  </si>
  <si>
    <t>Dec 28, 2023</t>
  </si>
  <si>
    <t>Dec 29, 2023</t>
  </si>
  <si>
    <t xml:space="preserve">Selling_Price </t>
  </si>
  <si>
    <t>Sales and Payment Table</t>
  </si>
  <si>
    <t>Quantity Table</t>
  </si>
  <si>
    <t>Months</t>
  </si>
  <si>
    <t>Pressure Cookers</t>
  </si>
  <si>
    <t>Hotpots</t>
  </si>
  <si>
    <t>Aluminum cans</t>
  </si>
  <si>
    <t>Total</t>
  </si>
  <si>
    <t>Zenith Traders LTD</t>
  </si>
  <si>
    <t xml:space="preserve">Sum of Selling_Price </t>
  </si>
  <si>
    <t>Aug - Dec</t>
  </si>
  <si>
    <t>Rates</t>
  </si>
  <si>
    <t xml:space="preserve">Starting_Payment </t>
  </si>
  <si>
    <t>Ending_Payment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</si>
</sst>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00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32526"/>
      <name val="Calibri"/>
      <family val="2"/>
      <scheme val="minor"/>
    </font>
    <font>
      <b/>
      <sz val="11"/>
      <color rgb="FF23252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3" fontId="0" fillId="0" borderId="1" xfId="0" applyNumberFormat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" fontId="0" fillId="0" borderId="1" xfId="0" applyNumberFormat="1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3" fontId="0" fillId="0" borderId="1" xfId="0" applyNumberFormat="1" applyBorder="1" applyAlignment="1">
      <alignment vertical="center"/>
    </xf>
    <xf numFmtId="164" fontId="0" fillId="0" borderId="1" xfId="1" applyNumberFormat="1" applyFont="1" applyBorder="1" applyAlignment="1">
      <alignment horizontal="right" vertical="center"/>
    </xf>
    <xf numFmtId="3" fontId="0" fillId="0" borderId="1" xfId="0" applyNumberFormat="1" applyBorder="1" applyAlignment="1">
      <alignment horizontal="right" vertical="center"/>
    </xf>
    <xf numFmtId="165" fontId="0" fillId="0" borderId="1" xfId="0" applyNumberFormat="1" applyBorder="1" applyAlignment="1">
      <alignment vertical="center"/>
    </xf>
    <xf numFmtId="0" fontId="0" fillId="0" borderId="0" xfId="0" applyAlignment="1">
      <alignment wrapText="1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right" vertical="center" wrapText="1" readingOrder="1"/>
    </xf>
    <xf numFmtId="0" fontId="0" fillId="0" borderId="1" xfId="0" pivotButton="1" applyBorder="1"/>
    <xf numFmtId="0" fontId="0" fillId="0" borderId="1" xfId="0" applyBorder="1" applyAlignment="1">
      <alignment horizontal="left"/>
    </xf>
    <xf numFmtId="1" fontId="0" fillId="0" borderId="1" xfId="0" applyNumberFormat="1" applyBorder="1"/>
    <xf numFmtId="0" fontId="0" fillId="0" borderId="2" xfId="0" applyBorder="1"/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right" vertical="center"/>
    </xf>
    <xf numFmtId="164" fontId="0" fillId="0" borderId="0" xfId="1" applyNumberFormat="1" applyFont="1" applyBorder="1"/>
    <xf numFmtId="3" fontId="0" fillId="0" borderId="0" xfId="0" applyNumberFormat="1"/>
    <xf numFmtId="0" fontId="2" fillId="2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1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134470</xdr:colOff>
      <xdr:row>1</xdr:row>
      <xdr:rowOff>53789</xdr:rowOff>
    </xdr:from>
    <xdr:to>
      <xdr:col>23</xdr:col>
      <xdr:colOff>421341</xdr:colOff>
      <xdr:row>28</xdr:row>
      <xdr:rowOff>108178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4BA9CD-0731-5AA2-F4CB-098D1F68B1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0870" y="233083"/>
          <a:ext cx="8821271" cy="48953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519954</xdr:colOff>
      <xdr:row>2</xdr:row>
      <xdr:rowOff>62752</xdr:rowOff>
    </xdr:from>
    <xdr:to>
      <xdr:col>10</xdr:col>
      <xdr:colOff>173412</xdr:colOff>
      <xdr:row>25</xdr:row>
      <xdr:rowOff>116092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DA4F98-E395-E432-28C6-B79B901165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9554" y="421340"/>
          <a:ext cx="5139858" cy="41771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ev Savla" refreshedDate="45575.398459259261" createdVersion="8" refreshedVersion="8" minRefreshableVersion="3" recordCount="150" xr:uid="{91960F61-6984-49AA-A0CA-3BDCD17E889E}">
  <cacheSource type="worksheet">
    <worksheetSource ref="A1:M151" sheet="Dataset"/>
  </cacheSource>
  <cacheFields count="15">
    <cacheField name="Date" numFmtId="14">
      <sharedItems containsSemiMixedTypes="0" containsNonDate="0" containsDate="1" containsString="0" minDate="2023-01-05T00:00:00" maxDate="2023-12-31T00:00:00" count="129">
        <d v="2023-01-05T00:00:00"/>
        <d v="2023-01-06T00:00:00"/>
        <d v="2023-01-08T00:00:00"/>
        <d v="2023-01-09T00:00:00"/>
        <d v="2023-01-10T00:00:00"/>
        <d v="2023-01-12T00:00:00"/>
        <d v="2023-01-14T00:00:00"/>
        <d v="2023-01-16T00:00:00"/>
        <d v="2023-01-20T00:00:00"/>
        <d v="2023-01-21T00:00:00"/>
        <d v="2023-01-22T00:00:00"/>
        <d v="2023-01-28T00:00:00"/>
        <d v="2023-02-02T00:00:00"/>
        <d v="2023-02-03T00:00:00"/>
        <d v="2023-02-05T00:00:00"/>
        <d v="2023-02-11T00:00:00"/>
        <d v="2023-02-12T00:00:00"/>
        <d v="2023-02-13T00:00:00"/>
        <d v="2023-02-15T00:00:00"/>
        <d v="2023-02-17T00:00:00"/>
        <d v="2023-02-18T00:00:00"/>
        <d v="2023-02-20T00:00:00"/>
        <d v="2023-02-22T00:00:00"/>
        <d v="2023-02-23T00:00:00"/>
        <d v="2023-02-24T00:00:00"/>
        <d v="2023-02-26T00:00:00"/>
        <d v="2023-02-28T00:00:00"/>
        <d v="2023-03-01T00:00:00"/>
        <d v="2023-03-03T00:00:00"/>
        <d v="2023-03-07T00:00:00"/>
        <d v="2023-03-09T00:00:00"/>
        <d v="2023-03-10T00:00:00"/>
        <d v="2023-03-11T00:00:00"/>
        <d v="2023-03-12T00:00:00"/>
        <d v="2023-03-17T00:00:00"/>
        <d v="2023-03-19T00:00:00"/>
        <d v="2023-03-20T00:00:00"/>
        <d v="2023-03-24T00:00:00"/>
        <d v="2023-03-29T00:00:00"/>
        <d v="2023-04-03T00:00:00"/>
        <d v="2023-04-05T00:00:00"/>
        <d v="2023-04-09T00:00:00"/>
        <d v="2023-04-13T00:00:00"/>
        <d v="2023-04-19T00:00:00"/>
        <d v="2023-04-20T00:00:00"/>
        <d v="2023-04-24T00:00:00"/>
        <d v="2023-04-25T00:00:00"/>
        <d v="2023-04-27T00:00:00"/>
        <d v="2023-04-28T00:00:00"/>
        <d v="2023-04-29T00:00:00"/>
        <d v="2023-04-30T00:00:00"/>
        <d v="2023-05-01T00:00:00"/>
        <d v="2023-05-03T00:00:00"/>
        <d v="2023-05-05T00:00:00"/>
        <d v="2023-05-06T00:00:00"/>
        <d v="2023-05-09T00:00:00"/>
        <d v="2023-05-11T00:00:00"/>
        <d v="2023-05-14T00:00:00"/>
        <d v="2023-05-15T00:00:00"/>
        <d v="2023-05-16T00:00:00"/>
        <d v="2023-05-17T00:00:00"/>
        <d v="2023-05-18T00:00:00"/>
        <d v="2023-05-24T00:00:00"/>
        <d v="2023-05-28T00:00:00"/>
        <d v="2023-05-29T00:00:00"/>
        <d v="2023-06-01T00:00:00"/>
        <d v="2023-06-03T00:00:00"/>
        <d v="2023-06-05T00:00:00"/>
        <d v="2023-06-06T00:00:00"/>
        <d v="2023-06-10T00:00:00"/>
        <d v="2023-06-15T00:00:00"/>
        <d v="2023-06-20T00:00:00"/>
        <d v="2023-06-21T00:00:00"/>
        <d v="2023-06-22T00:00:00"/>
        <d v="2023-06-29T00:00:00"/>
        <d v="2023-06-30T00:00:00"/>
        <d v="2023-07-01T00:00:00"/>
        <d v="2023-07-02T00:00:00"/>
        <d v="2023-07-06T00:00:00"/>
        <d v="2023-07-11T00:00:00"/>
        <d v="2023-07-12T00:00:00"/>
        <d v="2023-07-13T00:00:00"/>
        <d v="2023-07-15T00:00:00"/>
        <d v="2023-07-22T00:00:00"/>
        <d v="2023-07-23T00:00:00"/>
        <d v="2023-07-27T00:00:00"/>
        <d v="2023-08-01T00:00:00"/>
        <d v="2023-08-02T00:00:00"/>
        <d v="2023-08-03T00:00:00"/>
        <d v="2023-08-15T00:00:00"/>
        <d v="2023-08-19T00:00:00"/>
        <d v="2023-08-21T00:00:00"/>
        <d v="2023-08-22T00:00:00"/>
        <d v="2023-08-28T00:00:00"/>
        <d v="2023-08-29T00:00:00"/>
        <d v="2023-09-05T00:00:00"/>
        <d v="2023-09-06T00:00:00"/>
        <d v="2023-09-08T00:00:00"/>
        <d v="2023-09-12T00:00:00"/>
        <d v="2023-09-15T00:00:00"/>
        <d v="2023-09-16T00:00:00"/>
        <d v="2023-09-17T00:00:00"/>
        <d v="2023-09-19T00:00:00"/>
        <d v="2023-09-21T00:00:00"/>
        <d v="2023-09-30T00:00:00"/>
        <d v="2023-10-01T00:00:00"/>
        <d v="2023-10-03T00:00:00"/>
        <d v="2023-10-11T00:00:00"/>
        <d v="2023-10-16T00:00:00"/>
        <d v="2023-10-18T00:00:00"/>
        <d v="2023-10-21T00:00:00"/>
        <d v="2023-10-26T00:00:00"/>
        <d v="2023-10-29T00:00:00"/>
        <d v="2023-10-30T00:00:00"/>
        <d v="2023-11-01T00:00:00"/>
        <d v="2023-11-02T00:00:00"/>
        <d v="2023-11-08T00:00:00"/>
        <d v="2023-11-12T00:00:00"/>
        <d v="2023-11-22T00:00:00"/>
        <d v="2023-11-24T00:00:00"/>
        <d v="2023-11-29T00:00:00"/>
        <d v="2023-12-01T00:00:00"/>
        <d v="2023-12-03T00:00:00"/>
        <d v="2023-12-04T00:00:00"/>
        <d v="2023-12-05T00:00:00"/>
        <d v="2023-12-06T00:00:00"/>
        <d v="2023-12-14T00:00:00"/>
        <d v="2023-12-27T00:00:00"/>
        <d v="2023-12-30T00:00:00"/>
      </sharedItems>
      <fieldGroup par="14"/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Invoice_No" numFmtId="165">
      <sharedItems containsSemiMixedTypes="0" containsString="0" containsNumber="1" containsInteger="1" minValue="1" maxValue="150"/>
    </cacheField>
    <cacheField name="Customer_Name" numFmtId="0">
      <sharedItems count="34">
        <s v="Helix LTD"/>
        <s v="Global Mart LTD"/>
        <s v="Kasturi Smkt LTD"/>
        <s v="Simba Global LTD"/>
        <s v="Stellar Ventures LTD"/>
        <s v="Premier Traders LTD"/>
        <s v="Prime Super Store LTD"/>
        <s v="Apex Distributors LTD"/>
        <s v="Unity Supplies LTD"/>
        <s v="Universal Traders LTD"/>
        <s v="Nexus Goods LTD"/>
        <s v="Zenith Traders LTD"/>
        <s v="Omega Distributors LTD"/>
        <s v="Rapid Mart LTD"/>
        <s v="Quantum Global LTD"/>
        <s v="Nirma Kenya LTD"/>
        <s v="Horizon Enterprises LTD"/>
        <s v="Elite Distributors LTD"/>
        <s v="Helios Ventures LTD"/>
        <s v="Patel Traders LTD"/>
        <s v="Shiv Shakti LTD"/>
        <s v="Helix Ventures LTD"/>
        <s v="Swift Mart LTD"/>
        <s v="Vimit LTD"/>
        <s v="Mega Wholesalers LTD"/>
        <s v="Infinity Enterprises"/>
        <s v="Kibuye Matt LTD"/>
        <s v="Maximize Enterprises"/>
        <s v="Shrim Wholes Alers LTD"/>
        <s v="Mombasa Suppliers LTD"/>
        <s v="Powerline Solutions"/>
        <s v="Vortex Traders LTD"/>
        <s v="Allied Distributors"/>
        <s v="Techmax Distributors LTD"/>
      </sharedItems>
    </cacheField>
    <cacheField name="Quantity_PC" numFmtId="0">
      <sharedItems containsSemiMixedTypes="0" containsString="0" containsNumber="1" containsInteger="1" minValue="0" maxValue="20"/>
    </cacheField>
    <cacheField name="Sales_PC" numFmtId="164">
      <sharedItems containsSemiMixedTypes="0" containsString="0" containsNumber="1" containsInteger="1" minValue="0" maxValue="300000"/>
    </cacheField>
    <cacheField name="Quantity_Hotpots" numFmtId="0">
      <sharedItems containsSemiMixedTypes="0" containsString="0" containsNumber="1" containsInteger="1" minValue="0" maxValue="19"/>
    </cacheField>
    <cacheField name="Sales_Hotpots" numFmtId="164">
      <sharedItems containsSemiMixedTypes="0" containsString="0" containsNumber="1" containsInteger="1" minValue="0" maxValue="209000"/>
    </cacheField>
    <cacheField name="Quantity_cans" numFmtId="0">
      <sharedItems containsSemiMixedTypes="0" containsString="0" containsNumber="1" containsInteger="1" minValue="0" maxValue="24"/>
    </cacheField>
    <cacheField name="Sales_cans" numFmtId="164">
      <sharedItems containsSemiMixedTypes="0" containsString="0" containsNumber="1" containsInteger="1" minValue="0" maxValue="288000"/>
    </cacheField>
    <cacheField name="Selling_Price " numFmtId="3">
      <sharedItems containsSemiMixedTypes="0" containsString="0" containsNumber="1" containsInteger="1" minValue="12000" maxValue="445000"/>
    </cacheField>
    <cacheField name="Tax " numFmtId="0">
      <sharedItems containsSemiMixedTypes="0" containsString="0" containsNumber="1" containsInteger="1" minValue="4532" maxValue="60123"/>
    </cacheField>
    <cacheField name="US_to_KES_ExchangeRate" numFmtId="0">
      <sharedItems containsString="0" containsBlank="1" containsNumber="1" minValue="124.4" maxValue="156.5"/>
    </cacheField>
    <cacheField name="Days (Date)" numFmtId="0" databaseField="0">
      <fieldGroup base="0">
        <rangePr groupBy="days" startDate="2023-01-05T00:00:00" endDate="2023-12-31T00:00:00"/>
        <groupItems count="368">
          <s v="&lt;05-01-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-12-2023"/>
        </groupItems>
      </fieldGroup>
    </cacheField>
    <cacheField name="Months (Date)" numFmtId="0" databaseField="0">
      <fieldGroup base="0">
        <rangePr groupBy="months" startDate="2023-01-05T00:00:00" endDate="2023-12-31T00:00:00"/>
        <groupItems count="14">
          <s v="&lt;05-01-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x v="0"/>
    <x v="0"/>
    <n v="1"/>
    <x v="0"/>
    <n v="8"/>
    <n v="120000"/>
    <n v="8"/>
    <n v="88000"/>
    <n v="7"/>
    <n v="84000"/>
    <n v="292000"/>
    <n v="43298"/>
    <n v="124.4"/>
  </r>
  <r>
    <x v="1"/>
    <x v="0"/>
    <n v="2"/>
    <x v="1"/>
    <n v="11"/>
    <n v="165000"/>
    <n v="3"/>
    <n v="33000"/>
    <n v="2"/>
    <n v="24000"/>
    <n v="222000"/>
    <n v="26573"/>
    <m/>
  </r>
  <r>
    <x v="2"/>
    <x v="0"/>
    <n v="3"/>
    <x v="2"/>
    <n v="13"/>
    <n v="195000"/>
    <n v="5"/>
    <n v="55000"/>
    <n v="3"/>
    <n v="36000"/>
    <n v="286000"/>
    <n v="41354"/>
    <m/>
  </r>
  <r>
    <x v="2"/>
    <x v="0"/>
    <n v="4"/>
    <x v="3"/>
    <n v="7"/>
    <n v="105000"/>
    <n v="4"/>
    <n v="44000"/>
    <n v="1"/>
    <n v="12000"/>
    <n v="161000"/>
    <n v="15789"/>
    <m/>
  </r>
  <r>
    <x v="3"/>
    <x v="0"/>
    <n v="5"/>
    <x v="4"/>
    <n v="1"/>
    <n v="15000"/>
    <n v="1"/>
    <n v="11000"/>
    <n v="1"/>
    <n v="12000"/>
    <n v="38000"/>
    <n v="4765"/>
    <m/>
  </r>
  <r>
    <x v="4"/>
    <x v="0"/>
    <n v="6"/>
    <x v="5"/>
    <n v="2"/>
    <n v="30000"/>
    <n v="2"/>
    <n v="22000"/>
    <n v="0"/>
    <n v="0"/>
    <n v="52000"/>
    <n v="21345"/>
    <m/>
  </r>
  <r>
    <x v="4"/>
    <x v="0"/>
    <n v="7"/>
    <x v="6"/>
    <n v="2"/>
    <n v="30000"/>
    <n v="5"/>
    <n v="55000"/>
    <n v="2"/>
    <n v="24000"/>
    <n v="109000"/>
    <n v="7856"/>
    <m/>
  </r>
  <r>
    <x v="5"/>
    <x v="0"/>
    <n v="8"/>
    <x v="7"/>
    <n v="10"/>
    <n v="150000"/>
    <n v="9"/>
    <n v="99000"/>
    <n v="8"/>
    <n v="96000"/>
    <n v="345000"/>
    <n v="43325"/>
    <m/>
  </r>
  <r>
    <x v="5"/>
    <x v="0"/>
    <n v="9"/>
    <x v="8"/>
    <n v="3"/>
    <n v="45000"/>
    <n v="3"/>
    <n v="33000"/>
    <n v="1"/>
    <n v="12000"/>
    <n v="90000"/>
    <n v="6053"/>
    <m/>
  </r>
  <r>
    <x v="6"/>
    <x v="0"/>
    <n v="10"/>
    <x v="9"/>
    <n v="3"/>
    <n v="45000"/>
    <n v="2"/>
    <n v="22000"/>
    <n v="1"/>
    <n v="12000"/>
    <n v="79000"/>
    <n v="7568"/>
    <m/>
  </r>
  <r>
    <x v="6"/>
    <x v="0"/>
    <n v="11"/>
    <x v="7"/>
    <n v="2"/>
    <n v="30000"/>
    <n v="1"/>
    <n v="11000"/>
    <n v="0"/>
    <n v="0"/>
    <n v="41000"/>
    <n v="6753"/>
    <m/>
  </r>
  <r>
    <x v="7"/>
    <x v="0"/>
    <n v="12"/>
    <x v="10"/>
    <n v="3"/>
    <n v="45000"/>
    <n v="0"/>
    <n v="0"/>
    <n v="1"/>
    <n v="12000"/>
    <n v="57000"/>
    <n v="8432"/>
    <m/>
  </r>
  <r>
    <x v="8"/>
    <x v="0"/>
    <n v="13"/>
    <x v="11"/>
    <n v="7"/>
    <n v="105000"/>
    <n v="7"/>
    <n v="77000"/>
    <n v="6"/>
    <n v="72000"/>
    <n v="254000"/>
    <n v="43362"/>
    <m/>
  </r>
  <r>
    <x v="9"/>
    <x v="0"/>
    <n v="14"/>
    <x v="6"/>
    <n v="4"/>
    <n v="60000"/>
    <n v="0"/>
    <n v="0"/>
    <n v="3"/>
    <n v="36000"/>
    <n v="96000"/>
    <n v="8346"/>
    <m/>
  </r>
  <r>
    <x v="10"/>
    <x v="0"/>
    <n v="15"/>
    <x v="12"/>
    <n v="4"/>
    <n v="60000"/>
    <n v="5"/>
    <n v="55000"/>
    <n v="2"/>
    <n v="24000"/>
    <n v="139000"/>
    <n v="16234"/>
    <m/>
  </r>
  <r>
    <x v="11"/>
    <x v="0"/>
    <n v="16"/>
    <x v="13"/>
    <n v="8"/>
    <n v="120000"/>
    <n v="5"/>
    <n v="55000"/>
    <n v="3"/>
    <n v="36000"/>
    <n v="211000"/>
    <n v="12589"/>
    <m/>
  </r>
  <r>
    <x v="12"/>
    <x v="1"/>
    <n v="17"/>
    <x v="6"/>
    <n v="4"/>
    <n v="60000"/>
    <n v="5"/>
    <n v="55000"/>
    <n v="2"/>
    <n v="24000"/>
    <n v="139000"/>
    <n v="13457"/>
    <n v="126.85"/>
  </r>
  <r>
    <x v="13"/>
    <x v="1"/>
    <n v="18"/>
    <x v="14"/>
    <n v="9"/>
    <n v="135000"/>
    <n v="8"/>
    <n v="88000"/>
    <n v="7"/>
    <n v="84000"/>
    <n v="307000"/>
    <n v="43389"/>
    <m/>
  </r>
  <r>
    <x v="14"/>
    <x v="1"/>
    <n v="19"/>
    <x v="15"/>
    <n v="6"/>
    <n v="90000"/>
    <n v="15"/>
    <n v="165000"/>
    <n v="6"/>
    <n v="72000"/>
    <n v="327000"/>
    <n v="31234"/>
    <m/>
  </r>
  <r>
    <x v="15"/>
    <x v="1"/>
    <n v="20"/>
    <x v="16"/>
    <n v="2"/>
    <n v="30000"/>
    <n v="3"/>
    <n v="33000"/>
    <n v="1"/>
    <n v="12000"/>
    <n v="75000"/>
    <n v="5278"/>
    <m/>
  </r>
  <r>
    <x v="16"/>
    <x v="1"/>
    <n v="21"/>
    <x v="0"/>
    <n v="7"/>
    <n v="105000"/>
    <n v="5"/>
    <n v="55000"/>
    <n v="3"/>
    <n v="36000"/>
    <n v="196000"/>
    <n v="37298"/>
    <m/>
  </r>
  <r>
    <x v="17"/>
    <x v="1"/>
    <n v="22"/>
    <x v="7"/>
    <n v="3"/>
    <n v="45000"/>
    <n v="3"/>
    <n v="33000"/>
    <n v="1"/>
    <n v="12000"/>
    <n v="90000"/>
    <n v="7981"/>
    <m/>
  </r>
  <r>
    <x v="18"/>
    <x v="1"/>
    <n v="23"/>
    <x v="17"/>
    <n v="11"/>
    <n v="165000"/>
    <n v="5"/>
    <n v="55000"/>
    <n v="9"/>
    <n v="108000"/>
    <n v="328000"/>
    <n v="39801"/>
    <m/>
  </r>
  <r>
    <x v="19"/>
    <x v="1"/>
    <n v="24"/>
    <x v="0"/>
    <n v="5"/>
    <n v="75000"/>
    <n v="5"/>
    <n v="55000"/>
    <n v="4"/>
    <n v="48000"/>
    <n v="178000"/>
    <n v="19156"/>
    <m/>
  </r>
  <r>
    <x v="19"/>
    <x v="1"/>
    <n v="25"/>
    <x v="18"/>
    <n v="4"/>
    <n v="60000"/>
    <n v="0"/>
    <n v="0"/>
    <n v="2"/>
    <n v="24000"/>
    <n v="84000"/>
    <n v="8762"/>
    <m/>
  </r>
  <r>
    <x v="20"/>
    <x v="1"/>
    <n v="26"/>
    <x v="19"/>
    <n v="3"/>
    <n v="45000"/>
    <n v="2"/>
    <n v="22000"/>
    <n v="3"/>
    <n v="36000"/>
    <n v="103000"/>
    <n v="27123"/>
    <m/>
  </r>
  <r>
    <x v="21"/>
    <x v="1"/>
    <n v="27"/>
    <x v="20"/>
    <n v="4"/>
    <n v="60000"/>
    <n v="5"/>
    <n v="55000"/>
    <n v="1"/>
    <n v="12000"/>
    <n v="127000"/>
    <n v="20123"/>
    <m/>
  </r>
  <r>
    <x v="22"/>
    <x v="1"/>
    <n v="28"/>
    <x v="2"/>
    <n v="4"/>
    <n v="60000"/>
    <n v="7"/>
    <n v="77000"/>
    <n v="2"/>
    <n v="24000"/>
    <n v="161000"/>
    <n v="46345"/>
    <m/>
  </r>
  <r>
    <x v="23"/>
    <x v="1"/>
    <n v="29"/>
    <x v="7"/>
    <n v="4"/>
    <n v="60000"/>
    <n v="3"/>
    <n v="33000"/>
    <n v="2"/>
    <n v="24000"/>
    <n v="117000"/>
    <n v="9431"/>
    <m/>
  </r>
  <r>
    <x v="23"/>
    <x v="1"/>
    <n v="30"/>
    <x v="21"/>
    <n v="5"/>
    <n v="75000"/>
    <n v="4"/>
    <n v="44000"/>
    <n v="2"/>
    <n v="24000"/>
    <n v="143000"/>
    <n v="12876"/>
    <m/>
  </r>
  <r>
    <x v="24"/>
    <x v="1"/>
    <n v="31"/>
    <x v="19"/>
    <n v="5"/>
    <n v="75000"/>
    <n v="5"/>
    <n v="55000"/>
    <n v="7"/>
    <n v="84000"/>
    <n v="214000"/>
    <n v="27156"/>
    <m/>
  </r>
  <r>
    <x v="25"/>
    <x v="1"/>
    <n v="32"/>
    <x v="22"/>
    <n v="4"/>
    <n v="60000"/>
    <n v="4"/>
    <n v="44000"/>
    <n v="3"/>
    <n v="36000"/>
    <n v="140000"/>
    <n v="25123"/>
    <m/>
  </r>
  <r>
    <x v="26"/>
    <x v="1"/>
    <n v="33"/>
    <x v="22"/>
    <n v="5"/>
    <n v="75000"/>
    <n v="5"/>
    <n v="55000"/>
    <n v="3"/>
    <n v="36000"/>
    <n v="166000"/>
    <n v="25234"/>
    <m/>
  </r>
  <r>
    <x v="26"/>
    <x v="1"/>
    <n v="34"/>
    <x v="7"/>
    <n v="1"/>
    <n v="15000"/>
    <n v="1"/>
    <n v="11000"/>
    <n v="2"/>
    <n v="24000"/>
    <n v="50000"/>
    <n v="5643"/>
    <m/>
  </r>
  <r>
    <x v="27"/>
    <x v="2"/>
    <n v="35"/>
    <x v="5"/>
    <n v="3"/>
    <n v="45000"/>
    <n v="3"/>
    <n v="33000"/>
    <n v="2"/>
    <n v="24000"/>
    <n v="102000"/>
    <n v="18345"/>
    <n v="132.4"/>
  </r>
  <r>
    <x v="28"/>
    <x v="2"/>
    <n v="36"/>
    <x v="15"/>
    <n v="13"/>
    <n v="195000"/>
    <n v="8"/>
    <n v="88000"/>
    <n v="4"/>
    <n v="48000"/>
    <n v="331000"/>
    <n v="25189"/>
    <m/>
  </r>
  <r>
    <x v="29"/>
    <x v="2"/>
    <n v="37"/>
    <x v="15"/>
    <n v="11"/>
    <n v="165000"/>
    <n v="5"/>
    <n v="55000"/>
    <n v="4"/>
    <n v="48000"/>
    <n v="268000"/>
    <n v="23123"/>
    <m/>
  </r>
  <r>
    <x v="30"/>
    <x v="2"/>
    <n v="38"/>
    <x v="7"/>
    <n v="7"/>
    <n v="105000"/>
    <n v="5"/>
    <n v="55000"/>
    <n v="3"/>
    <n v="36000"/>
    <n v="196000"/>
    <n v="9876"/>
    <m/>
  </r>
  <r>
    <x v="30"/>
    <x v="2"/>
    <n v="39"/>
    <x v="1"/>
    <n v="3"/>
    <n v="45000"/>
    <n v="0"/>
    <n v="0"/>
    <n v="0"/>
    <n v="0"/>
    <n v="45000"/>
    <n v="9334"/>
    <m/>
  </r>
  <r>
    <x v="31"/>
    <x v="2"/>
    <n v="40"/>
    <x v="23"/>
    <n v="9"/>
    <n v="135000"/>
    <n v="4"/>
    <n v="44000"/>
    <n v="2"/>
    <n v="24000"/>
    <n v="203000"/>
    <n v="16123"/>
    <m/>
  </r>
  <r>
    <x v="32"/>
    <x v="2"/>
    <n v="41"/>
    <x v="24"/>
    <n v="6"/>
    <n v="90000"/>
    <n v="5"/>
    <n v="55000"/>
    <n v="4"/>
    <n v="48000"/>
    <n v="193000"/>
    <n v="13876"/>
    <m/>
  </r>
  <r>
    <x v="33"/>
    <x v="2"/>
    <n v="42"/>
    <x v="14"/>
    <n v="6"/>
    <n v="90000"/>
    <n v="5"/>
    <n v="55000"/>
    <n v="0"/>
    <n v="0"/>
    <n v="145000"/>
    <n v="18123"/>
    <m/>
  </r>
  <r>
    <x v="34"/>
    <x v="2"/>
    <n v="43"/>
    <x v="19"/>
    <n v="6"/>
    <n v="90000"/>
    <n v="5"/>
    <n v="55000"/>
    <n v="3"/>
    <n v="36000"/>
    <n v="181000"/>
    <n v="18234"/>
    <m/>
  </r>
  <r>
    <x v="34"/>
    <x v="2"/>
    <n v="44"/>
    <x v="4"/>
    <n v="5"/>
    <n v="75000"/>
    <n v="5"/>
    <n v="55000"/>
    <n v="4"/>
    <n v="48000"/>
    <n v="178000"/>
    <n v="13467"/>
    <m/>
  </r>
  <r>
    <x v="34"/>
    <x v="2"/>
    <n v="45"/>
    <x v="25"/>
    <n v="6"/>
    <n v="90000"/>
    <n v="5"/>
    <n v="55000"/>
    <n v="0"/>
    <n v="0"/>
    <n v="145000"/>
    <n v="17876"/>
    <m/>
  </r>
  <r>
    <x v="35"/>
    <x v="2"/>
    <n v="46"/>
    <x v="6"/>
    <n v="7"/>
    <n v="105000"/>
    <n v="5"/>
    <n v="55000"/>
    <n v="3"/>
    <n v="36000"/>
    <n v="196000"/>
    <n v="4834"/>
    <m/>
  </r>
  <r>
    <x v="36"/>
    <x v="2"/>
    <n v="47"/>
    <x v="3"/>
    <n v="6"/>
    <n v="90000"/>
    <n v="5"/>
    <n v="55000"/>
    <n v="3"/>
    <n v="36000"/>
    <n v="181000"/>
    <n v="22123"/>
    <m/>
  </r>
  <r>
    <x v="37"/>
    <x v="2"/>
    <n v="48"/>
    <x v="6"/>
    <n v="4"/>
    <n v="60000"/>
    <n v="3"/>
    <n v="33000"/>
    <n v="2"/>
    <n v="24000"/>
    <n v="117000"/>
    <n v="11456"/>
    <m/>
  </r>
  <r>
    <x v="38"/>
    <x v="2"/>
    <n v="49"/>
    <x v="22"/>
    <n v="8"/>
    <n v="120000"/>
    <n v="5"/>
    <n v="55000"/>
    <n v="3"/>
    <n v="36000"/>
    <n v="211000"/>
    <n v="35267"/>
    <m/>
  </r>
  <r>
    <x v="39"/>
    <x v="3"/>
    <n v="50"/>
    <x v="10"/>
    <n v="0"/>
    <n v="0"/>
    <n v="2"/>
    <n v="22000"/>
    <n v="1"/>
    <n v="12000"/>
    <n v="34000"/>
    <n v="4532"/>
    <n v="135.9"/>
  </r>
  <r>
    <x v="40"/>
    <x v="3"/>
    <n v="51"/>
    <x v="16"/>
    <n v="7"/>
    <n v="105000"/>
    <n v="8"/>
    <n v="88000"/>
    <n v="3"/>
    <n v="36000"/>
    <n v="229000"/>
    <n v="20345"/>
    <m/>
  </r>
  <r>
    <x v="40"/>
    <x v="3"/>
    <n v="52"/>
    <x v="25"/>
    <n v="2"/>
    <n v="30000"/>
    <n v="3"/>
    <n v="33000"/>
    <n v="2"/>
    <n v="24000"/>
    <n v="87000"/>
    <n v="6342"/>
    <m/>
  </r>
  <r>
    <x v="41"/>
    <x v="3"/>
    <n v="53"/>
    <x v="17"/>
    <n v="9"/>
    <n v="135000"/>
    <n v="5"/>
    <n v="55000"/>
    <n v="8"/>
    <n v="96000"/>
    <n v="286000"/>
    <n v="34678"/>
    <m/>
  </r>
  <r>
    <x v="42"/>
    <x v="3"/>
    <n v="54"/>
    <x v="15"/>
    <n v="5"/>
    <n v="75000"/>
    <n v="5"/>
    <n v="55000"/>
    <n v="3"/>
    <n v="36000"/>
    <n v="166000"/>
    <n v="23956"/>
    <m/>
  </r>
  <r>
    <x v="43"/>
    <x v="3"/>
    <n v="55"/>
    <x v="26"/>
    <n v="5"/>
    <n v="75000"/>
    <n v="8"/>
    <n v="88000"/>
    <n v="3"/>
    <n v="36000"/>
    <n v="199000"/>
    <n v="28867"/>
    <m/>
  </r>
  <r>
    <x v="44"/>
    <x v="3"/>
    <n v="56"/>
    <x v="26"/>
    <n v="2"/>
    <n v="30000"/>
    <n v="0"/>
    <n v="0"/>
    <n v="1"/>
    <n v="12000"/>
    <n v="42000"/>
    <n v="30123"/>
    <m/>
  </r>
  <r>
    <x v="45"/>
    <x v="3"/>
    <n v="57"/>
    <x v="19"/>
    <n v="2"/>
    <n v="30000"/>
    <n v="1"/>
    <n v="11000"/>
    <n v="1"/>
    <n v="12000"/>
    <n v="53000"/>
    <n v="6657"/>
    <m/>
  </r>
  <r>
    <x v="46"/>
    <x v="3"/>
    <n v="58"/>
    <x v="14"/>
    <n v="0"/>
    <n v="0"/>
    <n v="1"/>
    <n v="11000"/>
    <n v="2"/>
    <n v="24000"/>
    <n v="35000"/>
    <n v="5134"/>
    <m/>
  </r>
  <r>
    <x v="47"/>
    <x v="3"/>
    <n v="59"/>
    <x v="27"/>
    <n v="7"/>
    <n v="105000"/>
    <n v="5"/>
    <n v="55000"/>
    <n v="0"/>
    <n v="0"/>
    <n v="160000"/>
    <n v="16213"/>
    <m/>
  </r>
  <r>
    <x v="48"/>
    <x v="3"/>
    <n v="60"/>
    <x v="17"/>
    <n v="4"/>
    <n v="60000"/>
    <n v="3"/>
    <n v="33000"/>
    <n v="2"/>
    <n v="24000"/>
    <n v="117000"/>
    <n v="35123"/>
    <m/>
  </r>
  <r>
    <x v="49"/>
    <x v="3"/>
    <n v="61"/>
    <x v="20"/>
    <n v="3"/>
    <n v="45000"/>
    <n v="3"/>
    <n v="33000"/>
    <n v="2"/>
    <n v="24000"/>
    <n v="102000"/>
    <n v="17856"/>
    <m/>
  </r>
  <r>
    <x v="50"/>
    <x v="3"/>
    <n v="62"/>
    <x v="27"/>
    <n v="4"/>
    <n v="60000"/>
    <n v="4"/>
    <n v="44000"/>
    <n v="3"/>
    <n v="36000"/>
    <n v="140000"/>
    <n v="10431"/>
    <m/>
  </r>
  <r>
    <x v="51"/>
    <x v="4"/>
    <n v="63"/>
    <x v="28"/>
    <n v="2"/>
    <n v="30000"/>
    <n v="2"/>
    <n v="22000"/>
    <n v="1"/>
    <n v="12000"/>
    <n v="64000"/>
    <n v="7012"/>
    <n v="138.5"/>
  </r>
  <r>
    <x v="52"/>
    <x v="4"/>
    <n v="64"/>
    <x v="2"/>
    <n v="6"/>
    <n v="90000"/>
    <n v="4"/>
    <n v="44000"/>
    <n v="2"/>
    <n v="24000"/>
    <n v="158000"/>
    <n v="41234"/>
    <m/>
  </r>
  <r>
    <x v="53"/>
    <x v="4"/>
    <n v="65"/>
    <x v="29"/>
    <n v="3"/>
    <n v="45000"/>
    <n v="2"/>
    <n v="22000"/>
    <n v="1"/>
    <n v="12000"/>
    <n v="79000"/>
    <n v="45123"/>
    <m/>
  </r>
  <r>
    <x v="54"/>
    <x v="4"/>
    <n v="66"/>
    <x v="3"/>
    <n v="0"/>
    <n v="0"/>
    <n v="3"/>
    <n v="33000"/>
    <n v="2"/>
    <n v="24000"/>
    <n v="57000"/>
    <n v="29123"/>
    <m/>
  </r>
  <r>
    <x v="54"/>
    <x v="4"/>
    <n v="67"/>
    <x v="30"/>
    <n v="2"/>
    <n v="30000"/>
    <n v="3"/>
    <n v="33000"/>
    <n v="0"/>
    <n v="0"/>
    <n v="63000"/>
    <n v="6245"/>
    <m/>
  </r>
  <r>
    <x v="55"/>
    <x v="4"/>
    <n v="68"/>
    <x v="10"/>
    <n v="0"/>
    <n v="0"/>
    <n v="2"/>
    <n v="22000"/>
    <n v="1"/>
    <n v="12000"/>
    <n v="34000"/>
    <n v="5865"/>
    <m/>
  </r>
  <r>
    <x v="56"/>
    <x v="4"/>
    <n v="69"/>
    <x v="3"/>
    <n v="2"/>
    <n v="30000"/>
    <n v="2"/>
    <n v="22000"/>
    <n v="2"/>
    <n v="24000"/>
    <n v="76000"/>
    <n v="12845"/>
    <m/>
  </r>
  <r>
    <x v="57"/>
    <x v="4"/>
    <n v="70"/>
    <x v="4"/>
    <n v="4"/>
    <n v="60000"/>
    <n v="4"/>
    <n v="44000"/>
    <n v="3"/>
    <n v="36000"/>
    <n v="140000"/>
    <n v="10213"/>
    <m/>
  </r>
  <r>
    <x v="58"/>
    <x v="4"/>
    <n v="71"/>
    <x v="20"/>
    <n v="3"/>
    <n v="45000"/>
    <n v="5"/>
    <n v="55000"/>
    <n v="2"/>
    <n v="24000"/>
    <n v="124000"/>
    <n v="21123"/>
    <m/>
  </r>
  <r>
    <x v="59"/>
    <x v="4"/>
    <n v="72"/>
    <x v="16"/>
    <n v="7"/>
    <n v="105000"/>
    <n v="7"/>
    <n v="77000"/>
    <n v="4"/>
    <n v="48000"/>
    <n v="230000"/>
    <n v="6723"/>
    <m/>
  </r>
  <r>
    <x v="60"/>
    <x v="4"/>
    <n v="73"/>
    <x v="23"/>
    <n v="2"/>
    <n v="30000"/>
    <n v="3"/>
    <n v="33000"/>
    <n v="2"/>
    <n v="24000"/>
    <n v="87000"/>
    <n v="11234"/>
    <m/>
  </r>
  <r>
    <x v="61"/>
    <x v="4"/>
    <n v="74"/>
    <x v="30"/>
    <n v="7"/>
    <n v="105000"/>
    <n v="6"/>
    <n v="66000"/>
    <n v="5"/>
    <n v="60000"/>
    <n v="231000"/>
    <n v="15234"/>
    <m/>
  </r>
  <r>
    <x v="62"/>
    <x v="4"/>
    <n v="75"/>
    <x v="16"/>
    <n v="2"/>
    <n v="30000"/>
    <n v="2"/>
    <n v="22000"/>
    <n v="1"/>
    <n v="12000"/>
    <n v="64000"/>
    <n v="9734"/>
    <m/>
  </r>
  <r>
    <x v="63"/>
    <x v="4"/>
    <n v="76"/>
    <x v="31"/>
    <n v="3"/>
    <n v="45000"/>
    <n v="3"/>
    <n v="33000"/>
    <n v="0"/>
    <n v="0"/>
    <n v="78000"/>
    <n v="9221"/>
    <m/>
  </r>
  <r>
    <x v="64"/>
    <x v="4"/>
    <n v="77"/>
    <x v="17"/>
    <n v="6"/>
    <n v="90000"/>
    <n v="7"/>
    <n v="77000"/>
    <n v="1"/>
    <n v="12000"/>
    <n v="179000"/>
    <n v="27756"/>
    <m/>
  </r>
  <r>
    <x v="65"/>
    <x v="5"/>
    <n v="78"/>
    <x v="7"/>
    <n v="1"/>
    <n v="15000"/>
    <n v="2"/>
    <n v="22000"/>
    <n v="1"/>
    <n v="12000"/>
    <n v="49000"/>
    <n v="6012"/>
    <n v="140.5"/>
  </r>
  <r>
    <x v="65"/>
    <x v="5"/>
    <n v="79"/>
    <x v="28"/>
    <n v="1"/>
    <n v="15000"/>
    <n v="2"/>
    <n v="22000"/>
    <n v="1"/>
    <n v="12000"/>
    <n v="49000"/>
    <n v="7245"/>
    <m/>
  </r>
  <r>
    <x v="66"/>
    <x v="5"/>
    <n v="80"/>
    <x v="6"/>
    <n v="0"/>
    <n v="0"/>
    <n v="0"/>
    <n v="0"/>
    <n v="1"/>
    <n v="12000"/>
    <n v="12000"/>
    <n v="6753"/>
    <m/>
  </r>
  <r>
    <x v="67"/>
    <x v="5"/>
    <n v="81"/>
    <x v="2"/>
    <n v="2"/>
    <n v="30000"/>
    <n v="19"/>
    <n v="209000"/>
    <n v="10"/>
    <n v="120000"/>
    <n v="359000"/>
    <n v="51123"/>
    <m/>
  </r>
  <r>
    <x v="68"/>
    <x v="5"/>
    <n v="82"/>
    <x v="14"/>
    <n v="7"/>
    <n v="105000"/>
    <n v="6"/>
    <n v="66000"/>
    <n v="5"/>
    <n v="60000"/>
    <n v="231000"/>
    <n v="17567"/>
    <m/>
  </r>
  <r>
    <x v="69"/>
    <x v="5"/>
    <n v="83"/>
    <x v="7"/>
    <n v="1"/>
    <n v="15000"/>
    <n v="2"/>
    <n v="22000"/>
    <n v="1"/>
    <n v="12000"/>
    <n v="49000"/>
    <n v="6012"/>
    <m/>
  </r>
  <r>
    <x v="70"/>
    <x v="5"/>
    <n v="84"/>
    <x v="2"/>
    <n v="2"/>
    <n v="30000"/>
    <n v="4"/>
    <n v="44000"/>
    <n v="2"/>
    <n v="24000"/>
    <n v="98000"/>
    <n v="51156"/>
    <m/>
  </r>
  <r>
    <x v="70"/>
    <x v="5"/>
    <n v="85"/>
    <x v="0"/>
    <n v="20"/>
    <n v="300000"/>
    <n v="3"/>
    <n v="33000"/>
    <n v="3"/>
    <n v="36000"/>
    <n v="369000"/>
    <n v="29245"/>
    <m/>
  </r>
  <r>
    <x v="70"/>
    <x v="5"/>
    <n v="86"/>
    <x v="32"/>
    <n v="6"/>
    <n v="90000"/>
    <n v="4"/>
    <n v="44000"/>
    <n v="3"/>
    <n v="36000"/>
    <n v="170000"/>
    <n v="13867"/>
    <m/>
  </r>
  <r>
    <x v="71"/>
    <x v="5"/>
    <n v="87"/>
    <x v="2"/>
    <n v="2"/>
    <n v="30000"/>
    <n v="6"/>
    <n v="66000"/>
    <n v="8"/>
    <n v="96000"/>
    <n v="192000"/>
    <n v="60123"/>
    <m/>
  </r>
  <r>
    <x v="72"/>
    <x v="5"/>
    <n v="88"/>
    <x v="18"/>
    <n v="3"/>
    <n v="45000"/>
    <n v="0"/>
    <n v="0"/>
    <n v="0"/>
    <n v="0"/>
    <n v="45000"/>
    <n v="7431"/>
    <m/>
  </r>
  <r>
    <x v="73"/>
    <x v="5"/>
    <n v="89"/>
    <x v="22"/>
    <n v="2"/>
    <n v="30000"/>
    <n v="5"/>
    <n v="55000"/>
    <n v="4"/>
    <n v="48000"/>
    <n v="133000"/>
    <n v="18756"/>
    <m/>
  </r>
  <r>
    <x v="74"/>
    <x v="5"/>
    <n v="90"/>
    <x v="7"/>
    <n v="3"/>
    <n v="45000"/>
    <n v="5"/>
    <n v="55000"/>
    <n v="7"/>
    <n v="84000"/>
    <n v="184000"/>
    <n v="11534"/>
    <m/>
  </r>
  <r>
    <x v="75"/>
    <x v="5"/>
    <n v="91"/>
    <x v="32"/>
    <n v="5"/>
    <n v="75000"/>
    <n v="4"/>
    <n v="44000"/>
    <n v="3"/>
    <n v="36000"/>
    <n v="155000"/>
    <n v="12000"/>
    <m/>
  </r>
  <r>
    <x v="76"/>
    <x v="6"/>
    <n v="92"/>
    <x v="2"/>
    <n v="2"/>
    <n v="30000"/>
    <n v="4"/>
    <n v="44000"/>
    <n v="3"/>
    <n v="36000"/>
    <n v="110000"/>
    <n v="39345"/>
    <n v="142.5"/>
  </r>
  <r>
    <x v="77"/>
    <x v="6"/>
    <n v="93"/>
    <x v="6"/>
    <n v="5"/>
    <n v="75000"/>
    <n v="4"/>
    <n v="44000"/>
    <n v="3"/>
    <n v="36000"/>
    <n v="155000"/>
    <n v="12567"/>
    <m/>
  </r>
  <r>
    <x v="78"/>
    <x v="6"/>
    <n v="94"/>
    <x v="15"/>
    <n v="3"/>
    <n v="45000"/>
    <n v="3"/>
    <n v="33000"/>
    <n v="3"/>
    <n v="36000"/>
    <n v="114000"/>
    <n v="14989"/>
    <m/>
  </r>
  <r>
    <x v="79"/>
    <x v="6"/>
    <n v="95"/>
    <x v="10"/>
    <n v="3"/>
    <n v="45000"/>
    <n v="0"/>
    <n v="0"/>
    <n v="1"/>
    <n v="12000"/>
    <n v="57000"/>
    <n v="10434"/>
    <m/>
  </r>
  <r>
    <x v="80"/>
    <x v="6"/>
    <n v="96"/>
    <x v="6"/>
    <n v="6"/>
    <n v="90000"/>
    <n v="5"/>
    <n v="55000"/>
    <n v="5"/>
    <n v="60000"/>
    <n v="205000"/>
    <n v="17356"/>
    <m/>
  </r>
  <r>
    <x v="80"/>
    <x v="6"/>
    <n v="97"/>
    <x v="10"/>
    <n v="2"/>
    <n v="30000"/>
    <n v="2"/>
    <n v="22000"/>
    <n v="1"/>
    <n v="12000"/>
    <n v="64000"/>
    <n v="5378"/>
    <m/>
  </r>
  <r>
    <x v="81"/>
    <x v="6"/>
    <n v="98"/>
    <x v="12"/>
    <n v="4"/>
    <n v="60000"/>
    <n v="5"/>
    <n v="55000"/>
    <n v="2"/>
    <n v="24000"/>
    <n v="139000"/>
    <n v="26678"/>
    <m/>
  </r>
  <r>
    <x v="82"/>
    <x v="6"/>
    <n v="99"/>
    <x v="29"/>
    <n v="6"/>
    <n v="90000"/>
    <n v="7"/>
    <n v="77000"/>
    <n v="7"/>
    <n v="84000"/>
    <n v="251000"/>
    <n v="18123"/>
    <m/>
  </r>
  <r>
    <x v="82"/>
    <x v="6"/>
    <n v="100"/>
    <x v="24"/>
    <n v="7"/>
    <n v="105000"/>
    <n v="6"/>
    <n v="66000"/>
    <n v="0"/>
    <n v="0"/>
    <n v="171000"/>
    <n v="19321"/>
    <m/>
  </r>
  <r>
    <x v="83"/>
    <x v="6"/>
    <n v="101"/>
    <x v="12"/>
    <n v="7"/>
    <n v="105000"/>
    <n v="5"/>
    <n v="55000"/>
    <n v="5"/>
    <n v="60000"/>
    <n v="220000"/>
    <n v="33123"/>
    <m/>
  </r>
  <r>
    <x v="84"/>
    <x v="6"/>
    <n v="102"/>
    <x v="0"/>
    <n v="2"/>
    <n v="30000"/>
    <n v="2"/>
    <n v="22000"/>
    <n v="0"/>
    <n v="0"/>
    <n v="52000"/>
    <n v="32123"/>
    <m/>
  </r>
  <r>
    <x v="85"/>
    <x v="6"/>
    <n v="103"/>
    <x v="6"/>
    <n v="2"/>
    <n v="30000"/>
    <n v="0"/>
    <n v="0"/>
    <n v="2"/>
    <n v="24000"/>
    <n v="54000"/>
    <n v="6324"/>
    <m/>
  </r>
  <r>
    <x v="86"/>
    <x v="7"/>
    <n v="104"/>
    <x v="26"/>
    <n v="9"/>
    <n v="135000"/>
    <n v="6"/>
    <n v="66000"/>
    <n v="2"/>
    <n v="24000"/>
    <n v="225000"/>
    <n v="16501"/>
    <n v="145.4"/>
  </r>
  <r>
    <x v="87"/>
    <x v="7"/>
    <n v="105"/>
    <x v="5"/>
    <n v="2"/>
    <n v="30000"/>
    <n v="2"/>
    <n v="22000"/>
    <n v="2"/>
    <n v="24000"/>
    <n v="76000"/>
    <n v="6856"/>
    <m/>
  </r>
  <r>
    <x v="88"/>
    <x v="7"/>
    <n v="106"/>
    <x v="23"/>
    <n v="7"/>
    <n v="105000"/>
    <n v="10"/>
    <n v="110000"/>
    <n v="9"/>
    <n v="108000"/>
    <n v="323000"/>
    <n v="10578"/>
    <m/>
  </r>
  <r>
    <x v="89"/>
    <x v="7"/>
    <n v="107"/>
    <x v="27"/>
    <n v="6"/>
    <n v="90000"/>
    <n v="4"/>
    <n v="44000"/>
    <n v="3"/>
    <n v="36000"/>
    <n v="170000"/>
    <n v="13987"/>
    <m/>
  </r>
  <r>
    <x v="90"/>
    <x v="7"/>
    <n v="108"/>
    <x v="25"/>
    <n v="6"/>
    <n v="90000"/>
    <n v="0"/>
    <n v="0"/>
    <n v="4"/>
    <n v="48000"/>
    <n v="138000"/>
    <n v="16981"/>
    <m/>
  </r>
  <r>
    <x v="91"/>
    <x v="7"/>
    <n v="109"/>
    <x v="4"/>
    <n v="3"/>
    <n v="45000"/>
    <n v="2"/>
    <n v="22000"/>
    <n v="1"/>
    <n v="12000"/>
    <n v="79000"/>
    <n v="7921"/>
    <m/>
  </r>
  <r>
    <x v="92"/>
    <x v="7"/>
    <n v="110"/>
    <x v="8"/>
    <n v="2"/>
    <n v="30000"/>
    <n v="2"/>
    <n v="22000"/>
    <n v="1"/>
    <n v="12000"/>
    <n v="64000"/>
    <n v="5783"/>
    <m/>
  </r>
  <r>
    <x v="93"/>
    <x v="7"/>
    <n v="111"/>
    <x v="33"/>
    <n v="5"/>
    <n v="75000"/>
    <n v="4"/>
    <n v="44000"/>
    <n v="3"/>
    <n v="36000"/>
    <n v="155000"/>
    <n v="12765"/>
    <m/>
  </r>
  <r>
    <x v="94"/>
    <x v="7"/>
    <n v="112"/>
    <x v="17"/>
    <n v="7"/>
    <n v="105000"/>
    <n v="10"/>
    <n v="110000"/>
    <n v="8"/>
    <n v="96000"/>
    <n v="311000"/>
    <n v="44123"/>
    <m/>
  </r>
  <r>
    <x v="95"/>
    <x v="8"/>
    <n v="113"/>
    <x v="20"/>
    <n v="3"/>
    <n v="45000"/>
    <n v="4"/>
    <n v="44000"/>
    <n v="1"/>
    <n v="12000"/>
    <n v="101000"/>
    <n v="15123"/>
    <n v="148.1"/>
  </r>
  <r>
    <x v="95"/>
    <x v="8"/>
    <n v="114"/>
    <x v="23"/>
    <n v="6"/>
    <n v="90000"/>
    <n v="4"/>
    <n v="44000"/>
    <n v="0"/>
    <n v="0"/>
    <n v="134000"/>
    <n v="13998"/>
    <m/>
  </r>
  <r>
    <x v="96"/>
    <x v="8"/>
    <n v="115"/>
    <x v="15"/>
    <n v="2"/>
    <n v="30000"/>
    <n v="5"/>
    <n v="55000"/>
    <n v="12"/>
    <n v="144000"/>
    <n v="229000"/>
    <n v="16801"/>
    <m/>
  </r>
  <r>
    <x v="97"/>
    <x v="8"/>
    <n v="116"/>
    <x v="16"/>
    <n v="1"/>
    <n v="15000"/>
    <n v="3"/>
    <n v="33000"/>
    <n v="5"/>
    <n v="60000"/>
    <n v="108000"/>
    <n v="13789"/>
    <m/>
  </r>
  <r>
    <x v="97"/>
    <x v="8"/>
    <n v="117"/>
    <x v="6"/>
    <n v="4"/>
    <n v="60000"/>
    <n v="3"/>
    <n v="33000"/>
    <n v="2"/>
    <n v="24000"/>
    <n v="117000"/>
    <n v="10932"/>
    <m/>
  </r>
  <r>
    <x v="98"/>
    <x v="8"/>
    <n v="118"/>
    <x v="12"/>
    <n v="6"/>
    <n v="90000"/>
    <n v="9"/>
    <n v="99000"/>
    <n v="0"/>
    <n v="0"/>
    <n v="189000"/>
    <n v="27123"/>
    <m/>
  </r>
  <r>
    <x v="99"/>
    <x v="8"/>
    <n v="119"/>
    <x v="16"/>
    <n v="3"/>
    <n v="45000"/>
    <n v="3"/>
    <n v="33000"/>
    <n v="2"/>
    <n v="24000"/>
    <n v="102000"/>
    <n v="13756"/>
    <m/>
  </r>
  <r>
    <x v="100"/>
    <x v="8"/>
    <n v="120"/>
    <x v="12"/>
    <n v="1"/>
    <n v="15000"/>
    <n v="4"/>
    <n v="44000"/>
    <n v="11"/>
    <n v="132000"/>
    <n v="191000"/>
    <n v="27123"/>
    <m/>
  </r>
  <r>
    <x v="101"/>
    <x v="8"/>
    <n v="121"/>
    <x v="23"/>
    <n v="2"/>
    <n v="30000"/>
    <n v="5"/>
    <n v="55000"/>
    <n v="6"/>
    <n v="72000"/>
    <n v="157000"/>
    <n v="22123"/>
    <m/>
  </r>
  <r>
    <x v="102"/>
    <x v="8"/>
    <n v="122"/>
    <x v="7"/>
    <n v="0"/>
    <n v="0"/>
    <n v="2"/>
    <n v="22000"/>
    <n v="1"/>
    <n v="12000"/>
    <n v="34000"/>
    <n v="7654"/>
    <m/>
  </r>
  <r>
    <x v="103"/>
    <x v="8"/>
    <n v="123"/>
    <x v="26"/>
    <n v="2"/>
    <n v="30000"/>
    <n v="9"/>
    <n v="99000"/>
    <n v="8"/>
    <n v="96000"/>
    <n v="225000"/>
    <n v="30867"/>
    <m/>
  </r>
  <r>
    <x v="104"/>
    <x v="8"/>
    <n v="124"/>
    <x v="31"/>
    <n v="2"/>
    <n v="30000"/>
    <n v="0"/>
    <n v="0"/>
    <n v="1"/>
    <n v="12000"/>
    <n v="42000"/>
    <n v="7765"/>
    <m/>
  </r>
  <r>
    <x v="105"/>
    <x v="9"/>
    <n v="125"/>
    <x v="15"/>
    <n v="3"/>
    <n v="45000"/>
    <n v="7"/>
    <n v="77000"/>
    <n v="4"/>
    <n v="48000"/>
    <n v="170000"/>
    <n v="24045"/>
    <n v="150.44999999999999"/>
  </r>
  <r>
    <x v="106"/>
    <x v="9"/>
    <n v="126"/>
    <x v="2"/>
    <n v="9"/>
    <n v="135000"/>
    <n v="2"/>
    <n v="22000"/>
    <n v="24"/>
    <n v="288000"/>
    <n v="445000"/>
    <n v="59789"/>
    <m/>
  </r>
  <r>
    <x v="107"/>
    <x v="9"/>
    <n v="127"/>
    <x v="14"/>
    <n v="0"/>
    <n v="0"/>
    <n v="0"/>
    <n v="0"/>
    <n v="2"/>
    <n v="24000"/>
    <n v="24000"/>
    <n v="5322"/>
    <m/>
  </r>
  <r>
    <x v="108"/>
    <x v="9"/>
    <n v="128"/>
    <x v="20"/>
    <n v="4"/>
    <n v="60000"/>
    <n v="1"/>
    <n v="11000"/>
    <n v="3"/>
    <n v="36000"/>
    <n v="107000"/>
    <n v="14323"/>
    <m/>
  </r>
  <r>
    <x v="109"/>
    <x v="9"/>
    <n v="129"/>
    <x v="0"/>
    <n v="10"/>
    <n v="150000"/>
    <n v="4"/>
    <n v="44000"/>
    <n v="2"/>
    <n v="24000"/>
    <n v="218000"/>
    <n v="29845"/>
    <m/>
  </r>
  <r>
    <x v="109"/>
    <x v="9"/>
    <n v="130"/>
    <x v="32"/>
    <n v="1"/>
    <n v="15000"/>
    <n v="0"/>
    <n v="0"/>
    <n v="1"/>
    <n v="12000"/>
    <n v="27000"/>
    <n v="4532"/>
    <m/>
  </r>
  <r>
    <x v="110"/>
    <x v="9"/>
    <n v="131"/>
    <x v="0"/>
    <n v="4"/>
    <n v="60000"/>
    <n v="12"/>
    <n v="132000"/>
    <n v="3"/>
    <n v="36000"/>
    <n v="228000"/>
    <n v="32156"/>
    <m/>
  </r>
  <r>
    <x v="111"/>
    <x v="9"/>
    <n v="132"/>
    <x v="20"/>
    <n v="4"/>
    <n v="60000"/>
    <n v="6"/>
    <n v="66000"/>
    <n v="2"/>
    <n v="24000"/>
    <n v="150000"/>
    <n v="17689"/>
    <m/>
  </r>
  <r>
    <x v="112"/>
    <x v="9"/>
    <n v="133"/>
    <x v="14"/>
    <n v="6"/>
    <n v="90000"/>
    <n v="5"/>
    <n v="55000"/>
    <n v="4"/>
    <n v="48000"/>
    <n v="193000"/>
    <n v="18431"/>
    <m/>
  </r>
  <r>
    <x v="113"/>
    <x v="9"/>
    <n v="134"/>
    <x v="0"/>
    <n v="4"/>
    <n v="60000"/>
    <n v="3"/>
    <n v="33000"/>
    <n v="4"/>
    <n v="48000"/>
    <n v="141000"/>
    <n v="18834"/>
    <m/>
  </r>
  <r>
    <x v="113"/>
    <x v="9"/>
    <n v="135"/>
    <x v="8"/>
    <n v="7"/>
    <n v="105000"/>
    <n v="6"/>
    <n v="66000"/>
    <n v="5"/>
    <n v="60000"/>
    <n v="231000"/>
    <n v="16531"/>
    <m/>
  </r>
  <r>
    <x v="114"/>
    <x v="10"/>
    <n v="136"/>
    <x v="15"/>
    <n v="9"/>
    <n v="135000"/>
    <n v="10"/>
    <n v="110000"/>
    <n v="2"/>
    <n v="24000"/>
    <n v="269000"/>
    <n v="36234"/>
    <n v="153.15"/>
  </r>
  <r>
    <x v="115"/>
    <x v="10"/>
    <n v="137"/>
    <x v="28"/>
    <n v="2"/>
    <n v="30000"/>
    <n v="1"/>
    <n v="11000"/>
    <n v="1"/>
    <n v="12000"/>
    <n v="53000"/>
    <n v="6490"/>
    <m/>
  </r>
  <r>
    <x v="116"/>
    <x v="10"/>
    <n v="138"/>
    <x v="6"/>
    <n v="4"/>
    <n v="60000"/>
    <n v="2"/>
    <n v="22000"/>
    <n v="1"/>
    <n v="12000"/>
    <n v="94000"/>
    <n v="13867"/>
    <m/>
  </r>
  <r>
    <x v="117"/>
    <x v="10"/>
    <n v="139"/>
    <x v="5"/>
    <n v="5"/>
    <n v="75000"/>
    <n v="4"/>
    <n v="44000"/>
    <n v="2"/>
    <n v="24000"/>
    <n v="143000"/>
    <n v="15431"/>
    <m/>
  </r>
  <r>
    <x v="118"/>
    <x v="10"/>
    <n v="140"/>
    <x v="13"/>
    <n v="3"/>
    <n v="45000"/>
    <n v="9"/>
    <n v="99000"/>
    <n v="8"/>
    <n v="96000"/>
    <n v="240000"/>
    <n v="20501"/>
    <m/>
  </r>
  <r>
    <x v="119"/>
    <x v="10"/>
    <n v="141"/>
    <x v="27"/>
    <n v="5"/>
    <n v="75000"/>
    <n v="5"/>
    <n v="55000"/>
    <n v="4"/>
    <n v="48000"/>
    <n v="178000"/>
    <n v="13897"/>
    <m/>
  </r>
  <r>
    <x v="120"/>
    <x v="10"/>
    <n v="142"/>
    <x v="4"/>
    <n v="3"/>
    <n v="45000"/>
    <n v="0"/>
    <n v="0"/>
    <n v="2"/>
    <n v="24000"/>
    <n v="69000"/>
    <n v="7345"/>
    <m/>
  </r>
  <r>
    <x v="121"/>
    <x v="11"/>
    <n v="143"/>
    <x v="20"/>
    <n v="8"/>
    <n v="120000"/>
    <n v="7"/>
    <n v="77000"/>
    <n v="6"/>
    <n v="72000"/>
    <n v="269000"/>
    <n v="45201"/>
    <n v="156.5"/>
  </r>
  <r>
    <x v="122"/>
    <x v="11"/>
    <n v="144"/>
    <x v="10"/>
    <n v="6"/>
    <n v="90000"/>
    <n v="5"/>
    <n v="55000"/>
    <n v="0"/>
    <n v="0"/>
    <n v="145000"/>
    <n v="18234"/>
    <m/>
  </r>
  <r>
    <x v="123"/>
    <x v="11"/>
    <n v="145"/>
    <x v="30"/>
    <n v="7"/>
    <n v="105000"/>
    <n v="6"/>
    <n v="66000"/>
    <n v="5"/>
    <n v="60000"/>
    <n v="231000"/>
    <n v="18564"/>
    <m/>
  </r>
  <r>
    <x v="124"/>
    <x v="11"/>
    <n v="146"/>
    <x v="23"/>
    <n v="0"/>
    <n v="0"/>
    <n v="4"/>
    <n v="44000"/>
    <n v="1"/>
    <n v="12000"/>
    <n v="56000"/>
    <n v="7956"/>
    <m/>
  </r>
  <r>
    <x v="125"/>
    <x v="11"/>
    <n v="147"/>
    <x v="0"/>
    <n v="4"/>
    <n v="60000"/>
    <n v="4"/>
    <n v="44000"/>
    <n v="3"/>
    <n v="36000"/>
    <n v="140000"/>
    <n v="9134"/>
    <m/>
  </r>
  <r>
    <x v="126"/>
    <x v="11"/>
    <n v="148"/>
    <x v="28"/>
    <n v="0"/>
    <n v="0"/>
    <n v="9"/>
    <n v="99000"/>
    <n v="8"/>
    <n v="96000"/>
    <n v="195000"/>
    <n v="15134"/>
    <m/>
  </r>
  <r>
    <x v="127"/>
    <x v="11"/>
    <n v="149"/>
    <x v="22"/>
    <n v="5"/>
    <n v="75000"/>
    <n v="6"/>
    <n v="66000"/>
    <n v="7"/>
    <n v="84000"/>
    <n v="225000"/>
    <n v="16834"/>
    <m/>
  </r>
  <r>
    <x v="128"/>
    <x v="11"/>
    <n v="150"/>
    <x v="15"/>
    <n v="2"/>
    <n v="30000"/>
    <n v="1"/>
    <n v="11000"/>
    <n v="3"/>
    <n v="36000"/>
    <n v="77000"/>
    <n v="1157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650559-D7E8-47B1-8E36-F7D36A349D5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E16" firstHeaderRow="0" firstDataRow="1" firstDataCol="1"/>
  <pivotFields count="15">
    <pivotField numFmtId="14" showAll="0">
      <items count="1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65" showAll="0"/>
    <pivotField showAll="0"/>
    <pivotField showAll="0"/>
    <pivotField dataField="1" numFmtId="164" showAll="0"/>
    <pivotField showAll="0"/>
    <pivotField dataField="1" numFmtId="164" showAll="0"/>
    <pivotField showAll="0"/>
    <pivotField dataField="1" numFmtId="164" showAll="0"/>
    <pivotField dataField="1" numFmtId="3"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Sales_PC" fld="5" baseField="0" baseItem="0"/>
    <dataField name="Sum of Sales_Hotpots" fld="7" baseField="0" baseItem="0"/>
    <dataField name="Sum of Sales_cans" fld="9" baseField="0" baseItem="0"/>
    <dataField name="Sum of Selling_Price " fld="10" baseField="0" baseItem="0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1" type="button" dataOnly="0" labelOnly="1" outline="0" axis="axisRow" fieldPosition="0"/>
    </format>
    <format dxfId="8">
      <pivotArea dataOnly="0" labelOnly="1" fieldPosition="0">
        <references count="1">
          <reference field="1" count="0"/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chartFormats count="8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F31CE1-6751-4F8E-B8AB-6239C064ED0F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E38" firstHeaderRow="0" firstDataRow="1" firstDataCol="1"/>
  <pivotFields count="15">
    <pivotField numFmtId="14" showAll="0">
      <items count="1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t="default"/>
      </items>
    </pivotField>
    <pivotField showAll="0"/>
    <pivotField numFmtId="165" showAll="0"/>
    <pivotField axis="axisRow" showAll="0">
      <items count="35">
        <item x="32"/>
        <item x="7"/>
        <item x="17"/>
        <item x="1"/>
        <item x="18"/>
        <item x="0"/>
        <item x="21"/>
        <item x="16"/>
        <item x="25"/>
        <item x="2"/>
        <item x="26"/>
        <item x="27"/>
        <item x="24"/>
        <item x="29"/>
        <item x="10"/>
        <item x="15"/>
        <item x="12"/>
        <item x="19"/>
        <item x="30"/>
        <item x="5"/>
        <item x="6"/>
        <item x="14"/>
        <item x="13"/>
        <item x="20"/>
        <item x="28"/>
        <item x="3"/>
        <item x="4"/>
        <item x="22"/>
        <item x="33"/>
        <item x="8"/>
        <item x="9"/>
        <item x="23"/>
        <item x="31"/>
        <item x="11"/>
        <item t="default"/>
      </items>
    </pivotField>
    <pivotField showAll="0"/>
    <pivotField dataField="1" numFmtId="164" showAll="0"/>
    <pivotField showAll="0"/>
    <pivotField dataField="1" numFmtId="164" showAll="0"/>
    <pivotField showAll="0"/>
    <pivotField dataField="1" numFmtId="164" showAll="0"/>
    <pivotField dataField="1" numFmtId="3"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Sales_PC" fld="5" baseField="0" baseItem="0"/>
    <dataField name="Sum of Sales_Hotpots" fld="7" baseField="0" baseItem="0"/>
    <dataField name="Sum of Sales_cans" fld="9" baseField="0" baseItem="0"/>
    <dataField name="Sum of Selling_Price " fld="10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3" type="button" dataOnly="0" labelOnly="1" outline="0" axis="axisRow" fieldPosition="0"/>
    </format>
    <format dxfId="2">
      <pivotArea dataOnly="0" labelOnly="1" fieldPosition="0">
        <references count="1">
          <reference field="3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chartFormats count="4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8A755-36EF-494D-8C20-0BE5293C79D6}">
  <dimension ref="A1:S152"/>
  <sheetViews>
    <sheetView tabSelected="1" topLeftCell="C1" zoomScaleNormal="100" workbookViewId="0">
      <selection activeCell="P18" sqref="P18"/>
    </sheetView>
  </sheetViews>
  <sheetFormatPr defaultRowHeight="14.4" x14ac:dyDescent="0.3"/>
  <cols>
    <col min="1" max="1" width="10.33203125" bestFit="1" customWidth="1"/>
    <col min="2" max="2" width="9.77734375" bestFit="1" customWidth="1"/>
    <col min="3" max="3" width="10.5546875" bestFit="1" customWidth="1"/>
    <col min="4" max="4" width="22.44140625" bestFit="1" customWidth="1"/>
    <col min="5" max="5" width="7.109375" customWidth="1"/>
    <col min="6" max="6" width="10.33203125" bestFit="1" customWidth="1"/>
    <col min="7" max="7" width="7.5546875" customWidth="1"/>
    <col min="8" max="8" width="12.88671875" bestFit="1" customWidth="1"/>
    <col min="9" max="9" width="7.5546875" customWidth="1"/>
    <col min="10" max="10" width="10" bestFit="1" customWidth="1"/>
    <col min="11" max="11" width="9.33203125" customWidth="1"/>
    <col min="12" max="12" width="7.33203125" bestFit="1" customWidth="1"/>
    <col min="13" max="13" width="23.33203125" bestFit="1" customWidth="1"/>
    <col min="15" max="15" width="15.77734375" bestFit="1" customWidth="1"/>
    <col min="16" max="16" width="15.88671875" bestFit="1" customWidth="1"/>
    <col min="17" max="17" width="11.21875" customWidth="1"/>
    <col min="18" max="18" width="15.6640625" bestFit="1" customWidth="1"/>
  </cols>
  <sheetData>
    <row r="1" spans="1:19" x14ac:dyDescent="0.3">
      <c r="A1" s="4" t="s">
        <v>22</v>
      </c>
      <c r="B1" s="4" t="s">
        <v>21</v>
      </c>
      <c r="C1" s="4" t="s">
        <v>54</v>
      </c>
      <c r="D1" s="5" t="s">
        <v>0</v>
      </c>
      <c r="E1" s="5" t="s">
        <v>39</v>
      </c>
      <c r="F1" s="5" t="s">
        <v>55</v>
      </c>
      <c r="G1" s="5" t="s">
        <v>18</v>
      </c>
      <c r="H1" s="5" t="s">
        <v>56</v>
      </c>
      <c r="I1" s="5" t="s">
        <v>19</v>
      </c>
      <c r="J1" s="5" t="s">
        <v>57</v>
      </c>
      <c r="K1" s="5" t="s">
        <v>321</v>
      </c>
      <c r="L1" s="5" t="s">
        <v>1</v>
      </c>
      <c r="M1" s="5" t="s">
        <v>20</v>
      </c>
    </row>
    <row r="2" spans="1:19" x14ac:dyDescent="0.3">
      <c r="A2" s="6">
        <v>44931</v>
      </c>
      <c r="B2" s="7" t="s">
        <v>23</v>
      </c>
      <c r="C2" s="13">
        <v>1</v>
      </c>
      <c r="D2" s="7" t="s">
        <v>5</v>
      </c>
      <c r="E2" s="8">
        <v>8</v>
      </c>
      <c r="F2" s="9">
        <f>15000*E2</f>
        <v>120000</v>
      </c>
      <c r="G2" s="8">
        <v>8</v>
      </c>
      <c r="H2" s="9">
        <f t="shared" ref="H2:H65" si="0">11000*G2</f>
        <v>88000</v>
      </c>
      <c r="I2" s="8">
        <v>7</v>
      </c>
      <c r="J2" s="9">
        <f t="shared" ref="J2:J65" si="1">I2*12000</f>
        <v>84000</v>
      </c>
      <c r="K2" s="10">
        <f t="shared" ref="K2:K65" si="2">SUM(F2,H2,J2)</f>
        <v>292000</v>
      </c>
      <c r="L2" s="11">
        <v>43298</v>
      </c>
      <c r="M2" s="7">
        <v>123.5</v>
      </c>
    </row>
    <row r="3" spans="1:19" x14ac:dyDescent="0.3">
      <c r="A3" s="6">
        <v>44932</v>
      </c>
      <c r="B3" s="7" t="s">
        <v>23</v>
      </c>
      <c r="C3" s="13">
        <v>2</v>
      </c>
      <c r="D3" s="7" t="s">
        <v>15</v>
      </c>
      <c r="E3" s="8">
        <v>11</v>
      </c>
      <c r="F3" s="9">
        <f t="shared" ref="F3:F66" si="3">15000*E3</f>
        <v>165000</v>
      </c>
      <c r="G3" s="8">
        <v>3</v>
      </c>
      <c r="H3" s="9">
        <f t="shared" si="0"/>
        <v>33000</v>
      </c>
      <c r="I3" s="8">
        <v>2</v>
      </c>
      <c r="J3" s="9">
        <f t="shared" si="1"/>
        <v>24000</v>
      </c>
      <c r="K3" s="10">
        <f t="shared" si="2"/>
        <v>222000</v>
      </c>
      <c r="L3" s="11">
        <v>26573</v>
      </c>
      <c r="M3" s="7">
        <v>123.45</v>
      </c>
    </row>
    <row r="4" spans="1:19" x14ac:dyDescent="0.3">
      <c r="A4" s="6">
        <v>44934</v>
      </c>
      <c r="B4" s="7" t="s">
        <v>23</v>
      </c>
      <c r="C4" s="13">
        <v>3</v>
      </c>
      <c r="D4" s="1" t="s">
        <v>6</v>
      </c>
      <c r="E4" s="8">
        <v>13</v>
      </c>
      <c r="F4" s="9">
        <f t="shared" si="3"/>
        <v>195000</v>
      </c>
      <c r="G4" s="8">
        <v>5</v>
      </c>
      <c r="H4" s="9">
        <f t="shared" si="0"/>
        <v>55000</v>
      </c>
      <c r="I4" s="8">
        <v>3</v>
      </c>
      <c r="J4" s="9">
        <f t="shared" si="1"/>
        <v>36000</v>
      </c>
      <c r="K4" s="10">
        <f t="shared" si="2"/>
        <v>286000</v>
      </c>
      <c r="L4" s="11">
        <v>41354</v>
      </c>
      <c r="M4" s="7">
        <v>123.55</v>
      </c>
    </row>
    <row r="5" spans="1:19" x14ac:dyDescent="0.3">
      <c r="A5" s="6">
        <v>44934</v>
      </c>
      <c r="B5" s="7" t="s">
        <v>23</v>
      </c>
      <c r="C5" s="13">
        <v>4</v>
      </c>
      <c r="D5" s="7" t="s">
        <v>10</v>
      </c>
      <c r="E5" s="8">
        <v>7</v>
      </c>
      <c r="F5" s="9">
        <f t="shared" si="3"/>
        <v>105000</v>
      </c>
      <c r="G5" s="8">
        <v>4</v>
      </c>
      <c r="H5" s="9">
        <f t="shared" si="0"/>
        <v>44000</v>
      </c>
      <c r="I5" s="8">
        <v>1</v>
      </c>
      <c r="J5" s="9">
        <f t="shared" si="1"/>
        <v>12000</v>
      </c>
      <c r="K5" s="10">
        <f t="shared" si="2"/>
        <v>161000</v>
      </c>
      <c r="L5" s="11">
        <v>15789</v>
      </c>
      <c r="M5" s="7">
        <v>123.55</v>
      </c>
    </row>
    <row r="6" spans="1:19" x14ac:dyDescent="0.3">
      <c r="A6" s="6">
        <v>44935</v>
      </c>
      <c r="B6" s="7" t="s">
        <v>23</v>
      </c>
      <c r="C6" s="13">
        <v>5</v>
      </c>
      <c r="D6" s="7" t="s">
        <v>44</v>
      </c>
      <c r="E6" s="7">
        <v>1</v>
      </c>
      <c r="F6" s="9">
        <f t="shared" si="3"/>
        <v>15000</v>
      </c>
      <c r="G6" s="7">
        <v>1</v>
      </c>
      <c r="H6" s="9">
        <f t="shared" si="0"/>
        <v>11000</v>
      </c>
      <c r="I6" s="7">
        <v>1</v>
      </c>
      <c r="J6" s="9">
        <f t="shared" si="1"/>
        <v>12000</v>
      </c>
      <c r="K6" s="10">
        <f t="shared" si="2"/>
        <v>38000</v>
      </c>
      <c r="L6" s="12">
        <v>4765</v>
      </c>
      <c r="M6" s="7">
        <v>123.55</v>
      </c>
    </row>
    <row r="7" spans="1:19" x14ac:dyDescent="0.3">
      <c r="A7" s="6">
        <v>44936</v>
      </c>
      <c r="B7" s="7" t="s">
        <v>23</v>
      </c>
      <c r="C7" s="13">
        <v>6</v>
      </c>
      <c r="D7" s="7" t="s">
        <v>43</v>
      </c>
      <c r="E7" s="8">
        <v>2</v>
      </c>
      <c r="F7" s="9">
        <f t="shared" si="3"/>
        <v>30000</v>
      </c>
      <c r="G7" s="8">
        <v>2</v>
      </c>
      <c r="H7" s="9">
        <f t="shared" si="0"/>
        <v>22000</v>
      </c>
      <c r="I7" s="8">
        <v>0</v>
      </c>
      <c r="J7" s="9">
        <f t="shared" si="1"/>
        <v>0</v>
      </c>
      <c r="K7" s="10">
        <f t="shared" si="2"/>
        <v>52000</v>
      </c>
      <c r="L7" s="11">
        <v>21345</v>
      </c>
      <c r="M7" s="7">
        <v>123.6</v>
      </c>
    </row>
    <row r="8" spans="1:19" x14ac:dyDescent="0.3">
      <c r="A8" s="6">
        <v>44936</v>
      </c>
      <c r="B8" s="7" t="s">
        <v>23</v>
      </c>
      <c r="C8" s="13">
        <v>7</v>
      </c>
      <c r="D8" s="7" t="s">
        <v>63</v>
      </c>
      <c r="E8" s="8">
        <v>2</v>
      </c>
      <c r="F8" s="9">
        <f t="shared" si="3"/>
        <v>30000</v>
      </c>
      <c r="G8" s="8">
        <v>5</v>
      </c>
      <c r="H8" s="9">
        <f t="shared" si="0"/>
        <v>55000</v>
      </c>
      <c r="I8" s="8">
        <v>2</v>
      </c>
      <c r="J8" s="9">
        <f t="shared" si="1"/>
        <v>24000</v>
      </c>
      <c r="K8" s="10">
        <f t="shared" si="2"/>
        <v>109000</v>
      </c>
      <c r="L8" s="11">
        <v>7856</v>
      </c>
      <c r="M8" s="7">
        <v>123.6</v>
      </c>
      <c r="O8" s="25" t="s">
        <v>322</v>
      </c>
      <c r="P8" s="25"/>
      <c r="Q8" s="25"/>
      <c r="R8" s="25"/>
    </row>
    <row r="9" spans="1:19" x14ac:dyDescent="0.3">
      <c r="A9" s="6">
        <v>44938</v>
      </c>
      <c r="B9" s="7" t="s">
        <v>23</v>
      </c>
      <c r="C9" s="13">
        <v>8</v>
      </c>
      <c r="D9" s="7" t="s">
        <v>35</v>
      </c>
      <c r="E9" s="8">
        <v>10</v>
      </c>
      <c r="F9" s="9">
        <f t="shared" si="3"/>
        <v>150000</v>
      </c>
      <c r="G9" s="8">
        <v>9</v>
      </c>
      <c r="H9" s="9">
        <f t="shared" si="0"/>
        <v>99000</v>
      </c>
      <c r="I9" s="8">
        <v>8</v>
      </c>
      <c r="J9" s="9">
        <f t="shared" si="1"/>
        <v>96000</v>
      </c>
      <c r="K9" s="10">
        <f t="shared" si="2"/>
        <v>345000</v>
      </c>
      <c r="L9" s="11">
        <v>43325</v>
      </c>
      <c r="M9" s="7">
        <v>123.7</v>
      </c>
      <c r="O9" s="1" t="s">
        <v>52</v>
      </c>
      <c r="P9" s="1" t="s">
        <v>333</v>
      </c>
      <c r="Q9" s="1" t="s">
        <v>53</v>
      </c>
      <c r="R9" s="1" t="s">
        <v>334</v>
      </c>
    </row>
    <row r="10" spans="1:19" x14ac:dyDescent="0.3">
      <c r="A10" s="6">
        <v>44938</v>
      </c>
      <c r="B10" s="7" t="s">
        <v>23</v>
      </c>
      <c r="C10" s="13">
        <v>9</v>
      </c>
      <c r="D10" s="7" t="s">
        <v>47</v>
      </c>
      <c r="E10" s="8">
        <v>3</v>
      </c>
      <c r="F10" s="9">
        <f t="shared" si="3"/>
        <v>45000</v>
      </c>
      <c r="G10" s="8">
        <v>3</v>
      </c>
      <c r="H10" s="9">
        <f t="shared" si="0"/>
        <v>33000</v>
      </c>
      <c r="I10" s="8">
        <v>1</v>
      </c>
      <c r="J10" s="9">
        <f t="shared" si="1"/>
        <v>12000</v>
      </c>
      <c r="K10" s="10">
        <f t="shared" si="2"/>
        <v>90000</v>
      </c>
      <c r="L10" s="11">
        <v>6053</v>
      </c>
      <c r="M10" s="7">
        <v>123.7</v>
      </c>
      <c r="O10" s="1" t="s">
        <v>50</v>
      </c>
      <c r="P10" s="2">
        <f>51000*M2</f>
        <v>6298500</v>
      </c>
      <c r="Q10" s="3">
        <f>SUM(K2:K50)</f>
        <v>8109000</v>
      </c>
      <c r="R10" s="2">
        <f>51000*M36</f>
        <v>6482100</v>
      </c>
    </row>
    <row r="11" spans="1:19" x14ac:dyDescent="0.3">
      <c r="A11" s="6">
        <v>44940</v>
      </c>
      <c r="B11" s="7" t="s">
        <v>23</v>
      </c>
      <c r="C11" s="13">
        <v>10</v>
      </c>
      <c r="D11" s="7" t="s">
        <v>64</v>
      </c>
      <c r="E11" s="7">
        <v>3</v>
      </c>
      <c r="F11" s="9">
        <f t="shared" si="3"/>
        <v>45000</v>
      </c>
      <c r="G11" s="7">
        <v>2</v>
      </c>
      <c r="H11" s="9">
        <f t="shared" si="0"/>
        <v>22000</v>
      </c>
      <c r="I11" s="7">
        <v>1</v>
      </c>
      <c r="J11" s="9">
        <f t="shared" si="1"/>
        <v>12000</v>
      </c>
      <c r="K11" s="10">
        <f t="shared" si="2"/>
        <v>79000</v>
      </c>
      <c r="L11" s="12">
        <v>7568</v>
      </c>
      <c r="M11" s="7">
        <v>123.75</v>
      </c>
      <c r="O11" s="1" t="s">
        <v>51</v>
      </c>
      <c r="P11" s="2">
        <f>51000*M51</f>
        <v>6747300.0000000009</v>
      </c>
      <c r="Q11" s="3">
        <f>SUM(K51:K104)</f>
        <v>7001000</v>
      </c>
      <c r="R11" s="2">
        <f>51000*M93</f>
        <v>7168050.0000000009</v>
      </c>
    </row>
    <row r="12" spans="1:19" x14ac:dyDescent="0.3">
      <c r="A12" s="6">
        <v>44940</v>
      </c>
      <c r="B12" s="7" t="s">
        <v>23</v>
      </c>
      <c r="C12" s="13">
        <v>11</v>
      </c>
      <c r="D12" s="7" t="s">
        <v>35</v>
      </c>
      <c r="E12" s="7">
        <v>2</v>
      </c>
      <c r="F12" s="9">
        <f t="shared" si="3"/>
        <v>30000</v>
      </c>
      <c r="G12" s="7">
        <v>1</v>
      </c>
      <c r="H12" s="9">
        <f t="shared" si="0"/>
        <v>11000</v>
      </c>
      <c r="I12" s="7">
        <v>0</v>
      </c>
      <c r="J12" s="9">
        <f t="shared" si="1"/>
        <v>0</v>
      </c>
      <c r="K12" s="10">
        <f t="shared" si="2"/>
        <v>41000</v>
      </c>
      <c r="L12" s="12">
        <v>6753</v>
      </c>
      <c r="M12" s="7">
        <v>123.75</v>
      </c>
      <c r="O12" s="1" t="s">
        <v>331</v>
      </c>
      <c r="P12" s="2">
        <f>51000*M105</f>
        <v>7272600</v>
      </c>
      <c r="Q12" s="3">
        <f>SUM(K105:K151)</f>
        <v>7488000</v>
      </c>
      <c r="R12" s="2">
        <f>51000*M144</f>
        <v>7810650</v>
      </c>
    </row>
    <row r="13" spans="1:19" x14ac:dyDescent="0.3">
      <c r="A13" s="6">
        <v>44942</v>
      </c>
      <c r="B13" s="7" t="s">
        <v>23</v>
      </c>
      <c r="C13" s="13">
        <v>12</v>
      </c>
      <c r="D13" s="7" t="s">
        <v>48</v>
      </c>
      <c r="E13" s="7">
        <v>3</v>
      </c>
      <c r="F13" s="9">
        <f t="shared" si="3"/>
        <v>45000</v>
      </c>
      <c r="G13" s="7">
        <v>0</v>
      </c>
      <c r="H13" s="9">
        <f t="shared" si="0"/>
        <v>0</v>
      </c>
      <c r="I13" s="7">
        <v>1</v>
      </c>
      <c r="J13" s="9">
        <f t="shared" si="1"/>
        <v>12000</v>
      </c>
      <c r="K13" s="10">
        <f t="shared" si="2"/>
        <v>57000</v>
      </c>
      <c r="L13" s="12">
        <v>8432</v>
      </c>
      <c r="M13" s="7">
        <v>123.8</v>
      </c>
    </row>
    <row r="14" spans="1:19" x14ac:dyDescent="0.3">
      <c r="A14" s="6">
        <v>44946</v>
      </c>
      <c r="B14" s="7" t="s">
        <v>23</v>
      </c>
      <c r="C14" s="13">
        <v>13</v>
      </c>
      <c r="D14" s="7" t="s">
        <v>329</v>
      </c>
      <c r="E14" s="7">
        <v>7</v>
      </c>
      <c r="F14" s="9">
        <f t="shared" si="3"/>
        <v>105000</v>
      </c>
      <c r="G14" s="7">
        <v>7</v>
      </c>
      <c r="H14" s="9">
        <f t="shared" si="0"/>
        <v>77000</v>
      </c>
      <c r="I14" s="7">
        <v>6</v>
      </c>
      <c r="J14" s="9">
        <f t="shared" si="1"/>
        <v>72000</v>
      </c>
      <c r="K14" s="10">
        <f t="shared" si="2"/>
        <v>254000</v>
      </c>
      <c r="L14" s="12">
        <v>43362</v>
      </c>
      <c r="M14" s="7">
        <v>124</v>
      </c>
      <c r="P14" s="23"/>
      <c r="Q14" s="24"/>
      <c r="R14" s="23"/>
    </row>
    <row r="15" spans="1:19" x14ac:dyDescent="0.3">
      <c r="A15" s="6">
        <v>44947</v>
      </c>
      <c r="B15" s="7" t="s">
        <v>23</v>
      </c>
      <c r="C15" s="13">
        <v>14</v>
      </c>
      <c r="D15" s="7" t="s">
        <v>63</v>
      </c>
      <c r="E15" s="7">
        <v>4</v>
      </c>
      <c r="F15" s="9">
        <f t="shared" si="3"/>
        <v>60000</v>
      </c>
      <c r="G15" s="7">
        <v>0</v>
      </c>
      <c r="H15" s="9">
        <f t="shared" si="0"/>
        <v>0</v>
      </c>
      <c r="I15" s="7">
        <v>3</v>
      </c>
      <c r="J15" s="9">
        <f t="shared" si="1"/>
        <v>36000</v>
      </c>
      <c r="K15" s="10">
        <f t="shared" si="2"/>
        <v>96000</v>
      </c>
      <c r="L15" s="12">
        <v>8346</v>
      </c>
      <c r="M15" s="7">
        <v>124.01</v>
      </c>
    </row>
    <row r="16" spans="1:19" x14ac:dyDescent="0.3">
      <c r="A16" s="6">
        <v>44948</v>
      </c>
      <c r="B16" s="7" t="s">
        <v>23</v>
      </c>
      <c r="C16" s="13">
        <v>15</v>
      </c>
      <c r="D16" s="7" t="s">
        <v>16</v>
      </c>
      <c r="E16" s="8">
        <v>4</v>
      </c>
      <c r="F16" s="9">
        <f t="shared" si="3"/>
        <v>60000</v>
      </c>
      <c r="G16" s="8">
        <v>5</v>
      </c>
      <c r="H16" s="9">
        <f t="shared" si="0"/>
        <v>55000</v>
      </c>
      <c r="I16" s="8">
        <v>2</v>
      </c>
      <c r="J16" s="9">
        <f t="shared" si="1"/>
        <v>24000</v>
      </c>
      <c r="K16" s="10">
        <f t="shared" si="2"/>
        <v>139000</v>
      </c>
      <c r="L16" s="11">
        <v>16234</v>
      </c>
      <c r="M16" s="7">
        <v>124.03</v>
      </c>
      <c r="O16" s="25" t="s">
        <v>323</v>
      </c>
      <c r="P16" s="25"/>
      <c r="Q16" s="25"/>
      <c r="R16" s="25"/>
      <c r="S16" s="25"/>
    </row>
    <row r="17" spans="1:19" x14ac:dyDescent="0.3">
      <c r="A17" s="6">
        <v>44954</v>
      </c>
      <c r="B17" s="7" t="s">
        <v>23</v>
      </c>
      <c r="C17" s="13">
        <v>16</v>
      </c>
      <c r="D17" s="7" t="s">
        <v>17</v>
      </c>
      <c r="E17" s="8">
        <v>8</v>
      </c>
      <c r="F17" s="9">
        <f t="shared" si="3"/>
        <v>120000</v>
      </c>
      <c r="G17" s="8">
        <v>5</v>
      </c>
      <c r="H17" s="9">
        <f t="shared" si="0"/>
        <v>55000</v>
      </c>
      <c r="I17" s="8">
        <v>3</v>
      </c>
      <c r="J17" s="9">
        <f t="shared" si="1"/>
        <v>36000</v>
      </c>
      <c r="K17" s="10">
        <f t="shared" si="2"/>
        <v>211000</v>
      </c>
      <c r="L17" s="11">
        <v>12589</v>
      </c>
      <c r="M17" s="7">
        <v>124.35</v>
      </c>
      <c r="O17" s="20" t="s">
        <v>324</v>
      </c>
      <c r="P17" s="20" t="s">
        <v>325</v>
      </c>
      <c r="Q17" s="20" t="s">
        <v>326</v>
      </c>
      <c r="R17" s="20" t="s">
        <v>327</v>
      </c>
      <c r="S17" s="1" t="s">
        <v>328</v>
      </c>
    </row>
    <row r="18" spans="1:19" x14ac:dyDescent="0.3">
      <c r="A18" s="6">
        <v>44959</v>
      </c>
      <c r="B18" s="7" t="s">
        <v>24</v>
      </c>
      <c r="C18" s="13">
        <v>17</v>
      </c>
      <c r="D18" s="7" t="s">
        <v>63</v>
      </c>
      <c r="E18" s="8">
        <v>4</v>
      </c>
      <c r="F18" s="9">
        <f t="shared" si="3"/>
        <v>60000</v>
      </c>
      <c r="G18" s="8">
        <v>5</v>
      </c>
      <c r="H18" s="9">
        <f t="shared" si="0"/>
        <v>55000</v>
      </c>
      <c r="I18" s="8">
        <v>2</v>
      </c>
      <c r="J18" s="9">
        <f t="shared" si="1"/>
        <v>24000</v>
      </c>
      <c r="K18" s="10">
        <f t="shared" si="2"/>
        <v>139000</v>
      </c>
      <c r="L18" s="11">
        <v>13457</v>
      </c>
      <c r="M18" s="7">
        <v>124.45</v>
      </c>
      <c r="O18" s="1" t="s">
        <v>50</v>
      </c>
      <c r="P18" s="19">
        <f>SUM(E2:E50)</f>
        <v>274</v>
      </c>
      <c r="Q18" s="19">
        <f>SUM(G2:G50)</f>
        <v>213</v>
      </c>
      <c r="R18" s="19">
        <f>SUM(I2:I50)</f>
        <v>138</v>
      </c>
      <c r="S18" s="19">
        <f t="shared" ref="S18:S19" si="4">SUM(P18:R18)</f>
        <v>625</v>
      </c>
    </row>
    <row r="19" spans="1:19" x14ac:dyDescent="0.3">
      <c r="A19" s="6">
        <v>44960</v>
      </c>
      <c r="B19" s="7" t="s">
        <v>24</v>
      </c>
      <c r="C19" s="13">
        <v>18</v>
      </c>
      <c r="D19" s="7" t="s">
        <v>45</v>
      </c>
      <c r="E19" s="8">
        <v>9</v>
      </c>
      <c r="F19" s="9">
        <f t="shared" si="3"/>
        <v>135000</v>
      </c>
      <c r="G19" s="8">
        <v>8</v>
      </c>
      <c r="H19" s="9">
        <f t="shared" si="0"/>
        <v>88000</v>
      </c>
      <c r="I19" s="8">
        <v>7</v>
      </c>
      <c r="J19" s="9">
        <f t="shared" si="1"/>
        <v>84000</v>
      </c>
      <c r="K19" s="10">
        <f t="shared" si="2"/>
        <v>307000</v>
      </c>
      <c r="L19" s="11">
        <v>43389</v>
      </c>
      <c r="M19" s="7">
        <v>124.65</v>
      </c>
      <c r="O19" s="1" t="s">
        <v>51</v>
      </c>
      <c r="P19" s="1">
        <f>SUM(E51:E104)</f>
        <v>203</v>
      </c>
      <c r="Q19" s="1">
        <f>SUM(G51:G104)</f>
        <v>208</v>
      </c>
      <c r="R19" s="1">
        <f>SUM(I51:I104)</f>
        <v>139</v>
      </c>
      <c r="S19" s="19">
        <f t="shared" si="4"/>
        <v>550</v>
      </c>
    </row>
    <row r="20" spans="1:19" x14ac:dyDescent="0.3">
      <c r="A20" s="6">
        <v>44962</v>
      </c>
      <c r="B20" s="7" t="s">
        <v>24</v>
      </c>
      <c r="C20" s="13">
        <v>19</v>
      </c>
      <c r="D20" s="7" t="s">
        <v>3</v>
      </c>
      <c r="E20" s="8">
        <v>6</v>
      </c>
      <c r="F20" s="9">
        <f t="shared" si="3"/>
        <v>90000</v>
      </c>
      <c r="G20" s="8">
        <v>15</v>
      </c>
      <c r="H20" s="9">
        <f t="shared" si="0"/>
        <v>165000</v>
      </c>
      <c r="I20" s="8">
        <v>6</v>
      </c>
      <c r="J20" s="9">
        <f t="shared" si="1"/>
        <v>72000</v>
      </c>
      <c r="K20" s="10">
        <f t="shared" si="2"/>
        <v>327000</v>
      </c>
      <c r="L20" s="11">
        <v>31234</v>
      </c>
      <c r="M20" s="7">
        <v>124.8</v>
      </c>
      <c r="O20" s="1" t="s">
        <v>331</v>
      </c>
      <c r="P20" s="19">
        <f>SUM(E106:E151)</f>
        <v>185</v>
      </c>
      <c r="Q20" s="19">
        <f>SUM(G106:G151)</f>
        <v>204</v>
      </c>
      <c r="R20" s="19">
        <f>SUM(I106:I151)</f>
        <v>187</v>
      </c>
      <c r="S20" s="19">
        <f>SUM(P20:R20)</f>
        <v>576</v>
      </c>
    </row>
    <row r="21" spans="1:19" x14ac:dyDescent="0.3">
      <c r="A21" s="6">
        <v>44968</v>
      </c>
      <c r="B21" s="7" t="s">
        <v>24</v>
      </c>
      <c r="C21" s="13">
        <v>20</v>
      </c>
      <c r="D21" s="7" t="s">
        <v>13</v>
      </c>
      <c r="E21" s="8">
        <v>2</v>
      </c>
      <c r="F21" s="9">
        <f t="shared" si="3"/>
        <v>30000</v>
      </c>
      <c r="G21" s="8">
        <v>3</v>
      </c>
      <c r="H21" s="9">
        <f t="shared" si="0"/>
        <v>33000</v>
      </c>
      <c r="I21" s="8">
        <v>1</v>
      </c>
      <c r="J21" s="9">
        <f t="shared" si="1"/>
        <v>12000</v>
      </c>
      <c r="K21" s="10">
        <f t="shared" si="2"/>
        <v>75000</v>
      </c>
      <c r="L21" s="11">
        <v>5278</v>
      </c>
      <c r="M21" s="7">
        <v>125.1</v>
      </c>
      <c r="O21" s="1" t="s">
        <v>328</v>
      </c>
      <c r="P21" s="19">
        <f>SUM(P18:P20)</f>
        <v>662</v>
      </c>
      <c r="Q21" s="19">
        <f t="shared" ref="Q21:R21" si="5">SUM(Q18:Q20)</f>
        <v>625</v>
      </c>
      <c r="R21" s="19">
        <f t="shared" si="5"/>
        <v>464</v>
      </c>
      <c r="S21" s="1">
        <v>1751</v>
      </c>
    </row>
    <row r="22" spans="1:19" x14ac:dyDescent="0.3">
      <c r="A22" s="6">
        <v>44969</v>
      </c>
      <c r="B22" s="7" t="s">
        <v>24</v>
      </c>
      <c r="C22" s="13">
        <v>21</v>
      </c>
      <c r="D22" s="1" t="s">
        <v>5</v>
      </c>
      <c r="E22" s="8">
        <v>7</v>
      </c>
      <c r="F22" s="9">
        <f t="shared" si="3"/>
        <v>105000</v>
      </c>
      <c r="G22" s="8">
        <v>5</v>
      </c>
      <c r="H22" s="9">
        <f t="shared" si="0"/>
        <v>55000</v>
      </c>
      <c r="I22" s="8">
        <v>3</v>
      </c>
      <c r="J22" s="9">
        <f t="shared" si="1"/>
        <v>36000</v>
      </c>
      <c r="K22" s="10">
        <f t="shared" si="2"/>
        <v>196000</v>
      </c>
      <c r="L22" s="11">
        <v>37298</v>
      </c>
      <c r="M22" s="7">
        <v>125.15</v>
      </c>
    </row>
    <row r="23" spans="1:19" x14ac:dyDescent="0.3">
      <c r="A23" s="6">
        <v>44970</v>
      </c>
      <c r="B23" s="7" t="s">
        <v>24</v>
      </c>
      <c r="C23" s="13">
        <v>22</v>
      </c>
      <c r="D23" s="7" t="s">
        <v>35</v>
      </c>
      <c r="E23" s="7">
        <v>3</v>
      </c>
      <c r="F23" s="9">
        <f t="shared" si="3"/>
        <v>45000</v>
      </c>
      <c r="G23" s="7">
        <v>3</v>
      </c>
      <c r="H23" s="9">
        <f t="shared" si="0"/>
        <v>33000</v>
      </c>
      <c r="I23" s="7">
        <v>1</v>
      </c>
      <c r="J23" s="9">
        <f t="shared" si="1"/>
        <v>12000</v>
      </c>
      <c r="K23" s="10">
        <f t="shared" si="2"/>
        <v>90000</v>
      </c>
      <c r="L23" s="12">
        <v>7981</v>
      </c>
      <c r="M23" s="7">
        <v>125.15</v>
      </c>
    </row>
    <row r="24" spans="1:19" x14ac:dyDescent="0.3">
      <c r="A24" s="6">
        <v>44972</v>
      </c>
      <c r="B24" s="7" t="s">
        <v>24</v>
      </c>
      <c r="C24" s="13">
        <v>23</v>
      </c>
      <c r="D24" s="7" t="s">
        <v>11</v>
      </c>
      <c r="E24" s="7">
        <v>11</v>
      </c>
      <c r="F24" s="9">
        <f t="shared" si="3"/>
        <v>165000</v>
      </c>
      <c r="G24" s="7">
        <v>5</v>
      </c>
      <c r="H24" s="9">
        <f t="shared" si="0"/>
        <v>55000</v>
      </c>
      <c r="I24" s="7">
        <v>9</v>
      </c>
      <c r="J24" s="9">
        <f t="shared" si="1"/>
        <v>108000</v>
      </c>
      <c r="K24" s="10">
        <f t="shared" si="2"/>
        <v>328000</v>
      </c>
      <c r="L24" s="12">
        <v>39801</v>
      </c>
      <c r="M24" s="7">
        <v>125.4</v>
      </c>
    </row>
    <row r="25" spans="1:19" x14ac:dyDescent="0.3">
      <c r="A25" s="6">
        <v>44974</v>
      </c>
      <c r="B25" s="7" t="s">
        <v>24</v>
      </c>
      <c r="C25" s="13">
        <v>24</v>
      </c>
      <c r="D25" s="7" t="s">
        <v>5</v>
      </c>
      <c r="E25" s="8">
        <v>5</v>
      </c>
      <c r="F25" s="9">
        <f t="shared" si="3"/>
        <v>75000</v>
      </c>
      <c r="G25" s="8">
        <v>5</v>
      </c>
      <c r="H25" s="9">
        <f t="shared" si="0"/>
        <v>55000</v>
      </c>
      <c r="I25" s="8">
        <v>4</v>
      </c>
      <c r="J25" s="9">
        <f t="shared" si="1"/>
        <v>48000</v>
      </c>
      <c r="K25" s="10">
        <f t="shared" si="2"/>
        <v>178000</v>
      </c>
      <c r="L25" s="11">
        <v>19156</v>
      </c>
      <c r="M25" s="7">
        <v>125.5</v>
      </c>
    </row>
    <row r="26" spans="1:19" ht="13.8" customHeight="1" x14ac:dyDescent="0.3">
      <c r="A26" s="6">
        <v>44974</v>
      </c>
      <c r="B26" s="7" t="s">
        <v>24</v>
      </c>
      <c r="C26" s="13">
        <v>25</v>
      </c>
      <c r="D26" s="7" t="s">
        <v>40</v>
      </c>
      <c r="E26" s="7">
        <v>4</v>
      </c>
      <c r="F26" s="9">
        <f t="shared" si="3"/>
        <v>60000</v>
      </c>
      <c r="G26" s="7">
        <v>0</v>
      </c>
      <c r="H26" s="9">
        <f t="shared" si="0"/>
        <v>0</v>
      </c>
      <c r="I26" s="7">
        <v>2</v>
      </c>
      <c r="J26" s="9">
        <f t="shared" si="1"/>
        <v>24000</v>
      </c>
      <c r="K26" s="10">
        <f t="shared" si="2"/>
        <v>84000</v>
      </c>
      <c r="L26" s="12">
        <v>8762</v>
      </c>
      <c r="M26" s="7">
        <v>125.5</v>
      </c>
    </row>
    <row r="27" spans="1:19" x14ac:dyDescent="0.3">
      <c r="A27" s="6">
        <v>44975</v>
      </c>
      <c r="B27" s="7" t="s">
        <v>24</v>
      </c>
      <c r="C27" s="13">
        <v>26</v>
      </c>
      <c r="D27" s="7" t="s">
        <v>9</v>
      </c>
      <c r="E27" s="8">
        <v>3</v>
      </c>
      <c r="F27" s="9">
        <f t="shared" si="3"/>
        <v>45000</v>
      </c>
      <c r="G27" s="8">
        <v>2</v>
      </c>
      <c r="H27" s="9">
        <f t="shared" si="0"/>
        <v>22000</v>
      </c>
      <c r="I27" s="8">
        <v>3</v>
      </c>
      <c r="J27" s="9">
        <f t="shared" si="1"/>
        <v>36000</v>
      </c>
      <c r="K27" s="10">
        <f t="shared" si="2"/>
        <v>103000</v>
      </c>
      <c r="L27" s="11">
        <v>27123</v>
      </c>
      <c r="M27" s="7">
        <v>125.8</v>
      </c>
    </row>
    <row r="28" spans="1:19" x14ac:dyDescent="0.3">
      <c r="A28" s="6">
        <v>44977</v>
      </c>
      <c r="B28" s="7" t="s">
        <v>24</v>
      </c>
      <c r="C28" s="13">
        <v>27</v>
      </c>
      <c r="D28" s="7" t="s">
        <v>7</v>
      </c>
      <c r="E28" s="8">
        <v>4</v>
      </c>
      <c r="F28" s="9">
        <f t="shared" si="3"/>
        <v>60000</v>
      </c>
      <c r="G28" s="8">
        <v>5</v>
      </c>
      <c r="H28" s="9">
        <f t="shared" si="0"/>
        <v>55000</v>
      </c>
      <c r="I28" s="8">
        <v>1</v>
      </c>
      <c r="J28" s="9">
        <f t="shared" si="1"/>
        <v>12000</v>
      </c>
      <c r="K28" s="10">
        <f t="shared" si="2"/>
        <v>127000</v>
      </c>
      <c r="L28" s="11">
        <v>20123</v>
      </c>
      <c r="M28" s="7">
        <v>126</v>
      </c>
    </row>
    <row r="29" spans="1:19" x14ac:dyDescent="0.3">
      <c r="A29" s="6">
        <v>44979</v>
      </c>
      <c r="B29" s="7" t="s">
        <v>24</v>
      </c>
      <c r="C29" s="13">
        <v>28</v>
      </c>
      <c r="D29" s="7" t="s">
        <v>6</v>
      </c>
      <c r="E29" s="8">
        <v>4</v>
      </c>
      <c r="F29" s="9">
        <f t="shared" si="3"/>
        <v>60000</v>
      </c>
      <c r="G29" s="8">
        <v>7</v>
      </c>
      <c r="H29" s="9">
        <f t="shared" si="0"/>
        <v>77000</v>
      </c>
      <c r="I29" s="8">
        <v>2</v>
      </c>
      <c r="J29" s="9">
        <f t="shared" si="1"/>
        <v>24000</v>
      </c>
      <c r="K29" s="10">
        <f t="shared" si="2"/>
        <v>161000</v>
      </c>
      <c r="L29" s="11">
        <v>46345</v>
      </c>
      <c r="M29" s="7">
        <v>126</v>
      </c>
    </row>
    <row r="30" spans="1:19" x14ac:dyDescent="0.3">
      <c r="A30" s="6">
        <v>44980</v>
      </c>
      <c r="B30" s="7" t="s">
        <v>24</v>
      </c>
      <c r="C30" s="13">
        <v>29</v>
      </c>
      <c r="D30" s="7" t="s">
        <v>35</v>
      </c>
      <c r="E30" s="7">
        <v>4</v>
      </c>
      <c r="F30" s="9">
        <f t="shared" si="3"/>
        <v>60000</v>
      </c>
      <c r="G30" s="7">
        <v>3</v>
      </c>
      <c r="H30" s="9">
        <f t="shared" si="0"/>
        <v>33000</v>
      </c>
      <c r="I30" s="7">
        <v>2</v>
      </c>
      <c r="J30" s="9">
        <f t="shared" si="1"/>
        <v>24000</v>
      </c>
      <c r="K30" s="10">
        <f t="shared" si="2"/>
        <v>117000</v>
      </c>
      <c r="L30" s="12">
        <v>9431</v>
      </c>
      <c r="M30" s="7">
        <v>126.2</v>
      </c>
    </row>
    <row r="31" spans="1:19" x14ac:dyDescent="0.3">
      <c r="A31" s="6">
        <v>44980</v>
      </c>
      <c r="B31" s="7" t="s">
        <v>24</v>
      </c>
      <c r="C31" s="13">
        <v>30</v>
      </c>
      <c r="D31" s="7" t="s">
        <v>5</v>
      </c>
      <c r="E31" s="7">
        <v>5</v>
      </c>
      <c r="F31" s="9">
        <f t="shared" si="3"/>
        <v>75000</v>
      </c>
      <c r="G31" s="7">
        <v>4</v>
      </c>
      <c r="H31" s="9">
        <f t="shared" si="0"/>
        <v>44000</v>
      </c>
      <c r="I31" s="7">
        <v>2</v>
      </c>
      <c r="J31" s="9">
        <f t="shared" si="1"/>
        <v>24000</v>
      </c>
      <c r="K31" s="10">
        <f t="shared" si="2"/>
        <v>143000</v>
      </c>
      <c r="L31" s="12">
        <v>12876</v>
      </c>
      <c r="M31" s="7">
        <v>126.2</v>
      </c>
    </row>
    <row r="32" spans="1:19" x14ac:dyDescent="0.3">
      <c r="A32" s="6">
        <v>44981</v>
      </c>
      <c r="B32" s="7" t="s">
        <v>24</v>
      </c>
      <c r="C32" s="13">
        <v>31</v>
      </c>
      <c r="D32" s="7" t="s">
        <v>9</v>
      </c>
      <c r="E32" s="8">
        <v>5</v>
      </c>
      <c r="F32" s="9">
        <f t="shared" si="3"/>
        <v>75000</v>
      </c>
      <c r="G32" s="8">
        <v>5</v>
      </c>
      <c r="H32" s="9">
        <f t="shared" si="0"/>
        <v>55000</v>
      </c>
      <c r="I32" s="8">
        <v>7</v>
      </c>
      <c r="J32" s="9">
        <f t="shared" si="1"/>
        <v>84000</v>
      </c>
      <c r="K32" s="10">
        <f t="shared" si="2"/>
        <v>214000</v>
      </c>
      <c r="L32" s="11">
        <v>27156</v>
      </c>
      <c r="M32" s="7">
        <v>126.55</v>
      </c>
    </row>
    <row r="33" spans="1:13" x14ac:dyDescent="0.3">
      <c r="A33" s="6">
        <v>44983</v>
      </c>
      <c r="B33" s="7" t="s">
        <v>24</v>
      </c>
      <c r="C33" s="13">
        <v>32</v>
      </c>
      <c r="D33" s="7" t="s">
        <v>14</v>
      </c>
      <c r="E33" s="8">
        <v>4</v>
      </c>
      <c r="F33" s="9">
        <f t="shared" si="3"/>
        <v>60000</v>
      </c>
      <c r="G33" s="8">
        <v>4</v>
      </c>
      <c r="H33" s="9">
        <f t="shared" si="0"/>
        <v>44000</v>
      </c>
      <c r="I33" s="8">
        <v>3</v>
      </c>
      <c r="J33" s="9">
        <f t="shared" si="1"/>
        <v>36000</v>
      </c>
      <c r="K33" s="10">
        <f t="shared" si="2"/>
        <v>140000</v>
      </c>
      <c r="L33" s="11">
        <v>25123</v>
      </c>
      <c r="M33" s="7">
        <v>126.7</v>
      </c>
    </row>
    <row r="34" spans="1:13" x14ac:dyDescent="0.3">
      <c r="A34" s="6">
        <v>44985</v>
      </c>
      <c r="B34" s="7" t="s">
        <v>24</v>
      </c>
      <c r="C34" s="13">
        <v>33</v>
      </c>
      <c r="D34" s="7" t="s">
        <v>14</v>
      </c>
      <c r="E34" s="8">
        <v>5</v>
      </c>
      <c r="F34" s="9">
        <f t="shared" si="3"/>
        <v>75000</v>
      </c>
      <c r="G34" s="8">
        <v>5</v>
      </c>
      <c r="H34" s="9">
        <f t="shared" si="0"/>
        <v>55000</v>
      </c>
      <c r="I34" s="8">
        <v>3</v>
      </c>
      <c r="J34" s="9">
        <f t="shared" si="1"/>
        <v>36000</v>
      </c>
      <c r="K34" s="10">
        <f t="shared" si="2"/>
        <v>166000</v>
      </c>
      <c r="L34" s="11">
        <v>25234</v>
      </c>
      <c r="M34" s="7">
        <v>126.8</v>
      </c>
    </row>
    <row r="35" spans="1:13" x14ac:dyDescent="0.3">
      <c r="A35" s="6">
        <v>44985</v>
      </c>
      <c r="B35" s="7" t="s">
        <v>24</v>
      </c>
      <c r="C35" s="13">
        <v>34</v>
      </c>
      <c r="D35" s="7" t="s">
        <v>35</v>
      </c>
      <c r="E35" s="7">
        <v>1</v>
      </c>
      <c r="F35" s="9">
        <f t="shared" si="3"/>
        <v>15000</v>
      </c>
      <c r="G35" s="7">
        <v>1</v>
      </c>
      <c r="H35" s="9">
        <f t="shared" si="0"/>
        <v>11000</v>
      </c>
      <c r="I35" s="7">
        <v>2</v>
      </c>
      <c r="J35" s="9">
        <f t="shared" si="1"/>
        <v>24000</v>
      </c>
      <c r="K35" s="10">
        <f t="shared" si="2"/>
        <v>50000</v>
      </c>
      <c r="L35" s="12">
        <v>5643</v>
      </c>
      <c r="M35" s="7">
        <v>126.8</v>
      </c>
    </row>
    <row r="36" spans="1:13" x14ac:dyDescent="0.3">
      <c r="A36" s="6">
        <v>44986</v>
      </c>
      <c r="B36" s="7" t="s">
        <v>25</v>
      </c>
      <c r="C36" s="13">
        <v>35</v>
      </c>
      <c r="D36" s="7" t="s">
        <v>43</v>
      </c>
      <c r="E36" s="8">
        <v>3</v>
      </c>
      <c r="F36" s="9">
        <f t="shared" si="3"/>
        <v>45000</v>
      </c>
      <c r="G36" s="8">
        <v>3</v>
      </c>
      <c r="H36" s="9">
        <f t="shared" si="0"/>
        <v>33000</v>
      </c>
      <c r="I36" s="8">
        <v>2</v>
      </c>
      <c r="J36" s="9">
        <f t="shared" si="1"/>
        <v>24000</v>
      </c>
      <c r="K36" s="10">
        <f t="shared" si="2"/>
        <v>102000</v>
      </c>
      <c r="L36" s="11">
        <v>18345</v>
      </c>
      <c r="M36" s="7">
        <v>127.1</v>
      </c>
    </row>
    <row r="37" spans="1:13" x14ac:dyDescent="0.3">
      <c r="A37" s="6">
        <v>44988</v>
      </c>
      <c r="B37" s="7" t="s">
        <v>25</v>
      </c>
      <c r="C37" s="13">
        <v>36</v>
      </c>
      <c r="D37" s="7" t="s">
        <v>3</v>
      </c>
      <c r="E37" s="8">
        <v>13</v>
      </c>
      <c r="F37" s="9">
        <f t="shared" si="3"/>
        <v>195000</v>
      </c>
      <c r="G37" s="8">
        <v>8</v>
      </c>
      <c r="H37" s="9">
        <f t="shared" si="0"/>
        <v>88000</v>
      </c>
      <c r="I37" s="8">
        <v>4</v>
      </c>
      <c r="J37" s="9">
        <f t="shared" si="1"/>
        <v>48000</v>
      </c>
      <c r="K37" s="10">
        <f t="shared" si="2"/>
        <v>331000</v>
      </c>
      <c r="L37" s="11">
        <v>25189</v>
      </c>
      <c r="M37" s="7">
        <v>127.5</v>
      </c>
    </row>
    <row r="38" spans="1:13" x14ac:dyDescent="0.3">
      <c r="A38" s="6">
        <v>44992</v>
      </c>
      <c r="B38" s="7" t="s">
        <v>25</v>
      </c>
      <c r="C38" s="13">
        <v>37</v>
      </c>
      <c r="D38" s="7" t="s">
        <v>3</v>
      </c>
      <c r="E38" s="8">
        <v>11</v>
      </c>
      <c r="F38" s="9">
        <f t="shared" si="3"/>
        <v>165000</v>
      </c>
      <c r="G38" s="8">
        <v>5</v>
      </c>
      <c r="H38" s="9">
        <f t="shared" si="0"/>
        <v>55000</v>
      </c>
      <c r="I38" s="8">
        <v>4</v>
      </c>
      <c r="J38" s="9">
        <f t="shared" si="1"/>
        <v>48000</v>
      </c>
      <c r="K38" s="10">
        <f t="shared" si="2"/>
        <v>268000</v>
      </c>
      <c r="L38" s="11">
        <v>23123</v>
      </c>
      <c r="M38" s="7">
        <v>128.35</v>
      </c>
    </row>
    <row r="39" spans="1:13" x14ac:dyDescent="0.3">
      <c r="A39" s="6">
        <v>44994</v>
      </c>
      <c r="B39" s="7" t="s">
        <v>25</v>
      </c>
      <c r="C39" s="13">
        <v>38</v>
      </c>
      <c r="D39" s="7" t="s">
        <v>35</v>
      </c>
      <c r="E39" s="8">
        <v>7</v>
      </c>
      <c r="F39" s="9">
        <f t="shared" si="3"/>
        <v>105000</v>
      </c>
      <c r="G39" s="8">
        <v>5</v>
      </c>
      <c r="H39" s="9">
        <f t="shared" si="0"/>
        <v>55000</v>
      </c>
      <c r="I39" s="8">
        <v>3</v>
      </c>
      <c r="J39" s="9">
        <f t="shared" si="1"/>
        <v>36000</v>
      </c>
      <c r="K39" s="10">
        <f t="shared" si="2"/>
        <v>196000</v>
      </c>
      <c r="L39" s="11">
        <v>9876</v>
      </c>
      <c r="M39" s="7">
        <v>128.55000000000001</v>
      </c>
    </row>
    <row r="40" spans="1:13" x14ac:dyDescent="0.3">
      <c r="A40" s="6">
        <v>44994</v>
      </c>
      <c r="B40" s="7" t="s">
        <v>25</v>
      </c>
      <c r="C40" s="13">
        <v>39</v>
      </c>
      <c r="D40" s="7" t="s">
        <v>15</v>
      </c>
      <c r="E40" s="7">
        <v>3</v>
      </c>
      <c r="F40" s="9">
        <f t="shared" si="3"/>
        <v>45000</v>
      </c>
      <c r="G40" s="7">
        <v>0</v>
      </c>
      <c r="H40" s="9">
        <f t="shared" si="0"/>
        <v>0</v>
      </c>
      <c r="I40" s="7">
        <v>0</v>
      </c>
      <c r="J40" s="9">
        <f t="shared" si="1"/>
        <v>0</v>
      </c>
      <c r="K40" s="10">
        <f t="shared" si="2"/>
        <v>45000</v>
      </c>
      <c r="L40" s="12">
        <v>9334</v>
      </c>
      <c r="M40" s="7">
        <v>128.55000000000001</v>
      </c>
    </row>
    <row r="41" spans="1:13" x14ac:dyDescent="0.3">
      <c r="A41" s="6">
        <v>44995</v>
      </c>
      <c r="B41" s="7" t="s">
        <v>25</v>
      </c>
      <c r="C41" s="13">
        <v>40</v>
      </c>
      <c r="D41" s="7" t="s">
        <v>2</v>
      </c>
      <c r="E41" s="8">
        <v>9</v>
      </c>
      <c r="F41" s="9">
        <f t="shared" si="3"/>
        <v>135000</v>
      </c>
      <c r="G41" s="8">
        <v>4</v>
      </c>
      <c r="H41" s="9">
        <f t="shared" si="0"/>
        <v>44000</v>
      </c>
      <c r="I41" s="8">
        <v>2</v>
      </c>
      <c r="J41" s="9">
        <f t="shared" si="1"/>
        <v>24000</v>
      </c>
      <c r="K41" s="10">
        <f t="shared" si="2"/>
        <v>203000</v>
      </c>
      <c r="L41" s="11">
        <v>16123</v>
      </c>
      <c r="M41" s="7">
        <v>129.5</v>
      </c>
    </row>
    <row r="42" spans="1:13" x14ac:dyDescent="0.3">
      <c r="A42" s="6">
        <v>44996</v>
      </c>
      <c r="B42" s="7" t="s">
        <v>25</v>
      </c>
      <c r="C42" s="13">
        <v>41</v>
      </c>
      <c r="D42" s="7" t="s">
        <v>46</v>
      </c>
      <c r="E42" s="7">
        <v>6</v>
      </c>
      <c r="F42" s="9">
        <f t="shared" si="3"/>
        <v>90000</v>
      </c>
      <c r="G42" s="7">
        <v>5</v>
      </c>
      <c r="H42" s="9">
        <f t="shared" si="0"/>
        <v>55000</v>
      </c>
      <c r="I42" s="7">
        <v>4</v>
      </c>
      <c r="J42" s="9">
        <f t="shared" si="1"/>
        <v>48000</v>
      </c>
      <c r="K42" s="10">
        <f t="shared" si="2"/>
        <v>193000</v>
      </c>
      <c r="L42" s="12">
        <v>13876</v>
      </c>
      <c r="M42" s="7">
        <v>129.5</v>
      </c>
    </row>
    <row r="43" spans="1:13" x14ac:dyDescent="0.3">
      <c r="A43" s="6">
        <v>44997</v>
      </c>
      <c r="B43" s="7" t="s">
        <v>25</v>
      </c>
      <c r="C43" s="13">
        <v>42</v>
      </c>
      <c r="D43" s="7" t="s">
        <v>45</v>
      </c>
      <c r="E43" s="7">
        <v>6</v>
      </c>
      <c r="F43" s="9">
        <f t="shared" si="3"/>
        <v>90000</v>
      </c>
      <c r="G43" s="7">
        <v>5</v>
      </c>
      <c r="H43" s="9">
        <f t="shared" si="0"/>
        <v>55000</v>
      </c>
      <c r="I43" s="7">
        <v>0</v>
      </c>
      <c r="J43" s="9">
        <f t="shared" si="1"/>
        <v>0</v>
      </c>
      <c r="K43" s="10">
        <f t="shared" si="2"/>
        <v>145000</v>
      </c>
      <c r="L43" s="12">
        <v>18123</v>
      </c>
      <c r="M43" s="7">
        <v>129.4</v>
      </c>
    </row>
    <row r="44" spans="1:13" x14ac:dyDescent="0.3">
      <c r="A44" s="6">
        <v>45002</v>
      </c>
      <c r="B44" s="7" t="s">
        <v>25</v>
      </c>
      <c r="C44" s="13">
        <v>43</v>
      </c>
      <c r="D44" s="7" t="s">
        <v>9</v>
      </c>
      <c r="E44" s="8">
        <v>6</v>
      </c>
      <c r="F44" s="9">
        <f t="shared" si="3"/>
        <v>90000</v>
      </c>
      <c r="G44" s="8">
        <v>5</v>
      </c>
      <c r="H44" s="9">
        <f t="shared" si="0"/>
        <v>55000</v>
      </c>
      <c r="I44" s="8">
        <v>3</v>
      </c>
      <c r="J44" s="9">
        <f t="shared" si="1"/>
        <v>36000</v>
      </c>
      <c r="K44" s="10">
        <f t="shared" si="2"/>
        <v>181000</v>
      </c>
      <c r="L44" s="11">
        <v>18234</v>
      </c>
      <c r="M44" s="7">
        <v>129.9</v>
      </c>
    </row>
    <row r="45" spans="1:13" x14ac:dyDescent="0.3">
      <c r="A45" s="6">
        <v>45002</v>
      </c>
      <c r="B45" s="7" t="s">
        <v>25</v>
      </c>
      <c r="C45" s="13">
        <v>44</v>
      </c>
      <c r="D45" s="7" t="s">
        <v>44</v>
      </c>
      <c r="E45" s="7">
        <v>5</v>
      </c>
      <c r="F45" s="9">
        <f t="shared" si="3"/>
        <v>75000</v>
      </c>
      <c r="G45" s="7">
        <v>5</v>
      </c>
      <c r="H45" s="9">
        <f t="shared" si="0"/>
        <v>55000</v>
      </c>
      <c r="I45" s="7">
        <v>4</v>
      </c>
      <c r="J45" s="9">
        <f t="shared" si="1"/>
        <v>48000</v>
      </c>
      <c r="K45" s="10">
        <f t="shared" si="2"/>
        <v>178000</v>
      </c>
      <c r="L45" s="12">
        <v>13467</v>
      </c>
      <c r="M45" s="7">
        <v>129.9</v>
      </c>
    </row>
    <row r="46" spans="1:13" x14ac:dyDescent="0.3">
      <c r="A46" s="6">
        <v>45002</v>
      </c>
      <c r="B46" s="7" t="s">
        <v>25</v>
      </c>
      <c r="C46" s="13">
        <v>45</v>
      </c>
      <c r="D46" s="7" t="s">
        <v>36</v>
      </c>
      <c r="E46" s="7">
        <v>6</v>
      </c>
      <c r="F46" s="9">
        <f t="shared" si="3"/>
        <v>90000</v>
      </c>
      <c r="G46" s="7">
        <v>5</v>
      </c>
      <c r="H46" s="9">
        <f t="shared" si="0"/>
        <v>55000</v>
      </c>
      <c r="I46" s="7">
        <v>0</v>
      </c>
      <c r="J46" s="9">
        <f t="shared" si="1"/>
        <v>0</v>
      </c>
      <c r="K46" s="10">
        <f t="shared" si="2"/>
        <v>145000</v>
      </c>
      <c r="L46" s="12">
        <v>17876</v>
      </c>
      <c r="M46" s="7">
        <v>129.9</v>
      </c>
    </row>
    <row r="47" spans="1:13" x14ac:dyDescent="0.3">
      <c r="A47" s="6">
        <v>45004</v>
      </c>
      <c r="B47" s="7" t="s">
        <v>25</v>
      </c>
      <c r="C47" s="13">
        <v>46</v>
      </c>
      <c r="D47" s="7" t="s">
        <v>63</v>
      </c>
      <c r="E47" s="8">
        <v>7</v>
      </c>
      <c r="F47" s="9">
        <f t="shared" si="3"/>
        <v>105000</v>
      </c>
      <c r="G47" s="8">
        <v>5</v>
      </c>
      <c r="H47" s="9">
        <f t="shared" si="0"/>
        <v>55000</v>
      </c>
      <c r="I47" s="8">
        <v>3</v>
      </c>
      <c r="J47" s="9">
        <f t="shared" si="1"/>
        <v>36000</v>
      </c>
      <c r="K47" s="10">
        <f t="shared" si="2"/>
        <v>196000</v>
      </c>
      <c r="L47" s="11">
        <v>4834</v>
      </c>
      <c r="M47" s="7">
        <v>130</v>
      </c>
    </row>
    <row r="48" spans="1:13" x14ac:dyDescent="0.3">
      <c r="A48" s="6">
        <v>45005</v>
      </c>
      <c r="B48" s="7" t="s">
        <v>25</v>
      </c>
      <c r="C48" s="13">
        <v>47</v>
      </c>
      <c r="D48" s="7" t="s">
        <v>10</v>
      </c>
      <c r="E48" s="8">
        <v>6</v>
      </c>
      <c r="F48" s="9">
        <f t="shared" si="3"/>
        <v>90000</v>
      </c>
      <c r="G48" s="8">
        <v>5</v>
      </c>
      <c r="H48" s="9">
        <f t="shared" si="0"/>
        <v>55000</v>
      </c>
      <c r="I48" s="8">
        <v>3</v>
      </c>
      <c r="J48" s="9">
        <f t="shared" si="1"/>
        <v>36000</v>
      </c>
      <c r="K48" s="10">
        <f t="shared" si="2"/>
        <v>181000</v>
      </c>
      <c r="L48" s="11">
        <v>22123</v>
      </c>
      <c r="M48" s="7">
        <v>130.4</v>
      </c>
    </row>
    <row r="49" spans="1:13" x14ac:dyDescent="0.3">
      <c r="A49" s="6">
        <v>45009</v>
      </c>
      <c r="B49" s="7" t="s">
        <v>25</v>
      </c>
      <c r="C49" s="13">
        <v>48</v>
      </c>
      <c r="D49" s="7" t="s">
        <v>63</v>
      </c>
      <c r="E49" s="8">
        <v>4</v>
      </c>
      <c r="F49" s="9">
        <f t="shared" si="3"/>
        <v>60000</v>
      </c>
      <c r="G49" s="8">
        <v>3</v>
      </c>
      <c r="H49" s="9">
        <f t="shared" si="0"/>
        <v>33000</v>
      </c>
      <c r="I49" s="8">
        <v>2</v>
      </c>
      <c r="J49" s="9">
        <f t="shared" si="1"/>
        <v>24000</v>
      </c>
      <c r="K49" s="10">
        <f t="shared" si="2"/>
        <v>117000</v>
      </c>
      <c r="L49" s="11">
        <v>11456</v>
      </c>
      <c r="M49" s="7">
        <v>131.30000000000001</v>
      </c>
    </row>
    <row r="50" spans="1:13" x14ac:dyDescent="0.3">
      <c r="A50" s="6">
        <v>45014</v>
      </c>
      <c r="B50" s="7" t="s">
        <v>25</v>
      </c>
      <c r="C50" s="13">
        <v>49</v>
      </c>
      <c r="D50" s="7" t="s">
        <v>14</v>
      </c>
      <c r="E50" s="8">
        <v>8</v>
      </c>
      <c r="F50" s="9">
        <f t="shared" si="3"/>
        <v>120000</v>
      </c>
      <c r="G50" s="8">
        <v>5</v>
      </c>
      <c r="H50" s="9">
        <f t="shared" si="0"/>
        <v>55000</v>
      </c>
      <c r="I50" s="8">
        <v>3</v>
      </c>
      <c r="J50" s="9">
        <f t="shared" si="1"/>
        <v>36000</v>
      </c>
      <c r="K50" s="10">
        <f t="shared" si="2"/>
        <v>211000</v>
      </c>
      <c r="L50" s="11">
        <v>35267</v>
      </c>
      <c r="M50" s="7">
        <v>132</v>
      </c>
    </row>
    <row r="51" spans="1:13" x14ac:dyDescent="0.3">
      <c r="A51" s="6">
        <v>45019</v>
      </c>
      <c r="B51" s="7" t="s">
        <v>26</v>
      </c>
      <c r="C51" s="13">
        <v>50</v>
      </c>
      <c r="D51" s="7" t="s">
        <v>48</v>
      </c>
      <c r="E51" s="7">
        <v>0</v>
      </c>
      <c r="F51" s="9">
        <f t="shared" si="3"/>
        <v>0</v>
      </c>
      <c r="G51" s="7">
        <v>2</v>
      </c>
      <c r="H51" s="9">
        <f t="shared" si="0"/>
        <v>22000</v>
      </c>
      <c r="I51" s="7">
        <v>1</v>
      </c>
      <c r="J51" s="9">
        <f t="shared" si="1"/>
        <v>12000</v>
      </c>
      <c r="K51" s="10">
        <f t="shared" si="2"/>
        <v>34000</v>
      </c>
      <c r="L51" s="12">
        <v>4532</v>
      </c>
      <c r="M51" s="7">
        <v>132.30000000000001</v>
      </c>
    </row>
    <row r="52" spans="1:13" x14ac:dyDescent="0.3">
      <c r="A52" s="6">
        <v>45021</v>
      </c>
      <c r="B52" s="7" t="s">
        <v>26</v>
      </c>
      <c r="C52" s="13">
        <v>51</v>
      </c>
      <c r="D52" s="7" t="s">
        <v>13</v>
      </c>
      <c r="E52" s="8">
        <v>7</v>
      </c>
      <c r="F52" s="9">
        <f t="shared" si="3"/>
        <v>105000</v>
      </c>
      <c r="G52" s="8">
        <v>8</v>
      </c>
      <c r="H52" s="9">
        <f t="shared" si="0"/>
        <v>88000</v>
      </c>
      <c r="I52" s="8">
        <v>3</v>
      </c>
      <c r="J52" s="9">
        <f t="shared" si="1"/>
        <v>36000</v>
      </c>
      <c r="K52" s="10">
        <f t="shared" si="2"/>
        <v>229000</v>
      </c>
      <c r="L52" s="11">
        <v>20345</v>
      </c>
      <c r="M52" s="7">
        <v>131.69999999999999</v>
      </c>
    </row>
    <row r="53" spans="1:13" x14ac:dyDescent="0.3">
      <c r="A53" s="6">
        <v>45021</v>
      </c>
      <c r="B53" s="7" t="s">
        <v>26</v>
      </c>
      <c r="C53" s="13">
        <v>52</v>
      </c>
      <c r="D53" s="7" t="s">
        <v>36</v>
      </c>
      <c r="E53" s="7">
        <v>2</v>
      </c>
      <c r="F53" s="9">
        <f t="shared" si="3"/>
        <v>30000</v>
      </c>
      <c r="G53" s="7">
        <v>3</v>
      </c>
      <c r="H53" s="9">
        <f t="shared" si="0"/>
        <v>33000</v>
      </c>
      <c r="I53" s="7">
        <v>2</v>
      </c>
      <c r="J53" s="9">
        <f t="shared" si="1"/>
        <v>24000</v>
      </c>
      <c r="K53" s="10">
        <f t="shared" si="2"/>
        <v>87000</v>
      </c>
      <c r="L53" s="12">
        <v>6342</v>
      </c>
      <c r="M53" s="7">
        <v>131.69999999999999</v>
      </c>
    </row>
    <row r="54" spans="1:13" x14ac:dyDescent="0.3">
      <c r="A54" s="6">
        <v>45025</v>
      </c>
      <c r="B54" s="7" t="s">
        <v>26</v>
      </c>
      <c r="C54" s="13">
        <v>53</v>
      </c>
      <c r="D54" s="7" t="s">
        <v>11</v>
      </c>
      <c r="E54" s="8">
        <v>9</v>
      </c>
      <c r="F54" s="9">
        <f t="shared" si="3"/>
        <v>135000</v>
      </c>
      <c r="G54" s="8">
        <v>5</v>
      </c>
      <c r="H54" s="9">
        <f t="shared" si="0"/>
        <v>55000</v>
      </c>
      <c r="I54" s="8">
        <v>8</v>
      </c>
      <c r="J54" s="9">
        <f t="shared" si="1"/>
        <v>96000</v>
      </c>
      <c r="K54" s="10">
        <f t="shared" si="2"/>
        <v>286000</v>
      </c>
      <c r="L54" s="11">
        <v>34678</v>
      </c>
      <c r="M54" s="7">
        <v>133.5</v>
      </c>
    </row>
    <row r="55" spans="1:13" x14ac:dyDescent="0.3">
      <c r="A55" s="6">
        <v>45029</v>
      </c>
      <c r="B55" s="7" t="s">
        <v>26</v>
      </c>
      <c r="C55" s="13">
        <v>54</v>
      </c>
      <c r="D55" s="7" t="s">
        <v>3</v>
      </c>
      <c r="E55" s="8">
        <v>5</v>
      </c>
      <c r="F55" s="9">
        <f t="shared" si="3"/>
        <v>75000</v>
      </c>
      <c r="G55" s="8">
        <v>5</v>
      </c>
      <c r="H55" s="9">
        <f t="shared" si="0"/>
        <v>55000</v>
      </c>
      <c r="I55" s="8">
        <v>3</v>
      </c>
      <c r="J55" s="9">
        <f t="shared" si="1"/>
        <v>36000</v>
      </c>
      <c r="K55" s="10">
        <f t="shared" si="2"/>
        <v>166000</v>
      </c>
      <c r="L55" s="11">
        <v>23956</v>
      </c>
      <c r="M55" s="7">
        <v>132.5</v>
      </c>
    </row>
    <row r="56" spans="1:13" x14ac:dyDescent="0.3">
      <c r="A56" s="6">
        <v>45035</v>
      </c>
      <c r="B56" s="7" t="s">
        <v>26</v>
      </c>
      <c r="C56" s="13">
        <v>55</v>
      </c>
      <c r="D56" s="7" t="s">
        <v>8</v>
      </c>
      <c r="E56" s="8">
        <v>5</v>
      </c>
      <c r="F56" s="9">
        <f t="shared" si="3"/>
        <v>75000</v>
      </c>
      <c r="G56" s="8">
        <v>8</v>
      </c>
      <c r="H56" s="9">
        <f t="shared" si="0"/>
        <v>88000</v>
      </c>
      <c r="I56" s="8">
        <v>3</v>
      </c>
      <c r="J56" s="9">
        <f t="shared" si="1"/>
        <v>36000</v>
      </c>
      <c r="K56" s="10">
        <f t="shared" si="2"/>
        <v>199000</v>
      </c>
      <c r="L56" s="11">
        <v>28867</v>
      </c>
      <c r="M56" s="7">
        <v>135.1</v>
      </c>
    </row>
    <row r="57" spans="1:13" x14ac:dyDescent="0.3">
      <c r="A57" s="6">
        <v>45036</v>
      </c>
      <c r="B57" s="7" t="s">
        <v>26</v>
      </c>
      <c r="C57" s="13">
        <v>56</v>
      </c>
      <c r="D57" s="7" t="s">
        <v>8</v>
      </c>
      <c r="E57" s="8">
        <v>2</v>
      </c>
      <c r="F57" s="9">
        <f t="shared" si="3"/>
        <v>30000</v>
      </c>
      <c r="G57" s="8">
        <v>0</v>
      </c>
      <c r="H57" s="9">
        <f t="shared" si="0"/>
        <v>0</v>
      </c>
      <c r="I57" s="8">
        <v>1</v>
      </c>
      <c r="J57" s="9">
        <f t="shared" si="1"/>
        <v>12000</v>
      </c>
      <c r="K57" s="10">
        <f t="shared" si="2"/>
        <v>42000</v>
      </c>
      <c r="L57" s="11">
        <v>30123</v>
      </c>
      <c r="M57" s="7">
        <v>135.25</v>
      </c>
    </row>
    <row r="58" spans="1:13" x14ac:dyDescent="0.3">
      <c r="A58" s="6">
        <v>45040</v>
      </c>
      <c r="B58" s="7" t="s">
        <v>26</v>
      </c>
      <c r="C58" s="13">
        <v>57</v>
      </c>
      <c r="D58" s="7" t="s">
        <v>9</v>
      </c>
      <c r="E58" s="8">
        <v>2</v>
      </c>
      <c r="F58" s="9">
        <f t="shared" si="3"/>
        <v>30000</v>
      </c>
      <c r="G58" s="8">
        <v>1</v>
      </c>
      <c r="H58" s="9">
        <f t="shared" si="0"/>
        <v>11000</v>
      </c>
      <c r="I58" s="8">
        <v>1</v>
      </c>
      <c r="J58" s="9">
        <f t="shared" si="1"/>
        <v>12000</v>
      </c>
      <c r="K58" s="10">
        <f t="shared" si="2"/>
        <v>53000</v>
      </c>
      <c r="L58" s="11">
        <v>6657</v>
      </c>
      <c r="M58" s="7">
        <v>135.35</v>
      </c>
    </row>
    <row r="59" spans="1:13" x14ac:dyDescent="0.3">
      <c r="A59" s="6">
        <v>45041</v>
      </c>
      <c r="B59" s="7" t="s">
        <v>26</v>
      </c>
      <c r="C59" s="13">
        <v>58</v>
      </c>
      <c r="D59" s="7" t="s">
        <v>45</v>
      </c>
      <c r="E59" s="7">
        <v>0</v>
      </c>
      <c r="F59" s="9">
        <f t="shared" si="3"/>
        <v>0</v>
      </c>
      <c r="G59" s="7">
        <v>1</v>
      </c>
      <c r="H59" s="9">
        <f t="shared" si="0"/>
        <v>11000</v>
      </c>
      <c r="I59" s="7">
        <v>2</v>
      </c>
      <c r="J59" s="9">
        <f t="shared" si="1"/>
        <v>24000</v>
      </c>
      <c r="K59" s="10">
        <f t="shared" si="2"/>
        <v>35000</v>
      </c>
      <c r="L59" s="12">
        <v>5134</v>
      </c>
      <c r="M59" s="7">
        <v>135.6</v>
      </c>
    </row>
    <row r="60" spans="1:13" x14ac:dyDescent="0.3">
      <c r="A60" s="6">
        <v>45043</v>
      </c>
      <c r="B60" s="7" t="s">
        <v>26</v>
      </c>
      <c r="C60" s="13">
        <v>59</v>
      </c>
      <c r="D60" s="7" t="s">
        <v>41</v>
      </c>
      <c r="E60" s="7">
        <v>7</v>
      </c>
      <c r="F60" s="9">
        <f t="shared" si="3"/>
        <v>105000</v>
      </c>
      <c r="G60" s="7">
        <v>5</v>
      </c>
      <c r="H60" s="9">
        <f t="shared" si="0"/>
        <v>55000</v>
      </c>
      <c r="I60" s="7">
        <v>0</v>
      </c>
      <c r="J60" s="9">
        <f t="shared" si="1"/>
        <v>0</v>
      </c>
      <c r="K60" s="10">
        <f t="shared" si="2"/>
        <v>160000</v>
      </c>
      <c r="L60" s="12">
        <v>16213</v>
      </c>
      <c r="M60" s="7">
        <v>135.80000000000001</v>
      </c>
    </row>
    <row r="61" spans="1:13" x14ac:dyDescent="0.3">
      <c r="A61" s="6">
        <v>45044</v>
      </c>
      <c r="B61" s="7" t="s">
        <v>26</v>
      </c>
      <c r="C61" s="13">
        <v>60</v>
      </c>
      <c r="D61" s="7" t="s">
        <v>11</v>
      </c>
      <c r="E61" s="8">
        <v>4</v>
      </c>
      <c r="F61" s="9">
        <f t="shared" si="3"/>
        <v>60000</v>
      </c>
      <c r="G61" s="8">
        <v>3</v>
      </c>
      <c r="H61" s="9">
        <f t="shared" si="0"/>
        <v>33000</v>
      </c>
      <c r="I61" s="8">
        <v>2</v>
      </c>
      <c r="J61" s="9">
        <f t="shared" si="1"/>
        <v>24000</v>
      </c>
      <c r="K61" s="10">
        <f t="shared" si="2"/>
        <v>117000</v>
      </c>
      <c r="L61" s="11">
        <v>35123</v>
      </c>
      <c r="M61" s="7">
        <v>135.9</v>
      </c>
    </row>
    <row r="62" spans="1:13" x14ac:dyDescent="0.3">
      <c r="A62" s="6">
        <v>45045</v>
      </c>
      <c r="B62" s="7" t="s">
        <v>26</v>
      </c>
      <c r="C62" s="13">
        <v>61</v>
      </c>
      <c r="D62" s="7" t="s">
        <v>7</v>
      </c>
      <c r="E62" s="8">
        <v>3</v>
      </c>
      <c r="F62" s="9">
        <f t="shared" si="3"/>
        <v>45000</v>
      </c>
      <c r="G62" s="8">
        <v>3</v>
      </c>
      <c r="H62" s="9">
        <f t="shared" si="0"/>
        <v>33000</v>
      </c>
      <c r="I62" s="8">
        <v>2</v>
      </c>
      <c r="J62" s="9">
        <f t="shared" si="1"/>
        <v>24000</v>
      </c>
      <c r="K62" s="10">
        <f t="shared" si="2"/>
        <v>102000</v>
      </c>
      <c r="L62" s="11">
        <v>17856</v>
      </c>
      <c r="M62" s="7">
        <v>135.85</v>
      </c>
    </row>
    <row r="63" spans="1:13" x14ac:dyDescent="0.3">
      <c r="A63" s="6">
        <v>45046</v>
      </c>
      <c r="B63" s="7" t="s">
        <v>26</v>
      </c>
      <c r="C63" s="13">
        <v>62</v>
      </c>
      <c r="D63" s="7" t="s">
        <v>41</v>
      </c>
      <c r="E63" s="7">
        <v>4</v>
      </c>
      <c r="F63" s="9">
        <f t="shared" si="3"/>
        <v>60000</v>
      </c>
      <c r="G63" s="7">
        <v>4</v>
      </c>
      <c r="H63" s="9">
        <f t="shared" si="0"/>
        <v>44000</v>
      </c>
      <c r="I63" s="7">
        <v>3</v>
      </c>
      <c r="J63" s="9">
        <f t="shared" si="1"/>
        <v>36000</v>
      </c>
      <c r="K63" s="10">
        <f t="shared" si="2"/>
        <v>140000</v>
      </c>
      <c r="L63" s="12">
        <v>10431</v>
      </c>
      <c r="M63" s="7">
        <v>135.94999999999999</v>
      </c>
    </row>
    <row r="64" spans="1:13" x14ac:dyDescent="0.3">
      <c r="A64" s="6">
        <v>45047</v>
      </c>
      <c r="B64" s="7" t="s">
        <v>27</v>
      </c>
      <c r="C64" s="13">
        <v>63</v>
      </c>
      <c r="D64" s="7" t="s">
        <v>4</v>
      </c>
      <c r="E64" s="8">
        <v>2</v>
      </c>
      <c r="F64" s="9">
        <f t="shared" si="3"/>
        <v>30000</v>
      </c>
      <c r="G64" s="8">
        <v>2</v>
      </c>
      <c r="H64" s="9">
        <f t="shared" si="0"/>
        <v>22000</v>
      </c>
      <c r="I64" s="8">
        <v>1</v>
      </c>
      <c r="J64" s="9">
        <f t="shared" si="1"/>
        <v>12000</v>
      </c>
      <c r="K64" s="10">
        <f t="shared" si="2"/>
        <v>64000</v>
      </c>
      <c r="L64" s="11">
        <v>7012</v>
      </c>
      <c r="M64" s="7">
        <v>136.19999999999999</v>
      </c>
    </row>
    <row r="65" spans="1:13" x14ac:dyDescent="0.3">
      <c r="A65" s="6">
        <v>45049</v>
      </c>
      <c r="B65" s="7" t="s">
        <v>27</v>
      </c>
      <c r="C65" s="13">
        <v>64</v>
      </c>
      <c r="D65" s="7" t="s">
        <v>6</v>
      </c>
      <c r="E65" s="8">
        <v>6</v>
      </c>
      <c r="F65" s="9">
        <f t="shared" si="3"/>
        <v>90000</v>
      </c>
      <c r="G65" s="8">
        <v>4</v>
      </c>
      <c r="H65" s="9">
        <f t="shared" si="0"/>
        <v>44000</v>
      </c>
      <c r="I65" s="8">
        <v>2</v>
      </c>
      <c r="J65" s="9">
        <f t="shared" si="1"/>
        <v>24000</v>
      </c>
      <c r="K65" s="10">
        <f t="shared" si="2"/>
        <v>158000</v>
      </c>
      <c r="L65" s="11">
        <v>41234</v>
      </c>
      <c r="M65" s="7">
        <v>136.30000000000001</v>
      </c>
    </row>
    <row r="66" spans="1:13" x14ac:dyDescent="0.3">
      <c r="A66" s="6">
        <v>45051</v>
      </c>
      <c r="B66" s="7" t="s">
        <v>27</v>
      </c>
      <c r="C66" s="13">
        <v>65</v>
      </c>
      <c r="D66" s="7" t="s">
        <v>12</v>
      </c>
      <c r="E66" s="8">
        <v>3</v>
      </c>
      <c r="F66" s="9">
        <f t="shared" si="3"/>
        <v>45000</v>
      </c>
      <c r="G66" s="8">
        <v>2</v>
      </c>
      <c r="H66" s="9">
        <f t="shared" ref="H66:H129" si="6">11000*G66</f>
        <v>22000</v>
      </c>
      <c r="I66" s="8">
        <v>1</v>
      </c>
      <c r="J66" s="9">
        <f t="shared" ref="J66:J129" si="7">I66*12000</f>
        <v>12000</v>
      </c>
      <c r="K66" s="10">
        <f t="shared" ref="K66:K129" si="8">SUM(F66,H66,J66)</f>
        <v>79000</v>
      </c>
      <c r="L66" s="11">
        <v>45123</v>
      </c>
      <c r="M66" s="7">
        <v>136.35</v>
      </c>
    </row>
    <row r="67" spans="1:13" x14ac:dyDescent="0.3">
      <c r="A67" s="6">
        <v>45052</v>
      </c>
      <c r="B67" s="7" t="s">
        <v>27</v>
      </c>
      <c r="C67" s="13">
        <v>66</v>
      </c>
      <c r="D67" s="7" t="s">
        <v>10</v>
      </c>
      <c r="E67" s="8">
        <v>0</v>
      </c>
      <c r="F67" s="9">
        <f t="shared" ref="F67:F130" si="9">15000*E67</f>
        <v>0</v>
      </c>
      <c r="G67" s="8">
        <v>3</v>
      </c>
      <c r="H67" s="9">
        <f t="shared" si="6"/>
        <v>33000</v>
      </c>
      <c r="I67" s="8">
        <v>2</v>
      </c>
      <c r="J67" s="9">
        <f t="shared" si="7"/>
        <v>24000</v>
      </c>
      <c r="K67" s="10">
        <f t="shared" si="8"/>
        <v>57000</v>
      </c>
      <c r="L67" s="11">
        <v>29123</v>
      </c>
      <c r="M67" s="7">
        <v>136.4</v>
      </c>
    </row>
    <row r="68" spans="1:13" x14ac:dyDescent="0.3">
      <c r="A68" s="6">
        <v>45052</v>
      </c>
      <c r="B68" s="7" t="s">
        <v>27</v>
      </c>
      <c r="C68" s="13">
        <v>67</v>
      </c>
      <c r="D68" s="7" t="s">
        <v>37</v>
      </c>
      <c r="E68" s="7">
        <v>2</v>
      </c>
      <c r="F68" s="9">
        <f t="shared" si="9"/>
        <v>30000</v>
      </c>
      <c r="G68" s="7">
        <v>3</v>
      </c>
      <c r="H68" s="9">
        <f t="shared" si="6"/>
        <v>33000</v>
      </c>
      <c r="I68" s="7">
        <v>0</v>
      </c>
      <c r="J68" s="9">
        <f t="shared" si="7"/>
        <v>0</v>
      </c>
      <c r="K68" s="10">
        <f t="shared" si="8"/>
        <v>63000</v>
      </c>
      <c r="L68" s="12">
        <v>6245</v>
      </c>
      <c r="M68" s="7">
        <v>136.4</v>
      </c>
    </row>
    <row r="69" spans="1:13" x14ac:dyDescent="0.3">
      <c r="A69" s="6">
        <v>45055</v>
      </c>
      <c r="B69" s="7" t="s">
        <v>27</v>
      </c>
      <c r="C69" s="13">
        <v>68</v>
      </c>
      <c r="D69" s="7" t="s">
        <v>48</v>
      </c>
      <c r="E69" s="7">
        <v>0</v>
      </c>
      <c r="F69" s="9">
        <f t="shared" si="9"/>
        <v>0</v>
      </c>
      <c r="G69" s="7">
        <v>2</v>
      </c>
      <c r="H69" s="9">
        <f t="shared" si="6"/>
        <v>22000</v>
      </c>
      <c r="I69" s="7">
        <v>1</v>
      </c>
      <c r="J69" s="9">
        <f t="shared" si="7"/>
        <v>12000</v>
      </c>
      <c r="K69" s="10">
        <f t="shared" si="8"/>
        <v>34000</v>
      </c>
      <c r="L69" s="12">
        <v>5865</v>
      </c>
      <c r="M69" s="7">
        <v>136.6</v>
      </c>
    </row>
    <row r="70" spans="1:13" x14ac:dyDescent="0.3">
      <c r="A70" s="6">
        <v>45057</v>
      </c>
      <c r="B70" s="7" t="s">
        <v>27</v>
      </c>
      <c r="C70" s="13">
        <v>69</v>
      </c>
      <c r="D70" s="7" t="s">
        <v>10</v>
      </c>
      <c r="E70" s="8">
        <v>2</v>
      </c>
      <c r="F70" s="9">
        <f t="shared" si="9"/>
        <v>30000</v>
      </c>
      <c r="G70" s="8">
        <v>2</v>
      </c>
      <c r="H70" s="9">
        <f t="shared" si="6"/>
        <v>22000</v>
      </c>
      <c r="I70" s="8">
        <v>2</v>
      </c>
      <c r="J70" s="9">
        <f t="shared" si="7"/>
        <v>24000</v>
      </c>
      <c r="K70" s="10">
        <f t="shared" si="8"/>
        <v>76000</v>
      </c>
      <c r="L70" s="11">
        <v>12845</v>
      </c>
      <c r="M70" s="7">
        <v>136.80000000000001</v>
      </c>
    </row>
    <row r="71" spans="1:13" x14ac:dyDescent="0.3">
      <c r="A71" s="6">
        <v>45060</v>
      </c>
      <c r="B71" s="7" t="s">
        <v>27</v>
      </c>
      <c r="C71" s="13">
        <v>70</v>
      </c>
      <c r="D71" s="7" t="s">
        <v>44</v>
      </c>
      <c r="E71" s="7">
        <v>4</v>
      </c>
      <c r="F71" s="9">
        <f t="shared" si="9"/>
        <v>60000</v>
      </c>
      <c r="G71" s="7">
        <v>4</v>
      </c>
      <c r="H71" s="9">
        <f t="shared" si="6"/>
        <v>44000</v>
      </c>
      <c r="I71" s="7">
        <v>3</v>
      </c>
      <c r="J71" s="9">
        <f t="shared" si="7"/>
        <v>36000</v>
      </c>
      <c r="K71" s="10">
        <f t="shared" si="8"/>
        <v>140000</v>
      </c>
      <c r="L71" s="12">
        <v>10213</v>
      </c>
      <c r="M71" s="7">
        <v>137</v>
      </c>
    </row>
    <row r="72" spans="1:13" x14ac:dyDescent="0.3">
      <c r="A72" s="6">
        <v>45061</v>
      </c>
      <c r="B72" s="7" t="s">
        <v>27</v>
      </c>
      <c r="C72" s="13">
        <v>71</v>
      </c>
      <c r="D72" s="7" t="s">
        <v>7</v>
      </c>
      <c r="E72" s="8">
        <v>3</v>
      </c>
      <c r="F72" s="9">
        <f t="shared" si="9"/>
        <v>45000</v>
      </c>
      <c r="G72" s="8">
        <v>5</v>
      </c>
      <c r="H72" s="9">
        <f t="shared" si="6"/>
        <v>55000</v>
      </c>
      <c r="I72" s="8">
        <v>2</v>
      </c>
      <c r="J72" s="9">
        <f t="shared" si="7"/>
        <v>24000</v>
      </c>
      <c r="K72" s="10">
        <f t="shared" si="8"/>
        <v>124000</v>
      </c>
      <c r="L72" s="11">
        <v>21123</v>
      </c>
      <c r="M72" s="7">
        <v>137</v>
      </c>
    </row>
    <row r="73" spans="1:13" x14ac:dyDescent="0.3">
      <c r="A73" s="6">
        <v>45062</v>
      </c>
      <c r="B73" s="7" t="s">
        <v>27</v>
      </c>
      <c r="C73" s="13">
        <v>72</v>
      </c>
      <c r="D73" s="7" t="s">
        <v>13</v>
      </c>
      <c r="E73" s="8">
        <v>7</v>
      </c>
      <c r="F73" s="9">
        <f t="shared" si="9"/>
        <v>105000</v>
      </c>
      <c r="G73" s="8">
        <v>7</v>
      </c>
      <c r="H73" s="9">
        <f t="shared" si="6"/>
        <v>77000</v>
      </c>
      <c r="I73" s="8">
        <v>4</v>
      </c>
      <c r="J73" s="9">
        <f t="shared" si="7"/>
        <v>48000</v>
      </c>
      <c r="K73" s="10">
        <f t="shared" si="8"/>
        <v>230000</v>
      </c>
      <c r="L73" s="11">
        <v>6723</v>
      </c>
      <c r="M73" s="7">
        <v>137.15</v>
      </c>
    </row>
    <row r="74" spans="1:13" x14ac:dyDescent="0.3">
      <c r="A74" s="6">
        <v>45063</v>
      </c>
      <c r="B74" s="7" t="s">
        <v>27</v>
      </c>
      <c r="C74" s="13">
        <v>73</v>
      </c>
      <c r="D74" s="7" t="s">
        <v>2</v>
      </c>
      <c r="E74" s="8">
        <v>2</v>
      </c>
      <c r="F74" s="9">
        <f t="shared" si="9"/>
        <v>30000</v>
      </c>
      <c r="G74" s="8">
        <v>3</v>
      </c>
      <c r="H74" s="9">
        <f t="shared" si="6"/>
        <v>33000</v>
      </c>
      <c r="I74" s="8">
        <v>2</v>
      </c>
      <c r="J74" s="9">
        <f t="shared" si="7"/>
        <v>24000</v>
      </c>
      <c r="K74" s="10">
        <f t="shared" si="8"/>
        <v>87000</v>
      </c>
      <c r="L74" s="11">
        <v>11234</v>
      </c>
      <c r="M74" s="7">
        <v>137.1</v>
      </c>
    </row>
    <row r="75" spans="1:13" x14ac:dyDescent="0.3">
      <c r="A75" s="6">
        <v>45064</v>
      </c>
      <c r="B75" s="7" t="s">
        <v>27</v>
      </c>
      <c r="C75" s="13">
        <v>74</v>
      </c>
      <c r="D75" s="7" t="s">
        <v>37</v>
      </c>
      <c r="E75" s="7">
        <v>7</v>
      </c>
      <c r="F75" s="9">
        <f t="shared" si="9"/>
        <v>105000</v>
      </c>
      <c r="G75" s="7">
        <v>6</v>
      </c>
      <c r="H75" s="9">
        <f t="shared" si="6"/>
        <v>66000</v>
      </c>
      <c r="I75" s="7">
        <v>5</v>
      </c>
      <c r="J75" s="9">
        <f t="shared" si="7"/>
        <v>60000</v>
      </c>
      <c r="K75" s="10">
        <f t="shared" si="8"/>
        <v>231000</v>
      </c>
      <c r="L75" s="12">
        <v>15234</v>
      </c>
      <c r="M75" s="7">
        <v>137.4</v>
      </c>
    </row>
    <row r="76" spans="1:13" x14ac:dyDescent="0.3">
      <c r="A76" s="6">
        <v>45070</v>
      </c>
      <c r="B76" s="7" t="s">
        <v>27</v>
      </c>
      <c r="C76" s="13">
        <v>75</v>
      </c>
      <c r="D76" s="7" t="s">
        <v>13</v>
      </c>
      <c r="E76" s="8">
        <v>2</v>
      </c>
      <c r="F76" s="9">
        <f t="shared" si="9"/>
        <v>30000</v>
      </c>
      <c r="G76" s="8">
        <v>2</v>
      </c>
      <c r="H76" s="9">
        <f t="shared" si="6"/>
        <v>22000</v>
      </c>
      <c r="I76" s="8">
        <v>1</v>
      </c>
      <c r="J76" s="9">
        <f t="shared" si="7"/>
        <v>12000</v>
      </c>
      <c r="K76" s="10">
        <f t="shared" si="8"/>
        <v>64000</v>
      </c>
      <c r="L76" s="11">
        <v>9734</v>
      </c>
      <c r="M76" s="7">
        <v>138</v>
      </c>
    </row>
    <row r="77" spans="1:13" x14ac:dyDescent="0.3">
      <c r="A77" s="6">
        <v>45074</v>
      </c>
      <c r="B77" s="7" t="s">
        <v>27</v>
      </c>
      <c r="C77" s="13">
        <v>76</v>
      </c>
      <c r="D77" s="7" t="s">
        <v>49</v>
      </c>
      <c r="E77" s="7">
        <v>3</v>
      </c>
      <c r="F77" s="9">
        <f t="shared" si="9"/>
        <v>45000</v>
      </c>
      <c r="G77" s="7">
        <v>3</v>
      </c>
      <c r="H77" s="9">
        <f t="shared" si="6"/>
        <v>33000</v>
      </c>
      <c r="I77" s="7">
        <v>0</v>
      </c>
      <c r="J77" s="9">
        <f t="shared" si="7"/>
        <v>0</v>
      </c>
      <c r="K77" s="10">
        <f t="shared" si="8"/>
        <v>78000</v>
      </c>
      <c r="L77" s="12">
        <v>9221</v>
      </c>
      <c r="M77" s="7">
        <v>138.25</v>
      </c>
    </row>
    <row r="78" spans="1:13" x14ac:dyDescent="0.3">
      <c r="A78" s="6">
        <v>45075</v>
      </c>
      <c r="B78" s="7" t="s">
        <v>27</v>
      </c>
      <c r="C78" s="13">
        <v>77</v>
      </c>
      <c r="D78" s="7" t="s">
        <v>11</v>
      </c>
      <c r="E78" s="8">
        <v>6</v>
      </c>
      <c r="F78" s="9">
        <f t="shared" si="9"/>
        <v>90000</v>
      </c>
      <c r="G78" s="8">
        <v>7</v>
      </c>
      <c r="H78" s="9">
        <f t="shared" si="6"/>
        <v>77000</v>
      </c>
      <c r="I78" s="8">
        <v>1</v>
      </c>
      <c r="J78" s="9">
        <f t="shared" si="7"/>
        <v>12000</v>
      </c>
      <c r="K78" s="10">
        <f t="shared" si="8"/>
        <v>179000</v>
      </c>
      <c r="L78" s="11">
        <v>27756</v>
      </c>
      <c r="M78" s="7">
        <v>138.35</v>
      </c>
    </row>
    <row r="79" spans="1:13" x14ac:dyDescent="0.3">
      <c r="A79" s="6">
        <v>45078</v>
      </c>
      <c r="B79" s="7" t="s">
        <v>28</v>
      </c>
      <c r="C79" s="13">
        <v>78</v>
      </c>
      <c r="D79" s="7" t="s">
        <v>35</v>
      </c>
      <c r="E79" s="8">
        <v>1</v>
      </c>
      <c r="F79" s="9">
        <f t="shared" si="9"/>
        <v>15000</v>
      </c>
      <c r="G79" s="8">
        <v>2</v>
      </c>
      <c r="H79" s="9">
        <f t="shared" si="6"/>
        <v>22000</v>
      </c>
      <c r="I79" s="8">
        <v>1</v>
      </c>
      <c r="J79" s="9">
        <f t="shared" si="7"/>
        <v>12000</v>
      </c>
      <c r="K79" s="10">
        <f t="shared" si="8"/>
        <v>49000</v>
      </c>
      <c r="L79" s="11">
        <v>6012</v>
      </c>
      <c r="M79" s="7">
        <v>138.69999999999999</v>
      </c>
    </row>
    <row r="80" spans="1:13" x14ac:dyDescent="0.3">
      <c r="A80" s="6">
        <v>45078</v>
      </c>
      <c r="B80" s="7" t="s">
        <v>28</v>
      </c>
      <c r="C80" s="13">
        <v>79</v>
      </c>
      <c r="D80" s="7" t="s">
        <v>4</v>
      </c>
      <c r="E80" s="8">
        <v>1</v>
      </c>
      <c r="F80" s="9">
        <f t="shared" si="9"/>
        <v>15000</v>
      </c>
      <c r="G80" s="8">
        <v>2</v>
      </c>
      <c r="H80" s="9">
        <f t="shared" si="6"/>
        <v>22000</v>
      </c>
      <c r="I80" s="8">
        <v>1</v>
      </c>
      <c r="J80" s="9">
        <f t="shared" si="7"/>
        <v>12000</v>
      </c>
      <c r="K80" s="10">
        <f t="shared" si="8"/>
        <v>49000</v>
      </c>
      <c r="L80" s="11">
        <v>7245</v>
      </c>
      <c r="M80" s="7">
        <v>138.69999999999999</v>
      </c>
    </row>
    <row r="81" spans="1:13" x14ac:dyDescent="0.3">
      <c r="A81" s="6">
        <v>45080</v>
      </c>
      <c r="B81" s="7" t="s">
        <v>28</v>
      </c>
      <c r="C81" s="13">
        <v>80</v>
      </c>
      <c r="D81" s="7" t="s">
        <v>63</v>
      </c>
      <c r="E81" s="7">
        <v>0</v>
      </c>
      <c r="F81" s="9">
        <f t="shared" si="9"/>
        <v>0</v>
      </c>
      <c r="G81" s="7">
        <v>0</v>
      </c>
      <c r="H81" s="9">
        <f t="shared" si="6"/>
        <v>0</v>
      </c>
      <c r="I81" s="7">
        <v>1</v>
      </c>
      <c r="J81" s="9">
        <f t="shared" si="7"/>
        <v>12000</v>
      </c>
      <c r="K81" s="10">
        <f t="shared" si="8"/>
        <v>12000</v>
      </c>
      <c r="L81" s="12">
        <v>6753</v>
      </c>
      <c r="M81" s="7">
        <v>138.75</v>
      </c>
    </row>
    <row r="82" spans="1:13" x14ac:dyDescent="0.3">
      <c r="A82" s="6">
        <v>45082</v>
      </c>
      <c r="B82" s="7" t="s">
        <v>28</v>
      </c>
      <c r="C82" s="13">
        <v>81</v>
      </c>
      <c r="D82" s="7" t="s">
        <v>6</v>
      </c>
      <c r="E82" s="8">
        <v>2</v>
      </c>
      <c r="F82" s="9">
        <f t="shared" si="9"/>
        <v>30000</v>
      </c>
      <c r="G82" s="8">
        <v>19</v>
      </c>
      <c r="H82" s="9">
        <f t="shared" si="6"/>
        <v>209000</v>
      </c>
      <c r="I82" s="8">
        <v>10</v>
      </c>
      <c r="J82" s="9">
        <f t="shared" si="7"/>
        <v>120000</v>
      </c>
      <c r="K82" s="10">
        <f t="shared" si="8"/>
        <v>359000</v>
      </c>
      <c r="L82" s="11">
        <v>51123</v>
      </c>
      <c r="M82" s="7">
        <v>138.80000000000001</v>
      </c>
    </row>
    <row r="83" spans="1:13" x14ac:dyDescent="0.3">
      <c r="A83" s="6">
        <v>45083</v>
      </c>
      <c r="B83" s="7" t="s">
        <v>28</v>
      </c>
      <c r="C83" s="13">
        <v>82</v>
      </c>
      <c r="D83" s="7" t="s">
        <v>45</v>
      </c>
      <c r="E83" s="7">
        <v>7</v>
      </c>
      <c r="F83" s="9">
        <f t="shared" si="9"/>
        <v>105000</v>
      </c>
      <c r="G83" s="7">
        <v>6</v>
      </c>
      <c r="H83" s="9">
        <f t="shared" si="6"/>
        <v>66000</v>
      </c>
      <c r="I83" s="7">
        <v>5</v>
      </c>
      <c r="J83" s="9">
        <f t="shared" si="7"/>
        <v>60000</v>
      </c>
      <c r="K83" s="10">
        <f t="shared" si="8"/>
        <v>231000</v>
      </c>
      <c r="L83" s="12">
        <v>17567</v>
      </c>
      <c r="M83" s="7">
        <v>138.80000000000001</v>
      </c>
    </row>
    <row r="84" spans="1:13" x14ac:dyDescent="0.3">
      <c r="A84" s="6">
        <v>45087</v>
      </c>
      <c r="B84" s="7" t="s">
        <v>28</v>
      </c>
      <c r="C84" s="13">
        <v>83</v>
      </c>
      <c r="D84" s="7" t="s">
        <v>35</v>
      </c>
      <c r="E84" s="8">
        <v>1</v>
      </c>
      <c r="F84" s="9">
        <f t="shared" si="9"/>
        <v>15000</v>
      </c>
      <c r="G84" s="8">
        <v>2</v>
      </c>
      <c r="H84" s="9">
        <f t="shared" si="6"/>
        <v>22000</v>
      </c>
      <c r="I84" s="8">
        <v>1</v>
      </c>
      <c r="J84" s="9">
        <f t="shared" si="7"/>
        <v>12000</v>
      </c>
      <c r="K84" s="10">
        <f t="shared" si="8"/>
        <v>49000</v>
      </c>
      <c r="L84" s="11">
        <v>6012</v>
      </c>
      <c r="M84" s="7">
        <v>139.30000000000001</v>
      </c>
    </row>
    <row r="85" spans="1:13" x14ac:dyDescent="0.3">
      <c r="A85" s="6">
        <v>45092</v>
      </c>
      <c r="B85" s="7" t="s">
        <v>28</v>
      </c>
      <c r="C85" s="13">
        <v>84</v>
      </c>
      <c r="D85" s="7" t="s">
        <v>6</v>
      </c>
      <c r="E85" s="8">
        <v>2</v>
      </c>
      <c r="F85" s="9">
        <f t="shared" si="9"/>
        <v>30000</v>
      </c>
      <c r="G85" s="8">
        <v>4</v>
      </c>
      <c r="H85" s="9">
        <f t="shared" si="6"/>
        <v>44000</v>
      </c>
      <c r="I85" s="8">
        <v>2</v>
      </c>
      <c r="J85" s="9">
        <f t="shared" si="7"/>
        <v>24000</v>
      </c>
      <c r="K85" s="10">
        <f t="shared" si="8"/>
        <v>98000</v>
      </c>
      <c r="L85" s="11">
        <v>51156</v>
      </c>
      <c r="M85" s="7">
        <v>139.80000000000001</v>
      </c>
    </row>
    <row r="86" spans="1:13" x14ac:dyDescent="0.3">
      <c r="A86" s="6">
        <v>45092</v>
      </c>
      <c r="B86" s="7" t="s">
        <v>28</v>
      </c>
      <c r="C86" s="13">
        <v>85</v>
      </c>
      <c r="D86" s="7" t="s">
        <v>5</v>
      </c>
      <c r="E86" s="8">
        <v>20</v>
      </c>
      <c r="F86" s="9">
        <f t="shared" si="9"/>
        <v>300000</v>
      </c>
      <c r="G86" s="8">
        <v>3</v>
      </c>
      <c r="H86" s="9">
        <f t="shared" si="6"/>
        <v>33000</v>
      </c>
      <c r="I86" s="8">
        <v>3</v>
      </c>
      <c r="J86" s="9">
        <f t="shared" si="7"/>
        <v>36000</v>
      </c>
      <c r="K86" s="10">
        <f t="shared" si="8"/>
        <v>369000</v>
      </c>
      <c r="L86" s="11">
        <v>29245</v>
      </c>
      <c r="M86" s="7">
        <v>139.80000000000001</v>
      </c>
    </row>
    <row r="87" spans="1:13" x14ac:dyDescent="0.3">
      <c r="A87" s="6">
        <v>45092</v>
      </c>
      <c r="B87" s="7" t="s">
        <v>28</v>
      </c>
      <c r="C87" s="13">
        <v>86</v>
      </c>
      <c r="D87" s="7" t="s">
        <v>38</v>
      </c>
      <c r="E87" s="7">
        <v>6</v>
      </c>
      <c r="F87" s="9">
        <f t="shared" si="9"/>
        <v>90000</v>
      </c>
      <c r="G87" s="7">
        <v>4</v>
      </c>
      <c r="H87" s="9">
        <f t="shared" si="6"/>
        <v>44000</v>
      </c>
      <c r="I87" s="7">
        <v>3</v>
      </c>
      <c r="J87" s="9">
        <f t="shared" si="7"/>
        <v>36000</v>
      </c>
      <c r="K87" s="10">
        <f t="shared" si="8"/>
        <v>170000</v>
      </c>
      <c r="L87" s="12">
        <v>13867</v>
      </c>
      <c r="M87" s="7">
        <v>139.80000000000001</v>
      </c>
    </row>
    <row r="88" spans="1:13" x14ac:dyDescent="0.3">
      <c r="A88" s="6">
        <v>45097</v>
      </c>
      <c r="B88" s="7" t="s">
        <v>28</v>
      </c>
      <c r="C88" s="13">
        <v>87</v>
      </c>
      <c r="D88" s="7" t="s">
        <v>6</v>
      </c>
      <c r="E88" s="8">
        <v>2</v>
      </c>
      <c r="F88" s="9">
        <f t="shared" si="9"/>
        <v>30000</v>
      </c>
      <c r="G88" s="8">
        <v>6</v>
      </c>
      <c r="H88" s="9">
        <f t="shared" si="6"/>
        <v>66000</v>
      </c>
      <c r="I88" s="8">
        <v>8</v>
      </c>
      <c r="J88" s="9">
        <f t="shared" si="7"/>
        <v>96000</v>
      </c>
      <c r="K88" s="10">
        <f t="shared" si="8"/>
        <v>192000</v>
      </c>
      <c r="L88" s="11">
        <v>60123</v>
      </c>
      <c r="M88" s="7">
        <v>140.1</v>
      </c>
    </row>
    <row r="89" spans="1:13" x14ac:dyDescent="0.3">
      <c r="A89" s="6">
        <v>45098</v>
      </c>
      <c r="B89" s="7" t="s">
        <v>28</v>
      </c>
      <c r="C89" s="13">
        <v>88</v>
      </c>
      <c r="D89" s="7" t="s">
        <v>40</v>
      </c>
      <c r="E89" s="7">
        <v>3</v>
      </c>
      <c r="F89" s="9">
        <f t="shared" si="9"/>
        <v>45000</v>
      </c>
      <c r="G89" s="7">
        <v>0</v>
      </c>
      <c r="H89" s="9">
        <f t="shared" si="6"/>
        <v>0</v>
      </c>
      <c r="I89" s="7">
        <v>0</v>
      </c>
      <c r="J89" s="9">
        <f t="shared" si="7"/>
        <v>0</v>
      </c>
      <c r="K89" s="10">
        <f t="shared" si="8"/>
        <v>45000</v>
      </c>
      <c r="L89" s="12">
        <v>7431</v>
      </c>
      <c r="M89" s="7">
        <v>140.19999999999999</v>
      </c>
    </row>
    <row r="90" spans="1:13" x14ac:dyDescent="0.3">
      <c r="A90" s="6">
        <v>45099</v>
      </c>
      <c r="B90" s="7" t="s">
        <v>28</v>
      </c>
      <c r="C90" s="13">
        <v>89</v>
      </c>
      <c r="D90" s="7" t="s">
        <v>14</v>
      </c>
      <c r="E90" s="8">
        <v>2</v>
      </c>
      <c r="F90" s="9">
        <f t="shared" si="9"/>
        <v>30000</v>
      </c>
      <c r="G90" s="8">
        <v>5</v>
      </c>
      <c r="H90" s="9">
        <f t="shared" si="6"/>
        <v>55000</v>
      </c>
      <c r="I90" s="8">
        <v>4</v>
      </c>
      <c r="J90" s="9">
        <f t="shared" si="7"/>
        <v>48000</v>
      </c>
      <c r="K90" s="10">
        <f t="shared" si="8"/>
        <v>133000</v>
      </c>
      <c r="L90" s="11">
        <v>18756</v>
      </c>
      <c r="M90" s="7">
        <v>140.30000000000001</v>
      </c>
    </row>
    <row r="91" spans="1:13" x14ac:dyDescent="0.3">
      <c r="A91" s="6">
        <v>45106</v>
      </c>
      <c r="B91" s="7" t="s">
        <v>28</v>
      </c>
      <c r="C91" s="13">
        <v>90</v>
      </c>
      <c r="D91" s="7" t="s">
        <v>35</v>
      </c>
      <c r="E91" s="8">
        <v>3</v>
      </c>
      <c r="F91" s="9">
        <f t="shared" si="9"/>
        <v>45000</v>
      </c>
      <c r="G91" s="8">
        <v>5</v>
      </c>
      <c r="H91" s="9">
        <f t="shared" si="6"/>
        <v>55000</v>
      </c>
      <c r="I91" s="8">
        <v>7</v>
      </c>
      <c r="J91" s="9">
        <f t="shared" si="7"/>
        <v>84000</v>
      </c>
      <c r="K91" s="10">
        <f t="shared" si="8"/>
        <v>184000</v>
      </c>
      <c r="L91" s="11">
        <v>11534</v>
      </c>
      <c r="M91" s="7">
        <v>140.4</v>
      </c>
    </row>
    <row r="92" spans="1:13" x14ac:dyDescent="0.3">
      <c r="A92" s="6">
        <v>45107</v>
      </c>
      <c r="B92" s="7" t="s">
        <v>28</v>
      </c>
      <c r="C92" s="13">
        <v>91</v>
      </c>
      <c r="D92" s="7" t="s">
        <v>38</v>
      </c>
      <c r="E92" s="7">
        <v>5</v>
      </c>
      <c r="F92" s="9">
        <f t="shared" si="9"/>
        <v>75000</v>
      </c>
      <c r="G92" s="7">
        <v>4</v>
      </c>
      <c r="H92" s="9">
        <f t="shared" si="6"/>
        <v>44000</v>
      </c>
      <c r="I92" s="7">
        <v>3</v>
      </c>
      <c r="J92" s="9">
        <f t="shared" si="7"/>
        <v>36000</v>
      </c>
      <c r="K92" s="10">
        <f t="shared" si="8"/>
        <v>155000</v>
      </c>
      <c r="L92" s="12">
        <v>12000</v>
      </c>
      <c r="M92" s="7">
        <v>140.5</v>
      </c>
    </row>
    <row r="93" spans="1:13" x14ac:dyDescent="0.3">
      <c r="A93" s="6">
        <v>45108</v>
      </c>
      <c r="B93" s="7" t="s">
        <v>29</v>
      </c>
      <c r="C93" s="13">
        <v>92</v>
      </c>
      <c r="D93" s="7" t="s">
        <v>6</v>
      </c>
      <c r="E93" s="8">
        <v>2</v>
      </c>
      <c r="F93" s="9">
        <f t="shared" si="9"/>
        <v>30000</v>
      </c>
      <c r="G93" s="8">
        <v>4</v>
      </c>
      <c r="H93" s="9">
        <f t="shared" si="6"/>
        <v>44000</v>
      </c>
      <c r="I93" s="8">
        <v>3</v>
      </c>
      <c r="J93" s="9">
        <f t="shared" si="7"/>
        <v>36000</v>
      </c>
      <c r="K93" s="10">
        <f t="shared" si="8"/>
        <v>110000</v>
      </c>
      <c r="L93" s="11">
        <v>39345</v>
      </c>
      <c r="M93" s="7">
        <v>140.55000000000001</v>
      </c>
    </row>
    <row r="94" spans="1:13" x14ac:dyDescent="0.3">
      <c r="A94" s="6">
        <v>45109</v>
      </c>
      <c r="B94" s="7" t="s">
        <v>29</v>
      </c>
      <c r="C94" s="13">
        <v>93</v>
      </c>
      <c r="D94" s="7" t="s">
        <v>63</v>
      </c>
      <c r="E94" s="7">
        <v>5</v>
      </c>
      <c r="F94" s="9">
        <f t="shared" si="9"/>
        <v>75000</v>
      </c>
      <c r="G94" s="7">
        <v>4</v>
      </c>
      <c r="H94" s="9">
        <f t="shared" si="6"/>
        <v>44000</v>
      </c>
      <c r="I94" s="7">
        <v>3</v>
      </c>
      <c r="J94" s="9">
        <f t="shared" si="7"/>
        <v>36000</v>
      </c>
      <c r="K94" s="10">
        <f t="shared" si="8"/>
        <v>155000</v>
      </c>
      <c r="L94" s="12">
        <v>12567</v>
      </c>
      <c r="M94" s="7">
        <v>140.6</v>
      </c>
    </row>
    <row r="95" spans="1:13" x14ac:dyDescent="0.3">
      <c r="A95" s="6">
        <v>45113</v>
      </c>
      <c r="B95" s="7" t="s">
        <v>29</v>
      </c>
      <c r="C95" s="13">
        <v>94</v>
      </c>
      <c r="D95" s="7" t="s">
        <v>3</v>
      </c>
      <c r="E95" s="8">
        <v>3</v>
      </c>
      <c r="F95" s="9">
        <f t="shared" si="9"/>
        <v>45000</v>
      </c>
      <c r="G95" s="8">
        <v>3</v>
      </c>
      <c r="H95" s="9">
        <f t="shared" si="6"/>
        <v>33000</v>
      </c>
      <c r="I95" s="8">
        <v>3</v>
      </c>
      <c r="J95" s="9">
        <f t="shared" si="7"/>
        <v>36000</v>
      </c>
      <c r="K95" s="10">
        <f t="shared" si="8"/>
        <v>114000</v>
      </c>
      <c r="L95" s="11">
        <v>14989</v>
      </c>
      <c r="M95" s="7">
        <v>140.85</v>
      </c>
    </row>
    <row r="96" spans="1:13" x14ac:dyDescent="0.3">
      <c r="A96" s="6">
        <v>45118</v>
      </c>
      <c r="B96" s="7" t="s">
        <v>29</v>
      </c>
      <c r="C96" s="13">
        <v>95</v>
      </c>
      <c r="D96" s="7" t="s">
        <v>48</v>
      </c>
      <c r="E96" s="7">
        <v>3</v>
      </c>
      <c r="F96" s="9">
        <f t="shared" si="9"/>
        <v>45000</v>
      </c>
      <c r="G96" s="7">
        <v>0</v>
      </c>
      <c r="H96" s="9">
        <f t="shared" si="6"/>
        <v>0</v>
      </c>
      <c r="I96" s="7">
        <v>1</v>
      </c>
      <c r="J96" s="9">
        <f t="shared" si="7"/>
        <v>12000</v>
      </c>
      <c r="K96" s="10">
        <f t="shared" si="8"/>
        <v>57000</v>
      </c>
      <c r="L96" s="12">
        <v>10434</v>
      </c>
      <c r="M96" s="7">
        <v>141.1</v>
      </c>
    </row>
    <row r="97" spans="1:13" x14ac:dyDescent="0.3">
      <c r="A97" s="6">
        <v>45119</v>
      </c>
      <c r="B97" s="7" t="s">
        <v>29</v>
      </c>
      <c r="C97" s="13">
        <v>96</v>
      </c>
      <c r="D97" s="7" t="s">
        <v>63</v>
      </c>
      <c r="E97" s="8">
        <v>6</v>
      </c>
      <c r="F97" s="9">
        <f t="shared" si="9"/>
        <v>90000</v>
      </c>
      <c r="G97" s="8">
        <v>5</v>
      </c>
      <c r="H97" s="9">
        <f t="shared" si="6"/>
        <v>55000</v>
      </c>
      <c r="I97" s="8">
        <v>5</v>
      </c>
      <c r="J97" s="9">
        <f t="shared" si="7"/>
        <v>60000</v>
      </c>
      <c r="K97" s="10">
        <f t="shared" si="8"/>
        <v>205000</v>
      </c>
      <c r="L97" s="11">
        <v>17356</v>
      </c>
      <c r="M97" s="7">
        <v>141.1</v>
      </c>
    </row>
    <row r="98" spans="1:13" x14ac:dyDescent="0.3">
      <c r="A98" s="6">
        <v>45119</v>
      </c>
      <c r="B98" s="7" t="s">
        <v>29</v>
      </c>
      <c r="C98" s="13">
        <v>97</v>
      </c>
      <c r="D98" s="7" t="s">
        <v>48</v>
      </c>
      <c r="E98" s="7">
        <v>2</v>
      </c>
      <c r="F98" s="9">
        <f t="shared" si="9"/>
        <v>30000</v>
      </c>
      <c r="G98" s="7">
        <v>2</v>
      </c>
      <c r="H98" s="9">
        <f t="shared" si="6"/>
        <v>22000</v>
      </c>
      <c r="I98" s="7">
        <v>1</v>
      </c>
      <c r="J98" s="9">
        <f t="shared" si="7"/>
        <v>12000</v>
      </c>
      <c r="K98" s="10">
        <f t="shared" si="8"/>
        <v>64000</v>
      </c>
      <c r="L98" s="12">
        <v>5378</v>
      </c>
      <c r="M98" s="7">
        <v>141.1</v>
      </c>
    </row>
    <row r="99" spans="1:13" x14ac:dyDescent="0.3">
      <c r="A99" s="6">
        <v>45120</v>
      </c>
      <c r="B99" s="7" t="s">
        <v>29</v>
      </c>
      <c r="C99" s="13">
        <v>98</v>
      </c>
      <c r="D99" s="7" t="s">
        <v>16</v>
      </c>
      <c r="E99" s="8">
        <v>4</v>
      </c>
      <c r="F99" s="9">
        <f t="shared" si="9"/>
        <v>60000</v>
      </c>
      <c r="G99" s="8">
        <v>5</v>
      </c>
      <c r="H99" s="9">
        <f t="shared" si="6"/>
        <v>55000</v>
      </c>
      <c r="I99" s="8">
        <v>2</v>
      </c>
      <c r="J99" s="9">
        <f t="shared" si="7"/>
        <v>24000</v>
      </c>
      <c r="K99" s="10">
        <f t="shared" si="8"/>
        <v>139000</v>
      </c>
      <c r="L99" s="11">
        <v>26678</v>
      </c>
      <c r="M99" s="7">
        <v>141.30000000000001</v>
      </c>
    </row>
    <row r="100" spans="1:13" x14ac:dyDescent="0.3">
      <c r="A100" s="6">
        <v>45122</v>
      </c>
      <c r="B100" s="7" t="s">
        <v>29</v>
      </c>
      <c r="C100" s="13">
        <v>99</v>
      </c>
      <c r="D100" s="7" t="s">
        <v>12</v>
      </c>
      <c r="E100" s="8">
        <v>6</v>
      </c>
      <c r="F100" s="9">
        <f t="shared" si="9"/>
        <v>90000</v>
      </c>
      <c r="G100" s="8">
        <v>7</v>
      </c>
      <c r="H100" s="9">
        <f t="shared" si="6"/>
        <v>77000</v>
      </c>
      <c r="I100" s="8">
        <v>7</v>
      </c>
      <c r="J100" s="9">
        <f t="shared" si="7"/>
        <v>84000</v>
      </c>
      <c r="K100" s="10">
        <f t="shared" si="8"/>
        <v>251000</v>
      </c>
      <c r="L100" s="11">
        <v>18123</v>
      </c>
      <c r="M100" s="7">
        <v>141.35</v>
      </c>
    </row>
    <row r="101" spans="1:13" x14ac:dyDescent="0.3">
      <c r="A101" s="6">
        <v>45122</v>
      </c>
      <c r="B101" s="7" t="s">
        <v>29</v>
      </c>
      <c r="C101" s="13">
        <v>100</v>
      </c>
      <c r="D101" s="7" t="s">
        <v>46</v>
      </c>
      <c r="E101" s="7">
        <v>7</v>
      </c>
      <c r="F101" s="9">
        <f t="shared" si="9"/>
        <v>105000</v>
      </c>
      <c r="G101" s="7">
        <v>6</v>
      </c>
      <c r="H101" s="9">
        <f t="shared" si="6"/>
        <v>66000</v>
      </c>
      <c r="I101" s="7">
        <v>0</v>
      </c>
      <c r="J101" s="9">
        <f t="shared" si="7"/>
        <v>0</v>
      </c>
      <c r="K101" s="10">
        <f t="shared" si="8"/>
        <v>171000</v>
      </c>
      <c r="L101" s="12">
        <v>19321</v>
      </c>
      <c r="M101" s="7">
        <v>141.35</v>
      </c>
    </row>
    <row r="102" spans="1:13" x14ac:dyDescent="0.3">
      <c r="A102" s="6">
        <v>45129</v>
      </c>
      <c r="B102" s="7" t="s">
        <v>29</v>
      </c>
      <c r="C102" s="13">
        <v>101</v>
      </c>
      <c r="D102" s="7" t="s">
        <v>16</v>
      </c>
      <c r="E102" s="8">
        <v>7</v>
      </c>
      <c r="F102" s="9">
        <f t="shared" si="9"/>
        <v>105000</v>
      </c>
      <c r="G102" s="8">
        <v>5</v>
      </c>
      <c r="H102" s="9">
        <f t="shared" si="6"/>
        <v>55000</v>
      </c>
      <c r="I102" s="8">
        <v>5</v>
      </c>
      <c r="J102" s="9">
        <f t="shared" si="7"/>
        <v>60000</v>
      </c>
      <c r="K102" s="10">
        <f t="shared" si="8"/>
        <v>220000</v>
      </c>
      <c r="L102" s="11">
        <v>33123</v>
      </c>
      <c r="M102" s="7">
        <v>141.75</v>
      </c>
    </row>
    <row r="103" spans="1:13" x14ac:dyDescent="0.3">
      <c r="A103" s="6">
        <v>45130</v>
      </c>
      <c r="B103" s="7" t="s">
        <v>29</v>
      </c>
      <c r="C103" s="13">
        <v>102</v>
      </c>
      <c r="D103" s="7" t="s">
        <v>5</v>
      </c>
      <c r="E103" s="8">
        <v>2</v>
      </c>
      <c r="F103" s="9">
        <f t="shared" si="9"/>
        <v>30000</v>
      </c>
      <c r="G103" s="8">
        <v>2</v>
      </c>
      <c r="H103" s="9">
        <f t="shared" si="6"/>
        <v>22000</v>
      </c>
      <c r="I103" s="8">
        <v>0</v>
      </c>
      <c r="J103" s="9">
        <f t="shared" si="7"/>
        <v>0</v>
      </c>
      <c r="K103" s="10">
        <f t="shared" si="8"/>
        <v>52000</v>
      </c>
      <c r="L103" s="11">
        <v>32123</v>
      </c>
      <c r="M103" s="7">
        <v>141.94999999999999</v>
      </c>
    </row>
    <row r="104" spans="1:13" x14ac:dyDescent="0.3">
      <c r="A104" s="6">
        <v>45134</v>
      </c>
      <c r="B104" s="7" t="s">
        <v>29</v>
      </c>
      <c r="C104" s="13">
        <v>103</v>
      </c>
      <c r="D104" s="7" t="s">
        <v>63</v>
      </c>
      <c r="E104" s="7">
        <v>2</v>
      </c>
      <c r="F104" s="9">
        <f t="shared" si="9"/>
        <v>30000</v>
      </c>
      <c r="G104" s="7">
        <v>0</v>
      </c>
      <c r="H104" s="9">
        <f t="shared" si="6"/>
        <v>0</v>
      </c>
      <c r="I104" s="7">
        <v>2</v>
      </c>
      <c r="J104" s="9">
        <f t="shared" si="7"/>
        <v>24000</v>
      </c>
      <c r="K104" s="10">
        <f t="shared" si="8"/>
        <v>54000</v>
      </c>
      <c r="L104" s="12">
        <v>6324</v>
      </c>
      <c r="M104" s="7">
        <v>142.25</v>
      </c>
    </row>
    <row r="105" spans="1:13" x14ac:dyDescent="0.3">
      <c r="A105" s="6">
        <v>45139</v>
      </c>
      <c r="B105" s="7" t="s">
        <v>30</v>
      </c>
      <c r="C105" s="13">
        <v>104</v>
      </c>
      <c r="D105" s="7" t="s">
        <v>8</v>
      </c>
      <c r="E105" s="7">
        <v>9</v>
      </c>
      <c r="F105" s="9">
        <f t="shared" si="9"/>
        <v>135000</v>
      </c>
      <c r="G105" s="7">
        <v>6</v>
      </c>
      <c r="H105" s="9">
        <f t="shared" si="6"/>
        <v>66000</v>
      </c>
      <c r="I105" s="7">
        <v>2</v>
      </c>
      <c r="J105" s="9">
        <f t="shared" si="7"/>
        <v>24000</v>
      </c>
      <c r="K105" s="10">
        <f t="shared" si="8"/>
        <v>225000</v>
      </c>
      <c r="L105" s="12">
        <v>16501</v>
      </c>
      <c r="M105" s="7">
        <v>142.6</v>
      </c>
    </row>
    <row r="106" spans="1:13" x14ac:dyDescent="0.3">
      <c r="A106" s="6">
        <v>45140</v>
      </c>
      <c r="B106" s="7" t="s">
        <v>30</v>
      </c>
      <c r="C106" s="13">
        <v>105</v>
      </c>
      <c r="D106" s="7" t="s">
        <v>43</v>
      </c>
      <c r="E106" s="8">
        <v>2</v>
      </c>
      <c r="F106" s="9">
        <f t="shared" si="9"/>
        <v>30000</v>
      </c>
      <c r="G106" s="8">
        <v>2</v>
      </c>
      <c r="H106" s="9">
        <f t="shared" si="6"/>
        <v>22000</v>
      </c>
      <c r="I106" s="8">
        <v>2</v>
      </c>
      <c r="J106" s="9">
        <f t="shared" si="7"/>
        <v>24000</v>
      </c>
      <c r="K106" s="10">
        <f t="shared" si="8"/>
        <v>76000</v>
      </c>
      <c r="L106" s="11">
        <v>6856</v>
      </c>
      <c r="M106" s="7">
        <v>142.65</v>
      </c>
    </row>
    <row r="107" spans="1:13" x14ac:dyDescent="0.3">
      <c r="A107" s="6">
        <v>45141</v>
      </c>
      <c r="B107" s="7" t="s">
        <v>30</v>
      </c>
      <c r="C107" s="13">
        <v>106</v>
      </c>
      <c r="D107" s="7" t="s">
        <v>2</v>
      </c>
      <c r="E107" s="8">
        <v>7</v>
      </c>
      <c r="F107" s="9">
        <f t="shared" si="9"/>
        <v>105000</v>
      </c>
      <c r="G107" s="8">
        <v>10</v>
      </c>
      <c r="H107" s="9">
        <f t="shared" si="6"/>
        <v>110000</v>
      </c>
      <c r="I107" s="8">
        <v>9</v>
      </c>
      <c r="J107" s="9">
        <f t="shared" si="7"/>
        <v>108000</v>
      </c>
      <c r="K107" s="10">
        <f t="shared" si="8"/>
        <v>323000</v>
      </c>
      <c r="L107" s="11">
        <v>10578</v>
      </c>
      <c r="M107" s="7">
        <v>142.69999999999999</v>
      </c>
    </row>
    <row r="108" spans="1:13" x14ac:dyDescent="0.3">
      <c r="A108" s="6">
        <v>45153</v>
      </c>
      <c r="B108" s="7" t="s">
        <v>30</v>
      </c>
      <c r="C108" s="13">
        <v>107</v>
      </c>
      <c r="D108" s="7" t="s">
        <v>41</v>
      </c>
      <c r="E108" s="7">
        <v>6</v>
      </c>
      <c r="F108" s="9">
        <f t="shared" si="9"/>
        <v>90000</v>
      </c>
      <c r="G108" s="7">
        <v>4</v>
      </c>
      <c r="H108" s="9">
        <f t="shared" si="6"/>
        <v>44000</v>
      </c>
      <c r="I108" s="7">
        <v>3</v>
      </c>
      <c r="J108" s="9">
        <f t="shared" si="7"/>
        <v>36000</v>
      </c>
      <c r="K108" s="10">
        <f t="shared" si="8"/>
        <v>170000</v>
      </c>
      <c r="L108" s="12">
        <v>13987</v>
      </c>
      <c r="M108" s="7">
        <v>143.80000000000001</v>
      </c>
    </row>
    <row r="109" spans="1:13" x14ac:dyDescent="0.3">
      <c r="A109" s="6">
        <v>45157</v>
      </c>
      <c r="B109" s="7" t="s">
        <v>30</v>
      </c>
      <c r="C109" s="13">
        <v>108</v>
      </c>
      <c r="D109" s="7" t="s">
        <v>36</v>
      </c>
      <c r="E109" s="7">
        <v>6</v>
      </c>
      <c r="F109" s="9">
        <f t="shared" si="9"/>
        <v>90000</v>
      </c>
      <c r="G109" s="7">
        <v>0</v>
      </c>
      <c r="H109" s="9">
        <f t="shared" si="6"/>
        <v>0</v>
      </c>
      <c r="I109" s="7">
        <v>4</v>
      </c>
      <c r="J109" s="9">
        <f t="shared" si="7"/>
        <v>48000</v>
      </c>
      <c r="K109" s="10">
        <f t="shared" si="8"/>
        <v>138000</v>
      </c>
      <c r="L109" s="12">
        <v>16981</v>
      </c>
      <c r="M109" s="7">
        <v>144.19999999999999</v>
      </c>
    </row>
    <row r="110" spans="1:13" x14ac:dyDescent="0.3">
      <c r="A110" s="6">
        <v>45159</v>
      </c>
      <c r="B110" s="7" t="s">
        <v>30</v>
      </c>
      <c r="C110" s="13">
        <v>109</v>
      </c>
      <c r="D110" s="7" t="s">
        <v>44</v>
      </c>
      <c r="E110" s="7">
        <v>3</v>
      </c>
      <c r="F110" s="9">
        <f t="shared" si="9"/>
        <v>45000</v>
      </c>
      <c r="G110" s="7">
        <v>2</v>
      </c>
      <c r="H110" s="9">
        <f t="shared" si="6"/>
        <v>22000</v>
      </c>
      <c r="I110" s="7">
        <v>1</v>
      </c>
      <c r="J110" s="9">
        <f t="shared" si="7"/>
        <v>12000</v>
      </c>
      <c r="K110" s="10">
        <f t="shared" si="8"/>
        <v>79000</v>
      </c>
      <c r="L110" s="12">
        <v>7921</v>
      </c>
      <c r="M110" s="7">
        <v>144.30000000000001</v>
      </c>
    </row>
    <row r="111" spans="1:13" x14ac:dyDescent="0.3">
      <c r="A111" s="6">
        <v>45160</v>
      </c>
      <c r="B111" s="7" t="s">
        <v>30</v>
      </c>
      <c r="C111" s="13">
        <v>110</v>
      </c>
      <c r="D111" s="7" t="s">
        <v>47</v>
      </c>
      <c r="E111" s="7">
        <v>2</v>
      </c>
      <c r="F111" s="9">
        <f t="shared" si="9"/>
        <v>30000</v>
      </c>
      <c r="G111" s="7">
        <v>2</v>
      </c>
      <c r="H111" s="9">
        <f t="shared" si="6"/>
        <v>22000</v>
      </c>
      <c r="I111" s="7">
        <v>1</v>
      </c>
      <c r="J111" s="9">
        <f t="shared" si="7"/>
        <v>12000</v>
      </c>
      <c r="K111" s="10">
        <f t="shared" si="8"/>
        <v>64000</v>
      </c>
      <c r="L111" s="12">
        <v>5783</v>
      </c>
      <c r="M111" s="7">
        <v>144.35</v>
      </c>
    </row>
    <row r="112" spans="1:13" x14ac:dyDescent="0.3">
      <c r="A112" s="6">
        <v>45166</v>
      </c>
      <c r="B112" s="7" t="s">
        <v>30</v>
      </c>
      <c r="C112" s="13">
        <v>111</v>
      </c>
      <c r="D112" s="7" t="s">
        <v>42</v>
      </c>
      <c r="E112" s="7">
        <v>5</v>
      </c>
      <c r="F112" s="9">
        <f t="shared" si="9"/>
        <v>75000</v>
      </c>
      <c r="G112" s="7">
        <v>4</v>
      </c>
      <c r="H112" s="9">
        <f t="shared" si="6"/>
        <v>44000</v>
      </c>
      <c r="I112" s="7">
        <v>3</v>
      </c>
      <c r="J112" s="9">
        <f t="shared" si="7"/>
        <v>36000</v>
      </c>
      <c r="K112" s="10">
        <f t="shared" si="8"/>
        <v>155000</v>
      </c>
      <c r="L112" s="12">
        <v>12765</v>
      </c>
      <c r="M112" s="7">
        <v>145.1</v>
      </c>
    </row>
    <row r="113" spans="1:13" x14ac:dyDescent="0.3">
      <c r="A113" s="6">
        <v>45167</v>
      </c>
      <c r="B113" s="7" t="s">
        <v>30</v>
      </c>
      <c r="C113" s="13">
        <v>112</v>
      </c>
      <c r="D113" s="7" t="s">
        <v>11</v>
      </c>
      <c r="E113" s="8">
        <v>7</v>
      </c>
      <c r="F113" s="9">
        <f t="shared" si="9"/>
        <v>105000</v>
      </c>
      <c r="G113" s="8">
        <v>10</v>
      </c>
      <c r="H113" s="9">
        <f t="shared" si="6"/>
        <v>110000</v>
      </c>
      <c r="I113" s="8">
        <v>8</v>
      </c>
      <c r="J113" s="9">
        <f t="shared" si="7"/>
        <v>96000</v>
      </c>
      <c r="K113" s="10">
        <f t="shared" si="8"/>
        <v>311000</v>
      </c>
      <c r="L113" s="11">
        <v>44123</v>
      </c>
      <c r="M113" s="7">
        <v>145.19999999999999</v>
      </c>
    </row>
    <row r="114" spans="1:13" x14ac:dyDescent="0.3">
      <c r="A114" s="6">
        <v>45174</v>
      </c>
      <c r="B114" s="7" t="s">
        <v>31</v>
      </c>
      <c r="C114" s="13">
        <v>113</v>
      </c>
      <c r="D114" s="7" t="s">
        <v>7</v>
      </c>
      <c r="E114" s="8">
        <v>3</v>
      </c>
      <c r="F114" s="9">
        <f t="shared" si="9"/>
        <v>45000</v>
      </c>
      <c r="G114" s="8">
        <v>4</v>
      </c>
      <c r="H114" s="9">
        <f t="shared" si="6"/>
        <v>44000</v>
      </c>
      <c r="I114" s="8">
        <v>1</v>
      </c>
      <c r="J114" s="9">
        <f t="shared" si="7"/>
        <v>12000</v>
      </c>
      <c r="K114" s="10">
        <f t="shared" si="8"/>
        <v>101000</v>
      </c>
      <c r="L114" s="11">
        <v>15123</v>
      </c>
      <c r="M114" s="7">
        <v>145.85</v>
      </c>
    </row>
    <row r="115" spans="1:13" x14ac:dyDescent="0.3">
      <c r="A115" s="6">
        <v>45174</v>
      </c>
      <c r="B115" s="7" t="s">
        <v>31</v>
      </c>
      <c r="C115" s="13">
        <v>114</v>
      </c>
      <c r="D115" s="7" t="s">
        <v>2</v>
      </c>
      <c r="E115" s="7">
        <v>6</v>
      </c>
      <c r="F115" s="9">
        <f t="shared" si="9"/>
        <v>90000</v>
      </c>
      <c r="G115" s="7">
        <v>4</v>
      </c>
      <c r="H115" s="9">
        <f t="shared" si="6"/>
        <v>44000</v>
      </c>
      <c r="I115" s="7">
        <v>0</v>
      </c>
      <c r="J115" s="9">
        <f t="shared" si="7"/>
        <v>0</v>
      </c>
      <c r="K115" s="10">
        <f t="shared" si="8"/>
        <v>134000</v>
      </c>
      <c r="L115" s="12">
        <v>13998</v>
      </c>
      <c r="M115" s="7">
        <v>145.85</v>
      </c>
    </row>
    <row r="116" spans="1:13" x14ac:dyDescent="0.3">
      <c r="A116" s="6">
        <v>45175</v>
      </c>
      <c r="B116" s="7" t="s">
        <v>31</v>
      </c>
      <c r="C116" s="13">
        <v>115</v>
      </c>
      <c r="D116" s="7" t="s">
        <v>3</v>
      </c>
      <c r="E116" s="7">
        <v>2</v>
      </c>
      <c r="F116" s="9">
        <f t="shared" si="9"/>
        <v>30000</v>
      </c>
      <c r="G116" s="7">
        <v>5</v>
      </c>
      <c r="H116" s="9">
        <f t="shared" si="6"/>
        <v>55000</v>
      </c>
      <c r="I116" s="7">
        <v>12</v>
      </c>
      <c r="J116" s="9">
        <f t="shared" si="7"/>
        <v>144000</v>
      </c>
      <c r="K116" s="10">
        <f t="shared" si="8"/>
        <v>229000</v>
      </c>
      <c r="L116" s="12">
        <v>16801</v>
      </c>
      <c r="M116" s="7">
        <v>145.94999999999999</v>
      </c>
    </row>
    <row r="117" spans="1:13" x14ac:dyDescent="0.3">
      <c r="A117" s="6">
        <v>45177</v>
      </c>
      <c r="B117" s="7" t="s">
        <v>31</v>
      </c>
      <c r="C117" s="13">
        <v>116</v>
      </c>
      <c r="D117" s="7" t="s">
        <v>13</v>
      </c>
      <c r="E117" s="8">
        <v>1</v>
      </c>
      <c r="F117" s="9">
        <f t="shared" si="9"/>
        <v>15000</v>
      </c>
      <c r="G117" s="8">
        <v>3</v>
      </c>
      <c r="H117" s="9">
        <f t="shared" si="6"/>
        <v>33000</v>
      </c>
      <c r="I117" s="8">
        <v>5</v>
      </c>
      <c r="J117" s="9">
        <f t="shared" si="7"/>
        <v>60000</v>
      </c>
      <c r="K117" s="10">
        <f t="shared" si="8"/>
        <v>108000</v>
      </c>
      <c r="L117" s="11">
        <v>13789</v>
      </c>
      <c r="M117" s="7">
        <v>146.15</v>
      </c>
    </row>
    <row r="118" spans="1:13" x14ac:dyDescent="0.3">
      <c r="A118" s="6">
        <v>45177</v>
      </c>
      <c r="B118" s="7" t="s">
        <v>31</v>
      </c>
      <c r="C118" s="13">
        <v>117</v>
      </c>
      <c r="D118" s="7" t="s">
        <v>63</v>
      </c>
      <c r="E118" s="7">
        <v>4</v>
      </c>
      <c r="F118" s="9">
        <f t="shared" si="9"/>
        <v>60000</v>
      </c>
      <c r="G118" s="7">
        <v>3</v>
      </c>
      <c r="H118" s="9">
        <f t="shared" si="6"/>
        <v>33000</v>
      </c>
      <c r="I118" s="7">
        <v>2</v>
      </c>
      <c r="J118" s="9">
        <f t="shared" si="7"/>
        <v>24000</v>
      </c>
      <c r="K118" s="10">
        <f t="shared" si="8"/>
        <v>117000</v>
      </c>
      <c r="L118" s="12">
        <v>10932</v>
      </c>
      <c r="M118" s="7">
        <v>146.15</v>
      </c>
    </row>
    <row r="119" spans="1:13" x14ac:dyDescent="0.3">
      <c r="A119" s="6">
        <v>45181</v>
      </c>
      <c r="B119" s="7" t="s">
        <v>31</v>
      </c>
      <c r="C119" s="13">
        <v>118</v>
      </c>
      <c r="D119" s="7" t="s">
        <v>16</v>
      </c>
      <c r="E119" s="8">
        <v>6</v>
      </c>
      <c r="F119" s="9">
        <f t="shared" si="9"/>
        <v>90000</v>
      </c>
      <c r="G119" s="8">
        <v>9</v>
      </c>
      <c r="H119" s="9">
        <f t="shared" si="6"/>
        <v>99000</v>
      </c>
      <c r="I119" s="8">
        <v>0</v>
      </c>
      <c r="J119" s="9">
        <f t="shared" si="7"/>
        <v>0</v>
      </c>
      <c r="K119" s="10">
        <f t="shared" si="8"/>
        <v>189000</v>
      </c>
      <c r="L119" s="11">
        <v>27123</v>
      </c>
      <c r="M119" s="7">
        <v>146.44999999999999</v>
      </c>
    </row>
    <row r="120" spans="1:13" x14ac:dyDescent="0.3">
      <c r="A120" s="6">
        <v>45184</v>
      </c>
      <c r="B120" s="7" t="s">
        <v>31</v>
      </c>
      <c r="C120" s="13">
        <v>119</v>
      </c>
      <c r="D120" s="7" t="s">
        <v>13</v>
      </c>
      <c r="E120" s="8">
        <v>3</v>
      </c>
      <c r="F120" s="9">
        <f t="shared" si="9"/>
        <v>45000</v>
      </c>
      <c r="G120" s="8">
        <v>3</v>
      </c>
      <c r="H120" s="9">
        <f t="shared" si="6"/>
        <v>33000</v>
      </c>
      <c r="I120" s="8">
        <v>2</v>
      </c>
      <c r="J120" s="9">
        <f t="shared" si="7"/>
        <v>24000</v>
      </c>
      <c r="K120" s="10">
        <f t="shared" si="8"/>
        <v>102000</v>
      </c>
      <c r="L120" s="11">
        <v>13756</v>
      </c>
      <c r="M120" s="7">
        <v>146.80000000000001</v>
      </c>
    </row>
    <row r="121" spans="1:13" x14ac:dyDescent="0.3">
      <c r="A121" s="6">
        <v>45185</v>
      </c>
      <c r="B121" s="7" t="s">
        <v>31</v>
      </c>
      <c r="C121" s="13">
        <v>120</v>
      </c>
      <c r="D121" s="7" t="s">
        <v>16</v>
      </c>
      <c r="E121" s="8">
        <v>1</v>
      </c>
      <c r="F121" s="9">
        <f t="shared" si="9"/>
        <v>15000</v>
      </c>
      <c r="G121" s="8">
        <v>4</v>
      </c>
      <c r="H121" s="9">
        <f t="shared" si="6"/>
        <v>44000</v>
      </c>
      <c r="I121" s="8">
        <v>11</v>
      </c>
      <c r="J121" s="9">
        <f t="shared" si="7"/>
        <v>132000</v>
      </c>
      <c r="K121" s="10">
        <f t="shared" si="8"/>
        <v>191000</v>
      </c>
      <c r="L121" s="11">
        <v>27123</v>
      </c>
      <c r="M121" s="7">
        <v>146.9</v>
      </c>
    </row>
    <row r="122" spans="1:13" x14ac:dyDescent="0.3">
      <c r="A122" s="6">
        <v>45186</v>
      </c>
      <c r="B122" s="7" t="s">
        <v>31</v>
      </c>
      <c r="C122" s="13">
        <v>121</v>
      </c>
      <c r="D122" s="7" t="s">
        <v>2</v>
      </c>
      <c r="E122" s="8">
        <v>2</v>
      </c>
      <c r="F122" s="9">
        <f t="shared" si="9"/>
        <v>30000</v>
      </c>
      <c r="G122" s="8">
        <v>5</v>
      </c>
      <c r="H122" s="9">
        <f t="shared" si="6"/>
        <v>55000</v>
      </c>
      <c r="I122" s="8">
        <v>6</v>
      </c>
      <c r="J122" s="9">
        <f t="shared" si="7"/>
        <v>72000</v>
      </c>
      <c r="K122" s="10">
        <f t="shared" si="8"/>
        <v>157000</v>
      </c>
      <c r="L122" s="11">
        <v>22123</v>
      </c>
      <c r="M122" s="7">
        <v>146.94999999999999</v>
      </c>
    </row>
    <row r="123" spans="1:13" x14ac:dyDescent="0.3">
      <c r="A123" s="6">
        <v>45188</v>
      </c>
      <c r="B123" s="7" t="s">
        <v>31</v>
      </c>
      <c r="C123" s="13">
        <v>122</v>
      </c>
      <c r="D123" s="7" t="s">
        <v>35</v>
      </c>
      <c r="E123" s="7">
        <v>0</v>
      </c>
      <c r="F123" s="9">
        <f t="shared" si="9"/>
        <v>0</v>
      </c>
      <c r="G123" s="7">
        <v>2</v>
      </c>
      <c r="H123" s="9">
        <f t="shared" si="6"/>
        <v>22000</v>
      </c>
      <c r="I123" s="7">
        <v>1</v>
      </c>
      <c r="J123" s="9">
        <f t="shared" si="7"/>
        <v>12000</v>
      </c>
      <c r="K123" s="10">
        <f t="shared" si="8"/>
        <v>34000</v>
      </c>
      <c r="L123" s="12">
        <v>7654</v>
      </c>
      <c r="M123" s="7">
        <v>147</v>
      </c>
    </row>
    <row r="124" spans="1:13" x14ac:dyDescent="0.3">
      <c r="A124" s="6">
        <v>45190</v>
      </c>
      <c r="B124" s="7" t="s">
        <v>31</v>
      </c>
      <c r="C124" s="13">
        <v>123</v>
      </c>
      <c r="D124" s="7" t="s">
        <v>8</v>
      </c>
      <c r="E124" s="8">
        <v>2</v>
      </c>
      <c r="F124" s="9">
        <f t="shared" si="9"/>
        <v>30000</v>
      </c>
      <c r="G124" s="8">
        <v>9</v>
      </c>
      <c r="H124" s="9">
        <f t="shared" si="6"/>
        <v>99000</v>
      </c>
      <c r="I124" s="8">
        <v>8</v>
      </c>
      <c r="J124" s="9">
        <f t="shared" si="7"/>
        <v>96000</v>
      </c>
      <c r="K124" s="10">
        <f t="shared" si="8"/>
        <v>225000</v>
      </c>
      <c r="L124" s="11">
        <v>30867</v>
      </c>
      <c r="M124" s="7">
        <v>147.30000000000001</v>
      </c>
    </row>
    <row r="125" spans="1:13" x14ac:dyDescent="0.3">
      <c r="A125" s="6">
        <v>45199</v>
      </c>
      <c r="B125" s="7" t="s">
        <v>31</v>
      </c>
      <c r="C125" s="13">
        <v>124</v>
      </c>
      <c r="D125" s="7" t="s">
        <v>49</v>
      </c>
      <c r="E125" s="7">
        <v>2</v>
      </c>
      <c r="F125" s="9">
        <f t="shared" si="9"/>
        <v>30000</v>
      </c>
      <c r="G125" s="7">
        <v>0</v>
      </c>
      <c r="H125" s="9">
        <f t="shared" si="6"/>
        <v>0</v>
      </c>
      <c r="I125" s="7">
        <v>1</v>
      </c>
      <c r="J125" s="9">
        <f t="shared" si="7"/>
        <v>12000</v>
      </c>
      <c r="K125" s="10">
        <f t="shared" si="8"/>
        <v>42000</v>
      </c>
      <c r="L125" s="12">
        <v>7765</v>
      </c>
      <c r="M125" s="7">
        <v>148.1</v>
      </c>
    </row>
    <row r="126" spans="1:13" x14ac:dyDescent="0.3">
      <c r="A126" s="6">
        <v>45200</v>
      </c>
      <c r="B126" s="7" t="s">
        <v>32</v>
      </c>
      <c r="C126" s="13">
        <v>125</v>
      </c>
      <c r="D126" s="7" t="s">
        <v>3</v>
      </c>
      <c r="E126" s="8">
        <v>3</v>
      </c>
      <c r="F126" s="9">
        <f t="shared" si="9"/>
        <v>45000</v>
      </c>
      <c r="G126" s="8">
        <v>7</v>
      </c>
      <c r="H126" s="9">
        <f t="shared" si="6"/>
        <v>77000</v>
      </c>
      <c r="I126" s="8">
        <v>4</v>
      </c>
      <c r="J126" s="9">
        <f t="shared" si="7"/>
        <v>48000</v>
      </c>
      <c r="K126" s="10">
        <f t="shared" si="8"/>
        <v>170000</v>
      </c>
      <c r="L126" s="11">
        <v>24045</v>
      </c>
      <c r="M126" s="7">
        <v>148.25</v>
      </c>
    </row>
    <row r="127" spans="1:13" x14ac:dyDescent="0.3">
      <c r="A127" s="6">
        <v>45202</v>
      </c>
      <c r="B127" s="7" t="s">
        <v>32</v>
      </c>
      <c r="C127" s="13">
        <v>126</v>
      </c>
      <c r="D127" s="7" t="s">
        <v>6</v>
      </c>
      <c r="E127" s="8">
        <v>9</v>
      </c>
      <c r="F127" s="9">
        <f t="shared" si="9"/>
        <v>135000</v>
      </c>
      <c r="G127" s="8">
        <v>2</v>
      </c>
      <c r="H127" s="9">
        <f t="shared" si="6"/>
        <v>22000</v>
      </c>
      <c r="I127" s="8">
        <v>24</v>
      </c>
      <c r="J127" s="9">
        <f t="shared" si="7"/>
        <v>288000</v>
      </c>
      <c r="K127" s="10">
        <f t="shared" si="8"/>
        <v>445000</v>
      </c>
      <c r="L127" s="11">
        <v>59789</v>
      </c>
      <c r="M127" s="7">
        <v>148.4</v>
      </c>
    </row>
    <row r="128" spans="1:13" x14ac:dyDescent="0.3">
      <c r="A128" s="6">
        <v>45210</v>
      </c>
      <c r="B128" s="7" t="s">
        <v>32</v>
      </c>
      <c r="C128" s="13">
        <v>127</v>
      </c>
      <c r="D128" s="7" t="s">
        <v>45</v>
      </c>
      <c r="E128" s="7">
        <v>0</v>
      </c>
      <c r="F128" s="9">
        <f t="shared" si="9"/>
        <v>0</v>
      </c>
      <c r="G128" s="7">
        <v>0</v>
      </c>
      <c r="H128" s="9">
        <f t="shared" si="6"/>
        <v>0</v>
      </c>
      <c r="I128" s="7">
        <v>2</v>
      </c>
      <c r="J128" s="9">
        <f t="shared" si="7"/>
        <v>24000</v>
      </c>
      <c r="K128" s="10">
        <f t="shared" si="8"/>
        <v>24000</v>
      </c>
      <c r="L128" s="12">
        <v>5322</v>
      </c>
      <c r="M128" s="7">
        <v>148.9</v>
      </c>
    </row>
    <row r="129" spans="1:13" x14ac:dyDescent="0.3">
      <c r="A129" s="6">
        <v>45215</v>
      </c>
      <c r="B129" s="7" t="s">
        <v>32</v>
      </c>
      <c r="C129" s="13">
        <v>128</v>
      </c>
      <c r="D129" s="7" t="s">
        <v>7</v>
      </c>
      <c r="E129" s="8">
        <v>4</v>
      </c>
      <c r="F129" s="9">
        <f t="shared" si="9"/>
        <v>60000</v>
      </c>
      <c r="G129" s="8">
        <v>1</v>
      </c>
      <c r="H129" s="9">
        <f t="shared" si="6"/>
        <v>11000</v>
      </c>
      <c r="I129" s="8">
        <v>3</v>
      </c>
      <c r="J129" s="9">
        <f t="shared" si="7"/>
        <v>36000</v>
      </c>
      <c r="K129" s="10">
        <f t="shared" si="8"/>
        <v>107000</v>
      </c>
      <c r="L129" s="11">
        <v>14323</v>
      </c>
      <c r="M129" s="7">
        <v>149.19999999999999</v>
      </c>
    </row>
    <row r="130" spans="1:13" x14ac:dyDescent="0.3">
      <c r="A130" s="6">
        <v>45217</v>
      </c>
      <c r="B130" s="7" t="s">
        <v>32</v>
      </c>
      <c r="C130" s="13">
        <v>129</v>
      </c>
      <c r="D130" s="7" t="s">
        <v>5</v>
      </c>
      <c r="E130" s="8">
        <v>10</v>
      </c>
      <c r="F130" s="9">
        <f t="shared" si="9"/>
        <v>150000</v>
      </c>
      <c r="G130" s="8">
        <v>4</v>
      </c>
      <c r="H130" s="9">
        <f t="shared" ref="H130:H151" si="10">11000*G130</f>
        <v>44000</v>
      </c>
      <c r="I130" s="8">
        <v>2</v>
      </c>
      <c r="J130" s="9">
        <f t="shared" ref="J130:J151" si="11">I130*12000</f>
        <v>24000</v>
      </c>
      <c r="K130" s="10">
        <f t="shared" ref="K130:K151" si="12">SUM(F130,H130,J130)</f>
        <v>218000</v>
      </c>
      <c r="L130" s="11">
        <v>29845</v>
      </c>
      <c r="M130" s="7">
        <v>149.80000000000001</v>
      </c>
    </row>
    <row r="131" spans="1:13" x14ac:dyDescent="0.3">
      <c r="A131" s="6">
        <v>45217</v>
      </c>
      <c r="B131" s="7" t="s">
        <v>32</v>
      </c>
      <c r="C131" s="13">
        <v>130</v>
      </c>
      <c r="D131" s="7" t="s">
        <v>38</v>
      </c>
      <c r="E131" s="7">
        <v>1</v>
      </c>
      <c r="F131" s="9">
        <f t="shared" ref="F131:F151" si="13">15000*E131</f>
        <v>15000</v>
      </c>
      <c r="G131" s="7">
        <v>0</v>
      </c>
      <c r="H131" s="9">
        <f t="shared" si="10"/>
        <v>0</v>
      </c>
      <c r="I131" s="7">
        <v>1</v>
      </c>
      <c r="J131" s="9">
        <f t="shared" si="11"/>
        <v>12000</v>
      </c>
      <c r="K131" s="10">
        <f t="shared" si="12"/>
        <v>27000</v>
      </c>
      <c r="L131" s="12">
        <v>4532</v>
      </c>
      <c r="M131" s="7">
        <v>149.80000000000001</v>
      </c>
    </row>
    <row r="132" spans="1:13" x14ac:dyDescent="0.3">
      <c r="A132" s="6">
        <v>45220</v>
      </c>
      <c r="B132" s="7" t="s">
        <v>32</v>
      </c>
      <c r="C132" s="13">
        <v>131</v>
      </c>
      <c r="D132" s="7" t="s">
        <v>5</v>
      </c>
      <c r="E132" s="8">
        <v>4</v>
      </c>
      <c r="F132" s="9">
        <f t="shared" si="13"/>
        <v>60000</v>
      </c>
      <c r="G132" s="8">
        <v>12</v>
      </c>
      <c r="H132" s="9">
        <f t="shared" si="10"/>
        <v>132000</v>
      </c>
      <c r="I132" s="8">
        <v>3</v>
      </c>
      <c r="J132" s="9">
        <f t="shared" si="11"/>
        <v>36000</v>
      </c>
      <c r="K132" s="10">
        <f t="shared" si="12"/>
        <v>228000</v>
      </c>
      <c r="L132" s="11">
        <v>32156</v>
      </c>
      <c r="M132" s="7">
        <v>150</v>
      </c>
    </row>
    <row r="133" spans="1:13" x14ac:dyDescent="0.3">
      <c r="A133" s="6">
        <v>45225</v>
      </c>
      <c r="B133" s="7" t="s">
        <v>32</v>
      </c>
      <c r="C133" s="13">
        <v>132</v>
      </c>
      <c r="D133" s="7" t="s">
        <v>7</v>
      </c>
      <c r="E133" s="8">
        <v>4</v>
      </c>
      <c r="F133" s="9">
        <f t="shared" si="13"/>
        <v>60000</v>
      </c>
      <c r="G133" s="8">
        <v>6</v>
      </c>
      <c r="H133" s="9">
        <f t="shared" si="10"/>
        <v>66000</v>
      </c>
      <c r="I133" s="8">
        <v>2</v>
      </c>
      <c r="J133" s="9">
        <f t="shared" si="11"/>
        <v>24000</v>
      </c>
      <c r="K133" s="10">
        <f t="shared" si="12"/>
        <v>150000</v>
      </c>
      <c r="L133" s="11">
        <v>17689</v>
      </c>
      <c r="M133" s="7">
        <v>150.19999999999999</v>
      </c>
    </row>
    <row r="134" spans="1:13" x14ac:dyDescent="0.3">
      <c r="A134" s="6">
        <v>45228</v>
      </c>
      <c r="B134" s="7" t="s">
        <v>32</v>
      </c>
      <c r="C134" s="13">
        <v>133</v>
      </c>
      <c r="D134" s="7" t="s">
        <v>45</v>
      </c>
      <c r="E134" s="7">
        <v>6</v>
      </c>
      <c r="F134" s="9">
        <f t="shared" si="13"/>
        <v>90000</v>
      </c>
      <c r="G134" s="7">
        <v>5</v>
      </c>
      <c r="H134" s="9">
        <f t="shared" si="10"/>
        <v>55000</v>
      </c>
      <c r="I134" s="7">
        <v>4</v>
      </c>
      <c r="J134" s="9">
        <f t="shared" si="11"/>
        <v>48000</v>
      </c>
      <c r="K134" s="10">
        <f t="shared" si="12"/>
        <v>193000</v>
      </c>
      <c r="L134" s="12">
        <v>18431</v>
      </c>
      <c r="M134" s="7">
        <v>150.5</v>
      </c>
    </row>
    <row r="135" spans="1:13" x14ac:dyDescent="0.3">
      <c r="A135" s="6">
        <v>45229</v>
      </c>
      <c r="B135" s="7" t="s">
        <v>32</v>
      </c>
      <c r="C135" s="13">
        <v>134</v>
      </c>
      <c r="D135" s="7" t="s">
        <v>5</v>
      </c>
      <c r="E135" s="8">
        <v>4</v>
      </c>
      <c r="F135" s="9">
        <f t="shared" si="13"/>
        <v>60000</v>
      </c>
      <c r="G135" s="8">
        <v>3</v>
      </c>
      <c r="H135" s="9">
        <f t="shared" si="10"/>
        <v>33000</v>
      </c>
      <c r="I135" s="8">
        <v>4</v>
      </c>
      <c r="J135" s="9">
        <f t="shared" si="11"/>
        <v>48000</v>
      </c>
      <c r="K135" s="10">
        <f t="shared" si="12"/>
        <v>141000</v>
      </c>
      <c r="L135" s="11">
        <v>18834</v>
      </c>
      <c r="M135" s="7">
        <v>150.5</v>
      </c>
    </row>
    <row r="136" spans="1:13" x14ac:dyDescent="0.3">
      <c r="A136" s="6">
        <v>45229</v>
      </c>
      <c r="B136" s="7" t="s">
        <v>32</v>
      </c>
      <c r="C136" s="13">
        <v>135</v>
      </c>
      <c r="D136" s="7" t="s">
        <v>47</v>
      </c>
      <c r="E136" s="7">
        <v>7</v>
      </c>
      <c r="F136" s="9">
        <f t="shared" si="13"/>
        <v>105000</v>
      </c>
      <c r="G136" s="7">
        <v>6</v>
      </c>
      <c r="H136" s="9">
        <f t="shared" si="10"/>
        <v>66000</v>
      </c>
      <c r="I136" s="7">
        <v>5</v>
      </c>
      <c r="J136" s="9">
        <f t="shared" si="11"/>
        <v>60000</v>
      </c>
      <c r="K136" s="10">
        <f t="shared" si="12"/>
        <v>231000</v>
      </c>
      <c r="L136" s="12">
        <v>16531</v>
      </c>
      <c r="M136" s="7">
        <v>150.5</v>
      </c>
    </row>
    <row r="137" spans="1:13" x14ac:dyDescent="0.3">
      <c r="A137" s="6">
        <v>45231</v>
      </c>
      <c r="B137" s="7" t="s">
        <v>33</v>
      </c>
      <c r="C137" s="13">
        <v>136</v>
      </c>
      <c r="D137" s="1" t="s">
        <v>3</v>
      </c>
      <c r="E137" s="8">
        <v>9</v>
      </c>
      <c r="F137" s="9">
        <f t="shared" si="13"/>
        <v>135000</v>
      </c>
      <c r="G137" s="8">
        <v>10</v>
      </c>
      <c r="H137" s="9">
        <f t="shared" si="10"/>
        <v>110000</v>
      </c>
      <c r="I137" s="8">
        <v>2</v>
      </c>
      <c r="J137" s="9">
        <f t="shared" si="11"/>
        <v>24000</v>
      </c>
      <c r="K137" s="10">
        <f t="shared" si="12"/>
        <v>269000</v>
      </c>
      <c r="L137" s="11">
        <v>36234</v>
      </c>
      <c r="M137" s="7">
        <v>150.80000000000001</v>
      </c>
    </row>
    <row r="138" spans="1:13" x14ac:dyDescent="0.3">
      <c r="A138" s="6">
        <v>45232</v>
      </c>
      <c r="B138" s="7" t="s">
        <v>33</v>
      </c>
      <c r="C138" s="13">
        <v>137</v>
      </c>
      <c r="D138" s="1" t="s">
        <v>4</v>
      </c>
      <c r="E138" s="8">
        <v>2</v>
      </c>
      <c r="F138" s="9">
        <f t="shared" si="13"/>
        <v>30000</v>
      </c>
      <c r="G138" s="8">
        <v>1</v>
      </c>
      <c r="H138" s="9">
        <f t="shared" si="10"/>
        <v>11000</v>
      </c>
      <c r="I138" s="8">
        <v>1</v>
      </c>
      <c r="J138" s="9">
        <f t="shared" si="11"/>
        <v>12000</v>
      </c>
      <c r="K138" s="10">
        <f t="shared" si="12"/>
        <v>53000</v>
      </c>
      <c r="L138" s="11">
        <v>6490</v>
      </c>
      <c r="M138" s="7">
        <v>150.75</v>
      </c>
    </row>
    <row r="139" spans="1:13" x14ac:dyDescent="0.3">
      <c r="A139" s="6">
        <v>45238</v>
      </c>
      <c r="B139" s="7" t="s">
        <v>33</v>
      </c>
      <c r="C139" s="13">
        <v>138</v>
      </c>
      <c r="D139" s="1" t="s">
        <v>63</v>
      </c>
      <c r="E139" s="8">
        <v>4</v>
      </c>
      <c r="F139" s="9">
        <f t="shared" si="13"/>
        <v>60000</v>
      </c>
      <c r="G139" s="8">
        <v>2</v>
      </c>
      <c r="H139" s="9">
        <f t="shared" si="10"/>
        <v>22000</v>
      </c>
      <c r="I139" s="8">
        <v>1</v>
      </c>
      <c r="J139" s="9">
        <f t="shared" si="11"/>
        <v>12000</v>
      </c>
      <c r="K139" s="10">
        <f t="shared" si="12"/>
        <v>94000</v>
      </c>
      <c r="L139" s="11">
        <v>13867</v>
      </c>
      <c r="M139" s="7">
        <v>151.4</v>
      </c>
    </row>
    <row r="140" spans="1:13" x14ac:dyDescent="0.3">
      <c r="A140" s="6">
        <v>45242</v>
      </c>
      <c r="B140" s="7" t="s">
        <v>33</v>
      </c>
      <c r="C140" s="13">
        <v>139</v>
      </c>
      <c r="D140" s="7" t="s">
        <v>43</v>
      </c>
      <c r="E140" s="7">
        <v>5</v>
      </c>
      <c r="F140" s="9">
        <f t="shared" si="13"/>
        <v>75000</v>
      </c>
      <c r="G140" s="7">
        <v>4</v>
      </c>
      <c r="H140" s="9">
        <f t="shared" si="10"/>
        <v>44000</v>
      </c>
      <c r="I140" s="7">
        <v>2</v>
      </c>
      <c r="J140" s="9">
        <f t="shared" si="11"/>
        <v>24000</v>
      </c>
      <c r="K140" s="10">
        <f t="shared" si="12"/>
        <v>143000</v>
      </c>
      <c r="L140" s="12">
        <v>15431</v>
      </c>
      <c r="M140" s="7">
        <v>151.55000000000001</v>
      </c>
    </row>
    <row r="141" spans="1:13" x14ac:dyDescent="0.3">
      <c r="A141" s="6">
        <v>45252</v>
      </c>
      <c r="B141" s="7" t="s">
        <v>33</v>
      </c>
      <c r="C141" s="13">
        <v>140</v>
      </c>
      <c r="D141" s="7" t="s">
        <v>17</v>
      </c>
      <c r="E141" s="7">
        <v>3</v>
      </c>
      <c r="F141" s="9">
        <f t="shared" si="13"/>
        <v>45000</v>
      </c>
      <c r="G141" s="7">
        <v>9</v>
      </c>
      <c r="H141" s="9">
        <f t="shared" si="10"/>
        <v>99000</v>
      </c>
      <c r="I141" s="7">
        <v>8</v>
      </c>
      <c r="J141" s="9">
        <f t="shared" si="11"/>
        <v>96000</v>
      </c>
      <c r="K141" s="10">
        <f t="shared" si="12"/>
        <v>240000</v>
      </c>
      <c r="L141" s="12">
        <v>20501</v>
      </c>
      <c r="M141" s="7">
        <v>152.69999999999999</v>
      </c>
    </row>
    <row r="142" spans="1:13" x14ac:dyDescent="0.3">
      <c r="A142" s="6">
        <v>45254</v>
      </c>
      <c r="B142" s="7" t="s">
        <v>33</v>
      </c>
      <c r="C142" s="13">
        <v>141</v>
      </c>
      <c r="D142" s="7" t="s">
        <v>41</v>
      </c>
      <c r="E142" s="7">
        <v>5</v>
      </c>
      <c r="F142" s="9">
        <f t="shared" si="13"/>
        <v>75000</v>
      </c>
      <c r="G142" s="7">
        <v>5</v>
      </c>
      <c r="H142" s="9">
        <f t="shared" si="10"/>
        <v>55000</v>
      </c>
      <c r="I142" s="7">
        <v>4</v>
      </c>
      <c r="J142" s="9">
        <f t="shared" si="11"/>
        <v>48000</v>
      </c>
      <c r="K142" s="10">
        <f t="shared" si="12"/>
        <v>178000</v>
      </c>
      <c r="L142" s="12">
        <v>13897</v>
      </c>
      <c r="M142" s="7">
        <v>152.69999999999999</v>
      </c>
    </row>
    <row r="143" spans="1:13" x14ac:dyDescent="0.3">
      <c r="A143" s="6">
        <v>45259</v>
      </c>
      <c r="B143" s="7" t="s">
        <v>33</v>
      </c>
      <c r="C143" s="13">
        <v>142</v>
      </c>
      <c r="D143" s="7" t="s">
        <v>44</v>
      </c>
      <c r="E143" s="7">
        <v>3</v>
      </c>
      <c r="F143" s="9">
        <f t="shared" si="13"/>
        <v>45000</v>
      </c>
      <c r="G143" s="7">
        <v>0</v>
      </c>
      <c r="H143" s="9">
        <f t="shared" si="10"/>
        <v>0</v>
      </c>
      <c r="I143" s="7">
        <v>2</v>
      </c>
      <c r="J143" s="9">
        <f t="shared" si="11"/>
        <v>24000</v>
      </c>
      <c r="K143" s="10">
        <f t="shared" si="12"/>
        <v>69000</v>
      </c>
      <c r="L143" s="12">
        <v>7345</v>
      </c>
      <c r="M143" s="7">
        <v>153.1</v>
      </c>
    </row>
    <row r="144" spans="1:13" x14ac:dyDescent="0.3">
      <c r="A144" s="6">
        <v>45261</v>
      </c>
      <c r="B144" s="7" t="s">
        <v>34</v>
      </c>
      <c r="C144" s="13">
        <v>143</v>
      </c>
      <c r="D144" s="7" t="s">
        <v>7</v>
      </c>
      <c r="E144" s="7">
        <v>8</v>
      </c>
      <c r="F144" s="9">
        <f t="shared" si="13"/>
        <v>120000</v>
      </c>
      <c r="G144" s="7">
        <v>7</v>
      </c>
      <c r="H144" s="9">
        <f t="shared" si="10"/>
        <v>77000</v>
      </c>
      <c r="I144" s="7">
        <v>6</v>
      </c>
      <c r="J144" s="9">
        <f t="shared" si="11"/>
        <v>72000</v>
      </c>
      <c r="K144" s="10">
        <f t="shared" si="12"/>
        <v>269000</v>
      </c>
      <c r="L144" s="12">
        <v>45201</v>
      </c>
      <c r="M144" s="7">
        <v>153.15</v>
      </c>
    </row>
    <row r="145" spans="1:13" x14ac:dyDescent="0.3">
      <c r="A145" s="6">
        <v>45263</v>
      </c>
      <c r="B145" s="7" t="s">
        <v>34</v>
      </c>
      <c r="C145" s="13">
        <v>144</v>
      </c>
      <c r="D145" s="7" t="s">
        <v>48</v>
      </c>
      <c r="E145" s="7">
        <v>6</v>
      </c>
      <c r="F145" s="9">
        <f t="shared" si="13"/>
        <v>90000</v>
      </c>
      <c r="G145" s="7">
        <v>5</v>
      </c>
      <c r="H145" s="9">
        <f t="shared" si="10"/>
        <v>55000</v>
      </c>
      <c r="I145" s="7">
        <v>0</v>
      </c>
      <c r="J145" s="9">
        <f t="shared" si="11"/>
        <v>0</v>
      </c>
      <c r="K145" s="10">
        <f t="shared" si="12"/>
        <v>145000</v>
      </c>
      <c r="L145" s="12">
        <v>18234</v>
      </c>
      <c r="M145" s="7">
        <v>153.18</v>
      </c>
    </row>
    <row r="146" spans="1:13" x14ac:dyDescent="0.3">
      <c r="A146" s="6">
        <v>45264</v>
      </c>
      <c r="B146" s="7" t="s">
        <v>34</v>
      </c>
      <c r="C146" s="13">
        <v>145</v>
      </c>
      <c r="D146" s="7" t="s">
        <v>37</v>
      </c>
      <c r="E146" s="7">
        <v>7</v>
      </c>
      <c r="F146" s="9">
        <f t="shared" si="13"/>
        <v>105000</v>
      </c>
      <c r="G146" s="7">
        <v>6</v>
      </c>
      <c r="H146" s="9">
        <f t="shared" si="10"/>
        <v>66000</v>
      </c>
      <c r="I146" s="7">
        <v>5</v>
      </c>
      <c r="J146" s="9">
        <f t="shared" si="11"/>
        <v>60000</v>
      </c>
      <c r="K146" s="10">
        <f t="shared" si="12"/>
        <v>231000</v>
      </c>
      <c r="L146" s="12">
        <v>18564</v>
      </c>
      <c r="M146" s="7">
        <v>153.19999999999999</v>
      </c>
    </row>
    <row r="147" spans="1:13" x14ac:dyDescent="0.3">
      <c r="A147" s="6">
        <v>45265</v>
      </c>
      <c r="B147" s="7" t="s">
        <v>34</v>
      </c>
      <c r="C147" s="13">
        <v>146</v>
      </c>
      <c r="D147" s="1" t="s">
        <v>2</v>
      </c>
      <c r="E147" s="8">
        <v>0</v>
      </c>
      <c r="F147" s="9">
        <f t="shared" si="13"/>
        <v>0</v>
      </c>
      <c r="G147" s="8">
        <v>4</v>
      </c>
      <c r="H147" s="9">
        <f t="shared" si="10"/>
        <v>44000</v>
      </c>
      <c r="I147" s="8">
        <v>1</v>
      </c>
      <c r="J147" s="9">
        <f t="shared" si="11"/>
        <v>12000</v>
      </c>
      <c r="K147" s="10">
        <f t="shared" si="12"/>
        <v>56000</v>
      </c>
      <c r="L147" s="11">
        <v>7956</v>
      </c>
      <c r="M147" s="7">
        <v>153.25</v>
      </c>
    </row>
    <row r="148" spans="1:13" x14ac:dyDescent="0.3">
      <c r="A148" s="6">
        <v>45266</v>
      </c>
      <c r="B148" s="7" t="s">
        <v>34</v>
      </c>
      <c r="C148" s="13">
        <v>147</v>
      </c>
      <c r="D148" s="7" t="s">
        <v>5</v>
      </c>
      <c r="E148" s="7">
        <v>4</v>
      </c>
      <c r="F148" s="9">
        <f t="shared" si="13"/>
        <v>60000</v>
      </c>
      <c r="G148" s="7">
        <v>4</v>
      </c>
      <c r="H148" s="9">
        <f t="shared" si="10"/>
        <v>44000</v>
      </c>
      <c r="I148" s="7">
        <v>3</v>
      </c>
      <c r="J148" s="9">
        <f t="shared" si="11"/>
        <v>36000</v>
      </c>
      <c r="K148" s="10">
        <f t="shared" si="12"/>
        <v>140000</v>
      </c>
      <c r="L148" s="12">
        <v>9134</v>
      </c>
      <c r="M148" s="7">
        <v>153.25</v>
      </c>
    </row>
    <row r="149" spans="1:13" x14ac:dyDescent="0.3">
      <c r="A149" s="6">
        <v>45274</v>
      </c>
      <c r="B149" s="7" t="s">
        <v>34</v>
      </c>
      <c r="C149" s="13">
        <v>148</v>
      </c>
      <c r="D149" s="7" t="s">
        <v>4</v>
      </c>
      <c r="E149" s="7">
        <v>0</v>
      </c>
      <c r="F149" s="9">
        <f t="shared" si="13"/>
        <v>0</v>
      </c>
      <c r="G149" s="7">
        <v>9</v>
      </c>
      <c r="H149" s="9">
        <f t="shared" si="10"/>
        <v>99000</v>
      </c>
      <c r="I149" s="7">
        <v>8</v>
      </c>
      <c r="J149" s="9">
        <f t="shared" si="11"/>
        <v>96000</v>
      </c>
      <c r="K149" s="10">
        <f t="shared" si="12"/>
        <v>195000</v>
      </c>
      <c r="L149" s="12">
        <v>15134</v>
      </c>
      <c r="M149" s="7">
        <v>153.30000000000001</v>
      </c>
    </row>
    <row r="150" spans="1:13" x14ac:dyDescent="0.3">
      <c r="A150" s="6">
        <v>45287</v>
      </c>
      <c r="B150" s="7" t="s">
        <v>34</v>
      </c>
      <c r="C150" s="13">
        <v>149</v>
      </c>
      <c r="D150" s="7" t="s">
        <v>14</v>
      </c>
      <c r="E150" s="7">
        <v>5</v>
      </c>
      <c r="F150" s="9">
        <f t="shared" si="13"/>
        <v>75000</v>
      </c>
      <c r="G150" s="7">
        <v>6</v>
      </c>
      <c r="H150" s="9">
        <f t="shared" si="10"/>
        <v>66000</v>
      </c>
      <c r="I150" s="7">
        <v>7</v>
      </c>
      <c r="J150" s="9">
        <f t="shared" si="11"/>
        <v>84000</v>
      </c>
      <c r="K150" s="10">
        <f t="shared" si="12"/>
        <v>225000</v>
      </c>
      <c r="L150" s="12">
        <v>16834</v>
      </c>
      <c r="M150" s="7">
        <v>156</v>
      </c>
    </row>
    <row r="151" spans="1:13" x14ac:dyDescent="0.3">
      <c r="A151" s="6">
        <v>45290</v>
      </c>
      <c r="B151" s="7" t="s">
        <v>34</v>
      </c>
      <c r="C151" s="13">
        <v>150</v>
      </c>
      <c r="D151" s="1" t="s">
        <v>3</v>
      </c>
      <c r="E151" s="8">
        <v>2</v>
      </c>
      <c r="F151" s="9">
        <f t="shared" si="13"/>
        <v>30000</v>
      </c>
      <c r="G151" s="8">
        <v>1</v>
      </c>
      <c r="H151" s="9">
        <f t="shared" si="10"/>
        <v>11000</v>
      </c>
      <c r="I151" s="8">
        <v>3</v>
      </c>
      <c r="J151" s="9">
        <f t="shared" si="11"/>
        <v>36000</v>
      </c>
      <c r="K151" s="10">
        <f t="shared" si="12"/>
        <v>77000</v>
      </c>
      <c r="L151" s="11">
        <v>11578</v>
      </c>
      <c r="M151" s="7">
        <v>156.5</v>
      </c>
    </row>
    <row r="152" spans="1:13" x14ac:dyDescent="0.3">
      <c r="E152" s="3">
        <f t="shared" ref="E152:J152" si="14">SUM(E2:E151)</f>
        <v>671</v>
      </c>
      <c r="F152" s="3">
        <f t="shared" si="14"/>
        <v>10065000</v>
      </c>
      <c r="G152" s="3">
        <f t="shared" si="14"/>
        <v>631</v>
      </c>
      <c r="H152" s="3">
        <f t="shared" si="14"/>
        <v>6941000</v>
      </c>
      <c r="I152" s="3">
        <f t="shared" si="14"/>
        <v>466</v>
      </c>
      <c r="J152" s="3">
        <f t="shared" si="14"/>
        <v>5592000</v>
      </c>
      <c r="K152" s="3">
        <f>SUM(K2:K151)</f>
        <v>22598000</v>
      </c>
    </row>
  </sheetData>
  <sortState xmlns:xlrd2="http://schemas.microsoft.com/office/spreadsheetml/2017/richdata2" ref="A2:L151">
    <sortCondition ref="A1:A151"/>
  </sortState>
  <mergeCells count="2">
    <mergeCell ref="O8:R8"/>
    <mergeCell ref="O16:S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BEA5C-6A43-4BDD-BC29-0CBAC97BB171}">
  <dimension ref="A1:B256"/>
  <sheetViews>
    <sheetView workbookViewId="0">
      <selection activeCell="J13" sqref="J13"/>
    </sheetView>
  </sheetViews>
  <sheetFormatPr defaultRowHeight="14.4" x14ac:dyDescent="0.3"/>
  <cols>
    <col min="1" max="1" width="11.88671875" style="14" bestFit="1" customWidth="1"/>
    <col min="2" max="3" width="8.109375" style="14" bestFit="1" customWidth="1"/>
    <col min="4" max="4" width="7" style="14" bestFit="1" customWidth="1"/>
    <col min="5" max="5" width="8.109375" style="14" bestFit="1" customWidth="1"/>
    <col min="6" max="6" width="10.88671875" style="14" customWidth="1"/>
    <col min="7" max="9" width="8.88671875" style="14"/>
    <col min="10" max="10" width="11.88671875" style="14" bestFit="1" customWidth="1"/>
    <col min="11" max="11" width="10.33203125" style="14" bestFit="1" customWidth="1"/>
    <col min="12" max="12" width="9.77734375" style="14" bestFit="1" customWidth="1"/>
    <col min="13" max="16384" width="8.88671875" style="14"/>
  </cols>
  <sheetData>
    <row r="1" spans="1:2" x14ac:dyDescent="0.3">
      <c r="A1" s="21" t="s">
        <v>22</v>
      </c>
      <c r="B1" s="22" t="s">
        <v>332</v>
      </c>
    </row>
    <row r="2" spans="1:2" x14ac:dyDescent="0.3">
      <c r="A2" s="15" t="s">
        <v>66</v>
      </c>
      <c r="B2" s="16">
        <v>123.4</v>
      </c>
    </row>
    <row r="3" spans="1:2" x14ac:dyDescent="0.3">
      <c r="A3" s="15" t="s">
        <v>67</v>
      </c>
      <c r="B3" s="16">
        <v>123.3</v>
      </c>
    </row>
    <row r="4" spans="1:2" x14ac:dyDescent="0.3">
      <c r="A4" s="15" t="s">
        <v>68</v>
      </c>
      <c r="B4" s="16">
        <v>123.5</v>
      </c>
    </row>
    <row r="5" spans="1:2" x14ac:dyDescent="0.3">
      <c r="A5" s="15" t="s">
        <v>69</v>
      </c>
      <c r="B5" s="16">
        <v>123.45</v>
      </c>
    </row>
    <row r="6" spans="1:2" x14ac:dyDescent="0.3">
      <c r="A6" s="15" t="s">
        <v>70</v>
      </c>
      <c r="B6" s="16">
        <v>123.55</v>
      </c>
    </row>
    <row r="7" spans="1:2" x14ac:dyDescent="0.3">
      <c r="A7" s="15" t="s">
        <v>71</v>
      </c>
      <c r="B7" s="16">
        <v>123.6</v>
      </c>
    </row>
    <row r="8" spans="1:2" x14ac:dyDescent="0.3">
      <c r="A8" s="15" t="s">
        <v>72</v>
      </c>
      <c r="B8" s="16">
        <v>123.75</v>
      </c>
    </row>
    <row r="9" spans="1:2" x14ac:dyDescent="0.3">
      <c r="A9" s="15" t="s">
        <v>73</v>
      </c>
      <c r="B9" s="16">
        <v>123.7</v>
      </c>
    </row>
    <row r="10" spans="1:2" x14ac:dyDescent="0.3">
      <c r="A10" s="15" t="s">
        <v>74</v>
      </c>
      <c r="B10" s="16">
        <v>123.75</v>
      </c>
    </row>
    <row r="11" spans="1:2" x14ac:dyDescent="0.3">
      <c r="A11" s="15" t="s">
        <v>75</v>
      </c>
      <c r="B11" s="16">
        <v>123.8</v>
      </c>
    </row>
    <row r="12" spans="1:2" x14ac:dyDescent="0.3">
      <c r="A12" s="15" t="s">
        <v>76</v>
      </c>
      <c r="B12" s="16">
        <v>123.85</v>
      </c>
    </row>
    <row r="13" spans="1:2" x14ac:dyDescent="0.3">
      <c r="A13" s="15" t="s">
        <v>77</v>
      </c>
      <c r="B13" s="16">
        <v>123.95</v>
      </c>
    </row>
    <row r="14" spans="1:2" x14ac:dyDescent="0.3">
      <c r="A14" s="15" t="s">
        <v>78</v>
      </c>
      <c r="B14" s="16">
        <v>123.95</v>
      </c>
    </row>
    <row r="15" spans="1:2" x14ac:dyDescent="0.3">
      <c r="A15" s="15" t="s">
        <v>79</v>
      </c>
      <c r="B15" s="16">
        <v>124</v>
      </c>
    </row>
    <row r="16" spans="1:2" x14ac:dyDescent="0.3">
      <c r="A16" s="15" t="s">
        <v>80</v>
      </c>
      <c r="B16" s="16">
        <v>124.05</v>
      </c>
    </row>
    <row r="17" spans="1:2" x14ac:dyDescent="0.3">
      <c r="A17" s="15" t="s">
        <v>81</v>
      </c>
      <c r="B17" s="16">
        <v>124.2</v>
      </c>
    </row>
    <row r="18" spans="1:2" x14ac:dyDescent="0.3">
      <c r="A18" s="15" t="s">
        <v>82</v>
      </c>
      <c r="B18" s="16">
        <v>124.1</v>
      </c>
    </row>
    <row r="19" spans="1:2" x14ac:dyDescent="0.3">
      <c r="A19" s="15" t="s">
        <v>83</v>
      </c>
      <c r="B19" s="16">
        <v>124.25</v>
      </c>
    </row>
    <row r="20" spans="1:2" x14ac:dyDescent="0.3">
      <c r="A20" s="15" t="s">
        <v>84</v>
      </c>
      <c r="B20" s="16">
        <v>124.3</v>
      </c>
    </row>
    <row r="21" spans="1:2" x14ac:dyDescent="0.3">
      <c r="A21" s="15" t="s">
        <v>85</v>
      </c>
      <c r="B21" s="16">
        <v>124.35</v>
      </c>
    </row>
    <row r="22" spans="1:2" x14ac:dyDescent="0.3">
      <c r="A22" s="15" t="s">
        <v>86</v>
      </c>
      <c r="B22" s="16">
        <v>124.4</v>
      </c>
    </row>
    <row r="23" spans="1:2" x14ac:dyDescent="0.3">
      <c r="A23" s="15" t="s">
        <v>87</v>
      </c>
      <c r="B23" s="16">
        <v>124.4</v>
      </c>
    </row>
    <row r="24" spans="1:2" x14ac:dyDescent="0.3">
      <c r="A24" s="15" t="s">
        <v>88</v>
      </c>
      <c r="B24" s="16">
        <v>124.45</v>
      </c>
    </row>
    <row r="25" spans="1:2" x14ac:dyDescent="0.3">
      <c r="A25" s="15" t="s">
        <v>89</v>
      </c>
      <c r="B25" s="16">
        <v>124.65</v>
      </c>
    </row>
    <row r="26" spans="1:2" x14ac:dyDescent="0.3">
      <c r="A26" s="15" t="s">
        <v>90</v>
      </c>
      <c r="B26" s="16">
        <v>124.8</v>
      </c>
    </row>
    <row r="27" spans="1:2" x14ac:dyDescent="0.3">
      <c r="A27" s="15" t="s">
        <v>91</v>
      </c>
      <c r="B27" s="16">
        <v>124.8</v>
      </c>
    </row>
    <row r="28" spans="1:2" x14ac:dyDescent="0.3">
      <c r="A28" s="15" t="s">
        <v>92</v>
      </c>
      <c r="B28" s="16">
        <v>124.9</v>
      </c>
    </row>
    <row r="29" spans="1:2" x14ac:dyDescent="0.3">
      <c r="A29" s="15" t="s">
        <v>93</v>
      </c>
      <c r="B29" s="16">
        <v>125.1</v>
      </c>
    </row>
    <row r="30" spans="1:2" x14ac:dyDescent="0.3">
      <c r="A30" s="15" t="s">
        <v>94</v>
      </c>
      <c r="B30" s="16">
        <v>125.1</v>
      </c>
    </row>
    <row r="31" spans="1:2" x14ac:dyDescent="0.3">
      <c r="A31" s="15" t="s">
        <v>95</v>
      </c>
      <c r="B31" s="16">
        <v>125.15</v>
      </c>
    </row>
    <row r="32" spans="1:2" x14ac:dyDescent="0.3">
      <c r="A32" s="15" t="s">
        <v>96</v>
      </c>
      <c r="B32" s="16">
        <v>125</v>
      </c>
    </row>
    <row r="33" spans="1:2" x14ac:dyDescent="0.3">
      <c r="A33" s="15" t="s">
        <v>97</v>
      </c>
      <c r="B33" s="16">
        <v>125.4</v>
      </c>
    </row>
    <row r="34" spans="1:2" x14ac:dyDescent="0.3">
      <c r="A34" s="15" t="s">
        <v>98</v>
      </c>
      <c r="B34" s="16">
        <v>125.55</v>
      </c>
    </row>
    <row r="35" spans="1:2" x14ac:dyDescent="0.3">
      <c r="A35" s="15" t="s">
        <v>99</v>
      </c>
      <c r="B35" s="16">
        <v>125.5</v>
      </c>
    </row>
    <row r="36" spans="1:2" x14ac:dyDescent="0.3">
      <c r="A36" s="15" t="s">
        <v>100</v>
      </c>
      <c r="B36" s="16">
        <v>126</v>
      </c>
    </row>
    <row r="37" spans="1:2" x14ac:dyDescent="0.3">
      <c r="A37" s="15" t="s">
        <v>101</v>
      </c>
      <c r="B37" s="16">
        <v>125.95</v>
      </c>
    </row>
    <row r="38" spans="1:2" x14ac:dyDescent="0.3">
      <c r="A38" s="15" t="s">
        <v>102</v>
      </c>
      <c r="B38" s="16">
        <v>126</v>
      </c>
    </row>
    <row r="39" spans="1:2" x14ac:dyDescent="0.3">
      <c r="A39" s="15" t="s">
        <v>103</v>
      </c>
      <c r="B39" s="16">
        <v>126.2</v>
      </c>
    </row>
    <row r="40" spans="1:2" x14ac:dyDescent="0.3">
      <c r="A40" s="15" t="s">
        <v>104</v>
      </c>
      <c r="B40" s="16">
        <v>126.55</v>
      </c>
    </row>
    <row r="41" spans="1:2" x14ac:dyDescent="0.3">
      <c r="A41" s="15" t="s">
        <v>105</v>
      </c>
      <c r="B41" s="16">
        <v>126.8</v>
      </c>
    </row>
    <row r="42" spans="1:2" x14ac:dyDescent="0.3">
      <c r="A42" s="15" t="s">
        <v>106</v>
      </c>
      <c r="B42" s="16">
        <v>126.85</v>
      </c>
    </row>
    <row r="43" spans="1:2" x14ac:dyDescent="0.3">
      <c r="A43" s="15" t="s">
        <v>107</v>
      </c>
      <c r="B43" s="16">
        <v>127.1</v>
      </c>
    </row>
    <row r="44" spans="1:2" x14ac:dyDescent="0.3">
      <c r="A44" s="15" t="s">
        <v>108</v>
      </c>
      <c r="B44" s="16">
        <v>127.3</v>
      </c>
    </row>
    <row r="45" spans="1:2" x14ac:dyDescent="0.3">
      <c r="A45" s="15" t="s">
        <v>109</v>
      </c>
      <c r="B45" s="16">
        <v>127.5</v>
      </c>
    </row>
    <row r="46" spans="1:2" x14ac:dyDescent="0.3">
      <c r="A46" s="15" t="s">
        <v>110</v>
      </c>
      <c r="B46" s="16">
        <v>128</v>
      </c>
    </row>
    <row r="47" spans="1:2" x14ac:dyDescent="0.3">
      <c r="A47" s="15" t="s">
        <v>111</v>
      </c>
      <c r="B47" s="16">
        <v>128.35</v>
      </c>
    </row>
    <row r="48" spans="1:2" x14ac:dyDescent="0.3">
      <c r="A48" s="15" t="s">
        <v>112</v>
      </c>
      <c r="B48" s="16">
        <v>128.30000000000001</v>
      </c>
    </row>
    <row r="49" spans="1:2" x14ac:dyDescent="0.3">
      <c r="A49" s="15" t="s">
        <v>113</v>
      </c>
      <c r="B49" s="16">
        <v>128.55000000000001</v>
      </c>
    </row>
    <row r="50" spans="1:2" x14ac:dyDescent="0.3">
      <c r="A50" s="15" t="s">
        <v>114</v>
      </c>
      <c r="B50" s="16">
        <v>129.5</v>
      </c>
    </row>
    <row r="51" spans="1:2" x14ac:dyDescent="0.3">
      <c r="A51" s="15" t="s">
        <v>115</v>
      </c>
      <c r="B51" s="16">
        <v>129.4</v>
      </c>
    </row>
    <row r="52" spans="1:2" x14ac:dyDescent="0.3">
      <c r="A52" s="15" t="s">
        <v>116</v>
      </c>
      <c r="B52" s="16">
        <v>129.4</v>
      </c>
    </row>
    <row r="53" spans="1:2" x14ac:dyDescent="0.3">
      <c r="A53" s="15" t="s">
        <v>117</v>
      </c>
      <c r="B53" s="16">
        <v>129.69999999999999</v>
      </c>
    </row>
    <row r="54" spans="1:2" x14ac:dyDescent="0.3">
      <c r="A54" s="15" t="s">
        <v>118</v>
      </c>
      <c r="B54" s="16">
        <v>129.69999999999999</v>
      </c>
    </row>
    <row r="55" spans="1:2" x14ac:dyDescent="0.3">
      <c r="A55" s="15" t="s">
        <v>119</v>
      </c>
      <c r="B55" s="16">
        <v>129.9</v>
      </c>
    </row>
    <row r="56" spans="1:2" x14ac:dyDescent="0.3">
      <c r="A56" s="15" t="s">
        <v>120</v>
      </c>
      <c r="B56" s="16">
        <v>129.9</v>
      </c>
    </row>
    <row r="57" spans="1:2" x14ac:dyDescent="0.3">
      <c r="A57" s="15" t="s">
        <v>121</v>
      </c>
      <c r="B57" s="16">
        <v>130.4</v>
      </c>
    </row>
    <row r="58" spans="1:2" x14ac:dyDescent="0.3">
      <c r="A58" s="15" t="s">
        <v>122</v>
      </c>
      <c r="B58" s="16">
        <v>130.80000000000001</v>
      </c>
    </row>
    <row r="59" spans="1:2" x14ac:dyDescent="0.3">
      <c r="A59" s="15" t="s">
        <v>123</v>
      </c>
      <c r="B59" s="16">
        <v>131.19999999999999</v>
      </c>
    </row>
    <row r="60" spans="1:2" x14ac:dyDescent="0.3">
      <c r="A60" s="15" t="s">
        <v>124</v>
      </c>
      <c r="B60" s="16">
        <v>131.30000000000001</v>
      </c>
    </row>
    <row r="61" spans="1:2" x14ac:dyDescent="0.3">
      <c r="A61" s="15" t="s">
        <v>125</v>
      </c>
      <c r="B61" s="16">
        <v>131.44999999999999</v>
      </c>
    </row>
    <row r="62" spans="1:2" x14ac:dyDescent="0.3">
      <c r="A62" s="15" t="s">
        <v>126</v>
      </c>
      <c r="B62" s="16">
        <v>131.69999999999999</v>
      </c>
    </row>
    <row r="63" spans="1:2" x14ac:dyDescent="0.3">
      <c r="A63" s="15" t="s">
        <v>127</v>
      </c>
      <c r="B63" s="16">
        <v>132</v>
      </c>
    </row>
    <row r="64" spans="1:2" x14ac:dyDescent="0.3">
      <c r="A64" s="15" t="s">
        <v>128</v>
      </c>
      <c r="B64" s="16">
        <v>132.1</v>
      </c>
    </row>
    <row r="65" spans="1:2" x14ac:dyDescent="0.3">
      <c r="A65" s="15" t="s">
        <v>129</v>
      </c>
      <c r="B65" s="16">
        <v>132.4</v>
      </c>
    </row>
    <row r="66" spans="1:2" x14ac:dyDescent="0.3">
      <c r="A66" s="15" t="s">
        <v>130</v>
      </c>
      <c r="B66" s="16">
        <v>132.5</v>
      </c>
    </row>
    <row r="67" spans="1:2" x14ac:dyDescent="0.3">
      <c r="A67" s="15" t="s">
        <v>131</v>
      </c>
      <c r="B67" s="16">
        <v>132.80000000000001</v>
      </c>
    </row>
    <row r="68" spans="1:2" x14ac:dyDescent="0.3">
      <c r="A68" s="15" t="s">
        <v>132</v>
      </c>
      <c r="B68" s="16">
        <v>133.1</v>
      </c>
    </row>
    <row r="69" spans="1:2" x14ac:dyDescent="0.3">
      <c r="A69" s="15" t="s">
        <v>133</v>
      </c>
      <c r="B69" s="16">
        <v>133.5</v>
      </c>
    </row>
    <row r="70" spans="1:2" x14ac:dyDescent="0.3">
      <c r="A70" s="15" t="s">
        <v>134</v>
      </c>
      <c r="B70" s="16">
        <v>133.55000000000001</v>
      </c>
    </row>
    <row r="71" spans="1:2" x14ac:dyDescent="0.3">
      <c r="A71" s="15" t="s">
        <v>135</v>
      </c>
      <c r="B71" s="16">
        <v>133.80000000000001</v>
      </c>
    </row>
    <row r="72" spans="1:2" x14ac:dyDescent="0.3">
      <c r="A72" s="15" t="s">
        <v>136</v>
      </c>
      <c r="B72" s="16">
        <v>134.30000000000001</v>
      </c>
    </row>
    <row r="73" spans="1:2" x14ac:dyDescent="0.3">
      <c r="A73" s="15" t="s">
        <v>137</v>
      </c>
      <c r="B73" s="16">
        <v>134.44999999999999</v>
      </c>
    </row>
    <row r="74" spans="1:2" x14ac:dyDescent="0.3">
      <c r="A74" s="15" t="s">
        <v>138</v>
      </c>
      <c r="B74" s="16">
        <v>134.65</v>
      </c>
    </row>
    <row r="75" spans="1:2" x14ac:dyDescent="0.3">
      <c r="A75" s="15" t="s">
        <v>139</v>
      </c>
      <c r="B75" s="16">
        <v>134.9</v>
      </c>
    </row>
    <row r="76" spans="1:2" x14ac:dyDescent="0.3">
      <c r="A76" s="15" t="s">
        <v>140</v>
      </c>
      <c r="B76" s="16">
        <v>135.1</v>
      </c>
    </row>
    <row r="77" spans="1:2" x14ac:dyDescent="0.3">
      <c r="A77" s="15" t="s">
        <v>141</v>
      </c>
      <c r="B77" s="16">
        <v>135.25</v>
      </c>
    </row>
    <row r="78" spans="1:2" x14ac:dyDescent="0.3">
      <c r="A78" s="15" t="s">
        <v>142</v>
      </c>
      <c r="B78" s="16">
        <v>135.35</v>
      </c>
    </row>
    <row r="79" spans="1:2" x14ac:dyDescent="0.3">
      <c r="A79" s="15" t="s">
        <v>143</v>
      </c>
      <c r="B79" s="16">
        <v>135.6</v>
      </c>
    </row>
    <row r="80" spans="1:2" x14ac:dyDescent="0.3">
      <c r="A80" s="15" t="s">
        <v>144</v>
      </c>
      <c r="B80" s="16">
        <v>135.75</v>
      </c>
    </row>
    <row r="81" spans="1:2" x14ac:dyDescent="0.3">
      <c r="A81" s="15" t="s">
        <v>145</v>
      </c>
      <c r="B81" s="16">
        <v>135.80000000000001</v>
      </c>
    </row>
    <row r="82" spans="1:2" x14ac:dyDescent="0.3">
      <c r="A82" s="15" t="s">
        <v>146</v>
      </c>
      <c r="B82" s="16">
        <v>135.9</v>
      </c>
    </row>
    <row r="83" spans="1:2" x14ac:dyDescent="0.3">
      <c r="A83" s="15" t="s">
        <v>147</v>
      </c>
      <c r="B83" s="16">
        <v>136.05000000000001</v>
      </c>
    </row>
    <row r="84" spans="1:2" x14ac:dyDescent="0.3">
      <c r="A84" s="15" t="s">
        <v>148</v>
      </c>
      <c r="B84" s="16">
        <v>136.1</v>
      </c>
    </row>
    <row r="85" spans="1:2" x14ac:dyDescent="0.3">
      <c r="A85" s="15" t="s">
        <v>149</v>
      </c>
      <c r="B85" s="16">
        <v>136.35</v>
      </c>
    </row>
    <row r="86" spans="1:2" x14ac:dyDescent="0.3">
      <c r="A86" s="15" t="s">
        <v>150</v>
      </c>
      <c r="B86" s="16">
        <v>136.35</v>
      </c>
    </row>
    <row r="87" spans="1:2" x14ac:dyDescent="0.3">
      <c r="A87" s="15" t="s">
        <v>151</v>
      </c>
      <c r="B87" s="16">
        <v>136.5</v>
      </c>
    </row>
    <row r="88" spans="1:2" x14ac:dyDescent="0.3">
      <c r="A88" s="15" t="s">
        <v>152</v>
      </c>
      <c r="B88" s="16">
        <v>136.6</v>
      </c>
    </row>
    <row r="89" spans="1:2" x14ac:dyDescent="0.3">
      <c r="A89" s="15" t="s">
        <v>153</v>
      </c>
      <c r="B89" s="16">
        <v>136.65</v>
      </c>
    </row>
    <row r="90" spans="1:2" x14ac:dyDescent="0.3">
      <c r="A90" s="15" t="s">
        <v>154</v>
      </c>
      <c r="B90" s="16">
        <v>136.80000000000001</v>
      </c>
    </row>
    <row r="91" spans="1:2" x14ac:dyDescent="0.3">
      <c r="A91" s="15" t="s">
        <v>155</v>
      </c>
      <c r="B91" s="16">
        <v>136.9</v>
      </c>
    </row>
    <row r="92" spans="1:2" x14ac:dyDescent="0.3">
      <c r="A92" s="15" t="s">
        <v>156</v>
      </c>
      <c r="B92" s="16">
        <v>137</v>
      </c>
    </row>
    <row r="93" spans="1:2" x14ac:dyDescent="0.3">
      <c r="A93" s="15" t="s">
        <v>157</v>
      </c>
      <c r="B93" s="16">
        <v>137.15</v>
      </c>
    </row>
    <row r="94" spans="1:2" x14ac:dyDescent="0.3">
      <c r="A94" s="15" t="s">
        <v>158</v>
      </c>
      <c r="B94" s="16">
        <v>137.1</v>
      </c>
    </row>
    <row r="95" spans="1:2" x14ac:dyDescent="0.3">
      <c r="A95" s="15" t="s">
        <v>159</v>
      </c>
      <c r="B95" s="16">
        <v>137.4</v>
      </c>
    </row>
    <row r="96" spans="1:2" x14ac:dyDescent="0.3">
      <c r="A96" s="15" t="s">
        <v>160</v>
      </c>
      <c r="B96" s="16">
        <v>137.4</v>
      </c>
    </row>
    <row r="97" spans="1:2" x14ac:dyDescent="0.3">
      <c r="A97" s="15" t="s">
        <v>161</v>
      </c>
      <c r="B97" s="16">
        <v>137.69999999999999</v>
      </c>
    </row>
    <row r="98" spans="1:2" x14ac:dyDescent="0.3">
      <c r="A98" s="15" t="s">
        <v>162</v>
      </c>
      <c r="B98" s="16">
        <v>137.9</v>
      </c>
    </row>
    <row r="99" spans="1:2" x14ac:dyDescent="0.3">
      <c r="A99" s="15" t="s">
        <v>163</v>
      </c>
      <c r="B99" s="16">
        <v>138</v>
      </c>
    </row>
    <row r="100" spans="1:2" x14ac:dyDescent="0.3">
      <c r="A100" s="15" t="s">
        <v>164</v>
      </c>
      <c r="B100" s="16">
        <v>138.19999999999999</v>
      </c>
    </row>
    <row r="101" spans="1:2" x14ac:dyDescent="0.3">
      <c r="A101" s="15" t="s">
        <v>165</v>
      </c>
      <c r="B101" s="16">
        <v>138.25</v>
      </c>
    </row>
    <row r="102" spans="1:2" x14ac:dyDescent="0.3">
      <c r="A102" s="15" t="s">
        <v>166</v>
      </c>
      <c r="B102" s="16">
        <v>138.35</v>
      </c>
    </row>
    <row r="103" spans="1:2" x14ac:dyDescent="0.3">
      <c r="A103" s="15" t="s">
        <v>167</v>
      </c>
      <c r="B103" s="16">
        <v>138.35</v>
      </c>
    </row>
    <row r="104" spans="1:2" x14ac:dyDescent="0.3">
      <c r="A104" s="15" t="s">
        <v>168</v>
      </c>
      <c r="B104" s="16">
        <v>138.5</v>
      </c>
    </row>
    <row r="105" spans="1:2" x14ac:dyDescent="0.3">
      <c r="A105" s="15" t="s">
        <v>169</v>
      </c>
      <c r="B105" s="16">
        <v>136.94499999999999</v>
      </c>
    </row>
    <row r="106" spans="1:2" x14ac:dyDescent="0.3">
      <c r="A106" s="15" t="s">
        <v>170</v>
      </c>
      <c r="B106" s="16">
        <v>138.69999999999999</v>
      </c>
    </row>
    <row r="107" spans="1:2" x14ac:dyDescent="0.3">
      <c r="A107" s="15" t="s">
        <v>171</v>
      </c>
      <c r="B107" s="16">
        <v>138.80000000000001</v>
      </c>
    </row>
    <row r="108" spans="1:2" x14ac:dyDescent="0.3">
      <c r="A108" s="15" t="s">
        <v>172</v>
      </c>
      <c r="B108" s="16">
        <v>138.80000000000001</v>
      </c>
    </row>
    <row r="109" spans="1:2" x14ac:dyDescent="0.3">
      <c r="A109" s="15" t="s">
        <v>173</v>
      </c>
      <c r="B109" s="16">
        <v>139.05000000000001</v>
      </c>
    </row>
    <row r="110" spans="1:2" x14ac:dyDescent="0.3">
      <c r="A110" s="15" t="s">
        <v>174</v>
      </c>
      <c r="B110" s="16">
        <v>139.15</v>
      </c>
    </row>
    <row r="111" spans="1:2" x14ac:dyDescent="0.3">
      <c r="A111" s="15" t="s">
        <v>175</v>
      </c>
      <c r="B111" s="16">
        <v>139.30000000000001</v>
      </c>
    </row>
    <row r="112" spans="1:2" x14ac:dyDescent="0.3">
      <c r="A112" s="15" t="s">
        <v>176</v>
      </c>
      <c r="B112" s="16">
        <v>139.35</v>
      </c>
    </row>
    <row r="113" spans="1:2" x14ac:dyDescent="0.3">
      <c r="A113" s="15" t="s">
        <v>177</v>
      </c>
      <c r="B113" s="16">
        <v>139.55000000000001</v>
      </c>
    </row>
    <row r="114" spans="1:2" x14ac:dyDescent="0.3">
      <c r="A114" s="15" t="s">
        <v>178</v>
      </c>
      <c r="B114" s="16">
        <v>139.6</v>
      </c>
    </row>
    <row r="115" spans="1:2" x14ac:dyDescent="0.3">
      <c r="A115" s="15" t="s">
        <v>179</v>
      </c>
      <c r="B115" s="16">
        <v>139.80000000000001</v>
      </c>
    </row>
    <row r="116" spans="1:2" x14ac:dyDescent="0.3">
      <c r="A116" s="15" t="s">
        <v>180</v>
      </c>
      <c r="B116" s="16">
        <v>140</v>
      </c>
    </row>
    <row r="117" spans="1:2" x14ac:dyDescent="0.3">
      <c r="A117" s="15" t="s">
        <v>181</v>
      </c>
      <c r="B117" s="16">
        <v>140.05000000000001</v>
      </c>
    </row>
    <row r="118" spans="1:2" x14ac:dyDescent="0.3">
      <c r="A118" s="15" t="s">
        <v>182</v>
      </c>
      <c r="B118" s="16">
        <v>140.1</v>
      </c>
    </row>
    <row r="119" spans="1:2" x14ac:dyDescent="0.3">
      <c r="A119" s="15" t="s">
        <v>183</v>
      </c>
      <c r="B119" s="16">
        <v>140.19999999999999</v>
      </c>
    </row>
    <row r="120" spans="1:2" x14ac:dyDescent="0.3">
      <c r="A120" s="15" t="s">
        <v>184</v>
      </c>
      <c r="B120" s="16">
        <v>140.30000000000001</v>
      </c>
    </row>
    <row r="121" spans="1:2" x14ac:dyDescent="0.3">
      <c r="A121" s="15" t="s">
        <v>185</v>
      </c>
      <c r="B121" s="16">
        <v>140.35</v>
      </c>
    </row>
    <row r="122" spans="1:2" x14ac:dyDescent="0.3">
      <c r="A122" s="15" t="s">
        <v>186</v>
      </c>
      <c r="B122" s="16">
        <v>140.35</v>
      </c>
    </row>
    <row r="123" spans="1:2" x14ac:dyDescent="0.3">
      <c r="A123" s="15" t="s">
        <v>187</v>
      </c>
      <c r="B123" s="16">
        <v>140.35</v>
      </c>
    </row>
    <row r="124" spans="1:2" x14ac:dyDescent="0.3">
      <c r="A124" s="15" t="s">
        <v>188</v>
      </c>
      <c r="B124" s="16">
        <v>139.29</v>
      </c>
    </row>
    <row r="125" spans="1:2" x14ac:dyDescent="0.3">
      <c r="A125" s="15" t="s">
        <v>189</v>
      </c>
      <c r="B125" s="16">
        <v>140.4</v>
      </c>
    </row>
    <row r="126" spans="1:2" x14ac:dyDescent="0.3">
      <c r="A126" s="15" t="s">
        <v>190</v>
      </c>
      <c r="B126" s="16">
        <v>140.5</v>
      </c>
    </row>
    <row r="127" spans="1:2" x14ac:dyDescent="0.3">
      <c r="A127" s="15" t="s">
        <v>191</v>
      </c>
      <c r="B127" s="16">
        <v>140.6</v>
      </c>
    </row>
    <row r="128" spans="1:2" x14ac:dyDescent="0.3">
      <c r="A128" s="15" t="s">
        <v>192</v>
      </c>
      <c r="B128" s="16">
        <v>140.65</v>
      </c>
    </row>
    <row r="129" spans="1:2" x14ac:dyDescent="0.3">
      <c r="A129" s="15" t="s">
        <v>193</v>
      </c>
      <c r="B129" s="16">
        <v>140.69999999999999</v>
      </c>
    </row>
    <row r="130" spans="1:2" x14ac:dyDescent="0.3">
      <c r="A130" s="15" t="s">
        <v>194</v>
      </c>
      <c r="B130" s="16">
        <v>140.85</v>
      </c>
    </row>
    <row r="131" spans="1:2" x14ac:dyDescent="0.3">
      <c r="A131" s="15" t="s">
        <v>195</v>
      </c>
      <c r="B131" s="16">
        <v>140.85</v>
      </c>
    </row>
    <row r="132" spans="1:2" x14ac:dyDescent="0.3">
      <c r="A132" s="15" t="s">
        <v>196</v>
      </c>
      <c r="B132" s="16">
        <v>141</v>
      </c>
    </row>
    <row r="133" spans="1:2" x14ac:dyDescent="0.3">
      <c r="A133" s="15" t="s">
        <v>197</v>
      </c>
      <c r="B133" s="16">
        <v>141.1</v>
      </c>
    </row>
    <row r="134" spans="1:2" x14ac:dyDescent="0.3">
      <c r="A134" s="15" t="s">
        <v>198</v>
      </c>
      <c r="B134" s="16">
        <v>141.1</v>
      </c>
    </row>
    <row r="135" spans="1:2" x14ac:dyDescent="0.3">
      <c r="A135" s="15" t="s">
        <v>199</v>
      </c>
      <c r="B135" s="16">
        <v>141.30000000000001</v>
      </c>
    </row>
    <row r="136" spans="1:2" x14ac:dyDescent="0.3">
      <c r="A136" s="15" t="s">
        <v>200</v>
      </c>
      <c r="B136" s="16">
        <v>141.35</v>
      </c>
    </row>
    <row r="137" spans="1:2" x14ac:dyDescent="0.3">
      <c r="A137" s="15" t="s">
        <v>201</v>
      </c>
      <c r="B137" s="16">
        <v>141.44999999999999</v>
      </c>
    </row>
    <row r="138" spans="1:2" x14ac:dyDescent="0.3">
      <c r="A138" s="15" t="s">
        <v>202</v>
      </c>
      <c r="B138" s="16">
        <v>141.5</v>
      </c>
    </row>
    <row r="139" spans="1:2" x14ac:dyDescent="0.3">
      <c r="A139" s="15" t="s">
        <v>203</v>
      </c>
      <c r="B139" s="16">
        <v>141.65</v>
      </c>
    </row>
    <row r="140" spans="1:2" x14ac:dyDescent="0.3">
      <c r="A140" s="15" t="s">
        <v>204</v>
      </c>
      <c r="B140" s="16">
        <v>141.69999999999999</v>
      </c>
    </row>
    <row r="141" spans="1:2" x14ac:dyDescent="0.3">
      <c r="A141" s="15" t="s">
        <v>205</v>
      </c>
      <c r="B141" s="16">
        <v>141.75</v>
      </c>
    </row>
    <row r="142" spans="1:2" x14ac:dyDescent="0.3">
      <c r="A142" s="15" t="s">
        <v>206</v>
      </c>
      <c r="B142" s="16">
        <v>141.94999999999999</v>
      </c>
    </row>
    <row r="143" spans="1:2" x14ac:dyDescent="0.3">
      <c r="A143" s="15" t="s">
        <v>207</v>
      </c>
      <c r="B143" s="16">
        <v>142.05000000000001</v>
      </c>
    </row>
    <row r="144" spans="1:2" x14ac:dyDescent="0.3">
      <c r="A144" s="15" t="s">
        <v>208</v>
      </c>
      <c r="B144" s="16">
        <v>142.15</v>
      </c>
    </row>
    <row r="145" spans="1:2" x14ac:dyDescent="0.3">
      <c r="A145" s="15" t="s">
        <v>209</v>
      </c>
      <c r="B145" s="16">
        <v>142.25</v>
      </c>
    </row>
    <row r="146" spans="1:2" x14ac:dyDescent="0.3">
      <c r="A146" s="15" t="s">
        <v>210</v>
      </c>
      <c r="B146" s="16">
        <v>142.30000000000001</v>
      </c>
    </row>
    <row r="147" spans="1:2" x14ac:dyDescent="0.3">
      <c r="A147" s="15" t="s">
        <v>211</v>
      </c>
      <c r="B147" s="16">
        <v>142.5</v>
      </c>
    </row>
    <row r="148" spans="1:2" x14ac:dyDescent="0.3">
      <c r="A148" s="15" t="s">
        <v>212</v>
      </c>
      <c r="B148" s="16">
        <v>142.6</v>
      </c>
    </row>
    <row r="149" spans="1:2" x14ac:dyDescent="0.3">
      <c r="A149" s="15" t="s">
        <v>213</v>
      </c>
      <c r="B149" s="16">
        <v>142.65</v>
      </c>
    </row>
    <row r="150" spans="1:2" x14ac:dyDescent="0.3">
      <c r="A150" s="15" t="s">
        <v>214</v>
      </c>
      <c r="B150" s="16">
        <v>142.69999999999999</v>
      </c>
    </row>
    <row r="151" spans="1:2" x14ac:dyDescent="0.3">
      <c r="A151" s="15" t="s">
        <v>215</v>
      </c>
      <c r="B151" s="16">
        <v>142.9</v>
      </c>
    </row>
    <row r="152" spans="1:2" x14ac:dyDescent="0.3">
      <c r="A152" s="15" t="s">
        <v>216</v>
      </c>
      <c r="B152" s="16">
        <v>143.1</v>
      </c>
    </row>
    <row r="153" spans="1:2" x14ac:dyDescent="0.3">
      <c r="A153" s="15" t="s">
        <v>217</v>
      </c>
      <c r="B153" s="16">
        <v>143.25</v>
      </c>
    </row>
    <row r="154" spans="1:2" x14ac:dyDescent="0.3">
      <c r="A154" s="15" t="s">
        <v>218</v>
      </c>
      <c r="B154" s="16">
        <v>143.4</v>
      </c>
    </row>
    <row r="155" spans="1:2" x14ac:dyDescent="0.3">
      <c r="A155" s="15" t="s">
        <v>219</v>
      </c>
      <c r="B155" s="16">
        <v>143.5</v>
      </c>
    </row>
    <row r="156" spans="1:2" x14ac:dyDescent="0.3">
      <c r="A156" s="15" t="s">
        <v>220</v>
      </c>
      <c r="B156" s="16">
        <v>143.5</v>
      </c>
    </row>
    <row r="157" spans="1:2" x14ac:dyDescent="0.3">
      <c r="A157" s="15" t="s">
        <v>221</v>
      </c>
      <c r="B157" s="16">
        <v>143.6</v>
      </c>
    </row>
    <row r="158" spans="1:2" x14ac:dyDescent="0.3">
      <c r="A158" s="15" t="s">
        <v>222</v>
      </c>
      <c r="B158" s="16">
        <v>143.80000000000001</v>
      </c>
    </row>
    <row r="159" spans="1:2" x14ac:dyDescent="0.3">
      <c r="A159" s="15" t="s">
        <v>223</v>
      </c>
      <c r="B159" s="16">
        <v>143.94999999999999</v>
      </c>
    </row>
    <row r="160" spans="1:2" x14ac:dyDescent="0.3">
      <c r="A160" s="15" t="s">
        <v>224</v>
      </c>
      <c r="B160" s="16">
        <v>144.19999999999999</v>
      </c>
    </row>
    <row r="161" spans="1:2" x14ac:dyDescent="0.3">
      <c r="A161" s="15" t="s">
        <v>225</v>
      </c>
      <c r="B161" s="16">
        <v>144.19999999999999</v>
      </c>
    </row>
    <row r="162" spans="1:2" x14ac:dyDescent="0.3">
      <c r="A162" s="15" t="s">
        <v>226</v>
      </c>
      <c r="B162" s="16">
        <v>144.30000000000001</v>
      </c>
    </row>
    <row r="163" spans="1:2" x14ac:dyDescent="0.3">
      <c r="A163" s="15" t="s">
        <v>227</v>
      </c>
      <c r="B163" s="16">
        <v>144.35</v>
      </c>
    </row>
    <row r="164" spans="1:2" x14ac:dyDescent="0.3">
      <c r="A164" s="15" t="s">
        <v>228</v>
      </c>
      <c r="B164" s="16">
        <v>144.65</v>
      </c>
    </row>
    <row r="165" spans="1:2" x14ac:dyDescent="0.3">
      <c r="A165" s="15" t="s">
        <v>229</v>
      </c>
      <c r="B165" s="16">
        <v>144.75</v>
      </c>
    </row>
    <row r="166" spans="1:2" x14ac:dyDescent="0.3">
      <c r="A166" s="15" t="s">
        <v>230</v>
      </c>
      <c r="B166" s="16">
        <v>144.9</v>
      </c>
    </row>
    <row r="167" spans="1:2" x14ac:dyDescent="0.3">
      <c r="A167" s="15" t="s">
        <v>231</v>
      </c>
      <c r="B167" s="16">
        <v>145.1</v>
      </c>
    </row>
    <row r="168" spans="1:2" x14ac:dyDescent="0.3">
      <c r="A168" s="15" t="s">
        <v>232</v>
      </c>
      <c r="B168" s="16">
        <v>145.19999999999999</v>
      </c>
    </row>
    <row r="169" spans="1:2" x14ac:dyDescent="0.3">
      <c r="A169" s="15" t="s">
        <v>233</v>
      </c>
      <c r="B169" s="16">
        <v>145.30000000000001</v>
      </c>
    </row>
    <row r="170" spans="1:2" x14ac:dyDescent="0.3">
      <c r="A170" s="15" t="s">
        <v>234</v>
      </c>
      <c r="B170" s="16">
        <v>145.4</v>
      </c>
    </row>
    <row r="171" spans="1:2" x14ac:dyDescent="0.3">
      <c r="A171" s="15" t="s">
        <v>235</v>
      </c>
      <c r="B171" s="16">
        <v>145.6</v>
      </c>
    </row>
    <row r="172" spans="1:2" x14ac:dyDescent="0.3">
      <c r="A172" s="15" t="s">
        <v>236</v>
      </c>
      <c r="B172" s="16">
        <v>145.69999999999999</v>
      </c>
    </row>
    <row r="173" spans="1:2" x14ac:dyDescent="0.3">
      <c r="A173" s="15" t="s">
        <v>237</v>
      </c>
      <c r="B173" s="16">
        <v>145.85</v>
      </c>
    </row>
    <row r="174" spans="1:2" x14ac:dyDescent="0.3">
      <c r="A174" s="15" t="s">
        <v>238</v>
      </c>
      <c r="B174" s="16">
        <v>145.94999999999999</v>
      </c>
    </row>
    <row r="175" spans="1:2" x14ac:dyDescent="0.3">
      <c r="A175" s="15" t="s">
        <v>239</v>
      </c>
      <c r="B175" s="16">
        <v>146.1</v>
      </c>
    </row>
    <row r="176" spans="1:2" x14ac:dyDescent="0.3">
      <c r="A176" s="15" t="s">
        <v>240</v>
      </c>
      <c r="B176" s="16">
        <v>146.15</v>
      </c>
    </row>
    <row r="177" spans="1:2" x14ac:dyDescent="0.3">
      <c r="A177" s="15" t="s">
        <v>241</v>
      </c>
      <c r="B177" s="16">
        <v>146.30000000000001</v>
      </c>
    </row>
    <row r="178" spans="1:2" x14ac:dyDescent="0.3">
      <c r="A178" s="15" t="s">
        <v>242</v>
      </c>
      <c r="B178" s="16">
        <v>146.44999999999999</v>
      </c>
    </row>
    <row r="179" spans="1:2" x14ac:dyDescent="0.3">
      <c r="A179" s="15" t="s">
        <v>243</v>
      </c>
      <c r="B179" s="16">
        <v>146.6</v>
      </c>
    </row>
    <row r="180" spans="1:2" x14ac:dyDescent="0.3">
      <c r="A180" s="15" t="s">
        <v>244</v>
      </c>
      <c r="B180" s="16">
        <v>146.69999999999999</v>
      </c>
    </row>
    <row r="181" spans="1:2" x14ac:dyDescent="0.3">
      <c r="A181" s="15" t="s">
        <v>245</v>
      </c>
      <c r="B181" s="16">
        <v>146.80000000000001</v>
      </c>
    </row>
    <row r="182" spans="1:2" x14ac:dyDescent="0.3">
      <c r="A182" s="15" t="s">
        <v>246</v>
      </c>
      <c r="B182" s="16">
        <v>146.94999999999999</v>
      </c>
    </row>
    <row r="183" spans="1:2" x14ac:dyDescent="0.3">
      <c r="A183" s="15" t="s">
        <v>247</v>
      </c>
      <c r="B183" s="16">
        <v>147</v>
      </c>
    </row>
    <row r="184" spans="1:2" x14ac:dyDescent="0.3">
      <c r="A184" s="15" t="s">
        <v>248</v>
      </c>
      <c r="B184" s="16">
        <v>147.15</v>
      </c>
    </row>
    <row r="185" spans="1:2" x14ac:dyDescent="0.3">
      <c r="A185" s="15" t="s">
        <v>249</v>
      </c>
      <c r="B185" s="16">
        <v>147.30000000000001</v>
      </c>
    </row>
    <row r="186" spans="1:2" x14ac:dyDescent="0.3">
      <c r="A186" s="15" t="s">
        <v>250</v>
      </c>
      <c r="B186" s="16">
        <v>147.30000000000001</v>
      </c>
    </row>
    <row r="187" spans="1:2" x14ac:dyDescent="0.3">
      <c r="A187" s="15" t="s">
        <v>251</v>
      </c>
      <c r="B187" s="16">
        <v>147.6</v>
      </c>
    </row>
    <row r="188" spans="1:2" x14ac:dyDescent="0.3">
      <c r="A188" s="15" t="s">
        <v>252</v>
      </c>
      <c r="B188" s="16">
        <v>147.69999999999999</v>
      </c>
    </row>
    <row r="189" spans="1:2" x14ac:dyDescent="0.3">
      <c r="A189" s="15" t="s">
        <v>253</v>
      </c>
      <c r="B189" s="16">
        <v>147.85</v>
      </c>
    </row>
    <row r="190" spans="1:2" x14ac:dyDescent="0.3">
      <c r="A190" s="15" t="s">
        <v>254</v>
      </c>
      <c r="B190" s="16">
        <v>148</v>
      </c>
    </row>
    <row r="191" spans="1:2" x14ac:dyDescent="0.3">
      <c r="A191" s="15" t="s">
        <v>255</v>
      </c>
      <c r="B191" s="16">
        <v>148.1</v>
      </c>
    </row>
    <row r="192" spans="1:2" x14ac:dyDescent="0.3">
      <c r="A192" s="15" t="s">
        <v>256</v>
      </c>
      <c r="B192" s="16">
        <v>148.25</v>
      </c>
    </row>
    <row r="193" spans="1:2" x14ac:dyDescent="0.3">
      <c r="A193" s="15" t="s">
        <v>257</v>
      </c>
      <c r="B193" s="16">
        <v>148.4</v>
      </c>
    </row>
    <row r="194" spans="1:2" x14ac:dyDescent="0.3">
      <c r="A194" s="15" t="s">
        <v>258</v>
      </c>
      <c r="B194" s="16">
        <v>148.55000000000001</v>
      </c>
    </row>
    <row r="195" spans="1:2" x14ac:dyDescent="0.3">
      <c r="A195" s="15" t="s">
        <v>259</v>
      </c>
      <c r="B195" s="16">
        <v>148.6</v>
      </c>
    </row>
    <row r="196" spans="1:2" x14ac:dyDescent="0.3">
      <c r="A196" s="15" t="s">
        <v>260</v>
      </c>
      <c r="B196" s="16">
        <v>148.69999999999999</v>
      </c>
    </row>
    <row r="197" spans="1:2" x14ac:dyDescent="0.3">
      <c r="A197" s="15" t="s">
        <v>261</v>
      </c>
      <c r="B197" s="16">
        <v>148.80000000000001</v>
      </c>
    </row>
    <row r="198" spans="1:2" x14ac:dyDescent="0.3">
      <c r="A198" s="15" t="s">
        <v>262</v>
      </c>
      <c r="B198" s="16">
        <v>147.80000000000001</v>
      </c>
    </row>
    <row r="199" spans="1:2" x14ac:dyDescent="0.3">
      <c r="A199" s="15" t="s">
        <v>263</v>
      </c>
      <c r="B199" s="16">
        <v>148.9</v>
      </c>
    </row>
    <row r="200" spans="1:2" x14ac:dyDescent="0.3">
      <c r="A200" s="15" t="s">
        <v>264</v>
      </c>
      <c r="B200" s="16">
        <v>149.05000000000001</v>
      </c>
    </row>
    <row r="201" spans="1:2" x14ac:dyDescent="0.3">
      <c r="A201" s="15" t="s">
        <v>265</v>
      </c>
      <c r="B201" s="16">
        <v>149.19999999999999</v>
      </c>
    </row>
    <row r="202" spans="1:2" x14ac:dyDescent="0.3">
      <c r="A202" s="15" t="s">
        <v>266</v>
      </c>
      <c r="B202" s="16">
        <v>149.19999999999999</v>
      </c>
    </row>
    <row r="203" spans="1:2" x14ac:dyDescent="0.3">
      <c r="A203" s="15" t="s">
        <v>267</v>
      </c>
      <c r="B203" s="16">
        <v>149.55000000000001</v>
      </c>
    </row>
    <row r="204" spans="1:2" x14ac:dyDescent="0.3">
      <c r="A204" s="15" t="s">
        <v>268</v>
      </c>
      <c r="B204" s="16">
        <v>149.80000000000001</v>
      </c>
    </row>
    <row r="205" spans="1:2" x14ac:dyDescent="0.3">
      <c r="A205" s="15" t="s">
        <v>269</v>
      </c>
      <c r="B205" s="16">
        <v>149.69999999999999</v>
      </c>
    </row>
    <row r="206" spans="1:2" x14ac:dyDescent="0.3">
      <c r="A206" s="15" t="s">
        <v>270</v>
      </c>
      <c r="B206" s="16">
        <v>150</v>
      </c>
    </row>
    <row r="207" spans="1:2" x14ac:dyDescent="0.3">
      <c r="A207" s="15" t="s">
        <v>271</v>
      </c>
      <c r="B207" s="16">
        <v>150</v>
      </c>
    </row>
    <row r="208" spans="1:2" x14ac:dyDescent="0.3">
      <c r="A208" s="15" t="s">
        <v>272</v>
      </c>
      <c r="B208" s="16">
        <v>150.1</v>
      </c>
    </row>
    <row r="209" spans="1:2" x14ac:dyDescent="0.3">
      <c r="A209" s="15" t="s">
        <v>273</v>
      </c>
      <c r="B209" s="16">
        <v>150.1</v>
      </c>
    </row>
    <row r="210" spans="1:2" x14ac:dyDescent="0.3">
      <c r="A210" s="15" t="s">
        <v>274</v>
      </c>
      <c r="B210" s="16">
        <v>150.19999999999999</v>
      </c>
    </row>
    <row r="211" spans="1:2" x14ac:dyDescent="0.3">
      <c r="A211" s="15" t="s">
        <v>275</v>
      </c>
      <c r="B211" s="16">
        <v>150.30000000000001</v>
      </c>
    </row>
    <row r="212" spans="1:2" x14ac:dyDescent="0.3">
      <c r="A212" s="15" t="s">
        <v>276</v>
      </c>
      <c r="B212" s="16">
        <v>150.5</v>
      </c>
    </row>
    <row r="213" spans="1:2" x14ac:dyDescent="0.3">
      <c r="A213" s="15" t="s">
        <v>277</v>
      </c>
      <c r="B213" s="16">
        <v>150.44999999999999</v>
      </c>
    </row>
    <row r="214" spans="1:2" x14ac:dyDescent="0.3">
      <c r="A214" s="15" t="s">
        <v>278</v>
      </c>
      <c r="B214" s="16">
        <v>150.80000000000001</v>
      </c>
    </row>
    <row r="215" spans="1:2" x14ac:dyDescent="0.3">
      <c r="A215" s="15" t="s">
        <v>279</v>
      </c>
      <c r="B215" s="16">
        <v>150.75</v>
      </c>
    </row>
    <row r="216" spans="1:2" x14ac:dyDescent="0.3">
      <c r="A216" s="15" t="s">
        <v>280</v>
      </c>
      <c r="B216" s="16">
        <v>151.1</v>
      </c>
    </row>
    <row r="217" spans="1:2" x14ac:dyDescent="0.3">
      <c r="A217" s="15" t="s">
        <v>281</v>
      </c>
      <c r="B217" s="16">
        <v>151.19999999999999</v>
      </c>
    </row>
    <row r="218" spans="1:2" x14ac:dyDescent="0.3">
      <c r="A218" s="15" t="s">
        <v>282</v>
      </c>
      <c r="B218" s="16">
        <v>151.35</v>
      </c>
    </row>
    <row r="219" spans="1:2" x14ac:dyDescent="0.3">
      <c r="A219" s="15" t="s">
        <v>283</v>
      </c>
      <c r="B219" s="16">
        <v>151.4</v>
      </c>
    </row>
    <row r="220" spans="1:2" x14ac:dyDescent="0.3">
      <c r="A220" s="15" t="s">
        <v>284</v>
      </c>
      <c r="B220" s="16">
        <v>151.4</v>
      </c>
    </row>
    <row r="221" spans="1:2" x14ac:dyDescent="0.3">
      <c r="A221" s="15" t="s">
        <v>285</v>
      </c>
      <c r="B221" s="16">
        <v>151.55000000000001</v>
      </c>
    </row>
    <row r="222" spans="1:2" x14ac:dyDescent="0.3">
      <c r="A222" s="15" t="s">
        <v>286</v>
      </c>
      <c r="B222" s="16">
        <v>151.9</v>
      </c>
    </row>
    <row r="223" spans="1:2" x14ac:dyDescent="0.3">
      <c r="A223" s="15" t="s">
        <v>287</v>
      </c>
      <c r="B223" s="16">
        <v>151.9</v>
      </c>
    </row>
    <row r="224" spans="1:2" x14ac:dyDescent="0.3">
      <c r="A224" s="15" t="s">
        <v>288</v>
      </c>
      <c r="B224" s="16">
        <v>152</v>
      </c>
    </row>
    <row r="225" spans="1:2" x14ac:dyDescent="0.3">
      <c r="A225" s="15" t="s">
        <v>289</v>
      </c>
      <c r="B225" s="16">
        <v>152.19999999999999</v>
      </c>
    </row>
    <row r="226" spans="1:2" x14ac:dyDescent="0.3">
      <c r="A226" s="15" t="s">
        <v>290</v>
      </c>
      <c r="B226" s="16">
        <v>152.30000000000001</v>
      </c>
    </row>
    <row r="227" spans="1:2" x14ac:dyDescent="0.3">
      <c r="A227" s="15" t="s">
        <v>291</v>
      </c>
      <c r="B227" s="16">
        <v>152.35</v>
      </c>
    </row>
    <row r="228" spans="1:2" x14ac:dyDescent="0.3">
      <c r="A228" s="15" t="s">
        <v>292</v>
      </c>
      <c r="B228" s="16">
        <v>152.5</v>
      </c>
    </row>
    <row r="229" spans="1:2" x14ac:dyDescent="0.3">
      <c r="A229" s="15" t="s">
        <v>293</v>
      </c>
      <c r="B229" s="16">
        <v>152.69999999999999</v>
      </c>
    </row>
    <row r="230" spans="1:2" x14ac:dyDescent="0.3">
      <c r="A230" s="15" t="s">
        <v>294</v>
      </c>
      <c r="B230" s="16">
        <v>152.75</v>
      </c>
    </row>
    <row r="231" spans="1:2" x14ac:dyDescent="0.3">
      <c r="A231" s="15" t="s">
        <v>295</v>
      </c>
      <c r="B231" s="16">
        <v>152.69999999999999</v>
      </c>
    </row>
    <row r="232" spans="1:2" x14ac:dyDescent="0.3">
      <c r="A232" s="15" t="s">
        <v>296</v>
      </c>
      <c r="B232" s="16">
        <v>152.9</v>
      </c>
    </row>
    <row r="233" spans="1:2" x14ac:dyDescent="0.3">
      <c r="A233" s="15" t="s">
        <v>297</v>
      </c>
      <c r="B233" s="16">
        <v>153</v>
      </c>
    </row>
    <row r="234" spans="1:2" x14ac:dyDescent="0.3">
      <c r="A234" s="15" t="s">
        <v>298</v>
      </c>
      <c r="B234" s="16">
        <v>153.1</v>
      </c>
    </row>
    <row r="235" spans="1:2" x14ac:dyDescent="0.3">
      <c r="A235" s="15" t="s">
        <v>299</v>
      </c>
      <c r="B235" s="16">
        <v>153.15</v>
      </c>
    </row>
    <row r="236" spans="1:2" x14ac:dyDescent="0.3">
      <c r="A236" s="15" t="s">
        <v>300</v>
      </c>
      <c r="B236" s="16">
        <v>153.15</v>
      </c>
    </row>
    <row r="237" spans="1:2" x14ac:dyDescent="0.3">
      <c r="A237" s="15" t="s">
        <v>301</v>
      </c>
      <c r="B237" s="16">
        <v>153.19999999999999</v>
      </c>
    </row>
    <row r="238" spans="1:2" x14ac:dyDescent="0.3">
      <c r="A238" s="15" t="s">
        <v>302</v>
      </c>
      <c r="B238" s="16">
        <v>153.25</v>
      </c>
    </row>
    <row r="239" spans="1:2" x14ac:dyDescent="0.3">
      <c r="A239" s="15" t="s">
        <v>303</v>
      </c>
      <c r="B239" s="16">
        <v>153.25</v>
      </c>
    </row>
    <row r="240" spans="1:2" x14ac:dyDescent="0.3">
      <c r="A240" s="15" t="s">
        <v>304</v>
      </c>
      <c r="B240" s="16">
        <v>153.25</v>
      </c>
    </row>
    <row r="241" spans="1:2" x14ac:dyDescent="0.3">
      <c r="A241" s="15" t="s">
        <v>305</v>
      </c>
      <c r="B241" s="16">
        <v>153.19999999999999</v>
      </c>
    </row>
    <row r="242" spans="1:2" x14ac:dyDescent="0.3">
      <c r="A242" s="15" t="s">
        <v>306</v>
      </c>
      <c r="B242" s="16">
        <v>153.30000000000001</v>
      </c>
    </row>
    <row r="243" spans="1:2" x14ac:dyDescent="0.3">
      <c r="A243" s="15" t="s">
        <v>307</v>
      </c>
      <c r="B243" s="16">
        <v>153.4</v>
      </c>
    </row>
    <row r="244" spans="1:2" x14ac:dyDescent="0.3">
      <c r="A244" s="15" t="s">
        <v>308</v>
      </c>
      <c r="B244" s="16">
        <v>153.30000000000001</v>
      </c>
    </row>
    <row r="245" spans="1:2" x14ac:dyDescent="0.3">
      <c r="A245" s="15" t="s">
        <v>309</v>
      </c>
      <c r="B245" s="16">
        <v>153.30000000000001</v>
      </c>
    </row>
    <row r="246" spans="1:2" x14ac:dyDescent="0.3">
      <c r="A246" s="15" t="s">
        <v>310</v>
      </c>
      <c r="B246" s="16">
        <v>153.69999999999999</v>
      </c>
    </row>
    <row r="247" spans="1:2" x14ac:dyDescent="0.3">
      <c r="A247" s="15" t="s">
        <v>311</v>
      </c>
      <c r="B247" s="16">
        <v>153.80000000000001</v>
      </c>
    </row>
    <row r="248" spans="1:2" x14ac:dyDescent="0.3">
      <c r="A248" s="15" t="s">
        <v>312</v>
      </c>
      <c r="B248" s="16">
        <v>153.80000000000001</v>
      </c>
    </row>
    <row r="249" spans="1:2" x14ac:dyDescent="0.3">
      <c r="A249" s="15" t="s">
        <v>313</v>
      </c>
      <c r="B249" s="16">
        <v>154</v>
      </c>
    </row>
    <row r="250" spans="1:2" x14ac:dyDescent="0.3">
      <c r="A250" s="15" t="s">
        <v>314</v>
      </c>
      <c r="B250" s="16">
        <v>155.30000000000001</v>
      </c>
    </row>
    <row r="251" spans="1:2" x14ac:dyDescent="0.3">
      <c r="A251" s="15" t="s">
        <v>315</v>
      </c>
      <c r="B251" s="16">
        <v>155.5</v>
      </c>
    </row>
    <row r="252" spans="1:2" x14ac:dyDescent="0.3">
      <c r="A252" s="15" t="s">
        <v>316</v>
      </c>
      <c r="B252" s="16">
        <v>154.97</v>
      </c>
    </row>
    <row r="253" spans="1:2" x14ac:dyDescent="0.3">
      <c r="A253" s="15" t="s">
        <v>317</v>
      </c>
      <c r="B253" s="16">
        <v>156</v>
      </c>
    </row>
    <row r="254" spans="1:2" x14ac:dyDescent="0.3">
      <c r="A254" s="15" t="s">
        <v>318</v>
      </c>
      <c r="B254" s="16">
        <v>156</v>
      </c>
    </row>
    <row r="255" spans="1:2" x14ac:dyDescent="0.3">
      <c r="A255" s="15" t="s">
        <v>319</v>
      </c>
      <c r="B255" s="16">
        <v>156.5</v>
      </c>
    </row>
    <row r="256" spans="1:2" x14ac:dyDescent="0.3">
      <c r="A256" s="15" t="s">
        <v>320</v>
      </c>
      <c r="B256" s="16">
        <v>156.5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27248-7BD7-4F51-B166-0215382E7795}">
  <dimension ref="A3:E16"/>
  <sheetViews>
    <sheetView workbookViewId="0">
      <selection activeCell="D22" sqref="D22"/>
    </sheetView>
  </sheetViews>
  <sheetFormatPr defaultRowHeight="14.4" x14ac:dyDescent="0.3"/>
  <cols>
    <col min="1" max="1" width="12.5546875" bestFit="1" customWidth="1"/>
    <col min="2" max="2" width="15" bestFit="1" customWidth="1"/>
    <col min="3" max="3" width="19.5546875" bestFit="1" customWidth="1"/>
    <col min="4" max="4" width="16.5546875" bestFit="1" customWidth="1"/>
    <col min="5" max="5" width="18.6640625" bestFit="1" customWidth="1"/>
  </cols>
  <sheetData>
    <row r="3" spans="1:5" x14ac:dyDescent="0.3">
      <c r="A3" s="17" t="s">
        <v>58</v>
      </c>
      <c r="B3" s="1" t="s">
        <v>62</v>
      </c>
      <c r="C3" s="1" t="s">
        <v>60</v>
      </c>
      <c r="D3" s="1" t="s">
        <v>61</v>
      </c>
      <c r="E3" s="1" t="s">
        <v>330</v>
      </c>
    </row>
    <row r="4" spans="1:5" x14ac:dyDescent="0.3">
      <c r="A4" s="18" t="s">
        <v>23</v>
      </c>
      <c r="B4" s="1">
        <v>1320000</v>
      </c>
      <c r="C4" s="1">
        <v>660000</v>
      </c>
      <c r="D4" s="1">
        <v>492000</v>
      </c>
      <c r="E4" s="1">
        <v>2472000</v>
      </c>
    </row>
    <row r="5" spans="1:5" x14ac:dyDescent="0.3">
      <c r="A5" s="18" t="s">
        <v>24</v>
      </c>
      <c r="B5" s="1">
        <v>1290000</v>
      </c>
      <c r="C5" s="1">
        <v>935000</v>
      </c>
      <c r="D5" s="1">
        <v>720000</v>
      </c>
      <c r="E5" s="1">
        <v>2945000</v>
      </c>
    </row>
    <row r="6" spans="1:5" x14ac:dyDescent="0.3">
      <c r="A6" s="18" t="s">
        <v>25</v>
      </c>
      <c r="B6" s="1">
        <v>1500000</v>
      </c>
      <c r="C6" s="1">
        <v>748000</v>
      </c>
      <c r="D6" s="1">
        <v>444000</v>
      </c>
      <c r="E6" s="1">
        <v>2692000</v>
      </c>
    </row>
    <row r="7" spans="1:5" x14ac:dyDescent="0.3">
      <c r="A7" s="18" t="s">
        <v>26</v>
      </c>
      <c r="B7" s="1">
        <v>750000</v>
      </c>
      <c r="C7" s="1">
        <v>528000</v>
      </c>
      <c r="D7" s="1">
        <v>372000</v>
      </c>
      <c r="E7" s="1">
        <v>1650000</v>
      </c>
    </row>
    <row r="8" spans="1:5" x14ac:dyDescent="0.3">
      <c r="A8" s="18" t="s">
        <v>27</v>
      </c>
      <c r="B8" s="1">
        <v>735000</v>
      </c>
      <c r="C8" s="1">
        <v>605000</v>
      </c>
      <c r="D8" s="1">
        <v>324000</v>
      </c>
      <c r="E8" s="1">
        <v>1664000</v>
      </c>
    </row>
    <row r="9" spans="1:5" x14ac:dyDescent="0.3">
      <c r="A9" s="18" t="s">
        <v>28</v>
      </c>
      <c r="B9" s="1">
        <v>825000</v>
      </c>
      <c r="C9" s="1">
        <v>682000</v>
      </c>
      <c r="D9" s="1">
        <v>588000</v>
      </c>
      <c r="E9" s="1">
        <v>2095000</v>
      </c>
    </row>
    <row r="10" spans="1:5" x14ac:dyDescent="0.3">
      <c r="A10" s="18" t="s">
        <v>29</v>
      </c>
      <c r="B10" s="1">
        <v>735000</v>
      </c>
      <c r="C10" s="1">
        <v>473000</v>
      </c>
      <c r="D10" s="1">
        <v>384000</v>
      </c>
      <c r="E10" s="1">
        <v>1592000</v>
      </c>
    </row>
    <row r="11" spans="1:5" x14ac:dyDescent="0.3">
      <c r="A11" s="18" t="s">
        <v>30</v>
      </c>
      <c r="B11" s="1">
        <v>705000</v>
      </c>
      <c r="C11" s="1">
        <v>440000</v>
      </c>
      <c r="D11" s="1">
        <v>396000</v>
      </c>
      <c r="E11" s="1">
        <v>1541000</v>
      </c>
    </row>
    <row r="12" spans="1:5" x14ac:dyDescent="0.3">
      <c r="A12" s="18" t="s">
        <v>31</v>
      </c>
      <c r="B12" s="1">
        <v>480000</v>
      </c>
      <c r="C12" s="1">
        <v>561000</v>
      </c>
      <c r="D12" s="1">
        <v>588000</v>
      </c>
      <c r="E12" s="1">
        <v>1629000</v>
      </c>
    </row>
    <row r="13" spans="1:5" x14ac:dyDescent="0.3">
      <c r="A13" s="18" t="s">
        <v>32</v>
      </c>
      <c r="B13" s="1">
        <v>780000</v>
      </c>
      <c r="C13" s="1">
        <v>506000</v>
      </c>
      <c r="D13" s="1">
        <v>648000</v>
      </c>
      <c r="E13" s="1">
        <v>1934000</v>
      </c>
    </row>
    <row r="14" spans="1:5" x14ac:dyDescent="0.3">
      <c r="A14" s="18" t="s">
        <v>33</v>
      </c>
      <c r="B14" s="1">
        <v>465000</v>
      </c>
      <c r="C14" s="1">
        <v>341000</v>
      </c>
      <c r="D14" s="1">
        <v>240000</v>
      </c>
      <c r="E14" s="1">
        <v>1046000</v>
      </c>
    </row>
    <row r="15" spans="1:5" x14ac:dyDescent="0.3">
      <c r="A15" s="18" t="s">
        <v>34</v>
      </c>
      <c r="B15" s="1">
        <v>480000</v>
      </c>
      <c r="C15" s="1">
        <v>462000</v>
      </c>
      <c r="D15" s="1">
        <v>396000</v>
      </c>
      <c r="E15" s="1">
        <v>1338000</v>
      </c>
    </row>
    <row r="16" spans="1:5" x14ac:dyDescent="0.3">
      <c r="A16" s="18" t="s">
        <v>59</v>
      </c>
      <c r="B16" s="1">
        <v>10065000</v>
      </c>
      <c r="C16" s="1">
        <v>6941000</v>
      </c>
      <c r="D16" s="1">
        <v>5592000</v>
      </c>
      <c r="E16" s="1">
        <v>22598000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3D742-B975-41ED-AF8A-474E2A5A9859}">
  <dimension ref="A3:E38"/>
  <sheetViews>
    <sheetView zoomScale="85" zoomScaleNormal="85" workbookViewId="0">
      <selection activeCell="K12" sqref="K12"/>
    </sheetView>
  </sheetViews>
  <sheetFormatPr defaultRowHeight="14.4" x14ac:dyDescent="0.3"/>
  <cols>
    <col min="1" max="1" width="22.109375" bestFit="1" customWidth="1"/>
    <col min="2" max="2" width="15" bestFit="1" customWidth="1"/>
    <col min="3" max="3" width="19.5546875" bestFit="1" customWidth="1"/>
    <col min="4" max="4" width="16.5546875" bestFit="1" customWidth="1"/>
    <col min="5" max="5" width="18.6640625" bestFit="1" customWidth="1"/>
  </cols>
  <sheetData>
    <row r="3" spans="1:5" x14ac:dyDescent="0.3">
      <c r="A3" s="17" t="s">
        <v>58</v>
      </c>
      <c r="B3" s="1" t="s">
        <v>62</v>
      </c>
      <c r="C3" s="1" t="s">
        <v>60</v>
      </c>
      <c r="D3" s="1" t="s">
        <v>61</v>
      </c>
      <c r="E3" s="1" t="s">
        <v>330</v>
      </c>
    </row>
    <row r="4" spans="1:5" x14ac:dyDescent="0.3">
      <c r="A4" s="18" t="s">
        <v>38</v>
      </c>
      <c r="B4" s="1">
        <v>180000</v>
      </c>
      <c r="C4" s="1">
        <v>88000</v>
      </c>
      <c r="D4" s="1">
        <v>84000</v>
      </c>
      <c r="E4" s="1">
        <v>352000</v>
      </c>
    </row>
    <row r="5" spans="1:5" x14ac:dyDescent="0.3">
      <c r="A5" s="18" t="s">
        <v>35</v>
      </c>
      <c r="B5" s="1">
        <v>480000</v>
      </c>
      <c r="C5" s="1">
        <v>363000</v>
      </c>
      <c r="D5" s="1">
        <v>312000</v>
      </c>
      <c r="E5" s="1">
        <v>1155000</v>
      </c>
    </row>
    <row r="6" spans="1:5" x14ac:dyDescent="0.3">
      <c r="A6" s="18" t="s">
        <v>11</v>
      </c>
      <c r="B6" s="1">
        <v>555000</v>
      </c>
      <c r="C6" s="1">
        <v>330000</v>
      </c>
      <c r="D6" s="1">
        <v>336000</v>
      </c>
      <c r="E6" s="1">
        <v>1221000</v>
      </c>
    </row>
    <row r="7" spans="1:5" x14ac:dyDescent="0.3">
      <c r="A7" s="18" t="s">
        <v>15</v>
      </c>
      <c r="B7" s="1">
        <v>210000</v>
      </c>
      <c r="C7" s="1">
        <v>33000</v>
      </c>
      <c r="D7" s="1">
        <v>24000</v>
      </c>
      <c r="E7" s="1">
        <v>267000</v>
      </c>
    </row>
    <row r="8" spans="1:5" x14ac:dyDescent="0.3">
      <c r="A8" s="18" t="s">
        <v>40</v>
      </c>
      <c r="B8" s="1">
        <v>105000</v>
      </c>
      <c r="C8" s="1">
        <v>0</v>
      </c>
      <c r="D8" s="1">
        <v>24000</v>
      </c>
      <c r="E8" s="1">
        <v>129000</v>
      </c>
    </row>
    <row r="9" spans="1:5" x14ac:dyDescent="0.3">
      <c r="A9" s="18" t="s">
        <v>5</v>
      </c>
      <c r="B9" s="1">
        <v>960000</v>
      </c>
      <c r="C9" s="1">
        <v>506000</v>
      </c>
      <c r="D9" s="1">
        <v>348000</v>
      </c>
      <c r="E9" s="1">
        <v>1814000</v>
      </c>
    </row>
    <row r="10" spans="1:5" x14ac:dyDescent="0.3">
      <c r="A10" s="18" t="s">
        <v>65</v>
      </c>
      <c r="B10" s="1">
        <v>75000</v>
      </c>
      <c r="C10" s="1">
        <v>44000</v>
      </c>
      <c r="D10" s="1">
        <v>24000</v>
      </c>
      <c r="E10" s="1">
        <v>143000</v>
      </c>
    </row>
    <row r="11" spans="1:5" x14ac:dyDescent="0.3">
      <c r="A11" s="18" t="s">
        <v>13</v>
      </c>
      <c r="B11" s="1">
        <v>330000</v>
      </c>
      <c r="C11" s="1">
        <v>286000</v>
      </c>
      <c r="D11" s="1">
        <v>192000</v>
      </c>
      <c r="E11" s="1">
        <v>808000</v>
      </c>
    </row>
    <row r="12" spans="1:5" x14ac:dyDescent="0.3">
      <c r="A12" s="18" t="s">
        <v>36</v>
      </c>
      <c r="B12" s="1">
        <v>210000</v>
      </c>
      <c r="C12" s="1">
        <v>88000</v>
      </c>
      <c r="D12" s="1">
        <v>72000</v>
      </c>
      <c r="E12" s="1">
        <v>370000</v>
      </c>
    </row>
    <row r="13" spans="1:5" x14ac:dyDescent="0.3">
      <c r="A13" s="18" t="s">
        <v>6</v>
      </c>
      <c r="B13" s="1">
        <v>600000</v>
      </c>
      <c r="C13" s="1">
        <v>561000</v>
      </c>
      <c r="D13" s="1">
        <v>648000</v>
      </c>
      <c r="E13" s="1">
        <v>1809000</v>
      </c>
    </row>
    <row r="14" spans="1:5" x14ac:dyDescent="0.3">
      <c r="A14" s="18" t="s">
        <v>8</v>
      </c>
      <c r="B14" s="1">
        <v>270000</v>
      </c>
      <c r="C14" s="1">
        <v>253000</v>
      </c>
      <c r="D14" s="1">
        <v>168000</v>
      </c>
      <c r="E14" s="1">
        <v>691000</v>
      </c>
    </row>
    <row r="15" spans="1:5" x14ac:dyDescent="0.3">
      <c r="A15" s="18" t="s">
        <v>41</v>
      </c>
      <c r="B15" s="1">
        <v>330000</v>
      </c>
      <c r="C15" s="1">
        <v>198000</v>
      </c>
      <c r="D15" s="1">
        <v>120000</v>
      </c>
      <c r="E15" s="1">
        <v>648000</v>
      </c>
    </row>
    <row r="16" spans="1:5" x14ac:dyDescent="0.3">
      <c r="A16" s="18" t="s">
        <v>46</v>
      </c>
      <c r="B16" s="1">
        <v>195000</v>
      </c>
      <c r="C16" s="1">
        <v>121000</v>
      </c>
      <c r="D16" s="1">
        <v>48000</v>
      </c>
      <c r="E16" s="1">
        <v>364000</v>
      </c>
    </row>
    <row r="17" spans="1:5" x14ac:dyDescent="0.3">
      <c r="A17" s="18" t="s">
        <v>12</v>
      </c>
      <c r="B17" s="1">
        <v>135000</v>
      </c>
      <c r="C17" s="1">
        <v>99000</v>
      </c>
      <c r="D17" s="1">
        <v>96000</v>
      </c>
      <c r="E17" s="1">
        <v>330000</v>
      </c>
    </row>
    <row r="18" spans="1:5" x14ac:dyDescent="0.3">
      <c r="A18" s="18" t="s">
        <v>48</v>
      </c>
      <c r="B18" s="1">
        <v>210000</v>
      </c>
      <c r="C18" s="1">
        <v>121000</v>
      </c>
      <c r="D18" s="1">
        <v>60000</v>
      </c>
      <c r="E18" s="1">
        <v>391000</v>
      </c>
    </row>
    <row r="19" spans="1:5" x14ac:dyDescent="0.3">
      <c r="A19" s="18" t="s">
        <v>3</v>
      </c>
      <c r="B19" s="1">
        <v>810000</v>
      </c>
      <c r="C19" s="1">
        <v>649000</v>
      </c>
      <c r="D19" s="1">
        <v>492000</v>
      </c>
      <c r="E19" s="1">
        <v>1951000</v>
      </c>
    </row>
    <row r="20" spans="1:5" x14ac:dyDescent="0.3">
      <c r="A20" s="18" t="s">
        <v>16</v>
      </c>
      <c r="B20" s="1">
        <v>330000</v>
      </c>
      <c r="C20" s="1">
        <v>308000</v>
      </c>
      <c r="D20" s="1">
        <v>240000</v>
      </c>
      <c r="E20" s="1">
        <v>878000</v>
      </c>
    </row>
    <row r="21" spans="1:5" x14ac:dyDescent="0.3">
      <c r="A21" s="18" t="s">
        <v>9</v>
      </c>
      <c r="B21" s="1">
        <v>240000</v>
      </c>
      <c r="C21" s="1">
        <v>143000</v>
      </c>
      <c r="D21" s="1">
        <v>168000</v>
      </c>
      <c r="E21" s="1">
        <v>551000</v>
      </c>
    </row>
    <row r="22" spans="1:5" x14ac:dyDescent="0.3">
      <c r="A22" s="18" t="s">
        <v>37</v>
      </c>
      <c r="B22" s="1">
        <v>240000</v>
      </c>
      <c r="C22" s="1">
        <v>165000</v>
      </c>
      <c r="D22" s="1">
        <v>120000</v>
      </c>
      <c r="E22" s="1">
        <v>525000</v>
      </c>
    </row>
    <row r="23" spans="1:5" x14ac:dyDescent="0.3">
      <c r="A23" s="18" t="s">
        <v>43</v>
      </c>
      <c r="B23" s="1">
        <v>180000</v>
      </c>
      <c r="C23" s="1">
        <v>121000</v>
      </c>
      <c r="D23" s="1">
        <v>72000</v>
      </c>
      <c r="E23" s="1">
        <v>373000</v>
      </c>
    </row>
    <row r="24" spans="1:5" x14ac:dyDescent="0.3">
      <c r="A24" s="18" t="s">
        <v>63</v>
      </c>
      <c r="B24" s="1">
        <v>630000</v>
      </c>
      <c r="C24" s="1">
        <v>352000</v>
      </c>
      <c r="D24" s="1">
        <v>312000</v>
      </c>
      <c r="E24" s="1">
        <v>1294000</v>
      </c>
    </row>
    <row r="25" spans="1:5" x14ac:dyDescent="0.3">
      <c r="A25" s="18" t="s">
        <v>45</v>
      </c>
      <c r="B25" s="1">
        <v>420000</v>
      </c>
      <c r="C25" s="1">
        <v>275000</v>
      </c>
      <c r="D25" s="1">
        <v>240000</v>
      </c>
      <c r="E25" s="1">
        <v>935000</v>
      </c>
    </row>
    <row r="26" spans="1:5" x14ac:dyDescent="0.3">
      <c r="A26" s="18" t="s">
        <v>17</v>
      </c>
      <c r="B26" s="1">
        <v>165000</v>
      </c>
      <c r="C26" s="1">
        <v>154000</v>
      </c>
      <c r="D26" s="1">
        <v>132000</v>
      </c>
      <c r="E26" s="1">
        <v>451000</v>
      </c>
    </row>
    <row r="27" spans="1:5" x14ac:dyDescent="0.3">
      <c r="A27" s="18" t="s">
        <v>7</v>
      </c>
      <c r="B27" s="1">
        <v>435000</v>
      </c>
      <c r="C27" s="1">
        <v>341000</v>
      </c>
      <c r="D27" s="1">
        <v>204000</v>
      </c>
      <c r="E27" s="1">
        <v>980000</v>
      </c>
    </row>
    <row r="28" spans="1:5" x14ac:dyDescent="0.3">
      <c r="A28" s="18" t="s">
        <v>4</v>
      </c>
      <c r="B28" s="1">
        <v>75000</v>
      </c>
      <c r="C28" s="1">
        <v>154000</v>
      </c>
      <c r="D28" s="1">
        <v>132000</v>
      </c>
      <c r="E28" s="1">
        <v>361000</v>
      </c>
    </row>
    <row r="29" spans="1:5" x14ac:dyDescent="0.3">
      <c r="A29" s="18" t="s">
        <v>10</v>
      </c>
      <c r="B29" s="1">
        <v>225000</v>
      </c>
      <c r="C29" s="1">
        <v>154000</v>
      </c>
      <c r="D29" s="1">
        <v>96000</v>
      </c>
      <c r="E29" s="1">
        <v>475000</v>
      </c>
    </row>
    <row r="30" spans="1:5" x14ac:dyDescent="0.3">
      <c r="A30" s="18" t="s">
        <v>44</v>
      </c>
      <c r="B30" s="1">
        <v>240000</v>
      </c>
      <c r="C30" s="1">
        <v>132000</v>
      </c>
      <c r="D30" s="1">
        <v>132000</v>
      </c>
      <c r="E30" s="1">
        <v>504000</v>
      </c>
    </row>
    <row r="31" spans="1:5" x14ac:dyDescent="0.3">
      <c r="A31" s="18" t="s">
        <v>14</v>
      </c>
      <c r="B31" s="1">
        <v>360000</v>
      </c>
      <c r="C31" s="1">
        <v>275000</v>
      </c>
      <c r="D31" s="1">
        <v>240000</v>
      </c>
      <c r="E31" s="1">
        <v>875000</v>
      </c>
    </row>
    <row r="32" spans="1:5" x14ac:dyDescent="0.3">
      <c r="A32" s="18" t="s">
        <v>42</v>
      </c>
      <c r="B32" s="1">
        <v>75000</v>
      </c>
      <c r="C32" s="1">
        <v>44000</v>
      </c>
      <c r="D32" s="1">
        <v>36000</v>
      </c>
      <c r="E32" s="1">
        <v>155000</v>
      </c>
    </row>
    <row r="33" spans="1:5" x14ac:dyDescent="0.3">
      <c r="A33" s="18" t="s">
        <v>47</v>
      </c>
      <c r="B33" s="1">
        <v>180000</v>
      </c>
      <c r="C33" s="1">
        <v>121000</v>
      </c>
      <c r="D33" s="1">
        <v>84000</v>
      </c>
      <c r="E33" s="1">
        <v>385000</v>
      </c>
    </row>
    <row r="34" spans="1:5" x14ac:dyDescent="0.3">
      <c r="A34" s="18" t="s">
        <v>64</v>
      </c>
      <c r="B34" s="1">
        <v>45000</v>
      </c>
      <c r="C34" s="1">
        <v>22000</v>
      </c>
      <c r="D34" s="1">
        <v>12000</v>
      </c>
      <c r="E34" s="1">
        <v>79000</v>
      </c>
    </row>
    <row r="35" spans="1:5" x14ac:dyDescent="0.3">
      <c r="A35" s="18" t="s">
        <v>2</v>
      </c>
      <c r="B35" s="1">
        <v>390000</v>
      </c>
      <c r="C35" s="1">
        <v>330000</v>
      </c>
      <c r="D35" s="1">
        <v>240000</v>
      </c>
      <c r="E35" s="1">
        <v>960000</v>
      </c>
    </row>
    <row r="36" spans="1:5" x14ac:dyDescent="0.3">
      <c r="A36" s="18" t="s">
        <v>49</v>
      </c>
      <c r="B36" s="1">
        <v>75000</v>
      </c>
      <c r="C36" s="1">
        <v>33000</v>
      </c>
      <c r="D36" s="1">
        <v>12000</v>
      </c>
      <c r="E36" s="1">
        <v>120000</v>
      </c>
    </row>
    <row r="37" spans="1:5" x14ac:dyDescent="0.3">
      <c r="A37" s="18" t="s">
        <v>329</v>
      </c>
      <c r="B37" s="1">
        <v>105000</v>
      </c>
      <c r="C37" s="1">
        <v>77000</v>
      </c>
      <c r="D37" s="1">
        <v>72000</v>
      </c>
      <c r="E37" s="1">
        <v>254000</v>
      </c>
    </row>
    <row r="38" spans="1:5" x14ac:dyDescent="0.3">
      <c r="A38" s="18" t="s">
        <v>59</v>
      </c>
      <c r="B38" s="1">
        <v>10065000</v>
      </c>
      <c r="C38" s="1">
        <v>6941000</v>
      </c>
      <c r="D38" s="1">
        <v>5592000</v>
      </c>
      <c r="E38" s="1">
        <v>22598000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A863-989F-41D7-A435-FE71C2E5DB77}">
  <dimension ref="A1"/>
  <sheetViews>
    <sheetView topLeftCell="H1" zoomScale="85" zoomScaleNormal="85" workbookViewId="0">
      <selection activeCell="AB12" sqref="AB1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DDC90-F3F8-4499-B8DE-12E4ED8EFD15}">
  <dimension ref="A1"/>
  <sheetViews>
    <sheetView zoomScale="85" zoomScaleNormal="85" workbookViewId="0">
      <selection activeCell="M12" sqref="M1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Dataset</vt:lpstr>
      <vt:lpstr>ExchangeRate</vt:lpstr>
      <vt:lpstr>PivotTableSales</vt:lpstr>
      <vt:lpstr>PivotTableCustomers</vt:lpstr>
      <vt:lpstr>Chart1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Deev Savla</dc:creator>
  <cp:lastModifiedBy>Deev Savla</cp:lastModifiedBy>
  <dcterms:created xsi:type="dcterms:W3CDTF">2024-09-26T14:23:34Z</dcterms:created>
  <dcterms:modified xsi:type="dcterms:W3CDTF">2024-10-16T05:57:26Z</dcterms:modified>
</cp:coreProperties>
</file>