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ha/Desktop/MIT AE/Unit 8/"/>
    </mc:Choice>
  </mc:AlternateContent>
  <xr:revisionPtr revIDLastSave="0" documentId="8_{B891A3A0-F3B9-1B47-81CA-67D67BC4AE4E}" xr6:coauthVersionLast="40" xr6:coauthVersionMax="40" xr10:uidLastSave="{00000000-0000-0000-0000-000000000000}"/>
  <bookViews>
    <workbookView xWindow="9720" yWindow="2720" windowWidth="19780" windowHeight="10880" xr2:uid="{55BCE133-AF06-3B4F-8352-45D5D170AE1C}"/>
  </bookViews>
  <sheets>
    <sheet name="Sheet1" sheetId="1" r:id="rId1"/>
    <sheet name="Sheet2" sheetId="2" r:id="rId2"/>
  </sheets>
  <definedNames>
    <definedName name="solver_adj" localSheetId="0" hidden="1">Sheet1!$B$14:$D$16</definedName>
    <definedName name="solver_adj" localSheetId="1" hidden="1">Sheet2!$B$14:$D$16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Sheet1!$B$21:$B$24</definedName>
    <definedName name="solver_lhs1" localSheetId="1" hidden="1">Sheet2!$B$25:$B$27</definedName>
    <definedName name="solver_lhs2" localSheetId="0" hidden="1">Sheet1!$B$25:$B$27</definedName>
    <definedName name="solver_lhs2" localSheetId="1" hidden="1">Sheet2!$B$28:$B$30</definedName>
    <definedName name="solver_lhs3" localSheetId="0" hidden="1">Sheet1!$B$28:$B$30</definedName>
    <definedName name="solver_lhs4" localSheetId="0" hidden="1">Sheet1!$B$31:$B$33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2</definedName>
    <definedName name="solver_opt" localSheetId="0" hidden="1">Sheet1!$F$17</definedName>
    <definedName name="solver_opt" localSheetId="1" hidden="1">Sheet2!$F$17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1</definedName>
    <definedName name="solver_rel3" localSheetId="0" hidden="1">1</definedName>
    <definedName name="solver_rel4" localSheetId="0" hidden="1">1</definedName>
    <definedName name="solver_rhs1" localSheetId="0" hidden="1">Sheet1!$D$21:$D$24</definedName>
    <definedName name="solver_rhs1" localSheetId="1" hidden="1">Sheet2!$D$25:$D$27</definedName>
    <definedName name="solver_rhs2" localSheetId="0" hidden="1">Sheet1!$D$25:$D$27</definedName>
    <definedName name="solver_rhs2" localSheetId="1" hidden="1">Sheet2!$D$28:$D$30</definedName>
    <definedName name="solver_rhs3" localSheetId="0" hidden="1">Sheet1!$D$28:$D$30</definedName>
    <definedName name="solver_rhs4" localSheetId="0" hidden="1">Sheet1!$D$31:$D$33</definedName>
    <definedName name="solver_rlx" localSheetId="0" hidden="1">1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2" i="1" l="1"/>
  <c r="B31" i="1"/>
  <c r="B33" i="1"/>
  <c r="B24" i="1"/>
  <c r="B24" i="2"/>
  <c r="E41" i="2"/>
  <c r="B30" i="2"/>
  <c r="B29" i="2"/>
  <c r="F28" i="2"/>
  <c r="B28" i="2"/>
  <c r="F27" i="2"/>
  <c r="B27" i="2"/>
  <c r="F26" i="2"/>
  <c r="B26" i="2"/>
  <c r="F25" i="2"/>
  <c r="B25" i="2"/>
  <c r="B23" i="2"/>
  <c r="B22" i="2"/>
  <c r="B21" i="2"/>
  <c r="F17" i="2"/>
  <c r="D26" i="1"/>
  <c r="F17" i="1"/>
  <c r="E41" i="1"/>
  <c r="D28" i="1"/>
  <c r="D25" i="1"/>
  <c r="D27" i="1"/>
  <c r="B25" i="1"/>
  <c r="B21" i="1"/>
  <c r="B23" i="1"/>
  <c r="B26" i="1"/>
  <c r="B29" i="1"/>
  <c r="B30" i="1"/>
  <c r="B28" i="1"/>
  <c r="B27" i="1"/>
  <c r="B22" i="1"/>
  <c r="D30" i="1"/>
  <c r="D29" i="1"/>
</calcChain>
</file>

<file path=xl/sharedStrings.xml><?xml version="1.0" encoding="utf-8"?>
<sst xmlns="http://schemas.openxmlformats.org/spreadsheetml/2006/main" count="122" uniqueCount="46">
  <si>
    <t>Product or Oil</t>
  </si>
  <si>
    <t>Octane Rating</t>
  </si>
  <si>
    <t>Iron Content</t>
  </si>
  <si>
    <t>at least 10</t>
  </si>
  <si>
    <t>no more than 1</t>
  </si>
  <si>
    <t>at least 8</t>
  </si>
  <si>
    <t>no more than 2</t>
  </si>
  <si>
    <t>at least 6</t>
  </si>
  <si>
    <t>Crude 1</t>
  </si>
  <si>
    <t>0.5</t>
  </si>
  <si>
    <t>Crude 2</t>
  </si>
  <si>
    <t>2.0</t>
  </si>
  <si>
    <t>Crude 3</t>
  </si>
  <si>
    <t>3.0</t>
  </si>
  <si>
    <t>Product</t>
  </si>
  <si>
    <t>Sales Price</t>
  </si>
  <si>
    <t>Oil</t>
  </si>
  <si>
    <t>Purchase Price</t>
  </si>
  <si>
    <t>Gasoline Blending</t>
  </si>
  <si>
    <t>Objective Value :</t>
  </si>
  <si>
    <t>Constrains</t>
  </si>
  <si>
    <t>&lt;=</t>
  </si>
  <si>
    <t>Limit crude 1 barrels</t>
  </si>
  <si>
    <t xml:space="preserve">limit crude 2 barrels </t>
  </si>
  <si>
    <t xml:space="preserve">limit crude 3 barrels </t>
  </si>
  <si>
    <t>total limit of crude barrels</t>
  </si>
  <si>
    <t>Decision variables</t>
  </si>
  <si>
    <t>Super Gasoline (SG)</t>
  </si>
  <si>
    <t>Regular Gasoline (RG)</t>
  </si>
  <si>
    <t>Diesel Fuel (D)</t>
  </si>
  <si>
    <t>SG Octane Constraint</t>
  </si>
  <si>
    <t>RG Octane Constraint</t>
  </si>
  <si>
    <t>D Octaine Constraint</t>
  </si>
  <si>
    <t>SG Iron Constraint</t>
  </si>
  <si>
    <t>RG Iron Constraint</t>
  </si>
  <si>
    <t>D Iron Constraint</t>
  </si>
  <si>
    <t>&gt;= 10</t>
  </si>
  <si>
    <t>&gt;= 8</t>
  </si>
  <si>
    <t>&gt;= 6</t>
  </si>
  <si>
    <t>&lt;= 1</t>
  </si>
  <si>
    <t>&lt;= 2</t>
  </si>
  <si>
    <t>&gt;=</t>
  </si>
  <si>
    <t xml:space="preserve">&lt;= </t>
  </si>
  <si>
    <t>SG Demand</t>
  </si>
  <si>
    <t>RG Demand</t>
  </si>
  <si>
    <t>D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</si>
</sst>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71" formatCode="_-[$$-409]* #,##0.00_ ;_-[$$-409]* \-#,##0.00\ ;_-[$$-409]* &quot;-&quot;??_ ;_-@_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222222"/>
      <name val="Calibri"/>
      <family val="2"/>
      <scheme val="minor"/>
    </font>
    <font>
      <sz val="14"/>
      <color rgb="FF22222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4" fillId="0" borderId="0" xfId="0" applyFont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0" fillId="0" borderId="0" xfId="0" applyFont="1"/>
    <xf numFmtId="0" fontId="6" fillId="0" borderId="9" xfId="0" applyFont="1" applyBorder="1"/>
    <xf numFmtId="0" fontId="6" fillId="0" borderId="0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3" xfId="0" applyFont="1" applyBorder="1"/>
    <xf numFmtId="0" fontId="6" fillId="0" borderId="12" xfId="0" applyFont="1" applyBorder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4" fillId="0" borderId="1" xfId="0" applyFont="1" applyBorder="1"/>
    <xf numFmtId="0" fontId="4" fillId="0" borderId="16" xfId="0" applyFont="1" applyBorder="1"/>
    <xf numFmtId="0" fontId="0" fillId="0" borderId="1" xfId="0" applyBorder="1"/>
    <xf numFmtId="0" fontId="7" fillId="0" borderId="17" xfId="0" applyFont="1" applyBorder="1"/>
    <xf numFmtId="0" fontId="7" fillId="0" borderId="18" xfId="0" applyFont="1" applyBorder="1"/>
    <xf numFmtId="0" fontId="8" fillId="0" borderId="3" xfId="0" applyFont="1" applyBorder="1"/>
    <xf numFmtId="0" fontId="8" fillId="0" borderId="4" xfId="0" applyFont="1" applyBorder="1"/>
    <xf numFmtId="171" fontId="6" fillId="0" borderId="10" xfId="1" applyNumberFormat="1" applyFont="1" applyBorder="1"/>
    <xf numFmtId="171" fontId="6" fillId="0" borderId="13" xfId="1" applyNumberFormat="1" applyFont="1" applyBorder="1"/>
    <xf numFmtId="171" fontId="0" fillId="0" borderId="0" xfId="0" applyNumberFormat="1" applyFont="1"/>
    <xf numFmtId="171" fontId="5" fillId="2" borderId="4" xfId="0" applyNumberFormat="1" applyFont="1" applyFill="1" applyBorder="1"/>
    <xf numFmtId="171" fontId="6" fillId="0" borderId="10" xfId="0" applyNumberFormat="1" applyFont="1" applyBorder="1"/>
    <xf numFmtId="171" fontId="6" fillId="0" borderId="13" xfId="0" applyNumberFormat="1" applyFont="1" applyBorder="1"/>
    <xf numFmtId="171" fontId="3" fillId="3" borderId="0" xfId="0" applyNumberFormat="1" applyFont="1" applyFill="1"/>
    <xf numFmtId="0" fontId="0" fillId="0" borderId="15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0" fontId="0" fillId="0" borderId="10" xfId="0" applyFill="1" applyBorder="1"/>
    <xf numFmtId="1" fontId="0" fillId="0" borderId="0" xfId="0" applyNumberFormat="1" applyBorder="1"/>
    <xf numFmtId="1" fontId="0" fillId="0" borderId="10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0" fontId="0" fillId="4" borderId="17" xfId="0" applyFill="1" applyBorder="1"/>
    <xf numFmtId="0" fontId="0" fillId="4" borderId="18" xfId="0" applyFill="1" applyBorder="1"/>
    <xf numFmtId="0" fontId="0" fillId="5" borderId="17" xfId="0" applyFill="1" applyBorder="1"/>
    <xf numFmtId="0" fontId="0" fillId="4" borderId="0" xfId="0" applyFill="1" applyBorder="1"/>
    <xf numFmtId="1" fontId="0" fillId="4" borderId="0" xfId="0" applyNumberFormat="1" applyFill="1" applyBorder="1"/>
    <xf numFmtId="0" fontId="0" fillId="5" borderId="0" xfId="0" applyFill="1"/>
    <xf numFmtId="0" fontId="0" fillId="5" borderId="0" xfId="0" applyFill="1" applyBorder="1"/>
    <xf numFmtId="0" fontId="0" fillId="4" borderId="16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" fontId="0" fillId="5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07804-D884-DC42-9037-40D28C230C4E}">
  <dimension ref="A1:F41"/>
  <sheetViews>
    <sheetView tabSelected="1" zoomScale="75" workbookViewId="0">
      <selection activeCell="E21" sqref="E21"/>
    </sheetView>
  </sheetViews>
  <sheetFormatPr baseColWidth="10" defaultRowHeight="16" x14ac:dyDescent="0.2"/>
  <cols>
    <col min="1" max="1" width="22.6640625" customWidth="1"/>
    <col min="2" max="2" width="20.6640625" customWidth="1"/>
    <col min="3" max="3" width="17.1640625" customWidth="1"/>
    <col min="4" max="4" width="16.33203125" bestFit="1" customWidth="1"/>
    <col min="5" max="5" width="23.6640625" customWidth="1"/>
    <col min="6" max="6" width="18.33203125" customWidth="1"/>
  </cols>
  <sheetData>
    <row r="1" spans="1:6" ht="26" x14ac:dyDescent="0.3">
      <c r="A1" s="1" t="s">
        <v>18</v>
      </c>
    </row>
    <row r="2" spans="1:6" ht="17" thickBot="1" x14ac:dyDescent="0.25"/>
    <row r="3" spans="1:6" ht="20" thickBot="1" x14ac:dyDescent="0.3">
      <c r="A3" s="3" t="s">
        <v>0</v>
      </c>
      <c r="B3" s="4" t="s">
        <v>1</v>
      </c>
      <c r="C3" s="5" t="s">
        <v>2</v>
      </c>
      <c r="D3" s="6"/>
      <c r="E3" s="3" t="s">
        <v>14</v>
      </c>
      <c r="F3" s="5" t="s">
        <v>15</v>
      </c>
    </row>
    <row r="4" spans="1:6" ht="19" x14ac:dyDescent="0.25">
      <c r="A4" s="7" t="s">
        <v>27</v>
      </c>
      <c r="B4" s="8" t="s">
        <v>3</v>
      </c>
      <c r="C4" s="9" t="s">
        <v>4</v>
      </c>
      <c r="D4" s="6"/>
      <c r="E4" s="7" t="s">
        <v>27</v>
      </c>
      <c r="F4" s="24">
        <v>70</v>
      </c>
    </row>
    <row r="5" spans="1:6" ht="19" x14ac:dyDescent="0.25">
      <c r="A5" s="7" t="s">
        <v>28</v>
      </c>
      <c r="B5" s="8" t="s">
        <v>5</v>
      </c>
      <c r="C5" s="9" t="s">
        <v>6</v>
      </c>
      <c r="D5" s="6"/>
      <c r="E5" s="7" t="s">
        <v>28</v>
      </c>
      <c r="F5" s="24">
        <v>60</v>
      </c>
    </row>
    <row r="6" spans="1:6" ht="19" x14ac:dyDescent="0.25">
      <c r="A6" s="7" t="s">
        <v>29</v>
      </c>
      <c r="B6" s="8" t="s">
        <v>7</v>
      </c>
      <c r="C6" s="9" t="s">
        <v>4</v>
      </c>
      <c r="D6" s="6"/>
      <c r="E6" s="10" t="s">
        <v>29</v>
      </c>
      <c r="F6" s="25">
        <v>50</v>
      </c>
    </row>
    <row r="7" spans="1:6" ht="20" thickBot="1" x14ac:dyDescent="0.3">
      <c r="A7" s="7" t="s">
        <v>8</v>
      </c>
      <c r="B7" s="8">
        <v>12</v>
      </c>
      <c r="C7" s="9" t="s">
        <v>9</v>
      </c>
      <c r="D7" s="6"/>
      <c r="E7" s="6"/>
      <c r="F7" s="26"/>
    </row>
    <row r="8" spans="1:6" ht="20" thickBot="1" x14ac:dyDescent="0.3">
      <c r="A8" s="7" t="s">
        <v>10</v>
      </c>
      <c r="B8" s="8">
        <v>6</v>
      </c>
      <c r="C8" s="9" t="s">
        <v>11</v>
      </c>
      <c r="D8" s="6"/>
      <c r="E8" s="3" t="s">
        <v>16</v>
      </c>
      <c r="F8" s="27" t="s">
        <v>17</v>
      </c>
    </row>
    <row r="9" spans="1:6" ht="19" x14ac:dyDescent="0.25">
      <c r="A9" s="10" t="s">
        <v>12</v>
      </c>
      <c r="B9" s="12">
        <v>8</v>
      </c>
      <c r="C9" s="11" t="s">
        <v>13</v>
      </c>
      <c r="D9" s="6"/>
      <c r="E9" s="7" t="s">
        <v>8</v>
      </c>
      <c r="F9" s="28">
        <v>45</v>
      </c>
    </row>
    <row r="10" spans="1:6" ht="19" x14ac:dyDescent="0.25">
      <c r="A10" s="6"/>
      <c r="B10" s="6"/>
      <c r="C10" s="6"/>
      <c r="D10" s="6"/>
      <c r="E10" s="7" t="s">
        <v>10</v>
      </c>
      <c r="F10" s="28">
        <v>35</v>
      </c>
    </row>
    <row r="11" spans="1:6" ht="20" thickBot="1" x14ac:dyDescent="0.3">
      <c r="A11" s="6"/>
      <c r="B11" s="6"/>
      <c r="C11" s="6"/>
      <c r="D11" s="6"/>
      <c r="E11" s="10" t="s">
        <v>12</v>
      </c>
      <c r="F11" s="29">
        <v>25</v>
      </c>
    </row>
    <row r="12" spans="1:6" ht="22" thickBot="1" x14ac:dyDescent="0.3">
      <c r="A12" s="18" t="s">
        <v>26</v>
      </c>
    </row>
    <row r="13" spans="1:6" ht="20" thickBot="1" x14ac:dyDescent="0.3">
      <c r="A13" s="19"/>
      <c r="B13" s="22" t="s">
        <v>8</v>
      </c>
      <c r="C13" s="22" t="s">
        <v>10</v>
      </c>
      <c r="D13" s="23" t="s">
        <v>12</v>
      </c>
    </row>
    <row r="14" spans="1:6" ht="19" x14ac:dyDescent="0.25">
      <c r="A14" s="20" t="s">
        <v>27</v>
      </c>
      <c r="B14" s="38">
        <v>2400</v>
      </c>
      <c r="C14" s="38">
        <v>0</v>
      </c>
      <c r="D14" s="39">
        <v>599.99999999999989</v>
      </c>
    </row>
    <row r="15" spans="1:6" ht="19" x14ac:dyDescent="0.25">
      <c r="A15" s="20" t="s">
        <v>28</v>
      </c>
      <c r="B15" s="38">
        <v>799.99999999999989</v>
      </c>
      <c r="C15" s="38">
        <v>0</v>
      </c>
      <c r="D15" s="39">
        <v>1200</v>
      </c>
    </row>
    <row r="16" spans="1:6" ht="20" thickBot="1" x14ac:dyDescent="0.3">
      <c r="A16" s="21" t="s">
        <v>29</v>
      </c>
      <c r="B16" s="40">
        <v>800.00000000000011</v>
      </c>
      <c r="C16" s="40">
        <v>0</v>
      </c>
      <c r="D16" s="41">
        <v>200.00000000000006</v>
      </c>
    </row>
    <row r="17" spans="1:6" ht="21" x14ac:dyDescent="0.25">
      <c r="E17" s="2" t="s">
        <v>19</v>
      </c>
      <c r="F17" s="30">
        <f>F4*SUM(B14:D14)+F5*SUM(B15:D15)+F6*SUM(B16:D16)-F9*SUM(B14:B16)-F10*SUM(C14:C16)-F11*SUM(D14:D16)</f>
        <v>150000</v>
      </c>
    </row>
    <row r="19" spans="1:6" ht="17" thickBot="1" x14ac:dyDescent="0.25"/>
    <row r="20" spans="1:6" ht="22" thickBot="1" x14ac:dyDescent="0.3">
      <c r="A20" s="18" t="s">
        <v>20</v>
      </c>
    </row>
    <row r="21" spans="1:6" x14ac:dyDescent="0.2">
      <c r="A21" s="49" t="s">
        <v>22</v>
      </c>
      <c r="B21" s="50">
        <f>SUM(B14:B16)</f>
        <v>4000</v>
      </c>
      <c r="C21" s="50" t="s">
        <v>21</v>
      </c>
      <c r="D21" s="51">
        <v>5000</v>
      </c>
    </row>
    <row r="22" spans="1:6" x14ac:dyDescent="0.2">
      <c r="A22" s="42" t="s">
        <v>23</v>
      </c>
      <c r="B22" s="45">
        <f>SUM(C14:C16)</f>
        <v>0</v>
      </c>
      <c r="C22" s="45" t="s">
        <v>21</v>
      </c>
      <c r="D22" s="52">
        <v>5000</v>
      </c>
    </row>
    <row r="23" spans="1:6" x14ac:dyDescent="0.2">
      <c r="A23" s="42" t="s">
        <v>24</v>
      </c>
      <c r="B23" s="45">
        <f>SUM(D14:D16)</f>
        <v>2000</v>
      </c>
      <c r="C23" s="45" t="s">
        <v>21</v>
      </c>
      <c r="D23" s="52">
        <v>5000</v>
      </c>
    </row>
    <row r="24" spans="1:6" x14ac:dyDescent="0.2">
      <c r="A24" s="42" t="s">
        <v>25</v>
      </c>
      <c r="B24" s="46">
        <f>SUM(B14:D16)</f>
        <v>6000</v>
      </c>
      <c r="C24" s="45" t="s">
        <v>21</v>
      </c>
      <c r="D24" s="52">
        <v>14000</v>
      </c>
    </row>
    <row r="25" spans="1:6" x14ac:dyDescent="0.2">
      <c r="A25" s="42" t="s">
        <v>30</v>
      </c>
      <c r="B25" s="45">
        <f>(12*B14)+(6*C14)+(8*D14)</f>
        <v>33600</v>
      </c>
      <c r="C25" s="45" t="s">
        <v>36</v>
      </c>
      <c r="D25" s="52">
        <f>10*SUM(B14:D14)</f>
        <v>30000</v>
      </c>
    </row>
    <row r="26" spans="1:6" x14ac:dyDescent="0.2">
      <c r="A26" s="42" t="s">
        <v>31</v>
      </c>
      <c r="B26" s="45">
        <f>(12*B15)+(6*C15)+(8*D15)</f>
        <v>19200</v>
      </c>
      <c r="C26" s="45" t="s">
        <v>37</v>
      </c>
      <c r="D26" s="52">
        <f>8*SUM(B15:D15)</f>
        <v>16000</v>
      </c>
    </row>
    <row r="27" spans="1:6" x14ac:dyDescent="0.2">
      <c r="A27" s="42" t="s">
        <v>32</v>
      </c>
      <c r="B27" s="45">
        <f>(12*B16)+(6*C16)+(8*D16)</f>
        <v>11200.000000000002</v>
      </c>
      <c r="C27" s="45" t="s">
        <v>38</v>
      </c>
      <c r="D27" s="52">
        <f>6*SUM(B16:D16)</f>
        <v>6000.0000000000018</v>
      </c>
    </row>
    <row r="28" spans="1:6" x14ac:dyDescent="0.2">
      <c r="A28" s="42" t="s">
        <v>33</v>
      </c>
      <c r="B28" s="45">
        <f>(0.5*B14)+(2*C14)+(3*D14)</f>
        <v>2999.9999999999995</v>
      </c>
      <c r="C28" s="45" t="s">
        <v>39</v>
      </c>
      <c r="D28" s="52">
        <f>1*SUM(B14:D14)</f>
        <v>3000</v>
      </c>
    </row>
    <row r="29" spans="1:6" x14ac:dyDescent="0.2">
      <c r="A29" s="42" t="s">
        <v>34</v>
      </c>
      <c r="B29" s="45">
        <f>(0.5*B15)+(2*C15)+(3*D15)</f>
        <v>4000</v>
      </c>
      <c r="C29" s="45" t="s">
        <v>40</v>
      </c>
      <c r="D29" s="52">
        <f>2*SUM(B15:D15)</f>
        <v>4000</v>
      </c>
    </row>
    <row r="30" spans="1:6" ht="17" thickBot="1" x14ac:dyDescent="0.25">
      <c r="A30" s="43" t="s">
        <v>35</v>
      </c>
      <c r="B30" s="53">
        <f t="shared" ref="B29:B30" si="0">(0.5*B16)+(2*C16)+(3*D16)</f>
        <v>1000.0000000000002</v>
      </c>
      <c r="C30" s="54" t="s">
        <v>39</v>
      </c>
      <c r="D30" s="55">
        <f>1*SUM(B16:D16)</f>
        <v>1000.0000000000002</v>
      </c>
    </row>
    <row r="31" spans="1:6" x14ac:dyDescent="0.2">
      <c r="A31" s="44" t="s">
        <v>43</v>
      </c>
      <c r="B31" s="56">
        <f>SUM(B14:D14)</f>
        <v>3000</v>
      </c>
      <c r="C31" s="48" t="s">
        <v>21</v>
      </c>
      <c r="D31" s="47">
        <v>3000</v>
      </c>
    </row>
    <row r="32" spans="1:6" x14ac:dyDescent="0.2">
      <c r="A32" s="44" t="s">
        <v>44</v>
      </c>
      <c r="B32" s="56">
        <f>SUM(B15:D15)</f>
        <v>2000</v>
      </c>
      <c r="C32" s="48" t="s">
        <v>21</v>
      </c>
      <c r="D32" s="47">
        <v>2000</v>
      </c>
    </row>
    <row r="33" spans="1:5" x14ac:dyDescent="0.2">
      <c r="A33" s="44" t="s">
        <v>45</v>
      </c>
      <c r="B33" s="56">
        <f t="shared" ref="B32:B33" si="1">SUM(B16:D16)</f>
        <v>1000.0000000000002</v>
      </c>
      <c r="C33" s="48" t="s">
        <v>21</v>
      </c>
      <c r="D33" s="47">
        <v>1000</v>
      </c>
    </row>
    <row r="38" spans="1:5" x14ac:dyDescent="0.2">
      <c r="E38">
        <v>1</v>
      </c>
    </row>
    <row r="39" spans="1:5" x14ac:dyDescent="0.2">
      <c r="E39">
        <v>2</v>
      </c>
    </row>
    <row r="40" spans="1:5" x14ac:dyDescent="0.2">
      <c r="E40">
        <v>3</v>
      </c>
    </row>
    <row r="41" spans="1:5" x14ac:dyDescent="0.2">
      <c r="E41">
        <f>SUM(E38:E40)*1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6E16-61AA-8B48-BD47-1FF2B8B979E8}">
  <dimension ref="A1:F41"/>
  <sheetViews>
    <sheetView topLeftCell="A11" zoomScale="69" workbookViewId="0">
      <selection activeCell="F25" sqref="F25"/>
    </sheetView>
  </sheetViews>
  <sheetFormatPr baseColWidth="10" defaultRowHeight="16" x14ac:dyDescent="0.2"/>
  <cols>
    <col min="1" max="1" width="22.6640625" customWidth="1"/>
    <col min="2" max="2" width="20.6640625" customWidth="1"/>
    <col min="3" max="3" width="17.1640625" customWidth="1"/>
    <col min="5" max="5" width="23.6640625" customWidth="1"/>
    <col min="6" max="6" width="18.33203125" customWidth="1"/>
  </cols>
  <sheetData>
    <row r="1" spans="1:6" ht="26" x14ac:dyDescent="0.3">
      <c r="A1" s="1" t="s">
        <v>18</v>
      </c>
    </row>
    <row r="2" spans="1:6" ht="17" thickBot="1" x14ac:dyDescent="0.25"/>
    <row r="3" spans="1:6" ht="20" thickBot="1" x14ac:dyDescent="0.3">
      <c r="A3" s="3" t="s">
        <v>0</v>
      </c>
      <c r="B3" s="4" t="s">
        <v>1</v>
      </c>
      <c r="C3" s="5" t="s">
        <v>2</v>
      </c>
      <c r="D3" s="6"/>
      <c r="E3" s="3" t="s">
        <v>14</v>
      </c>
      <c r="F3" s="5" t="s">
        <v>15</v>
      </c>
    </row>
    <row r="4" spans="1:6" ht="19" x14ac:dyDescent="0.25">
      <c r="A4" s="7" t="s">
        <v>27</v>
      </c>
      <c r="B4" s="8" t="s">
        <v>3</v>
      </c>
      <c r="C4" s="9" t="s">
        <v>4</v>
      </c>
      <c r="D4" s="6"/>
      <c r="E4" s="7" t="s">
        <v>27</v>
      </c>
      <c r="F4" s="24">
        <v>70</v>
      </c>
    </row>
    <row r="5" spans="1:6" ht="19" x14ac:dyDescent="0.25">
      <c r="A5" s="7" t="s">
        <v>28</v>
      </c>
      <c r="B5" s="8" t="s">
        <v>5</v>
      </c>
      <c r="C5" s="9" t="s">
        <v>6</v>
      </c>
      <c r="D5" s="6"/>
      <c r="E5" s="7" t="s">
        <v>28</v>
      </c>
      <c r="F5" s="24">
        <v>60</v>
      </c>
    </row>
    <row r="6" spans="1:6" ht="19" x14ac:dyDescent="0.25">
      <c r="A6" s="7" t="s">
        <v>29</v>
      </c>
      <c r="B6" s="8" t="s">
        <v>7</v>
      </c>
      <c r="C6" s="9" t="s">
        <v>4</v>
      </c>
      <c r="D6" s="6"/>
      <c r="E6" s="10" t="s">
        <v>29</v>
      </c>
      <c r="F6" s="25">
        <v>50</v>
      </c>
    </row>
    <row r="7" spans="1:6" ht="20" thickBot="1" x14ac:dyDescent="0.3">
      <c r="A7" s="7" t="s">
        <v>8</v>
      </c>
      <c r="B7" s="8">
        <v>12</v>
      </c>
      <c r="C7" s="9" t="s">
        <v>9</v>
      </c>
      <c r="D7" s="6"/>
      <c r="E7" s="6"/>
      <c r="F7" s="26"/>
    </row>
    <row r="8" spans="1:6" ht="20" thickBot="1" x14ac:dyDescent="0.3">
      <c r="A8" s="7" t="s">
        <v>10</v>
      </c>
      <c r="B8" s="8">
        <v>6</v>
      </c>
      <c r="C8" s="9" t="s">
        <v>11</v>
      </c>
      <c r="D8" s="6"/>
      <c r="E8" s="3" t="s">
        <v>16</v>
      </c>
      <c r="F8" s="27" t="s">
        <v>17</v>
      </c>
    </row>
    <row r="9" spans="1:6" ht="19" x14ac:dyDescent="0.25">
      <c r="A9" s="10" t="s">
        <v>12</v>
      </c>
      <c r="B9" s="12">
        <v>8</v>
      </c>
      <c r="C9" s="11" t="s">
        <v>13</v>
      </c>
      <c r="D9" s="6"/>
      <c r="E9" s="7" t="s">
        <v>8</v>
      </c>
      <c r="F9" s="28">
        <v>45</v>
      </c>
    </row>
    <row r="10" spans="1:6" ht="19" x14ac:dyDescent="0.25">
      <c r="A10" s="6"/>
      <c r="B10" s="6"/>
      <c r="C10" s="6"/>
      <c r="D10" s="6"/>
      <c r="E10" s="7" t="s">
        <v>10</v>
      </c>
      <c r="F10" s="28">
        <v>35</v>
      </c>
    </row>
    <row r="11" spans="1:6" ht="20" thickBot="1" x14ac:dyDescent="0.3">
      <c r="A11" s="6"/>
      <c r="B11" s="6"/>
      <c r="C11" s="6"/>
      <c r="D11" s="6"/>
      <c r="E11" s="10" t="s">
        <v>12</v>
      </c>
      <c r="F11" s="29">
        <v>25</v>
      </c>
    </row>
    <row r="12" spans="1:6" ht="22" thickBot="1" x14ac:dyDescent="0.3">
      <c r="A12" s="18" t="s">
        <v>26</v>
      </c>
    </row>
    <row r="13" spans="1:6" ht="20" thickBot="1" x14ac:dyDescent="0.3">
      <c r="A13" s="19"/>
      <c r="B13" s="22" t="s">
        <v>8</v>
      </c>
      <c r="C13" s="22" t="s">
        <v>10</v>
      </c>
      <c r="D13" s="23" t="s">
        <v>12</v>
      </c>
    </row>
    <row r="14" spans="1:6" ht="19" x14ac:dyDescent="0.25">
      <c r="A14" s="20" t="s">
        <v>27</v>
      </c>
      <c r="B14" s="13">
        <v>0</v>
      </c>
      <c r="C14" s="13">
        <v>0</v>
      </c>
      <c r="D14" s="14">
        <v>0</v>
      </c>
    </row>
    <row r="15" spans="1:6" ht="19" x14ac:dyDescent="0.25">
      <c r="A15" s="20" t="s">
        <v>28</v>
      </c>
      <c r="B15" s="13">
        <v>0</v>
      </c>
      <c r="C15" s="13">
        <v>0</v>
      </c>
      <c r="D15" s="14">
        <v>0</v>
      </c>
    </row>
    <row r="16" spans="1:6" ht="20" thickBot="1" x14ac:dyDescent="0.3">
      <c r="A16" s="21" t="s">
        <v>29</v>
      </c>
      <c r="B16" s="15">
        <v>0</v>
      </c>
      <c r="C16" s="15">
        <v>0</v>
      </c>
      <c r="D16" s="16">
        <v>0</v>
      </c>
    </row>
    <row r="17" spans="1:6" ht="21" x14ac:dyDescent="0.25">
      <c r="E17" s="2" t="s">
        <v>19</v>
      </c>
      <c r="F17" s="30">
        <f>F4*SUM(B14:D14)+F5*SUM(B15:D15)+F6*SUM(B16:D16)-F9*SUM(B14:B16)-F10*SUM(C14:C16)-F11*SUM(D14:D16)</f>
        <v>0</v>
      </c>
    </row>
    <row r="19" spans="1:6" ht="17" thickBot="1" x14ac:dyDescent="0.25"/>
    <row r="20" spans="1:6" ht="22" thickBot="1" x14ac:dyDescent="0.3">
      <c r="A20" s="17" t="s">
        <v>20</v>
      </c>
    </row>
    <row r="21" spans="1:6" x14ac:dyDescent="0.2">
      <c r="A21" s="33" t="s">
        <v>22</v>
      </c>
      <c r="B21" s="31">
        <f>SUM(B14:B16)</f>
        <v>0</v>
      </c>
      <c r="C21" s="31" t="s">
        <v>21</v>
      </c>
      <c r="D21" s="32">
        <v>5000</v>
      </c>
    </row>
    <row r="22" spans="1:6" x14ac:dyDescent="0.2">
      <c r="A22" s="33" t="s">
        <v>23</v>
      </c>
      <c r="B22" s="13">
        <f>SUM(C14:C16)</f>
        <v>0</v>
      </c>
      <c r="C22" s="13" t="s">
        <v>21</v>
      </c>
      <c r="D22" s="14">
        <v>5000</v>
      </c>
    </row>
    <row r="23" spans="1:6" x14ac:dyDescent="0.2">
      <c r="A23" s="33" t="s">
        <v>24</v>
      </c>
      <c r="B23" s="13">
        <f>SUM(D14:D16)</f>
        <v>0</v>
      </c>
      <c r="C23" s="13" t="s">
        <v>21</v>
      </c>
      <c r="D23" s="14">
        <v>5000</v>
      </c>
    </row>
    <row r="24" spans="1:6" x14ac:dyDescent="0.2">
      <c r="A24" s="33" t="s">
        <v>25</v>
      </c>
      <c r="B24" s="13">
        <f>SUM(B14:D16)</f>
        <v>0</v>
      </c>
      <c r="C24" s="13" t="s">
        <v>21</v>
      </c>
      <c r="D24" s="14">
        <v>14000</v>
      </c>
    </row>
    <row r="25" spans="1:6" x14ac:dyDescent="0.2">
      <c r="A25" s="33" t="s">
        <v>30</v>
      </c>
      <c r="B25" s="13">
        <f>(12*B14)+(6*C14)+(8*D14)</f>
        <v>0</v>
      </c>
      <c r="C25" s="36" t="s">
        <v>41</v>
      </c>
      <c r="D25" s="37">
        <v>10</v>
      </c>
      <c r="F25" s="14">
        <f>10*SUM(B14:D14)</f>
        <v>0</v>
      </c>
    </row>
    <row r="26" spans="1:6" x14ac:dyDescent="0.2">
      <c r="A26" s="33" t="s">
        <v>31</v>
      </c>
      <c r="B26" s="13">
        <f>(12*B15)+(6*C15)+(8*D15)</f>
        <v>0</v>
      </c>
      <c r="C26" s="13" t="s">
        <v>41</v>
      </c>
      <c r="D26" s="37">
        <v>8</v>
      </c>
      <c r="F26" s="14">
        <f>8*SUM(B15:D15)</f>
        <v>0</v>
      </c>
    </row>
    <row r="27" spans="1:6" x14ac:dyDescent="0.2">
      <c r="A27" s="33" t="s">
        <v>32</v>
      </c>
      <c r="B27" s="13">
        <f>(12*B16)+(6*C16)+(8*D16)</f>
        <v>0</v>
      </c>
      <c r="C27" s="13" t="s">
        <v>41</v>
      </c>
      <c r="D27" s="37">
        <v>6</v>
      </c>
      <c r="F27" s="14">
        <f>6*SUM(B16:D16)</f>
        <v>0</v>
      </c>
    </row>
    <row r="28" spans="1:6" x14ac:dyDescent="0.2">
      <c r="A28" s="33" t="s">
        <v>33</v>
      </c>
      <c r="B28" s="13">
        <f>(0.5*B14)+(2*C14)+(3*D14)</f>
        <v>0</v>
      </c>
      <c r="C28" s="13" t="s">
        <v>21</v>
      </c>
      <c r="D28" s="37">
        <v>1</v>
      </c>
      <c r="F28" s="14">
        <f>1*SUM(B14:D14)</f>
        <v>0</v>
      </c>
    </row>
    <row r="29" spans="1:6" x14ac:dyDescent="0.2">
      <c r="A29" s="33" t="s">
        <v>34</v>
      </c>
      <c r="B29" s="13">
        <f>(0.5*B15)+(2*C15)+(3*D15)</f>
        <v>0</v>
      </c>
      <c r="C29" s="13" t="s">
        <v>42</v>
      </c>
      <c r="D29" s="14">
        <v>2</v>
      </c>
    </row>
    <row r="30" spans="1:6" ht="17" thickBot="1" x14ac:dyDescent="0.25">
      <c r="A30" s="34" t="s">
        <v>35</v>
      </c>
      <c r="B30" s="35">
        <f t="shared" ref="B30" si="0">(0.5*B16)+(2*C16)+(3*D16)</f>
        <v>0</v>
      </c>
      <c r="C30" s="15" t="s">
        <v>42</v>
      </c>
      <c r="D30" s="16">
        <v>1</v>
      </c>
    </row>
    <row r="38" spans="5:5" x14ac:dyDescent="0.2">
      <c r="E38">
        <v>1</v>
      </c>
    </row>
    <row r="39" spans="5:5" x14ac:dyDescent="0.2">
      <c r="E39">
        <v>2</v>
      </c>
    </row>
    <row r="40" spans="5:5" x14ac:dyDescent="0.2">
      <c r="E40">
        <v>3</v>
      </c>
    </row>
    <row r="41" spans="5:5" x14ac:dyDescent="0.2">
      <c r="E41">
        <f>SUM(E38:E40)*1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2020-11-09T12:18:03Z</dcterms:created>
  <dcterms:modified xsi:type="dcterms:W3CDTF">2020-11-09T15:39:33Z</dcterms:modified>
</cp:coreProperties>
</file>