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25" i="1"/>
  <c r="D22"/>
  <c r="K11"/>
  <c r="K23"/>
  <c r="K24"/>
  <c r="K25"/>
  <c r="K22"/>
  <c r="I23"/>
  <c r="I24"/>
  <c r="I25"/>
  <c r="I22"/>
  <c r="J23"/>
  <c r="J24"/>
  <c r="J25"/>
  <c r="J22"/>
  <c r="J14"/>
  <c r="J18"/>
  <c r="J17"/>
  <c r="J16"/>
  <c r="I16"/>
  <c r="I17"/>
  <c r="I13"/>
  <c r="J12"/>
  <c r="J13"/>
  <c r="J11"/>
  <c r="I12"/>
  <c r="I11"/>
  <c r="B12"/>
  <c r="J3"/>
  <c r="I3"/>
  <c r="I4" s="1"/>
  <c r="I5" l="1"/>
  <c r="I6" s="1"/>
  <c r="J4"/>
  <c r="I7" l="1"/>
  <c r="J5"/>
  <c r="J7"/>
  <c r="J6"/>
  <c r="I8" l="1"/>
  <c r="J8" s="1"/>
</calcChain>
</file>

<file path=xl/sharedStrings.xml><?xml version="1.0" encoding="utf-8"?>
<sst xmlns="http://schemas.openxmlformats.org/spreadsheetml/2006/main" count="32" uniqueCount="32">
  <si>
    <t>Wertverlust</t>
  </si>
  <si>
    <t>Nutzungsdauer</t>
  </si>
  <si>
    <t>Eingabe</t>
  </si>
  <si>
    <t>Fixwerte</t>
  </si>
  <si>
    <t>Anschaffungskoten</t>
  </si>
  <si>
    <t>Jahre</t>
  </si>
  <si>
    <t>EUR</t>
  </si>
  <si>
    <t>Kilometerleistung</t>
  </si>
  <si>
    <t>%/Jahr</t>
  </si>
  <si>
    <t>Ergebnis</t>
  </si>
  <si>
    <t>Jahr 1</t>
  </si>
  <si>
    <t>Jahr 2</t>
  </si>
  <si>
    <t>Jahr 3</t>
  </si>
  <si>
    <t>Jahr 4</t>
  </si>
  <si>
    <t>Jahr 5</t>
  </si>
  <si>
    <t>Gesamt</t>
  </si>
  <si>
    <t>pro KM</t>
  </si>
  <si>
    <t>Fahrzeugdaten</t>
  </si>
  <si>
    <t>Servicekosten pro Jahr</t>
  </si>
  <si>
    <t>Kosten Reifen</t>
  </si>
  <si>
    <t>Reparaturen</t>
  </si>
  <si>
    <t>Monatliche Kosten</t>
  </si>
  <si>
    <t>Jährliche Kosten</t>
  </si>
  <si>
    <t>Versicherung</t>
  </si>
  <si>
    <t>Leasing/Kredit</t>
  </si>
  <si>
    <t>Kosten</t>
  </si>
  <si>
    <t>Bezin/Diesel</t>
  </si>
  <si>
    <t>Preis</t>
  </si>
  <si>
    <t>Verbrauch (Stadt)</t>
  </si>
  <si>
    <t>Verbrauch (Autobahn)</t>
  </si>
  <si>
    <t>Verbrauch (Landstraße)</t>
  </si>
  <si>
    <t>Verbrauch (Durchschnitt)</t>
  </si>
</sst>
</file>

<file path=xl/styles.xml><?xml version="1.0" encoding="utf-8"?>
<styleSheet xmlns="http://schemas.openxmlformats.org/spreadsheetml/2006/main">
  <numFmts count="2">
    <numFmt numFmtId="164" formatCode="#,##0.00000000"/>
    <numFmt numFmtId="165" formatCode="0.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17</xdr:col>
      <xdr:colOff>485775</xdr:colOff>
      <xdr:row>30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01350" y="571500"/>
          <a:ext cx="3533775" cy="5219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E24" sqref="E24"/>
    </sheetView>
  </sheetViews>
  <sheetFormatPr baseColWidth="10" defaultRowHeight="15"/>
  <cols>
    <col min="1" max="1" width="24.7109375" bestFit="1" customWidth="1"/>
    <col min="10" max="10" width="11.5703125" bestFit="1" customWidth="1"/>
  </cols>
  <sheetData>
    <row r="1" spans="1:11">
      <c r="A1" s="3" t="s">
        <v>17</v>
      </c>
      <c r="H1" s="3" t="s">
        <v>9</v>
      </c>
    </row>
    <row r="2" spans="1:11">
      <c r="A2" t="s">
        <v>2</v>
      </c>
      <c r="D2" t="s">
        <v>3</v>
      </c>
      <c r="I2" t="s">
        <v>25</v>
      </c>
      <c r="J2" t="s">
        <v>16</v>
      </c>
    </row>
    <row r="3" spans="1:11">
      <c r="A3" t="s">
        <v>4</v>
      </c>
      <c r="B3" s="1">
        <v>16000</v>
      </c>
      <c r="C3" t="s">
        <v>6</v>
      </c>
      <c r="D3" t="s">
        <v>0</v>
      </c>
      <c r="E3">
        <v>15</v>
      </c>
      <c r="F3" t="s">
        <v>8</v>
      </c>
      <c r="H3" t="s">
        <v>10</v>
      </c>
      <c r="I3" s="1">
        <f>B3/100*15</f>
        <v>2400</v>
      </c>
      <c r="J3" s="2">
        <f>I3/$B$5</f>
        <v>9.6000000000000002E-2</v>
      </c>
    </row>
    <row r="4" spans="1:11">
      <c r="A4" t="s">
        <v>1</v>
      </c>
      <c r="B4">
        <v>5</v>
      </c>
      <c r="C4" t="s">
        <v>5</v>
      </c>
      <c r="H4" t="s">
        <v>11</v>
      </c>
      <c r="I4" s="1">
        <f>($B$3-SUM($I$3:I3))/100*$E$3</f>
        <v>2040</v>
      </c>
      <c r="J4" s="2">
        <f>I4/$B$5</f>
        <v>8.1600000000000006E-2</v>
      </c>
    </row>
    <row r="5" spans="1:11">
      <c r="A5" t="s">
        <v>7</v>
      </c>
      <c r="B5">
        <v>25000</v>
      </c>
      <c r="H5" t="s">
        <v>12</v>
      </c>
      <c r="I5" s="1">
        <f>($B$3-SUM($I$3:I4))/100*$E$3</f>
        <v>1734</v>
      </c>
      <c r="J5" s="2">
        <f>I5/$B$5</f>
        <v>6.9360000000000005E-2</v>
      </c>
    </row>
    <row r="6" spans="1:11">
      <c r="H6" t="s">
        <v>13</v>
      </c>
      <c r="I6" s="1">
        <f>($B$3-SUM($I$3:I5))/100*$E$3</f>
        <v>1473.9</v>
      </c>
      <c r="J6" s="2">
        <f>I6/$B$5</f>
        <v>5.8956000000000001E-2</v>
      </c>
    </row>
    <row r="7" spans="1:11">
      <c r="H7" t="s">
        <v>14</v>
      </c>
      <c r="I7" s="1">
        <f>($B$3-SUM($I$3:I6))/100*$E$3</f>
        <v>1252.8150000000001</v>
      </c>
      <c r="J7" s="2">
        <f>I7/$B$5</f>
        <v>5.01126E-2</v>
      </c>
    </row>
    <row r="8" spans="1:11">
      <c r="H8" t="s">
        <v>15</v>
      </c>
      <c r="I8" s="1">
        <f>SUM(I3:I7)</f>
        <v>8900.7150000000001</v>
      </c>
      <c r="J8" s="2">
        <f>I8/(B5*B4)</f>
        <v>7.120572E-2</v>
      </c>
    </row>
    <row r="10" spans="1:11">
      <c r="A10" s="3" t="s">
        <v>22</v>
      </c>
    </row>
    <row r="11" spans="1:11">
      <c r="A11" t="s">
        <v>18</v>
      </c>
      <c r="B11" s="1">
        <v>350</v>
      </c>
      <c r="I11">
        <f>B11*B4</f>
        <v>1750</v>
      </c>
      <c r="J11" s="4">
        <f>I11/($B$5*$B$4)</f>
        <v>1.4E-2</v>
      </c>
      <c r="K11">
        <f>B11/B5</f>
        <v>1.4E-2</v>
      </c>
    </row>
    <row r="12" spans="1:11">
      <c r="A12" t="s">
        <v>19</v>
      </c>
      <c r="B12" s="1">
        <f>1000/3</f>
        <v>333.33333333333331</v>
      </c>
      <c r="I12">
        <f>B12*B4</f>
        <v>1666.6666666666665</v>
      </c>
      <c r="J12" s="4">
        <f t="shared" ref="J12:J13" si="0">I12/($B$5*$B$4)</f>
        <v>1.3333333333333332E-2</v>
      </c>
    </row>
    <row r="13" spans="1:11">
      <c r="A13" t="s">
        <v>20</v>
      </c>
      <c r="B13" s="1">
        <v>150</v>
      </c>
      <c r="I13">
        <f>B13*B4</f>
        <v>750</v>
      </c>
      <c r="J13" s="4">
        <f t="shared" si="0"/>
        <v>6.0000000000000001E-3</v>
      </c>
    </row>
    <row r="14" spans="1:11">
      <c r="J14" s="4">
        <f>J13+J12+J11</f>
        <v>3.3333333333333333E-2</v>
      </c>
    </row>
    <row r="15" spans="1:11">
      <c r="A15" s="3" t="s">
        <v>21</v>
      </c>
    </row>
    <row r="16" spans="1:11">
      <c r="A16" t="s">
        <v>23</v>
      </c>
      <c r="B16">
        <v>149.21</v>
      </c>
      <c r="I16" s="1">
        <f>B16*12*$B$4</f>
        <v>8952.6</v>
      </c>
      <c r="J16" s="4">
        <f>I16/($B$4*$B$5)</f>
        <v>7.1620799999999998E-2</v>
      </c>
    </row>
    <row r="17" spans="1:11">
      <c r="A17" t="s">
        <v>24</v>
      </c>
      <c r="B17">
        <v>185.81</v>
      </c>
      <c r="I17" s="1">
        <f>B17*12*$B$4</f>
        <v>11148.600000000002</v>
      </c>
      <c r="J17" s="4">
        <f>I17/($B$4*$B$5)</f>
        <v>8.9188800000000013E-2</v>
      </c>
    </row>
    <row r="18" spans="1:11">
      <c r="J18" s="4">
        <f>J17+J16</f>
        <v>0.1608096</v>
      </c>
    </row>
    <row r="20" spans="1:11">
      <c r="A20" s="3" t="s">
        <v>26</v>
      </c>
    </row>
    <row r="21" spans="1:11">
      <c r="A21" t="s">
        <v>27</v>
      </c>
      <c r="B21">
        <v>1.23</v>
      </c>
    </row>
    <row r="22" spans="1:11">
      <c r="A22" t="s">
        <v>28</v>
      </c>
      <c r="B22">
        <v>9</v>
      </c>
      <c r="D22">
        <f>B21*B22/100</f>
        <v>0.11070000000000001</v>
      </c>
      <c r="I22">
        <f>B22*$B$21</f>
        <v>11.07</v>
      </c>
      <c r="J22">
        <f>B22*$B$21/100</f>
        <v>0.11070000000000001</v>
      </c>
      <c r="K22" s="4">
        <f>$J$14+$J$18+J22</f>
        <v>0.30484293333333334</v>
      </c>
    </row>
    <row r="23" spans="1:11">
      <c r="A23" t="s">
        <v>29</v>
      </c>
      <c r="B23">
        <v>7.5</v>
      </c>
      <c r="I23">
        <f t="shared" ref="I23:I25" si="1">B23*$B$21</f>
        <v>9.2249999999999996</v>
      </c>
      <c r="J23">
        <f t="shared" ref="J23:J25" si="2">B23*$B$21/100</f>
        <v>9.2249999999999999E-2</v>
      </c>
      <c r="K23" s="4">
        <f t="shared" ref="K23:K25" si="3">$J$14+$J$18+J23</f>
        <v>0.28639293333333332</v>
      </c>
    </row>
    <row r="24" spans="1:11">
      <c r="A24" t="s">
        <v>30</v>
      </c>
      <c r="B24">
        <v>6.5</v>
      </c>
      <c r="I24">
        <f t="shared" si="1"/>
        <v>7.9950000000000001</v>
      </c>
      <c r="J24">
        <f t="shared" si="2"/>
        <v>7.9950000000000007E-2</v>
      </c>
      <c r="K24" s="4">
        <f t="shared" si="3"/>
        <v>0.27409293333333334</v>
      </c>
    </row>
    <row r="25" spans="1:11">
      <c r="A25" t="s">
        <v>31</v>
      </c>
      <c r="B25">
        <v>8.5</v>
      </c>
      <c r="C25" s="1">
        <f>(B22+B23+B24)/3</f>
        <v>7.666666666666667</v>
      </c>
      <c r="I25">
        <f t="shared" si="1"/>
        <v>10.455</v>
      </c>
      <c r="J25">
        <f t="shared" si="2"/>
        <v>0.10455</v>
      </c>
      <c r="K25" s="4">
        <f t="shared" si="3"/>
        <v>0.29869293333333335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Dehner</dc:creator>
  <cp:lastModifiedBy>Stefan Dehner</cp:lastModifiedBy>
  <dcterms:created xsi:type="dcterms:W3CDTF">2010-04-24T10:13:38Z</dcterms:created>
  <dcterms:modified xsi:type="dcterms:W3CDTF">2010-04-25T17:47:17Z</dcterms:modified>
</cp:coreProperties>
</file>