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col\Desktop\UNAERP\Projetos\UNAERP\sus_flask\data\"/>
    </mc:Choice>
  </mc:AlternateContent>
  <xr:revisionPtr revIDLastSave="0" documentId="13_ncr:1_{3694ED93-769F-4A70-828E-01EB4005A1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_Princip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30" i="1"/>
  <c r="G30" i="1"/>
  <c r="B31" i="1"/>
  <c r="A32" i="1" a="1"/>
  <c r="A3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<sst xmlns="http://schemas.openxmlformats.org/spreadsheetml/2006/main" count="154" uniqueCount="43">
  <si>
    <t>ANO</t>
  </si>
  <si>
    <t>Historico</t>
  </si>
  <si>
    <t>Total de Mortos (DATASUS)</t>
  </si>
  <si>
    <t>Diferença</t>
  </si>
  <si>
    <t>Difereça</t>
  </si>
  <si>
    <t>Estado mais Atingido</t>
  </si>
  <si>
    <t>Sexo mais atingido</t>
  </si>
  <si>
    <t>Idade Mais atingida</t>
  </si>
  <si>
    <t>Presidente Vigente</t>
  </si>
  <si>
    <t>Secretário de Saúde Vigente</t>
  </si>
  <si>
    <t>Bolsonaro</t>
  </si>
  <si>
    <t>Michael Temer</t>
  </si>
  <si>
    <t>Fernando Henrique Cardoso</t>
  </si>
  <si>
    <t>Luiz Inácio Lula da Silva</t>
  </si>
  <si>
    <t>Dilma Rousseff</t>
  </si>
  <si>
    <t>Nísia Trindade</t>
  </si>
  <si>
    <t>Masculino</t>
  </si>
  <si>
    <t>População em Geral</t>
  </si>
  <si>
    <t>Branca</t>
  </si>
  <si>
    <t>José Gomes Temporão</t>
  </si>
  <si>
    <t>Alexandre Padilha</t>
  </si>
  <si>
    <t>Marcelo Castro</t>
  </si>
  <si>
    <t>Ricardo Barros</t>
  </si>
  <si>
    <t>Gilberto Occhi</t>
  </si>
  <si>
    <t>Luiz Henrique Mandetta</t>
  </si>
  <si>
    <t>Nelson Teich</t>
  </si>
  <si>
    <t>Eduardo Pazuello</t>
  </si>
  <si>
    <t>Marcelo Queiroga</t>
  </si>
  <si>
    <t xml:space="preserve">	José Carlos Seixas/Carlos Albuquerque</t>
  </si>
  <si>
    <t>Carlos Albuquerque</t>
  </si>
  <si>
    <t>Carlos Albuquerque/José Serra</t>
  </si>
  <si>
    <t>José Serra</t>
  </si>
  <si>
    <t>José Serra/Barjas Negri</t>
  </si>
  <si>
    <t>Humberto Costa</t>
  </si>
  <si>
    <t>Humberto Costa/Agenor Álvares</t>
  </si>
  <si>
    <t xml:space="preserve">	Agenor Álvares</t>
  </si>
  <si>
    <t>Alexandre Padilha/Arthur Chioro</t>
  </si>
  <si>
    <t>Feminino</t>
  </si>
  <si>
    <t>Etnia mais atingida</t>
  </si>
  <si>
    <t>Ignorado</t>
  </si>
  <si>
    <t>Parda</t>
  </si>
  <si>
    <t>Total Investido SUS em BI</t>
  </si>
  <si>
    <t>Período Com mais mortes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</si>
</sst>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3600"/>
              <a:t>Gráfico de Mortos</a:t>
            </a:r>
          </a:p>
        </c:rich>
      </c:tx>
      <c:layout>
        <c:manualLayout>
          <c:xMode val="edge"/>
          <c:yMode val="edge"/>
          <c:x val="0.4164105797787796"/>
          <c:y val="3.1559284814230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</c:dPt>
          <c:dPt>
            <c:idx val="1"/>
            <c:marker>
              <c:symbol val="none"/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</c:dPt>
          <c:dPt>
            <c:idx val="2"/>
            <c:marker>
              <c:symbol val="none"/>
            </c:marker>
            <c:bubble3D val="0"/>
            <c:spPr>
              <a:ln w="22225" cap="rnd">
                <a:solidFill>
                  <a:schemeClr val="accent3"/>
                </a:solidFill>
              </a:ln>
              <a:effectLst>
                <a:glow rad="139700">
                  <a:schemeClr val="accent3">
                    <a:satMod val="175000"/>
                    <a:alpha val="14000"/>
                  </a:schemeClr>
                </a:glow>
              </a:effectLst>
            </c:spPr>
          </c:dPt>
          <c:dPt>
            <c:idx val="3"/>
            <c:marker>
              <c:symbol val="none"/>
            </c:marker>
            <c:bubble3D val="0"/>
            <c:spPr>
              <a:ln w="22225" cap="rnd">
                <a:solidFill>
                  <a:schemeClr val="accent4"/>
                </a:solidFill>
              </a:ln>
              <a:effectLst>
                <a:glow rad="139700">
                  <a:schemeClr val="accent4">
                    <a:satMod val="175000"/>
                    <a:alpha val="14000"/>
                  </a:schemeClr>
                </a:glow>
              </a:effectLst>
            </c:spPr>
          </c:dPt>
          <c:dPt>
            <c:idx val="4"/>
            <c:marker>
              <c:symbol val="none"/>
            </c:marker>
            <c:bubble3D val="0"/>
            <c:spPr>
              <a:ln w="22225" cap="rnd">
                <a:solidFill>
                  <a:schemeClr val="accent5"/>
                </a:solidFill>
              </a:ln>
              <a:effectLst>
                <a:glow rad="139700">
                  <a:schemeClr val="accent5">
                    <a:satMod val="175000"/>
                    <a:alpha val="14000"/>
                  </a:schemeClr>
                </a:glow>
              </a:effectLst>
            </c:spPr>
          </c:dPt>
          <c:dPt>
            <c:idx val="5"/>
            <c:marker>
              <c:symbol val="none"/>
            </c:marker>
            <c:bubble3D val="0"/>
            <c:spPr>
              <a:ln w="22225" cap="rnd">
                <a:solidFill>
                  <a:schemeClr val="accent6"/>
                </a:solidFill>
              </a:ln>
              <a:effectLst>
                <a:glow rad="139700">
                  <a:schemeClr val="accent6">
                    <a:satMod val="175000"/>
                    <a:alpha val="14000"/>
                  </a:schemeClr>
                </a:glow>
              </a:effectLst>
            </c:spPr>
          </c:dPt>
          <c:dPt>
            <c:idx val="6"/>
            <c:marker>
              <c:symbol val="none"/>
            </c:marker>
            <c:bubble3D val="0"/>
            <c:spPr>
              <a:ln w="22225" cap="rnd">
                <a:solidFill>
                  <a:schemeClr val="accent1">
                    <a:lumMod val="60000"/>
                  </a:schemeClr>
                </a:solidFill>
              </a:ln>
              <a:effectLst>
                <a:glow rad="139700">
                  <a:schemeClr val="accent1">
                    <a:lumMod val="60000"/>
                    <a:satMod val="175000"/>
                    <a:alpha val="14000"/>
                  </a:schemeClr>
                </a:glow>
              </a:effectLst>
            </c:spPr>
          </c:dPt>
          <c:dPt>
            <c:idx val="7"/>
            <c:marker>
              <c:symbol val="none"/>
            </c:marker>
            <c:bubble3D val="0"/>
            <c:spPr>
              <a:ln w="22225" cap="rnd">
                <a:solidFill>
                  <a:schemeClr val="accent2">
                    <a:lumMod val="60000"/>
                  </a:schemeClr>
                </a:solidFill>
              </a:ln>
              <a:effectLst>
                <a:glow rad="139700">
                  <a:schemeClr val="accent2">
                    <a:lumMod val="60000"/>
                    <a:satMod val="175000"/>
                    <a:alpha val="14000"/>
                  </a:schemeClr>
                </a:glow>
              </a:effectLst>
            </c:spPr>
          </c:dPt>
          <c:dPt>
            <c:idx val="8"/>
            <c:marker>
              <c:symbol val="none"/>
            </c:marker>
            <c:bubble3D val="0"/>
            <c:spPr>
              <a:ln w="22225" cap="rnd">
                <a:solidFill>
                  <a:schemeClr val="accent3">
                    <a:lumMod val="60000"/>
                  </a:schemeClr>
                </a:solidFill>
              </a:ln>
              <a:effectLst>
                <a:glow rad="139700">
                  <a:schemeClr val="accent3">
                    <a:lumMod val="60000"/>
                    <a:satMod val="175000"/>
                    <a:alpha val="14000"/>
                  </a:schemeClr>
                </a:glow>
              </a:effectLst>
            </c:spPr>
          </c:dPt>
          <c:dPt>
            <c:idx val="9"/>
            <c:marker>
              <c:symbol val="none"/>
            </c:marker>
            <c:bubble3D val="0"/>
            <c:spPr>
              <a:ln w="22225" cap="rnd">
                <a:solidFill>
                  <a:schemeClr val="accent4">
                    <a:lumMod val="60000"/>
                  </a:schemeClr>
                </a:solidFill>
              </a:ln>
              <a:effectLst>
                <a:glow rad="139700">
                  <a:schemeClr val="accent4">
                    <a:lumMod val="60000"/>
                    <a:satMod val="175000"/>
                    <a:alpha val="14000"/>
                  </a:schemeClr>
                </a:glow>
              </a:effectLst>
            </c:spPr>
          </c:dPt>
          <c:dPt>
            <c:idx val="10"/>
            <c:marker>
              <c:symbol val="none"/>
            </c:marker>
            <c:bubble3D val="0"/>
            <c:spPr>
              <a:ln w="22225" cap="rnd">
                <a:solidFill>
                  <a:schemeClr val="accent5">
                    <a:lumMod val="60000"/>
                  </a:schemeClr>
                </a:solidFill>
              </a:ln>
              <a:effectLst>
                <a:glow rad="139700">
                  <a:schemeClr val="accent5">
                    <a:lumMod val="60000"/>
                    <a:satMod val="175000"/>
                    <a:alpha val="14000"/>
                  </a:schemeClr>
                </a:glow>
              </a:effectLst>
            </c:spPr>
          </c:dPt>
          <c:dPt>
            <c:idx val="11"/>
            <c:marker>
              <c:symbol val="none"/>
            </c:marker>
            <c:bubble3D val="0"/>
            <c:spPr>
              <a:ln w="22225" cap="rnd">
                <a:solidFill>
                  <a:schemeClr val="accent6">
                    <a:lumMod val="60000"/>
                  </a:schemeClr>
                </a:solidFill>
              </a:ln>
              <a:effectLst>
                <a:glow rad="139700">
                  <a:schemeClr val="accent6">
                    <a:lumMod val="60000"/>
                    <a:satMod val="175000"/>
                    <a:alpha val="14000"/>
                  </a:schemeClr>
                </a:glow>
              </a:effectLst>
            </c:spPr>
          </c:dPt>
          <c:dPt>
            <c:idx val="12"/>
            <c:marker>
              <c:symbol val="none"/>
            </c:marker>
            <c:bubble3D val="0"/>
            <c:spPr>
              <a:ln w="22225" cap="rnd">
                <a:solidFill>
                  <a:schemeClr val="accent1">
                    <a:lumMod val="80000"/>
                    <a:lumOff val="20000"/>
                  </a:schemeClr>
                </a:solidFill>
              </a:ln>
              <a:effectLst>
                <a:glow rad="139700">
                  <a:schemeClr val="accent1">
                    <a:lumMod val="80000"/>
                    <a:lumOff val="20000"/>
                    <a:satMod val="175000"/>
                    <a:alpha val="14000"/>
                  </a:schemeClr>
                </a:glow>
              </a:effectLst>
            </c:spPr>
          </c:dPt>
          <c:dPt>
            <c:idx val="13"/>
            <c:marker>
              <c:symbol val="none"/>
            </c:marker>
            <c:bubble3D val="0"/>
            <c:spPr>
              <a:ln w="22225" cap="rnd">
                <a:solidFill>
                  <a:schemeClr val="accent2">
                    <a:lumMod val="80000"/>
                    <a:lumOff val="20000"/>
                  </a:schemeClr>
                </a:solidFill>
              </a:ln>
              <a:effectLst>
                <a:glow rad="139700">
                  <a:schemeClr val="accent2">
                    <a:lumMod val="80000"/>
                    <a:lumOff val="20000"/>
                    <a:satMod val="175000"/>
                    <a:alpha val="14000"/>
                  </a:schemeClr>
                </a:glow>
              </a:effectLst>
            </c:spPr>
          </c:dPt>
          <c:dPt>
            <c:idx val="14"/>
            <c:marker>
              <c:symbol val="none"/>
            </c:marker>
            <c:bubble3D val="0"/>
            <c:spPr>
              <a:ln w="22225" cap="rnd">
                <a:solidFill>
                  <a:schemeClr val="accent3">
                    <a:lumMod val="80000"/>
                    <a:lumOff val="20000"/>
                  </a:schemeClr>
                </a:solidFill>
              </a:ln>
              <a:effectLst>
                <a:glow rad="139700">
                  <a:schemeClr val="accent3">
                    <a:lumMod val="80000"/>
                    <a:lumOff val="20000"/>
                    <a:satMod val="175000"/>
                    <a:alpha val="14000"/>
                  </a:schemeClr>
                </a:glow>
              </a:effectLst>
            </c:spPr>
          </c:dPt>
          <c:dPt>
            <c:idx val="15"/>
            <c:marker>
              <c:symbol val="none"/>
            </c:marker>
            <c:bubble3D val="0"/>
            <c:spPr>
              <a:ln w="22225" cap="rnd">
                <a:solidFill>
                  <a:schemeClr val="accent4">
                    <a:lumMod val="80000"/>
                    <a:lumOff val="20000"/>
                  </a:schemeClr>
                </a:solidFill>
              </a:ln>
              <a:effectLst>
                <a:glow rad="139700">
                  <a:schemeClr val="accent4">
                    <a:lumMod val="80000"/>
                    <a:lumOff val="20000"/>
                    <a:satMod val="175000"/>
                    <a:alpha val="14000"/>
                  </a:schemeClr>
                </a:glow>
              </a:effectLst>
            </c:spPr>
          </c:dPt>
          <c:dPt>
            <c:idx val="16"/>
            <c:marker>
              <c:symbol val="none"/>
            </c:marker>
            <c:bubble3D val="0"/>
            <c:spPr>
              <a:ln w="22225" cap="rnd">
                <a:solidFill>
                  <a:schemeClr val="accent5">
                    <a:lumMod val="80000"/>
                    <a:lumOff val="20000"/>
                  </a:schemeClr>
                </a:solidFill>
              </a:ln>
              <a:effectLst>
                <a:glow rad="139700">
                  <a:schemeClr val="accent5">
                    <a:lumMod val="80000"/>
                    <a:lumOff val="20000"/>
                    <a:satMod val="175000"/>
                    <a:alpha val="14000"/>
                  </a:schemeClr>
                </a:glow>
              </a:effectLst>
            </c:spPr>
          </c:dPt>
          <c:dPt>
            <c:idx val="17"/>
            <c:marker>
              <c:symbol val="none"/>
            </c:marker>
            <c:bubble3D val="0"/>
            <c:spPr>
              <a:ln w="22225" cap="rnd">
                <a:solidFill>
                  <a:schemeClr val="accent6">
                    <a:lumMod val="80000"/>
                    <a:lumOff val="20000"/>
                  </a:schemeClr>
                </a:solidFill>
              </a:ln>
              <a:effectLst>
                <a:glow rad="139700">
                  <a:schemeClr val="accent6">
                    <a:lumMod val="80000"/>
                    <a:lumOff val="20000"/>
                    <a:satMod val="175000"/>
                    <a:alpha val="14000"/>
                  </a:schemeClr>
                </a:glow>
              </a:effectLst>
            </c:spPr>
          </c:dPt>
          <c:dPt>
            <c:idx val="18"/>
            <c:marker>
              <c:symbol val="none"/>
            </c:marker>
            <c:bubble3D val="0"/>
            <c:spPr>
              <a:ln w="22225" cap="rnd">
                <a:solidFill>
                  <a:schemeClr val="accent1">
                    <a:lumMod val="80000"/>
                  </a:schemeClr>
                </a:solidFill>
              </a:ln>
              <a:effectLst>
                <a:glow rad="139700">
                  <a:schemeClr val="accent1">
                    <a:lumMod val="80000"/>
                    <a:satMod val="175000"/>
                    <a:alpha val="14000"/>
                  </a:schemeClr>
                </a:glow>
              </a:effectLst>
            </c:spPr>
          </c:dPt>
          <c:dPt>
            <c:idx val="19"/>
            <c:marker>
              <c:symbol val="none"/>
            </c:marker>
            <c:bubble3D val="0"/>
            <c:spPr>
              <a:ln w="22225" cap="rnd">
                <a:solidFill>
                  <a:schemeClr val="accent2">
                    <a:lumMod val="80000"/>
                  </a:schemeClr>
                </a:solidFill>
              </a:ln>
              <a:effectLst>
                <a:glow rad="139700">
                  <a:schemeClr val="accent2">
                    <a:lumMod val="80000"/>
                    <a:satMod val="175000"/>
                    <a:alpha val="14000"/>
                  </a:schemeClr>
                </a:glow>
              </a:effectLst>
            </c:spPr>
          </c:dPt>
          <c:dPt>
            <c:idx val="20"/>
            <c:marker>
              <c:symbol val="none"/>
            </c:marker>
            <c:bubble3D val="0"/>
            <c:spPr>
              <a:ln w="22225" cap="rnd">
                <a:solidFill>
                  <a:schemeClr val="accent3">
                    <a:lumMod val="80000"/>
                  </a:schemeClr>
                </a:solidFill>
              </a:ln>
              <a:effectLst>
                <a:glow rad="139700">
                  <a:schemeClr val="accent3">
                    <a:lumMod val="80000"/>
                    <a:satMod val="175000"/>
                    <a:alpha val="14000"/>
                  </a:schemeClr>
                </a:glow>
              </a:effectLst>
            </c:spPr>
          </c:dPt>
          <c:dPt>
            <c:idx val="21"/>
            <c:marker>
              <c:symbol val="none"/>
            </c:marker>
            <c:bubble3D val="0"/>
            <c:spPr>
              <a:ln w="22225" cap="rnd">
                <a:solidFill>
                  <a:schemeClr val="accent4">
                    <a:lumMod val="80000"/>
                  </a:schemeClr>
                </a:solidFill>
              </a:ln>
              <a:effectLst>
                <a:glow rad="139700">
                  <a:schemeClr val="accent4">
                    <a:lumMod val="80000"/>
                    <a:satMod val="175000"/>
                    <a:alpha val="14000"/>
                  </a:schemeClr>
                </a:glow>
              </a:effectLst>
            </c:spPr>
          </c:dPt>
          <c:dPt>
            <c:idx val="22"/>
            <c:marker>
              <c:symbol val="none"/>
            </c:marker>
            <c:bubble3D val="0"/>
            <c:spPr>
              <a:ln w="22225" cap="rnd">
                <a:solidFill>
                  <a:schemeClr val="accent5">
                    <a:lumMod val="80000"/>
                  </a:schemeClr>
                </a:solidFill>
              </a:ln>
              <a:effectLst>
                <a:glow rad="139700">
                  <a:schemeClr val="accent5">
                    <a:lumMod val="80000"/>
                    <a:satMod val="175000"/>
                    <a:alpha val="14000"/>
                  </a:schemeClr>
                </a:glow>
              </a:effectLst>
            </c:spPr>
          </c:dPt>
          <c:dPt>
            <c:idx val="23"/>
            <c:marker>
              <c:symbol val="none"/>
            </c:marker>
            <c:bubble3D val="0"/>
            <c:spPr>
              <a:ln w="22225" cap="rnd">
                <a:solidFill>
                  <a:schemeClr val="accent6">
                    <a:lumMod val="80000"/>
                  </a:schemeClr>
                </a:solidFill>
              </a:ln>
              <a:effectLst>
                <a:glow rad="139700">
                  <a:schemeClr val="accent6">
                    <a:lumMod val="80000"/>
                    <a:satMod val="175000"/>
                    <a:alpha val="14000"/>
                  </a:schemeClr>
                </a:glow>
              </a:effectLst>
            </c:spPr>
          </c:dPt>
          <c:dPt>
            <c:idx val="24"/>
            <c:marker>
              <c:symbol val="none"/>
            </c:marker>
            <c:bubble3D val="0"/>
            <c:spPr>
              <a:ln w="22225" cap="rnd">
                <a:solidFill>
                  <a:schemeClr val="accent1">
                    <a:lumMod val="60000"/>
                    <a:lumOff val="40000"/>
                  </a:schemeClr>
                </a:solidFill>
              </a:ln>
              <a:effectLst>
                <a:glow rad="139700">
                  <a:schemeClr val="accent1">
                    <a:lumMod val="60000"/>
                    <a:lumOff val="40000"/>
                    <a:satMod val="175000"/>
                    <a:alpha val="14000"/>
                  </a:schemeClr>
                </a:glow>
              </a:effectLst>
            </c:spPr>
          </c:dPt>
          <c:dPt>
            <c:idx val="25"/>
            <c:marker>
              <c:symbol val="none"/>
            </c:marker>
            <c:bubble3D val="0"/>
            <c:spPr>
              <a:ln w="22225" cap="rnd">
                <a:solidFill>
                  <a:schemeClr val="accent2">
                    <a:lumMod val="60000"/>
                    <a:lumOff val="40000"/>
                  </a:schemeClr>
                </a:solidFill>
              </a:ln>
              <a:effectLst>
                <a:glow rad="139700">
                  <a:schemeClr val="accent2">
                    <a:lumMod val="60000"/>
                    <a:lumOff val="40000"/>
                    <a:satMod val="175000"/>
                    <a:alpha val="14000"/>
                  </a:schemeClr>
                </a:glow>
              </a:effectLst>
            </c:spPr>
          </c:dPt>
          <c:dPt>
            <c:idx val="26"/>
            <c:marker>
              <c:symbol val="none"/>
            </c:marker>
            <c:bubble3D val="0"/>
            <c:spPr>
              <a:ln w="22225" cap="rnd">
                <a:solidFill>
                  <a:schemeClr val="accent3">
                    <a:lumMod val="60000"/>
                    <a:lumOff val="40000"/>
                  </a:schemeClr>
                </a:solidFill>
              </a:ln>
              <a:effectLst>
                <a:glow rad="139700">
                  <a:schemeClr val="accent3">
                    <a:lumMod val="60000"/>
                    <a:lumOff val="40000"/>
                    <a:satMod val="175000"/>
                    <a:alpha val="14000"/>
                  </a:schemeClr>
                </a:glow>
              </a:effectLst>
            </c:spPr>
          </c:dPt>
          <c:dPt>
            <c:idx val="27"/>
            <c:marker>
              <c:symbol val="none"/>
            </c:marker>
            <c:bubble3D val="0"/>
            <c:spPr>
              <a:ln w="22225" cap="rnd">
                <a:solidFill>
                  <a:schemeClr val="accent4">
                    <a:lumMod val="60000"/>
                    <a:lumOff val="40000"/>
                  </a:schemeClr>
                </a:solidFill>
              </a:ln>
              <a:effectLst>
                <a:glow rad="139700">
                  <a:schemeClr val="accent4">
                    <a:lumMod val="60000"/>
                    <a:lumOff val="40000"/>
                    <a:satMod val="175000"/>
                    <a:alpha val="14000"/>
                  </a:schemeClr>
                </a:glow>
              </a:effectLst>
            </c:spPr>
          </c:dPt>
          <c:cat>
            <c:numRef>
              <c:f>Planilha_Principal!$A$2:$A$29</c:f>
              <c:numCache>
                <c:formatCode>General</c:formatCode>
                <c:ptCount val="28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</c:numCache>
            </c:numRef>
          </c:cat>
          <c:val>
            <c:numRef>
              <c:f>Planilha_Principal!$E$2:$E$29</c:f>
              <c:numCache>
                <c:formatCode>General</c:formatCode>
                <c:ptCount val="28"/>
                <c:pt idx="0">
                  <c:v>46</c:v>
                </c:pt>
                <c:pt idx="1">
                  <c:v>56</c:v>
                </c:pt>
                <c:pt idx="2">
                  <c:v>70</c:v>
                </c:pt>
                <c:pt idx="3">
                  <c:v>40</c:v>
                </c:pt>
                <c:pt idx="4">
                  <c:v>34</c:v>
                </c:pt>
                <c:pt idx="5">
                  <c:v>84</c:v>
                </c:pt>
                <c:pt idx="6">
                  <c:v>332</c:v>
                </c:pt>
                <c:pt idx="7">
                  <c:v>138</c:v>
                </c:pt>
                <c:pt idx="8">
                  <c:v>52</c:v>
                </c:pt>
                <c:pt idx="9">
                  <c:v>96</c:v>
                </c:pt>
                <c:pt idx="10">
                  <c:v>228</c:v>
                </c:pt>
                <c:pt idx="11">
                  <c:v>332</c:v>
                </c:pt>
                <c:pt idx="12">
                  <c:v>1178</c:v>
                </c:pt>
                <c:pt idx="13">
                  <c:v>750</c:v>
                </c:pt>
                <c:pt idx="14">
                  <c:v>774</c:v>
                </c:pt>
                <c:pt idx="15">
                  <c:v>604</c:v>
                </c:pt>
                <c:pt idx="16">
                  <c:v>390</c:v>
                </c:pt>
                <c:pt idx="17">
                  <c:v>1284</c:v>
                </c:pt>
                <c:pt idx="18">
                  <c:v>916</c:v>
                </c:pt>
                <c:pt idx="19">
                  <c:v>1860</c:v>
                </c:pt>
                <c:pt idx="20">
                  <c:v>1706</c:v>
                </c:pt>
                <c:pt idx="21">
                  <c:v>420</c:v>
                </c:pt>
                <c:pt idx="22">
                  <c:v>478</c:v>
                </c:pt>
                <c:pt idx="23">
                  <c:v>1804</c:v>
                </c:pt>
                <c:pt idx="24">
                  <c:v>1370</c:v>
                </c:pt>
                <c:pt idx="25">
                  <c:v>808</c:v>
                </c:pt>
                <c:pt idx="26">
                  <c:v>2558</c:v>
                </c:pt>
                <c:pt idx="27">
                  <c:v>2644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AA1-4CA8-8C01-0B0718DE8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44975"/>
        <c:axId val="51445455"/>
      </c:lineChart>
      <c:catAx>
        <c:axId val="5144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45455"/>
        <c:crosses val="autoZero"/>
        <c:auto val="1"/>
        <c:lblAlgn val="ctr"/>
        <c:lblOffset val="100"/>
        <c:noMultiLvlLbl val="1"/>
      </c:catAx>
      <c:valAx>
        <c:axId val="5144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4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600"/>
              <a:t>Diferença</a:t>
            </a:r>
            <a:r>
              <a:rPr lang="en-US" sz="3600" baseline="0"/>
              <a:t> de Mortos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Planilha_Principal!$F$1</c:f>
              <c:strCache>
                <c:ptCount val="1"/>
                <c:pt idx="0">
                  <c:v>Diferença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Planilha_Principal!$A$2:$A$32</c:f>
              <c:strCache>
                <c:ptCount val="29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Período Com mais mortes</c:v>
                </c:pt>
              </c:strCache>
            </c:strRef>
          </c:cat>
          <c:val>
            <c:numRef>
              <c:f>Planilha_Principal!$F$2:$F$31</c:f>
              <c:numCache>
                <c:formatCode>General</c:formatCode>
                <c:ptCount val="30"/>
                <c:pt idx="1">
                  <c:v>0.21739130434782616</c:v>
                </c:pt>
                <c:pt idx="2">
                  <c:v>0.25</c:v>
                </c:pt>
                <c:pt idx="3">
                  <c:v>-0.4285714285714286</c:v>
                </c:pt>
                <c:pt idx="4">
                  <c:v>-0.15000000000000002</c:v>
                </c:pt>
                <c:pt idx="5">
                  <c:v>1.4705882352941178</c:v>
                </c:pt>
                <c:pt idx="6">
                  <c:v>2.9523809523809526</c:v>
                </c:pt>
                <c:pt idx="7">
                  <c:v>-0.5843373493975903</c:v>
                </c:pt>
                <c:pt idx="8">
                  <c:v>-0.62318840579710144</c:v>
                </c:pt>
                <c:pt idx="9">
                  <c:v>0.84615384615384626</c:v>
                </c:pt>
                <c:pt idx="10">
                  <c:v>1.375</c:v>
                </c:pt>
                <c:pt idx="11">
                  <c:v>0.45614035087719307</c:v>
                </c:pt>
                <c:pt idx="12">
                  <c:v>2.5481927710843375</c:v>
                </c:pt>
                <c:pt idx="13">
                  <c:v>-0.36332767402376909</c:v>
                </c:pt>
                <c:pt idx="14">
                  <c:v>3.2000000000000028E-2</c:v>
                </c:pt>
                <c:pt idx="15">
                  <c:v>-0.21963824289405687</c:v>
                </c:pt>
                <c:pt idx="16">
                  <c:v>-0.35430463576158944</c:v>
                </c:pt>
                <c:pt idx="17">
                  <c:v>2.2923076923076922</c:v>
                </c:pt>
                <c:pt idx="18">
                  <c:v>-0.28660436137071654</c:v>
                </c:pt>
                <c:pt idx="19">
                  <c:v>1.0305676855895198</c:v>
                </c:pt>
                <c:pt idx="20">
                  <c:v>-8.2795698924731154E-2</c:v>
                </c:pt>
                <c:pt idx="21">
                  <c:v>-0.75381008206330602</c:v>
                </c:pt>
                <c:pt idx="22">
                  <c:v>0.13809523809523805</c:v>
                </c:pt>
                <c:pt idx="23">
                  <c:v>2.7740585774058579</c:v>
                </c:pt>
                <c:pt idx="24">
                  <c:v>-0.24057649667405767</c:v>
                </c:pt>
                <c:pt idx="25">
                  <c:v>-0.41021897810218977</c:v>
                </c:pt>
                <c:pt idx="26">
                  <c:v>2.1658415841584158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3-404F-B1D6-5D43928E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12431"/>
        <c:axId val="189013391"/>
      </c:lineChart>
      <c:catAx>
        <c:axId val="18901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013391"/>
        <c:crosses val="autoZero"/>
        <c:auto val="1"/>
        <c:lblAlgn val="ctr"/>
        <c:lblOffset val="100"/>
        <c:noMultiLvlLbl val="0"/>
      </c:catAx>
      <c:valAx>
        <c:axId val="18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01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10258</xdr:rowOff>
    </xdr:from>
    <xdr:to>
      <xdr:col>12</xdr:col>
      <xdr:colOff>1348153</xdr:colOff>
      <xdr:row>60</xdr:row>
      <xdr:rowOff>117232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41FA2F3-56F8-253E-C745-E74BF1AD8A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58</xdr:row>
      <xdr:rowOff>58614</xdr:rowOff>
    </xdr:from>
    <xdr:to>
      <xdr:col>12</xdr:col>
      <xdr:colOff>1348154</xdr:colOff>
      <xdr:row>97</xdr:row>
      <xdr:rowOff>175845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69617E3-687B-EDC6-C7F2-B07CF3C2F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27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5F42B-CD1C-4BA6-BDAD-A34D13FCF1B6}" name="Tabela1" displayName="Tabela1" ref="A1:K32" totalsRowCount="1">
  <autoFilter ref="A1:K31" xr:uid="{7325F42B-CD1C-4BA6-BDAD-A34D13FCF1B6}"/>
  <tableColumns count="11">
    <tableColumn id="13" xr3:uid="{5A3067FB-7CC5-4B06-A66E-115B4933E7DB}" name="ANO" totalsRowFunction="custom">
      <totalsRowFormula array="1">SUBTOTAL(E2:E29,k)</totalsRowFormula>
    </tableColumn>
    <tableColumn id="1" xr3:uid="{18481966-5595-479D-9A6B-692E556BC117}" name="Total Investido SUS em BI"/>
    <tableColumn id="12" xr3:uid="{A48C79EB-E134-45F0-8978-1BD165A6C836}" name="Presidente Vigente"/>
    <tableColumn id="11" xr3:uid="{97C07E3F-19EE-40A4-AF4E-3ECBA9A931D4}" name="Secretário de Saúde Vigente"/>
    <tableColumn id="2" xr3:uid="{16A0E6BB-C8B1-4C6B-A306-E5752C72C553}" name="Historico"/>
    <tableColumn id="6" xr3:uid="{E63431CF-E3C7-431A-8F64-A81817FEA459}" name="Diferença">
      <calculatedColumnFormula>Tabela1[[#This Row],[Historico]]-Tabela1[[#Headers],[Historico]]</calculatedColumnFormula>
    </tableColumn>
    <tableColumn id="5" xr3:uid="{3D0B59A6-27A9-4312-8ABD-B38312F5693B}" name="Difereça">
      <calculatedColumnFormula>Tabela1[[#This Row],[Historico]]-(E1)</calculatedColumnFormula>
    </tableColumn>
    <tableColumn id="10" xr3:uid="{FFFCD9EC-42E8-4225-8DA5-BCF33CA3514A}" name="Sexo mais atingido"/>
    <tableColumn id="9" xr3:uid="{24FF8070-8F2D-4814-95C6-1657EC985F7A}" name="Idade Mais atingida"/>
    <tableColumn id="7" xr3:uid="{943F4CDD-9F9E-4AAE-919B-4FC6779A2DD5}" name="Estado mais Atingido"/>
    <tableColumn id="8" xr3:uid="{40B45080-CCA7-4B55-B490-C3BEF19C2ED5}" name="Etnia mais atingid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65" zoomScaleNormal="85" workbookViewId="0">
      <selection sqref="A1:K31"/>
    </sheetView>
  </sheetViews>
  <sheetFormatPr defaultColWidth="11.42578125" defaultRowHeight="15" x14ac:dyDescent="0.25"/>
  <cols>
    <col min="1" max="2" width="41.42578125" bestFit="1" customWidth="1"/>
    <col min="3" max="3" width="36.85546875" bestFit="1" customWidth="1"/>
    <col min="4" max="4" width="41.5703125" bestFit="1" customWidth="1"/>
    <col min="5" max="5" width="15.42578125" bestFit="1" customWidth="1"/>
    <col min="6" max="6" width="15.5703125" bestFit="1" customWidth="1"/>
    <col min="7" max="7" width="14.28515625" bestFit="1" customWidth="1"/>
    <col min="8" max="8" width="24.7109375" bestFit="1" customWidth="1"/>
    <col min="9" max="9" width="25.42578125" bestFit="1" customWidth="1"/>
    <col min="10" max="10" width="27.140625" bestFit="1" customWidth="1"/>
    <col min="11" max="11" width="38.140625" bestFit="1" customWidth="1"/>
    <col min="12" max="12" width="12.85546875" bestFit="1" customWidth="1"/>
    <col min="13" max="13" width="21.28515625" bestFit="1" customWidth="1"/>
  </cols>
  <sheetData>
    <row r="1" spans="1:11" x14ac:dyDescent="0.25">
      <c r="A1" t="s">
        <v>0</v>
      </c>
      <c r="B1" t="s">
        <v>41</v>
      </c>
      <c r="C1" t="s">
        <v>8</v>
      </c>
      <c r="D1" t="s">
        <v>9</v>
      </c>
      <c r="E1" t="s">
        <v>1</v>
      </c>
      <c r="F1" t="s">
        <v>3</v>
      </c>
      <c r="G1" t="s">
        <v>4</v>
      </c>
      <c r="H1" t="s">
        <v>6</v>
      </c>
      <c r="I1" t="s">
        <v>7</v>
      </c>
      <c r="J1" t="s">
        <v>5</v>
      </c>
      <c r="K1" t="s">
        <v>38</v>
      </c>
    </row>
    <row r="2" spans="1:11" x14ac:dyDescent="0.25">
      <c r="A2">
        <v>1996</v>
      </c>
      <c r="B2">
        <v>0</v>
      </c>
      <c r="C2" t="s">
        <v>12</v>
      </c>
      <c r="D2" t="s">
        <v>28</v>
      </c>
      <c r="E2">
        <v>46</v>
      </c>
      <c r="G2" t="e">
        <f>Tabela1[[#This Row],[Historico]]-(E1)</f>
        <v>#VALUE!</v>
      </c>
      <c r="H2" t="s">
        <v>37</v>
      </c>
      <c r="I2">
        <v>57</v>
      </c>
      <c r="J2" t="s">
        <v>17</v>
      </c>
      <c r="K2" t="s">
        <v>39</v>
      </c>
    </row>
    <row r="3" spans="1:11" x14ac:dyDescent="0.25">
      <c r="A3">
        <v>1997</v>
      </c>
      <c r="B3">
        <v>0</v>
      </c>
      <c r="C3" t="s">
        <v>12</v>
      </c>
      <c r="D3" t="s">
        <v>29</v>
      </c>
      <c r="E3">
        <v>56</v>
      </c>
      <c r="F3">
        <f>(((Tabela1[[#This Row],[Historico]]*1)/E2)-100%)</f>
        <v>0.21739130434782616</v>
      </c>
      <c r="G3">
        <f>Tabela1[[#This Row],[Historico]]-(E2)</f>
        <v>10</v>
      </c>
      <c r="H3" t="s">
        <v>37</v>
      </c>
      <c r="I3">
        <v>24</v>
      </c>
      <c r="J3" t="s">
        <v>17</v>
      </c>
      <c r="K3" t="s">
        <v>39</v>
      </c>
    </row>
    <row r="4" spans="1:11" x14ac:dyDescent="0.25">
      <c r="A4">
        <v>1998</v>
      </c>
      <c r="B4">
        <v>0</v>
      </c>
      <c r="C4" t="s">
        <v>12</v>
      </c>
      <c r="D4" t="s">
        <v>30</v>
      </c>
      <c r="E4">
        <v>70</v>
      </c>
      <c r="F4">
        <f>((Tabela1[[#This Row],[Historico]]*1)/E3)-100%</f>
        <v>0.25</v>
      </c>
      <c r="G4">
        <f>Tabela1[[#This Row],[Historico]]-(E3)</f>
        <v>14</v>
      </c>
      <c r="H4" t="s">
        <v>37</v>
      </c>
      <c r="I4">
        <v>65</v>
      </c>
      <c r="J4" t="s">
        <v>17</v>
      </c>
      <c r="K4" t="s">
        <v>39</v>
      </c>
    </row>
    <row r="5" spans="1:11" x14ac:dyDescent="0.25">
      <c r="A5">
        <v>1999</v>
      </c>
      <c r="B5">
        <v>0</v>
      </c>
      <c r="C5" t="s">
        <v>12</v>
      </c>
      <c r="D5" t="s">
        <v>31</v>
      </c>
      <c r="E5">
        <v>40</v>
      </c>
      <c r="F5">
        <f>((Tabela1[[#This Row],[Historico]]*1)/E4)-100%</f>
        <v>-0.4285714285714286</v>
      </c>
      <c r="G5">
        <f>Tabela1[[#This Row],[Historico]]-(E4)</f>
        <v>-30</v>
      </c>
      <c r="H5" t="s">
        <v>16</v>
      </c>
      <c r="I5">
        <v>22</v>
      </c>
      <c r="J5" t="s">
        <v>17</v>
      </c>
      <c r="K5" t="s">
        <v>18</v>
      </c>
    </row>
    <row r="6" spans="1:11" x14ac:dyDescent="0.25">
      <c r="A6">
        <v>2000</v>
      </c>
      <c r="B6">
        <v>0</v>
      </c>
      <c r="C6" t="s">
        <v>12</v>
      </c>
      <c r="D6" t="s">
        <v>31</v>
      </c>
      <c r="E6">
        <v>34</v>
      </c>
      <c r="F6">
        <f>((Tabela1[[#This Row],[Historico]]*1)/E5)-100%</f>
        <v>-0.15000000000000002</v>
      </c>
      <c r="G6">
        <f>Tabela1[[#This Row],[Historico]]-(E5)</f>
        <v>-6</v>
      </c>
      <c r="H6" t="s">
        <v>16</v>
      </c>
      <c r="I6">
        <v>17</v>
      </c>
      <c r="J6" t="s">
        <v>17</v>
      </c>
      <c r="K6" t="s">
        <v>18</v>
      </c>
    </row>
    <row r="7" spans="1:11" x14ac:dyDescent="0.25">
      <c r="A7">
        <v>2001</v>
      </c>
      <c r="B7">
        <v>0</v>
      </c>
      <c r="C7" t="s">
        <v>12</v>
      </c>
      <c r="D7" t="s">
        <v>31</v>
      </c>
      <c r="E7">
        <v>84</v>
      </c>
      <c r="F7">
        <f>((Tabela1[[#This Row],[Historico]]*1)/E6)-100%</f>
        <v>1.4705882352941178</v>
      </c>
      <c r="G7">
        <f>Tabela1[[#This Row],[Historico]]-(E6)</f>
        <v>50</v>
      </c>
      <c r="H7" t="s">
        <v>37</v>
      </c>
      <c r="I7">
        <v>19</v>
      </c>
      <c r="J7" t="s">
        <v>17</v>
      </c>
      <c r="K7" t="s">
        <v>40</v>
      </c>
    </row>
    <row r="8" spans="1:11" x14ac:dyDescent="0.25">
      <c r="A8">
        <v>2002</v>
      </c>
      <c r="B8">
        <v>0</v>
      </c>
      <c r="C8" t="s">
        <v>12</v>
      </c>
      <c r="D8" t="s">
        <v>32</v>
      </c>
      <c r="E8">
        <v>332</v>
      </c>
      <c r="F8">
        <f>((Tabela1[[#This Row],[Historico]]*1)/E7)-100%</f>
        <v>2.9523809523809526</v>
      </c>
      <c r="G8">
        <f>Tabela1[[#This Row],[Historico]]-(E7)</f>
        <v>248</v>
      </c>
      <c r="H8" t="s">
        <v>37</v>
      </c>
      <c r="I8">
        <v>67</v>
      </c>
      <c r="J8" t="s">
        <v>17</v>
      </c>
      <c r="K8" t="s">
        <v>18</v>
      </c>
    </row>
    <row r="9" spans="1:11" x14ac:dyDescent="0.25">
      <c r="A9">
        <v>2003</v>
      </c>
      <c r="B9">
        <v>0</v>
      </c>
      <c r="C9" t="s">
        <v>13</v>
      </c>
      <c r="D9" t="s">
        <v>33</v>
      </c>
      <c r="E9">
        <v>138</v>
      </c>
      <c r="F9">
        <f>((Tabela1[[#This Row],[Historico]]*1)/E8)-100%</f>
        <v>-0.5843373493975903</v>
      </c>
      <c r="G9">
        <f>Tabela1[[#This Row],[Historico]]-(E8)</f>
        <v>-194</v>
      </c>
      <c r="H9" t="s">
        <v>37</v>
      </c>
      <c r="I9">
        <v>29</v>
      </c>
      <c r="J9" t="s">
        <v>17</v>
      </c>
      <c r="K9" t="s">
        <v>18</v>
      </c>
    </row>
    <row r="10" spans="1:11" x14ac:dyDescent="0.25">
      <c r="A10">
        <v>2004</v>
      </c>
      <c r="B10">
        <v>0</v>
      </c>
      <c r="C10" t="s">
        <v>13</v>
      </c>
      <c r="D10" t="s">
        <v>33</v>
      </c>
      <c r="E10">
        <v>52</v>
      </c>
      <c r="F10">
        <f>((Tabela1[[#This Row],[Historico]]*1)/E9)-100%</f>
        <v>-0.62318840579710144</v>
      </c>
      <c r="G10">
        <f>Tabela1[[#This Row],[Historico]]-(E9)</f>
        <v>-86</v>
      </c>
      <c r="H10" t="s">
        <v>16</v>
      </c>
      <c r="I10">
        <v>47</v>
      </c>
      <c r="J10" t="s">
        <v>17</v>
      </c>
      <c r="K10" t="s">
        <v>40</v>
      </c>
    </row>
    <row r="11" spans="1:11" x14ac:dyDescent="0.25">
      <c r="A11">
        <v>2005</v>
      </c>
      <c r="B11">
        <v>0</v>
      </c>
      <c r="C11" t="s">
        <v>13</v>
      </c>
      <c r="D11" t="s">
        <v>33</v>
      </c>
      <c r="E11">
        <v>96</v>
      </c>
      <c r="F11">
        <f>((Tabela1[[#This Row],[Historico]]*1)/E10)-100%</f>
        <v>0.84615384615384626</v>
      </c>
      <c r="G11">
        <f>Tabela1[[#This Row],[Historico]]-(E10)</f>
        <v>44</v>
      </c>
      <c r="H11" t="s">
        <v>16</v>
      </c>
      <c r="I11">
        <v>52</v>
      </c>
      <c r="J11" t="s">
        <v>17</v>
      </c>
      <c r="K11" t="s">
        <v>40</v>
      </c>
    </row>
    <row r="12" spans="1:11" x14ac:dyDescent="0.25">
      <c r="A12">
        <v>2006</v>
      </c>
      <c r="B12">
        <v>0</v>
      </c>
      <c r="C12" t="s">
        <v>13</v>
      </c>
      <c r="D12" t="s">
        <v>34</v>
      </c>
      <c r="E12">
        <v>228</v>
      </c>
      <c r="F12">
        <f>((Tabela1[[#This Row],[Historico]]*1)/E11)-100%</f>
        <v>1.375</v>
      </c>
      <c r="G12">
        <f>Tabela1[[#This Row],[Historico]]-(E11)</f>
        <v>132</v>
      </c>
      <c r="H12" t="s">
        <v>37</v>
      </c>
      <c r="I12">
        <v>4</v>
      </c>
      <c r="J12" t="s">
        <v>17</v>
      </c>
      <c r="K12" t="s">
        <v>40</v>
      </c>
    </row>
    <row r="13" spans="1:11" x14ac:dyDescent="0.25">
      <c r="A13">
        <v>2007</v>
      </c>
      <c r="B13">
        <v>0</v>
      </c>
      <c r="C13" t="s">
        <v>13</v>
      </c>
      <c r="D13" t="s">
        <v>35</v>
      </c>
      <c r="E13">
        <v>332</v>
      </c>
      <c r="F13">
        <f>((Tabela1[[#This Row],[Historico]]*1)/E12)-100%</f>
        <v>0.45614035087719307</v>
      </c>
      <c r="G13">
        <f>Tabela1[[#This Row],[Historico]]-(E12)</f>
        <v>104</v>
      </c>
      <c r="H13" t="s">
        <v>37</v>
      </c>
      <c r="I13">
        <v>4</v>
      </c>
      <c r="J13" t="s">
        <v>17</v>
      </c>
      <c r="K13" t="s">
        <v>40</v>
      </c>
    </row>
    <row r="14" spans="1:11" x14ac:dyDescent="0.25">
      <c r="A14">
        <v>2008</v>
      </c>
      <c r="B14">
        <v>0</v>
      </c>
      <c r="C14" t="s">
        <v>13</v>
      </c>
      <c r="D14" t="s">
        <v>19</v>
      </c>
      <c r="E14">
        <v>1178</v>
      </c>
      <c r="F14">
        <f>((Tabela1[[#This Row],[Historico]]*1)/E13)-100%</f>
        <v>2.5481927710843375</v>
      </c>
      <c r="G14">
        <f>Tabela1[[#This Row],[Historico]]-(E13)</f>
        <v>846</v>
      </c>
      <c r="H14" t="s">
        <v>16</v>
      </c>
      <c r="J14" t="s">
        <v>17</v>
      </c>
      <c r="K14" t="s">
        <v>40</v>
      </c>
    </row>
    <row r="15" spans="1:11" x14ac:dyDescent="0.25">
      <c r="A15">
        <v>2009</v>
      </c>
      <c r="B15">
        <v>0</v>
      </c>
      <c r="C15" t="s">
        <v>13</v>
      </c>
      <c r="D15" t="s">
        <v>19</v>
      </c>
      <c r="E15">
        <v>750</v>
      </c>
      <c r="F15">
        <f>((Tabela1[[#This Row],[Historico]]*1)/E14)-100%</f>
        <v>-0.36332767402376909</v>
      </c>
      <c r="G15">
        <f>Tabela1[[#This Row],[Historico]]-(E14)</f>
        <v>-428</v>
      </c>
      <c r="H15" t="s">
        <v>16</v>
      </c>
      <c r="J15" t="s">
        <v>17</v>
      </c>
      <c r="K15" t="s">
        <v>40</v>
      </c>
    </row>
    <row r="16" spans="1:11" x14ac:dyDescent="0.25">
      <c r="A16">
        <v>2010</v>
      </c>
      <c r="B16">
        <v>25.8</v>
      </c>
      <c r="C16" t="s">
        <v>13</v>
      </c>
      <c r="D16" t="s">
        <v>19</v>
      </c>
      <c r="E16">
        <v>774</v>
      </c>
      <c r="F16">
        <f>((Tabela1[[#This Row],[Historico]]*1)/E15)-100%</f>
        <v>3.2000000000000028E-2</v>
      </c>
      <c r="G16">
        <f>Tabela1[[#This Row],[Historico]]-(E15)</f>
        <v>24</v>
      </c>
      <c r="H16" t="s">
        <v>16</v>
      </c>
      <c r="J16" t="s">
        <v>17</v>
      </c>
      <c r="K16" t="s">
        <v>18</v>
      </c>
    </row>
    <row r="17" spans="1:11" x14ac:dyDescent="0.25">
      <c r="A17">
        <v>2011</v>
      </c>
      <c r="B17">
        <v>28.3</v>
      </c>
      <c r="C17" t="s">
        <v>14</v>
      </c>
      <c r="D17" t="s">
        <v>20</v>
      </c>
      <c r="E17">
        <v>604</v>
      </c>
      <c r="F17">
        <f>((Tabela1[[#This Row],[Historico]]*1)/E16)-100%</f>
        <v>-0.21963824289405687</v>
      </c>
      <c r="G17">
        <f>Tabela1[[#This Row],[Historico]]-(E16)</f>
        <v>-170</v>
      </c>
      <c r="H17" t="s">
        <v>16</v>
      </c>
      <c r="J17" t="s">
        <v>17</v>
      </c>
      <c r="K17" t="s">
        <v>40</v>
      </c>
    </row>
    <row r="18" spans="1:11" x14ac:dyDescent="0.25">
      <c r="A18">
        <v>2012</v>
      </c>
      <c r="B18">
        <v>30.1</v>
      </c>
      <c r="C18" t="s">
        <v>14</v>
      </c>
      <c r="D18" t="s">
        <v>20</v>
      </c>
      <c r="E18">
        <v>390</v>
      </c>
      <c r="F18">
        <f>((Tabela1[[#This Row],[Historico]]*1)/E17)-100%</f>
        <v>-0.35430463576158944</v>
      </c>
      <c r="G18">
        <f>Tabela1[[#This Row],[Historico]]-(E17)</f>
        <v>-214</v>
      </c>
      <c r="H18" t="s">
        <v>16</v>
      </c>
      <c r="I18">
        <v>31</v>
      </c>
      <c r="J18" t="s">
        <v>17</v>
      </c>
      <c r="K18" t="s">
        <v>40</v>
      </c>
    </row>
    <row r="19" spans="1:11" x14ac:dyDescent="0.25">
      <c r="A19">
        <v>2013</v>
      </c>
      <c r="B19">
        <v>32.4</v>
      </c>
      <c r="C19" t="s">
        <v>14</v>
      </c>
      <c r="D19" t="s">
        <v>20</v>
      </c>
      <c r="E19">
        <v>1284</v>
      </c>
      <c r="F19">
        <f>((Tabela1[[#This Row],[Historico]]*1)/E18)-100%</f>
        <v>2.2923076923076922</v>
      </c>
      <c r="G19">
        <f>Tabela1[[#This Row],[Historico]]-(E18)</f>
        <v>894</v>
      </c>
      <c r="H19" t="s">
        <v>16</v>
      </c>
      <c r="J19" t="s">
        <v>17</v>
      </c>
      <c r="K19" t="s">
        <v>40</v>
      </c>
    </row>
    <row r="20" spans="1:11" x14ac:dyDescent="0.25">
      <c r="A20">
        <v>2014</v>
      </c>
      <c r="B20">
        <v>35</v>
      </c>
      <c r="C20" t="s">
        <v>14</v>
      </c>
      <c r="D20" t="s">
        <v>36</v>
      </c>
      <c r="E20">
        <v>916</v>
      </c>
      <c r="F20">
        <f>((Tabela1[[#This Row],[Historico]]*1)/E19)-100%</f>
        <v>-0.28660436137071654</v>
      </c>
      <c r="G20">
        <f>Tabela1[[#This Row],[Historico]]-(E19)</f>
        <v>-368</v>
      </c>
      <c r="H20" t="s">
        <v>16</v>
      </c>
      <c r="J20" t="s">
        <v>17</v>
      </c>
      <c r="K20" t="s">
        <v>40</v>
      </c>
    </row>
    <row r="21" spans="1:11" x14ac:dyDescent="0.25">
      <c r="A21">
        <v>2015</v>
      </c>
      <c r="B21">
        <v>33.700000000000003</v>
      </c>
      <c r="C21" t="s">
        <v>14</v>
      </c>
      <c r="D21" t="s">
        <v>21</v>
      </c>
      <c r="E21">
        <v>1860</v>
      </c>
      <c r="F21">
        <f>((Tabela1[[#This Row],[Historico]]*1)/E20)-100%</f>
        <v>1.0305676855895198</v>
      </c>
      <c r="G21">
        <f>Tabela1[[#This Row],[Historico]]-(E20)</f>
        <v>944</v>
      </c>
      <c r="H21" t="s">
        <v>16</v>
      </c>
      <c r="I21">
        <v>85</v>
      </c>
      <c r="J21" t="s">
        <v>17</v>
      </c>
      <c r="K21" t="s">
        <v>18</v>
      </c>
    </row>
    <row r="22" spans="1:11" x14ac:dyDescent="0.25">
      <c r="A22">
        <v>2016</v>
      </c>
      <c r="B22">
        <v>34.5</v>
      </c>
      <c r="C22" t="s">
        <v>11</v>
      </c>
      <c r="D22" t="s">
        <v>22</v>
      </c>
      <c r="E22">
        <v>1706</v>
      </c>
      <c r="F22">
        <f>((Tabela1[[#This Row],[Historico]]*1)/E21)-100%</f>
        <v>-8.2795698924731154E-2</v>
      </c>
      <c r="G22">
        <f>Tabela1[[#This Row],[Historico]]-(E21)</f>
        <v>-154</v>
      </c>
      <c r="H22" t="s">
        <v>16</v>
      </c>
      <c r="I22">
        <v>79</v>
      </c>
      <c r="J22" t="s">
        <v>17</v>
      </c>
      <c r="K22" t="s">
        <v>18</v>
      </c>
    </row>
    <row r="23" spans="1:11" x14ac:dyDescent="0.25">
      <c r="A23">
        <v>2017</v>
      </c>
      <c r="B23">
        <v>36.200000000000003</v>
      </c>
      <c r="C23" t="s">
        <v>11</v>
      </c>
      <c r="D23" t="s">
        <v>22</v>
      </c>
      <c r="E23">
        <v>420</v>
      </c>
      <c r="F23">
        <f>((Tabela1[[#This Row],[Historico]]*1)/E22)-100%</f>
        <v>-0.75381008206330602</v>
      </c>
      <c r="G23">
        <f>Tabela1[[#This Row],[Historico]]-(E22)</f>
        <v>-1286</v>
      </c>
      <c r="H23" t="s">
        <v>16</v>
      </c>
      <c r="I23">
        <v>63</v>
      </c>
      <c r="J23" t="s">
        <v>17</v>
      </c>
      <c r="K23" t="s">
        <v>40</v>
      </c>
    </row>
    <row r="24" spans="1:11" x14ac:dyDescent="0.25">
      <c r="A24">
        <v>2018</v>
      </c>
      <c r="B24">
        <v>38.1</v>
      </c>
      <c r="C24" t="s">
        <v>11</v>
      </c>
      <c r="D24" t="s">
        <v>23</v>
      </c>
      <c r="E24">
        <v>478</v>
      </c>
      <c r="F24">
        <f>((Tabela1[[#This Row],[Historico]]*1)/E23)-100%</f>
        <v>0.13809523809523805</v>
      </c>
      <c r="G24">
        <f>Tabela1[[#This Row],[Historico]]-(E23)</f>
        <v>58</v>
      </c>
      <c r="H24" t="s">
        <v>37</v>
      </c>
      <c r="I24">
        <v>78</v>
      </c>
      <c r="J24" t="s">
        <v>17</v>
      </c>
      <c r="K24" t="s">
        <v>40</v>
      </c>
    </row>
    <row r="25" spans="1:11" x14ac:dyDescent="0.25">
      <c r="A25">
        <v>2019</v>
      </c>
      <c r="B25">
        <v>40.5</v>
      </c>
      <c r="C25" t="s">
        <v>10</v>
      </c>
      <c r="D25" t="s">
        <v>24</v>
      </c>
      <c r="E25">
        <v>1804</v>
      </c>
      <c r="F25">
        <f>((Tabela1[[#This Row],[Historico]]*1)/E24)-100%</f>
        <v>2.7740585774058579</v>
      </c>
      <c r="G25">
        <f>Tabela1[[#This Row],[Historico]]-(E24)</f>
        <v>1326</v>
      </c>
      <c r="H25" t="s">
        <v>16</v>
      </c>
      <c r="I25">
        <v>79</v>
      </c>
      <c r="J25" t="s">
        <v>17</v>
      </c>
      <c r="K25" t="s">
        <v>18</v>
      </c>
    </row>
    <row r="26" spans="1:11" x14ac:dyDescent="0.25">
      <c r="A26">
        <v>2020</v>
      </c>
      <c r="B26">
        <v>42.3</v>
      </c>
      <c r="C26" t="s">
        <v>10</v>
      </c>
      <c r="D26" t="s">
        <v>25</v>
      </c>
      <c r="E26">
        <v>1370</v>
      </c>
      <c r="F26">
        <f>((Tabela1[[#This Row],[Historico]]*1)/E25)-100%</f>
        <v>-0.24057649667405767</v>
      </c>
      <c r="G26">
        <f>Tabela1[[#This Row],[Historico]]-(E25)</f>
        <v>-434</v>
      </c>
      <c r="H26" t="s">
        <v>16</v>
      </c>
      <c r="I26">
        <v>79</v>
      </c>
      <c r="J26" t="s">
        <v>17</v>
      </c>
      <c r="K26" t="s">
        <v>18</v>
      </c>
    </row>
    <row r="27" spans="1:11" x14ac:dyDescent="0.25">
      <c r="A27">
        <v>2021</v>
      </c>
      <c r="B27">
        <v>45.1</v>
      </c>
      <c r="C27" t="s">
        <v>10</v>
      </c>
      <c r="D27" t="s">
        <v>26</v>
      </c>
      <c r="E27">
        <v>808</v>
      </c>
      <c r="F27">
        <f>((Tabela1[[#This Row],[Historico]]*1)/E26)-100%</f>
        <v>-0.41021897810218977</v>
      </c>
      <c r="G27">
        <f>Tabela1[[#This Row],[Historico]]-(E26)</f>
        <v>-562</v>
      </c>
      <c r="H27" t="s">
        <v>16</v>
      </c>
      <c r="I27">
        <v>52</v>
      </c>
      <c r="J27" t="s">
        <v>17</v>
      </c>
      <c r="K27" t="s">
        <v>40</v>
      </c>
    </row>
    <row r="28" spans="1:11" x14ac:dyDescent="0.25">
      <c r="A28">
        <v>2022</v>
      </c>
      <c r="B28">
        <v>47.8</v>
      </c>
      <c r="C28" t="s">
        <v>10</v>
      </c>
      <c r="D28" t="s">
        <v>27</v>
      </c>
      <c r="E28">
        <v>2558</v>
      </c>
      <c r="F28">
        <f>((Tabela1[[#This Row],[Historico]]*1)/E27)-100%</f>
        <v>2.1658415841584158</v>
      </c>
      <c r="G28">
        <f>Tabela1[[#This Row],[Historico]]-(E27)</f>
        <v>1750</v>
      </c>
      <c r="H28" t="s">
        <v>16</v>
      </c>
      <c r="I28">
        <v>78</v>
      </c>
      <c r="J28" t="s">
        <v>17</v>
      </c>
      <c r="K28" t="s">
        <v>18</v>
      </c>
    </row>
    <row r="29" spans="1:11" x14ac:dyDescent="0.25">
      <c r="A29">
        <v>2023</v>
      </c>
      <c r="B29">
        <v>50.2</v>
      </c>
      <c r="C29" t="s">
        <v>10</v>
      </c>
      <c r="D29" t="s">
        <v>15</v>
      </c>
      <c r="E29">
        <v>2644</v>
      </c>
      <c r="F29" t="s">
        <v>16</v>
      </c>
      <c r="G29">
        <v>84</v>
      </c>
      <c r="H29" t="s">
        <v>16</v>
      </c>
      <c r="I29">
        <v>84</v>
      </c>
      <c r="J29" t="s">
        <v>17</v>
      </c>
      <c r="K29" t="s">
        <v>18</v>
      </c>
    </row>
    <row r="30" spans="1:11" x14ac:dyDescent="0.25">
      <c r="A30" t="s">
        <v>42</v>
      </c>
      <c r="B30" t="s">
        <v>2</v>
      </c>
      <c r="F30" t="e">
        <f>Tabela1[[#This Row],[Historico]]-Tabela1[[#Headers],[Historico]]</f>
        <v>#VALUE!</v>
      </c>
      <c r="G30">
        <f>Tabela1[[#This Row],[Historico]]-(E29)</f>
        <v>-2644</v>
      </c>
    </row>
    <row r="31" spans="1:11" x14ac:dyDescent="0.25">
      <c r="B31" t="str">
        <f>SUBTOTAL(109,Tabela1[Historico]) &amp; " Pessoas"</f>
        <v>21052 Pessoas</v>
      </c>
    </row>
    <row r="32" spans="1:11" x14ac:dyDescent="0.25">
      <c r="A32" t="e" cm="1" vm="1">
        <f t="array" aca="1" ref="A32" ca="1">SUBTOTAL(E2:E29,k)</f>
        <v>#VALUE!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Nicolas Vieira</cp:lastModifiedBy>
  <dcterms:created xsi:type="dcterms:W3CDTF">2025-04-11T16:58:17Z</dcterms:created>
  <dcterms:modified xsi:type="dcterms:W3CDTF">2025-04-16T13:26:54Z</dcterms:modified>
</cp:coreProperties>
</file>