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Excel Students Grade project\"/>
    </mc:Choice>
  </mc:AlternateContent>
  <xr:revisionPtr revIDLastSave="0" documentId="8_{ADA3792F-F8BF-4D73-A3F6-692811B32202}" xr6:coauthVersionLast="47" xr6:coauthVersionMax="47" xr10:uidLastSave="{00000000-0000-0000-0000-000000000000}"/>
  <bookViews>
    <workbookView xWindow="216" yWindow="48" windowWidth="23040" windowHeight="12960" xr2:uid="{00000000-000D-0000-FFFF-FFFF00000000}"/>
  </bookViews>
  <sheets>
    <sheet name="Visual" sheetId="6" r:id="rId1"/>
    <sheet name="Students grade " sheetId="1" r:id="rId2"/>
    <sheet name="Chart Data" sheetId="4" r:id="rId3"/>
    <sheet name="Interactive Grades " sheetId="3" r:id="rId4"/>
    <sheet name="Student’s Recommendation " sheetId="2" r:id="rId5"/>
  </sheets>
  <calcPr calcId="191028"/>
  <pivotCaches>
    <pivotCache cacheId="1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2" i="4"/>
  <c r="K3" i="1"/>
  <c r="K4" i="1"/>
  <c r="K5" i="1"/>
  <c r="K6" i="1"/>
  <c r="K7" i="1"/>
  <c r="K8" i="1"/>
  <c r="K9" i="1"/>
  <c r="K10" i="1"/>
  <c r="K11" i="1"/>
  <c r="K2" i="1"/>
  <c r="I2" i="1"/>
  <c r="I3" i="1"/>
  <c r="I4" i="1"/>
  <c r="I5" i="1"/>
  <c r="I6" i="1"/>
  <c r="I7" i="1"/>
  <c r="I8" i="1"/>
  <c r="I9" i="1"/>
  <c r="I10" i="1"/>
  <c r="I11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2" i="1"/>
  <c r="G2" i="1"/>
  <c r="H2" i="1"/>
  <c r="H3" i="1"/>
  <c r="H4" i="1"/>
  <c r="H5" i="1"/>
  <c r="H6" i="1"/>
  <c r="H7" i="1"/>
  <c r="H8" i="1"/>
  <c r="H9" i="1"/>
  <c r="H10" i="1"/>
  <c r="H11" i="1"/>
  <c r="J4" i="1"/>
  <c r="J2" i="1"/>
  <c r="B24" i="1"/>
  <c r="B25" i="1"/>
  <c r="B23" i="1"/>
  <c r="B21" i="1"/>
  <c r="B22" i="1"/>
  <c r="B20" i="1"/>
</calcChain>
</file>

<file path=xl/sharedStrings.xml><?xml version="1.0" encoding="utf-8"?>
<sst xmlns="http://schemas.openxmlformats.org/spreadsheetml/2006/main" count="72" uniqueCount="43">
  <si>
    <t>StudentName</t>
  </si>
  <si>
    <t>Quiz1</t>
  </si>
  <si>
    <t>Quiz2</t>
  </si>
  <si>
    <t>Midterm</t>
  </si>
  <si>
    <t>Final</t>
  </si>
  <si>
    <t>Average score</t>
  </si>
  <si>
    <t>FinalGrade</t>
  </si>
  <si>
    <t>Status</t>
  </si>
  <si>
    <t>Sarah</t>
  </si>
  <si>
    <t>Michael</t>
  </si>
  <si>
    <t>Emily</t>
  </si>
  <si>
    <t>Alex</t>
  </si>
  <si>
    <t xml:space="preserve">Grades breakdown </t>
  </si>
  <si>
    <t>A</t>
  </si>
  <si>
    <t>B</t>
  </si>
  <si>
    <t>C</t>
  </si>
  <si>
    <t>D</t>
  </si>
  <si>
    <t>E</t>
  </si>
  <si>
    <t>F</t>
  </si>
  <si>
    <t>Total Score by Fail</t>
  </si>
  <si>
    <t>Total Score by Pass</t>
  </si>
  <si>
    <t>Recommendation</t>
  </si>
  <si>
    <t>Grade</t>
  </si>
  <si>
    <t>"Excellent-ready for advanced course "</t>
  </si>
  <si>
    <t>"Good-ready for next level"</t>
  </si>
  <si>
    <t>"Average-consider extra practice "</t>
  </si>
  <si>
    <t>"Needs improvement- extra help required "</t>
  </si>
  <si>
    <t>"Fail-recommended retaking the course "</t>
  </si>
  <si>
    <t xml:space="preserve">Olivia </t>
  </si>
  <si>
    <t>Liam</t>
  </si>
  <si>
    <t>Noah</t>
  </si>
  <si>
    <t>Eva</t>
  </si>
  <si>
    <t>Ethan</t>
  </si>
  <si>
    <t>Sophia</t>
  </si>
  <si>
    <t>Minimum_score</t>
  </si>
  <si>
    <t>New Grade Score</t>
  </si>
  <si>
    <t>Row Labels</t>
  </si>
  <si>
    <t>Grand Total</t>
  </si>
  <si>
    <t>Sum of Quiz1</t>
  </si>
  <si>
    <t>Sum of Quiz2</t>
  </si>
  <si>
    <t>Sum of Midterm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</si>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</sst>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Student Grade Breakdown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57480737613114"/>
          <c:y val="0.16245370370370371"/>
          <c:w val="0.87258675998833468"/>
          <c:h val="0.66938283756197148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F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B-59FD-443E-8919-CC090CFAE2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0808808"/>
        <c:axId val="700811688"/>
      </c:barChart>
      <c:catAx>
        <c:axId val="700808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811688"/>
        <c:crosses val="autoZero"/>
        <c:auto val="1"/>
        <c:lblAlgn val="ctr"/>
        <c:lblOffset val="100"/>
        <c:noMultiLvlLbl val="0"/>
      </c:catAx>
      <c:valAx>
        <c:axId val="70081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80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175260</xdr:rowOff>
    </xdr:from>
    <xdr:to>
      <xdr:col>13</xdr:col>
      <xdr:colOff>45720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DFE71-BF85-71F6-A733-CBD427D31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22.989263657408" createdVersion="8" refreshedVersion="8" minRefreshableVersion="3" recordCount="10" xr:uid="{173C422C-A3DC-4F57-864C-F11C4A972C5C}">
  <cacheSource type="worksheet">
    <worksheetSource ref="A1:K11" sheet="Students grade "/>
  </cacheSource>
  <cacheFields count="11">
    <cacheField name="StudentName" numFmtId="0">
      <sharedItems count="10">
        <s v="Sarah"/>
        <s v="Michael"/>
        <s v="Emily"/>
        <s v="Alex"/>
        <s v="Olivia "/>
        <s v="Liam"/>
        <s v="Noah"/>
        <s v="Eva"/>
        <s v="Ethan"/>
        <s v="Sophia"/>
      </sharedItems>
    </cacheField>
    <cacheField name="Quiz1" numFmtId="0">
      <sharedItems containsSemiMixedTypes="0" containsString="0" containsNumber="1" containsInteger="1" minValue="40" maxValue="95"/>
    </cacheField>
    <cacheField name="Quiz2" numFmtId="0">
      <sharedItems containsSemiMixedTypes="0" containsString="0" containsNumber="1" containsInteger="1" minValue="45" maxValue="93"/>
    </cacheField>
    <cacheField name="Midterm" numFmtId="0">
      <sharedItems containsSemiMixedTypes="0" containsString="0" containsNumber="1" containsInteger="1" minValue="42" maxValue="97"/>
    </cacheField>
    <cacheField name="Final" numFmtId="0">
      <sharedItems containsSemiMixedTypes="0" containsString="0" containsNumber="1" containsInteger="1" minValue="41" maxValue="96"/>
    </cacheField>
    <cacheField name="Average score" numFmtId="0">
      <sharedItems containsSemiMixedTypes="0" containsString="0" containsNumber="1" minValue="42.5" maxValue="94" count="10">
        <n v="88.5"/>
        <n v="77.5"/>
        <n v="91.5"/>
        <n v="63.5"/>
        <n v="94"/>
        <n v="86.5"/>
        <n v="71"/>
        <n v="59"/>
        <n v="52.5"/>
        <n v="42.5"/>
      </sharedItems>
    </cacheField>
    <cacheField name="FinalGrade" numFmtId="0">
      <sharedItems count="5">
        <s v="B"/>
        <s v="C"/>
        <s v="A"/>
        <s v="D"/>
        <s v="F"/>
      </sharedItems>
    </cacheField>
    <cacheField name="Status" numFmtId="0">
      <sharedItems count="2">
        <s v="Pass"/>
        <s v="Fail"/>
      </sharedItems>
    </cacheField>
    <cacheField name="Recommendation" numFmtId="0">
      <sharedItems/>
    </cacheField>
    <cacheField name="Total Score by Pass" numFmtId="0">
      <sharedItems containsBlank="1" containsMixedTypes="1" containsNumber="1" minValue="217.5" maxValue="509" count="4">
        <n v="509"/>
        <s v="Total Score by Fail"/>
        <n v="217.5"/>
        <m/>
      </sharedItems>
    </cacheField>
    <cacheField name="New Grade Score" numFmtId="0">
      <sharedItems count="5">
        <s v="B"/>
        <s v="C"/>
        <s v="A"/>
        <s v="D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85"/>
    <n v="92"/>
    <n v="88"/>
    <n v="95"/>
    <x v="0"/>
    <x v="0"/>
    <x v="0"/>
    <s v="&quot;Good-ready for next level&quot;"/>
    <x v="0"/>
    <x v="0"/>
  </r>
  <r>
    <x v="1"/>
    <n v="75"/>
    <n v="80"/>
    <n v="78"/>
    <n v="85"/>
    <x v="1"/>
    <x v="1"/>
    <x v="0"/>
    <s v="&quot;Average-consider extra practice &quot;"/>
    <x v="1"/>
    <x v="1"/>
  </r>
  <r>
    <x v="2"/>
    <n v="95"/>
    <n v="88"/>
    <n v="90"/>
    <n v="92"/>
    <x v="2"/>
    <x v="2"/>
    <x v="0"/>
    <s v="&quot;Excellent-ready for advanced course &quot;"/>
    <x v="2"/>
    <x v="2"/>
  </r>
  <r>
    <x v="3"/>
    <n v="62"/>
    <n v="65"/>
    <n v="70"/>
    <n v="75"/>
    <x v="3"/>
    <x v="3"/>
    <x v="1"/>
    <s v="&quot;Needs improvement- extra help required &quot;"/>
    <x v="3"/>
    <x v="3"/>
  </r>
  <r>
    <x v="4"/>
    <n v="95"/>
    <n v="93"/>
    <n v="97"/>
    <n v="96"/>
    <x v="4"/>
    <x v="2"/>
    <x v="0"/>
    <s v="&quot;Excellent-ready for advanced course &quot;"/>
    <x v="3"/>
    <x v="2"/>
  </r>
  <r>
    <x v="5"/>
    <n v="88"/>
    <n v="85"/>
    <n v="90"/>
    <n v="89"/>
    <x v="5"/>
    <x v="0"/>
    <x v="0"/>
    <s v="&quot;Good-ready for next level&quot;"/>
    <x v="3"/>
    <x v="0"/>
  </r>
  <r>
    <x v="6"/>
    <n v="72"/>
    <n v="70"/>
    <n v="74"/>
    <n v="73"/>
    <x v="6"/>
    <x v="1"/>
    <x v="0"/>
    <s v="&quot;Average-consider extra practice &quot;"/>
    <x v="3"/>
    <x v="1"/>
  </r>
  <r>
    <x v="7"/>
    <n v="60"/>
    <n v="58"/>
    <n v="62"/>
    <n v="61"/>
    <x v="7"/>
    <x v="4"/>
    <x v="1"/>
    <s v="&quot;Fail-recommended retaking the course &quot;"/>
    <x v="3"/>
    <x v="4"/>
  </r>
  <r>
    <x v="8"/>
    <n v="55"/>
    <n v="50"/>
    <n v="52"/>
    <n v="55"/>
    <x v="8"/>
    <x v="4"/>
    <x v="1"/>
    <s v="&quot;Fail-recommended retaking the course &quot;"/>
    <x v="3"/>
    <x v="4"/>
  </r>
  <r>
    <x v="9"/>
    <n v="40"/>
    <n v="45"/>
    <n v="42"/>
    <n v="41"/>
    <x v="9"/>
    <x v="4"/>
    <x v="1"/>
    <s v="&quot;Fail-recommended retaking the course &quot;"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F13D8-FF71-49D4-A7BE-A1171A45F47A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0" firstDataRow="1" firstDataCol="1"/>
  <pivotFields count="11">
    <pivotField axis="axisRow" showAll="0">
      <items count="11">
        <item x="3"/>
        <item x="2"/>
        <item x="8"/>
        <item x="7"/>
        <item x="5"/>
        <item x="1"/>
        <item x="6"/>
        <item x="4"/>
        <item x="0"/>
        <item x="9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6">
        <item sd="0" x="2"/>
        <item sd="0" x="0"/>
        <item sd="0" x="1"/>
        <item sd="0" x="3"/>
        <item sd="0" x="4"/>
        <item t="default" sd="0"/>
      </items>
    </pivotField>
  </pivotFields>
  <rowFields count="3">
    <field x="7"/>
    <field x="10"/>
    <field x="0"/>
  </rowFields>
  <rowItems count="8">
    <i>
      <x/>
    </i>
    <i r="1">
      <x v="3"/>
    </i>
    <i r="1">
      <x v="4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iz1" fld="1" baseField="0" baseItem="0"/>
    <dataField name="Sum of Quiz2" fld="2" baseField="0" baseItem="0"/>
    <dataField name="Sum of Midterm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A456-BD00-4B89-A199-42362F244C7B}">
  <dimension ref="A3:D11"/>
  <sheetViews>
    <sheetView tabSelected="1" workbookViewId="0">
      <selection activeCell="Q12" sqref="Q12"/>
    </sheetView>
  </sheetViews>
  <sheetFormatPr defaultRowHeight="14.4" x14ac:dyDescent="0.3"/>
  <cols>
    <col min="1" max="1" width="12.44140625" bestFit="1" customWidth="1"/>
    <col min="2" max="3" width="11.77734375" bestFit="1" customWidth="1"/>
    <col min="4" max="4" width="14.21875" bestFit="1" customWidth="1"/>
    <col min="6" max="6" width="12.44140625" bestFit="1" customWidth="1"/>
    <col min="7" max="7" width="22.6640625" bestFit="1" customWidth="1"/>
    <col min="8" max="9" width="5.6640625" bestFit="1" customWidth="1"/>
    <col min="10" max="10" width="3.88671875" bestFit="1" customWidth="1"/>
    <col min="11" max="11" width="5.109375" bestFit="1" customWidth="1"/>
    <col min="12" max="12" width="7.5546875" bestFit="1" customWidth="1"/>
    <col min="13" max="13" width="5.33203125" bestFit="1" customWidth="1"/>
    <col min="14" max="14" width="6.21875" bestFit="1" customWidth="1"/>
    <col min="15" max="15" width="5.77734375" bestFit="1" customWidth="1"/>
    <col min="16" max="16" width="6.77734375" bestFit="1" customWidth="1"/>
    <col min="17" max="17" width="10.5546875" bestFit="1" customWidth="1"/>
  </cols>
  <sheetData>
    <row r="3" spans="1:4" x14ac:dyDescent="0.3">
      <c r="A3" s="1" t="s">
        <v>36</v>
      </c>
      <c r="B3" t="s">
        <v>38</v>
      </c>
      <c r="C3" t="s">
        <v>39</v>
      </c>
      <c r="D3" t="s">
        <v>40</v>
      </c>
    </row>
    <row r="4" spans="1:4" x14ac:dyDescent="0.3">
      <c r="A4" s="2" t="s">
        <v>41</v>
      </c>
      <c r="B4">
        <v>217</v>
      </c>
      <c r="C4">
        <v>218</v>
      </c>
      <c r="D4">
        <v>226</v>
      </c>
    </row>
    <row r="5" spans="1:4" x14ac:dyDescent="0.3">
      <c r="A5" s="3" t="s">
        <v>16</v>
      </c>
      <c r="B5">
        <v>62</v>
      </c>
      <c r="C5">
        <v>65</v>
      </c>
      <c r="D5">
        <v>70</v>
      </c>
    </row>
    <row r="6" spans="1:4" x14ac:dyDescent="0.3">
      <c r="A6" s="3" t="s">
        <v>18</v>
      </c>
      <c r="B6">
        <v>155</v>
      </c>
      <c r="C6">
        <v>153</v>
      </c>
      <c r="D6">
        <v>156</v>
      </c>
    </row>
    <row r="7" spans="1:4" x14ac:dyDescent="0.3">
      <c r="A7" s="2" t="s">
        <v>42</v>
      </c>
      <c r="B7">
        <v>510</v>
      </c>
      <c r="C7">
        <v>508</v>
      </c>
      <c r="D7">
        <v>517</v>
      </c>
    </row>
    <row r="8" spans="1:4" x14ac:dyDescent="0.3">
      <c r="A8" s="3" t="s">
        <v>13</v>
      </c>
      <c r="B8">
        <v>190</v>
      </c>
      <c r="C8">
        <v>181</v>
      </c>
      <c r="D8">
        <v>187</v>
      </c>
    </row>
    <row r="9" spans="1:4" x14ac:dyDescent="0.3">
      <c r="A9" s="3" t="s">
        <v>14</v>
      </c>
      <c r="B9">
        <v>173</v>
      </c>
      <c r="C9">
        <v>177</v>
      </c>
      <c r="D9">
        <v>178</v>
      </c>
    </row>
    <row r="10" spans="1:4" x14ac:dyDescent="0.3">
      <c r="A10" s="3" t="s">
        <v>15</v>
      </c>
      <c r="B10">
        <v>147</v>
      </c>
      <c r="C10">
        <v>150</v>
      </c>
      <c r="D10">
        <v>152</v>
      </c>
    </row>
    <row r="11" spans="1:4" x14ac:dyDescent="0.3">
      <c r="A11" s="2" t="s">
        <v>37</v>
      </c>
      <c r="B11">
        <v>727</v>
      </c>
      <c r="C11">
        <v>726</v>
      </c>
      <c r="D11">
        <v>743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6984-94A9-6743-96E3-17F47083B0B0}">
  <dimension ref="A1:K25"/>
  <sheetViews>
    <sheetView zoomScaleNormal="100" zoomScaleSheetLayoutView="100" workbookViewId="0">
      <selection activeCell="I17" sqref="I17"/>
    </sheetView>
  </sheetViews>
  <sheetFormatPr defaultRowHeight="14.4" x14ac:dyDescent="0.3"/>
  <cols>
    <col min="1" max="1" width="12" customWidth="1"/>
    <col min="2" max="2" width="4.88671875" customWidth="1"/>
    <col min="3" max="3" width="5.5546875" customWidth="1"/>
    <col min="6" max="6" width="12.33203125" bestFit="1" customWidth="1"/>
    <col min="9" max="9" width="35.5546875" bestFit="1" customWidth="1"/>
    <col min="10" max="10" width="16.5546875" bestFit="1" customWidth="1"/>
    <col min="11" max="11" width="14.88671875" bestFit="1" customWidth="1"/>
  </cols>
  <sheetData>
    <row r="1" spans="1:11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21</v>
      </c>
      <c r="J1" s="4" t="s">
        <v>20</v>
      </c>
      <c r="K1" s="4" t="s">
        <v>35</v>
      </c>
    </row>
    <row r="2" spans="1:11" x14ac:dyDescent="0.3">
      <c r="A2" t="s">
        <v>8</v>
      </c>
      <c r="B2">
        <v>85</v>
      </c>
      <c r="C2">
        <v>92</v>
      </c>
      <c r="D2">
        <v>88</v>
      </c>
      <c r="E2">
        <v>95</v>
      </c>
      <c r="F2">
        <f>AVERAGE(B2,C2)</f>
        <v>88.5</v>
      </c>
      <c r="G2" t="str">
        <f>IF(F2&gt;=90,"A",IF(F2&gt;=80,"B", IF(F2&gt;=70,"C",IF(F2&gt;=60,"D", "F"))))</f>
        <v>B</v>
      </c>
      <c r="H2" t="str">
        <f>IF(F2&gt;=70,"Pass", "Fail")</f>
        <v>Pass</v>
      </c>
      <c r="I2" t="str">
        <f>VLOOKUP(G2,'Student’s Recommendation '!$A$2:'Student’s Recommendation '!$B$6, 2, FALSE)</f>
        <v>"Good-ready for next level"</v>
      </c>
      <c r="J2">
        <f>SUMIF(H2:H11,"Pass",F2:F11)</f>
        <v>509</v>
      </c>
      <c r="K2" t="str">
        <f>_xlfn.XLOOKUP(F2,'Interactive Grades '!$A$2:$A$6,'Interactive Grades '!$B$2:$B$6, "No Grade Found", -1)</f>
        <v>B</v>
      </c>
    </row>
    <row r="3" spans="1:11" x14ac:dyDescent="0.3">
      <c r="A3" t="s">
        <v>9</v>
      </c>
      <c r="B3">
        <v>75</v>
      </c>
      <c r="C3">
        <v>80</v>
      </c>
      <c r="D3">
        <v>78</v>
      </c>
      <c r="E3">
        <v>85</v>
      </c>
      <c r="F3">
        <f t="shared" ref="F3:F11" si="0">AVERAGE(B3,C3)</f>
        <v>77.5</v>
      </c>
      <c r="G3" t="str">
        <f t="shared" ref="G3:G11" si="1">IF(F3&gt;=90,"A",IF(F3&gt;=80,"B", IF(F3&gt;=70,"C",IF(F3&gt;=60,"D", "F"))))</f>
        <v>C</v>
      </c>
      <c r="H3" t="str">
        <f t="shared" ref="H3:H11" si="2">IF(F3&gt;=70,"Pass", "Fail")</f>
        <v>Pass</v>
      </c>
      <c r="I3" t="str">
        <f>VLOOKUP(G3,'Student’s Recommendation '!$A$2:'Student’s Recommendation '!$B$6, 2, FALSE)</f>
        <v>"Average-consider extra practice "</v>
      </c>
      <c r="J3" t="s">
        <v>19</v>
      </c>
      <c r="K3" t="str">
        <f>_xlfn.XLOOKUP(F3,'Interactive Grades '!$A$2:$A$6,'Interactive Grades '!$B$2:$B$6, "No Grade Found", -1)</f>
        <v>C</v>
      </c>
    </row>
    <row r="4" spans="1:11" x14ac:dyDescent="0.3">
      <c r="A4" t="s">
        <v>10</v>
      </c>
      <c r="B4">
        <v>95</v>
      </c>
      <c r="C4">
        <v>88</v>
      </c>
      <c r="D4">
        <v>90</v>
      </c>
      <c r="E4">
        <v>92</v>
      </c>
      <c r="F4">
        <f t="shared" si="0"/>
        <v>91.5</v>
      </c>
      <c r="G4" t="str">
        <f t="shared" si="1"/>
        <v>A</v>
      </c>
      <c r="H4" t="str">
        <f t="shared" si="2"/>
        <v>Pass</v>
      </c>
      <c r="I4" t="str">
        <f>VLOOKUP(G4,'Student’s Recommendation '!$A$2:'Student’s Recommendation '!$B$6, 2, FALSE)</f>
        <v>"Excellent-ready for advanced course "</v>
      </c>
      <c r="J4">
        <f>SUMIF(H2:H11,"Fail",F2:F11)</f>
        <v>217.5</v>
      </c>
      <c r="K4" t="str">
        <f>_xlfn.XLOOKUP(F4,'Interactive Grades '!$A$2:$A$6,'Interactive Grades '!$B$2:$B$6, "No Grade Found", -1)</f>
        <v>A</v>
      </c>
    </row>
    <row r="5" spans="1:11" x14ac:dyDescent="0.3">
      <c r="A5" t="s">
        <v>11</v>
      </c>
      <c r="B5">
        <v>62</v>
      </c>
      <c r="C5">
        <v>65</v>
      </c>
      <c r="D5">
        <v>70</v>
      </c>
      <c r="E5">
        <v>75</v>
      </c>
      <c r="F5">
        <f t="shared" si="0"/>
        <v>63.5</v>
      </c>
      <c r="G5" t="str">
        <f t="shared" si="1"/>
        <v>D</v>
      </c>
      <c r="H5" t="str">
        <f t="shared" si="2"/>
        <v>Fail</v>
      </c>
      <c r="I5" t="str">
        <f>VLOOKUP(G5,'Student’s Recommendation '!$A$2:'Student’s Recommendation '!$B$6, 2, FALSE)</f>
        <v>"Needs improvement- extra help required "</v>
      </c>
      <c r="K5" t="str">
        <f>_xlfn.XLOOKUP(F5,'Interactive Grades '!$A$2:$A$6,'Interactive Grades '!$B$2:$B$6, "No Grade Found", -1)</f>
        <v>D</v>
      </c>
    </row>
    <row r="6" spans="1:11" x14ac:dyDescent="0.3">
      <c r="A6" t="s">
        <v>28</v>
      </c>
      <c r="B6">
        <v>95</v>
      </c>
      <c r="C6">
        <v>93</v>
      </c>
      <c r="D6">
        <v>97</v>
      </c>
      <c r="E6">
        <v>96</v>
      </c>
      <c r="F6">
        <f t="shared" si="0"/>
        <v>94</v>
      </c>
      <c r="G6" t="str">
        <f t="shared" si="1"/>
        <v>A</v>
      </c>
      <c r="H6" t="str">
        <f t="shared" si="2"/>
        <v>Pass</v>
      </c>
      <c r="I6" t="str">
        <f>VLOOKUP(G6,'Student’s Recommendation '!$A$2:'Student’s Recommendation '!$B$6, 2, FALSE)</f>
        <v>"Excellent-ready for advanced course "</v>
      </c>
      <c r="K6" t="str">
        <f>_xlfn.XLOOKUP(F6,'Interactive Grades '!$A$2:$A$6,'Interactive Grades '!$B$2:$B$6, "No Grade Found", -1)</f>
        <v>A</v>
      </c>
    </row>
    <row r="7" spans="1:11" x14ac:dyDescent="0.3">
      <c r="A7" t="s">
        <v>29</v>
      </c>
      <c r="B7">
        <v>88</v>
      </c>
      <c r="C7">
        <v>85</v>
      </c>
      <c r="D7">
        <v>90</v>
      </c>
      <c r="E7">
        <v>89</v>
      </c>
      <c r="F7">
        <f t="shared" si="0"/>
        <v>86.5</v>
      </c>
      <c r="G7" t="str">
        <f t="shared" si="1"/>
        <v>B</v>
      </c>
      <c r="H7" t="str">
        <f t="shared" si="2"/>
        <v>Pass</v>
      </c>
      <c r="I7" t="str">
        <f>VLOOKUP(G7,'Student’s Recommendation '!$A$2:'Student’s Recommendation '!$B$6, 2, FALSE)</f>
        <v>"Good-ready for next level"</v>
      </c>
      <c r="K7" t="str">
        <f>_xlfn.XLOOKUP(F7,'Interactive Grades '!$A$2:$A$6,'Interactive Grades '!$B$2:$B$6, "No Grade Found", -1)</f>
        <v>B</v>
      </c>
    </row>
    <row r="8" spans="1:11" x14ac:dyDescent="0.3">
      <c r="A8" t="s">
        <v>30</v>
      </c>
      <c r="B8">
        <v>72</v>
      </c>
      <c r="C8">
        <v>70</v>
      </c>
      <c r="D8">
        <v>74</v>
      </c>
      <c r="E8">
        <v>73</v>
      </c>
      <c r="F8">
        <f t="shared" si="0"/>
        <v>71</v>
      </c>
      <c r="G8" t="str">
        <f t="shared" si="1"/>
        <v>C</v>
      </c>
      <c r="H8" t="str">
        <f t="shared" si="2"/>
        <v>Pass</v>
      </c>
      <c r="I8" t="str">
        <f>VLOOKUP(G8,'Student’s Recommendation '!$A$2:'Student’s Recommendation '!$B$6, 2, FALSE)</f>
        <v>"Average-consider extra practice "</v>
      </c>
      <c r="K8" t="str">
        <f>_xlfn.XLOOKUP(F8,'Interactive Grades '!$A$2:$A$6,'Interactive Grades '!$B$2:$B$6, "No Grade Found", -1)</f>
        <v>C</v>
      </c>
    </row>
    <row r="9" spans="1:11" x14ac:dyDescent="0.3">
      <c r="A9" t="s">
        <v>31</v>
      </c>
      <c r="B9">
        <v>60</v>
      </c>
      <c r="C9">
        <v>58</v>
      </c>
      <c r="D9">
        <v>62</v>
      </c>
      <c r="E9">
        <v>61</v>
      </c>
      <c r="F9">
        <f t="shared" si="0"/>
        <v>59</v>
      </c>
      <c r="G9" t="str">
        <f t="shared" si="1"/>
        <v>F</v>
      </c>
      <c r="H9" t="str">
        <f t="shared" si="2"/>
        <v>Fail</v>
      </c>
      <c r="I9" t="str">
        <f>VLOOKUP(G9,'Student’s Recommendation '!$A$2:'Student’s Recommendation '!$B$6, 2, FALSE)</f>
        <v>"Fail-recommended retaking the course "</v>
      </c>
      <c r="K9" t="str">
        <f>_xlfn.XLOOKUP(F9,'Interactive Grades '!$A$2:$A$6,'Interactive Grades '!$B$2:$B$6, "No Grade Found", -1)</f>
        <v>F</v>
      </c>
    </row>
    <row r="10" spans="1:11" x14ac:dyDescent="0.3">
      <c r="A10" t="s">
        <v>32</v>
      </c>
      <c r="B10">
        <v>55</v>
      </c>
      <c r="C10">
        <v>50</v>
      </c>
      <c r="D10">
        <v>52</v>
      </c>
      <c r="E10">
        <v>55</v>
      </c>
      <c r="F10">
        <f t="shared" si="0"/>
        <v>52.5</v>
      </c>
      <c r="G10" t="str">
        <f t="shared" si="1"/>
        <v>F</v>
      </c>
      <c r="H10" t="str">
        <f t="shared" si="2"/>
        <v>Fail</v>
      </c>
      <c r="I10" t="str">
        <f>VLOOKUP(G10,'Student’s Recommendation '!$A$2:'Student’s Recommendation '!$B$6, 2, FALSE)</f>
        <v>"Fail-recommended retaking the course "</v>
      </c>
      <c r="K10" t="str">
        <f>_xlfn.XLOOKUP(F10,'Interactive Grades '!$A$2:$A$6,'Interactive Grades '!$B$2:$B$6, "No Grade Found", -1)</f>
        <v>F</v>
      </c>
    </row>
    <row r="11" spans="1:11" x14ac:dyDescent="0.3">
      <c r="A11" t="s">
        <v>33</v>
      </c>
      <c r="B11">
        <v>40</v>
      </c>
      <c r="C11">
        <v>45</v>
      </c>
      <c r="D11">
        <v>42</v>
      </c>
      <c r="E11">
        <v>41</v>
      </c>
      <c r="F11">
        <f t="shared" si="0"/>
        <v>42.5</v>
      </c>
      <c r="G11" t="str">
        <f t="shared" si="1"/>
        <v>F</v>
      </c>
      <c r="H11" t="str">
        <f t="shared" si="2"/>
        <v>Fail</v>
      </c>
      <c r="I11" t="str">
        <f>VLOOKUP(G11,'Student’s Recommendation '!$A$2:'Student’s Recommendation '!$B$6, 2, FALSE)</f>
        <v>"Fail-recommended retaking the course "</v>
      </c>
      <c r="K11" t="str">
        <f>_xlfn.XLOOKUP(F11,'Interactive Grades '!$A$2:$A$6,'Interactive Grades '!$B$2:$B$6, "No Grade Found", -1)</f>
        <v>F</v>
      </c>
    </row>
    <row r="19" spans="1:2" x14ac:dyDescent="0.3">
      <c r="A19" t="s">
        <v>12</v>
      </c>
    </row>
    <row r="20" spans="1:2" x14ac:dyDescent="0.3">
      <c r="A20" t="s">
        <v>13</v>
      </c>
      <c r="B20">
        <f>COUNTIF(G2:G5,"A")</f>
        <v>1</v>
      </c>
    </row>
    <row r="21" spans="1:2" x14ac:dyDescent="0.3">
      <c r="A21" t="s">
        <v>14</v>
      </c>
      <c r="B21">
        <f>COUNTIF(G2:G5,"B")</f>
        <v>1</v>
      </c>
    </row>
    <row r="22" spans="1:2" x14ac:dyDescent="0.3">
      <c r="A22" t="s">
        <v>15</v>
      </c>
      <c r="B22">
        <f>COUNTIF(G4:G5,"A")</f>
        <v>1</v>
      </c>
    </row>
    <row r="23" spans="1:2" x14ac:dyDescent="0.3">
      <c r="A23" t="s">
        <v>16</v>
      </c>
      <c r="B23">
        <f>COUNTIF(G2:G5,"D")</f>
        <v>1</v>
      </c>
    </row>
    <row r="24" spans="1:2" x14ac:dyDescent="0.3">
      <c r="A24" t="s">
        <v>17</v>
      </c>
      <c r="B24">
        <f>COUNTIF(G2:G5,"E")</f>
        <v>0</v>
      </c>
    </row>
    <row r="25" spans="1:2" x14ac:dyDescent="0.3">
      <c r="A25" t="s">
        <v>18</v>
      </c>
      <c r="B25">
        <f>COUNTIF(G2:G5,"F")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6C4D-AB32-5E41-B49D-B1550A31E860}">
  <dimension ref="A1:B11"/>
  <sheetViews>
    <sheetView zoomScaleNormal="100" zoomScaleSheetLayoutView="100" workbookViewId="0">
      <selection sqref="A1:XFD1"/>
    </sheetView>
  </sheetViews>
  <sheetFormatPr defaultRowHeight="14.4" x14ac:dyDescent="0.3"/>
  <cols>
    <col min="1" max="1" width="12" customWidth="1"/>
    <col min="2" max="2" width="14.88671875" bestFit="1" customWidth="1"/>
  </cols>
  <sheetData>
    <row r="1" spans="1:2" s="4" customFormat="1" x14ac:dyDescent="0.3">
      <c r="A1" s="4" t="s">
        <v>0</v>
      </c>
      <c r="B1" s="4" t="s">
        <v>35</v>
      </c>
    </row>
    <row r="2" spans="1:2" x14ac:dyDescent="0.3">
      <c r="A2" t="s">
        <v>8</v>
      </c>
      <c r="B2" t="str">
        <f>_xlfn.XLOOKUP('Students grade '!F2,'Interactive Grades '!$A$2:$A$6,'Interactive Grades '!$B$2:$B$6, "No Grade Found", -1)</f>
        <v>B</v>
      </c>
    </row>
    <row r="3" spans="1:2" x14ac:dyDescent="0.3">
      <c r="A3" t="s">
        <v>9</v>
      </c>
      <c r="B3" t="str">
        <f>_xlfn.XLOOKUP('Students grade '!F3,'Interactive Grades '!$A$2:$A$6,'Interactive Grades '!$B$2:$B$6, "No Grade Found", -1)</f>
        <v>C</v>
      </c>
    </row>
    <row r="4" spans="1:2" x14ac:dyDescent="0.3">
      <c r="A4" t="s">
        <v>10</v>
      </c>
      <c r="B4" t="str">
        <f>_xlfn.XLOOKUP('Students grade '!F4,'Interactive Grades '!$A$2:$A$6,'Interactive Grades '!$B$2:$B$6, "No Grade Found", -1)</f>
        <v>A</v>
      </c>
    </row>
    <row r="5" spans="1:2" x14ac:dyDescent="0.3">
      <c r="A5" t="s">
        <v>11</v>
      </c>
      <c r="B5" t="str">
        <f>_xlfn.XLOOKUP('Students grade '!F5,'Interactive Grades '!$A$2:$A$6,'Interactive Grades '!$B$2:$B$6, "No Grade Found", -1)</f>
        <v>D</v>
      </c>
    </row>
    <row r="6" spans="1:2" x14ac:dyDescent="0.3">
      <c r="A6" t="s">
        <v>28</v>
      </c>
      <c r="B6" t="str">
        <f>_xlfn.XLOOKUP('Students grade '!F6,'Interactive Grades '!$A$2:$A$6,'Interactive Grades '!$B$2:$B$6, "No Grade Found", -1)</f>
        <v>A</v>
      </c>
    </row>
    <row r="7" spans="1:2" x14ac:dyDescent="0.3">
      <c r="A7" t="s">
        <v>29</v>
      </c>
      <c r="B7" t="str">
        <f>_xlfn.XLOOKUP('Students grade '!F7,'Interactive Grades '!$A$2:$A$6,'Interactive Grades '!$B$2:$B$6, "No Grade Found", -1)</f>
        <v>B</v>
      </c>
    </row>
    <row r="8" spans="1:2" x14ac:dyDescent="0.3">
      <c r="A8" t="s">
        <v>30</v>
      </c>
      <c r="B8" t="str">
        <f>_xlfn.XLOOKUP('Students grade '!F8,'Interactive Grades '!$A$2:$A$6,'Interactive Grades '!$B$2:$B$6, "No Grade Found", -1)</f>
        <v>C</v>
      </c>
    </row>
    <row r="9" spans="1:2" x14ac:dyDescent="0.3">
      <c r="A9" t="s">
        <v>31</v>
      </c>
      <c r="B9" t="str">
        <f>_xlfn.XLOOKUP('Students grade '!F9,'Interactive Grades '!$A$2:$A$6,'Interactive Grades '!$B$2:$B$6, "No Grade Found", -1)</f>
        <v>F</v>
      </c>
    </row>
    <row r="10" spans="1:2" x14ac:dyDescent="0.3">
      <c r="A10" t="s">
        <v>32</v>
      </c>
      <c r="B10" t="str">
        <f>_xlfn.XLOOKUP('Students grade '!F10,'Interactive Grades '!$A$2:$A$6,'Interactive Grades '!$B$2:$B$6, "No Grade Found", -1)</f>
        <v>F</v>
      </c>
    </row>
    <row r="11" spans="1:2" x14ac:dyDescent="0.3">
      <c r="A11" t="s">
        <v>33</v>
      </c>
      <c r="B11" t="str">
        <f>_xlfn.XLOOKUP('Students grade '!F11,'Interactive Grades '!$A$2:$A$6,'Interactive Grades '!$B$2:$B$6, "No Grade Found", -1)</f>
        <v>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6A84-DB61-8340-ABF7-B8C65213FBE6}">
  <dimension ref="A1:B6"/>
  <sheetViews>
    <sheetView zoomScaleNormal="100" zoomScaleSheetLayoutView="100" workbookViewId="0">
      <selection sqref="A1:XFD1"/>
    </sheetView>
  </sheetViews>
  <sheetFormatPr defaultRowHeight="14.4" x14ac:dyDescent="0.3"/>
  <cols>
    <col min="1" max="1" width="14" bestFit="1" customWidth="1"/>
  </cols>
  <sheetData>
    <row r="1" spans="1:2" s="4" customFormat="1" x14ac:dyDescent="0.3">
      <c r="A1" s="4" t="s">
        <v>34</v>
      </c>
      <c r="B1" s="4" t="s">
        <v>22</v>
      </c>
    </row>
    <row r="2" spans="1:2" x14ac:dyDescent="0.3">
      <c r="A2">
        <v>0</v>
      </c>
      <c r="B2" t="s">
        <v>18</v>
      </c>
    </row>
    <row r="3" spans="1:2" x14ac:dyDescent="0.3">
      <c r="A3">
        <v>60</v>
      </c>
      <c r="B3" t="s">
        <v>16</v>
      </c>
    </row>
    <row r="4" spans="1:2" x14ac:dyDescent="0.3">
      <c r="A4">
        <v>70</v>
      </c>
      <c r="B4" t="s">
        <v>15</v>
      </c>
    </row>
    <row r="5" spans="1:2" x14ac:dyDescent="0.3">
      <c r="A5">
        <v>80</v>
      </c>
      <c r="B5" t="s">
        <v>14</v>
      </c>
    </row>
    <row r="6" spans="1:2" x14ac:dyDescent="0.3">
      <c r="A6">
        <v>90</v>
      </c>
      <c r="B6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F4029-450C-0B4C-81E8-3F9B02E97DBC}">
  <dimension ref="A1:B6"/>
  <sheetViews>
    <sheetView zoomScaleNormal="100" zoomScaleSheetLayoutView="100" workbookViewId="0">
      <selection sqref="A1:XFD1"/>
    </sheetView>
  </sheetViews>
  <sheetFormatPr defaultRowHeight="14.4" x14ac:dyDescent="0.3"/>
  <cols>
    <col min="2" max="2" width="35.5546875" bestFit="1" customWidth="1"/>
  </cols>
  <sheetData>
    <row r="1" spans="1:2" s="4" customFormat="1" x14ac:dyDescent="0.3">
      <c r="A1" s="4" t="s">
        <v>22</v>
      </c>
      <c r="B1" s="4" t="s">
        <v>21</v>
      </c>
    </row>
    <row r="2" spans="1:2" x14ac:dyDescent="0.3">
      <c r="A2" t="s">
        <v>13</v>
      </c>
      <c r="B2" t="s">
        <v>23</v>
      </c>
    </row>
    <row r="3" spans="1:2" x14ac:dyDescent="0.3">
      <c r="A3" t="s">
        <v>14</v>
      </c>
      <c r="B3" t="s">
        <v>24</v>
      </c>
    </row>
    <row r="4" spans="1:2" x14ac:dyDescent="0.3">
      <c r="A4" t="s">
        <v>15</v>
      </c>
      <c r="B4" t="s">
        <v>25</v>
      </c>
    </row>
    <row r="5" spans="1:2" x14ac:dyDescent="0.3">
      <c r="A5" t="s">
        <v>16</v>
      </c>
      <c r="B5" t="s">
        <v>26</v>
      </c>
    </row>
    <row r="6" spans="1:2" x14ac:dyDescent="0.3">
      <c r="A6" t="s">
        <v>18</v>
      </c>
      <c r="B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Visual</vt:lpstr>
      <vt:lpstr>Students grade </vt:lpstr>
      <vt:lpstr>Chart Data</vt:lpstr>
      <vt:lpstr>Interactive Grades </vt:lpstr>
      <vt:lpstr>Student’s Recommendation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Genny Varotto</dc:creator>
  <cp:lastModifiedBy>Genny Varotto</cp:lastModifiedBy>
  <dcterms:created xsi:type="dcterms:W3CDTF">2025-09-17T18:48:48Z</dcterms:created>
  <dcterms:modified xsi:type="dcterms:W3CDTF">2025-09-22T22:21:19Z</dcterms:modified>
</cp:coreProperties>
</file>