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oberto\Documents\Work\"/>
    </mc:Choice>
  </mc:AlternateContent>
  <xr:revisionPtr revIDLastSave="0" documentId="13_ncr:1_{FAA323FA-F354-4CB2-A420-D475C489782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plitter Check Sheet" sheetId="2" r:id="rId1"/>
    <sheet name="Data Dump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10" l="1"/>
  <c r="J19" i="2" s="1"/>
  <c r="M33" i="10"/>
  <c r="J14" i="2" s="1"/>
  <c r="M18" i="10"/>
  <c r="J9" i="2" s="1"/>
  <c r="M3" i="10"/>
  <c r="J4" i="2" s="1"/>
  <c r="J10" i="2" l="1"/>
  <c r="K10" i="2" s="1"/>
  <c r="L10" i="2"/>
  <c r="L5" i="2"/>
  <c r="J5" i="2"/>
  <c r="K5" i="2" s="1"/>
  <c r="L15" i="2"/>
  <c r="J15" i="2"/>
  <c r="K15" i="2" s="1"/>
  <c r="L20" i="2"/>
  <c r="J20" i="2"/>
  <c r="K20" i="2" s="1"/>
  <c r="L48" i="10"/>
  <c r="L33" i="10"/>
  <c r="L18" i="10"/>
  <c r="L3" i="10"/>
  <c r="D48" i="10"/>
  <c r="E48" i="10"/>
  <c r="F48" i="10"/>
  <c r="G48" i="10"/>
  <c r="H48" i="10"/>
  <c r="I48" i="10"/>
  <c r="J48" i="10"/>
  <c r="K48" i="10"/>
  <c r="C48" i="10"/>
  <c r="D33" i="10"/>
  <c r="E33" i="10"/>
  <c r="F33" i="10"/>
  <c r="G33" i="10"/>
  <c r="H33" i="10"/>
  <c r="I33" i="10"/>
  <c r="J33" i="10"/>
  <c r="K33" i="10"/>
  <c r="C33" i="10"/>
  <c r="D18" i="10"/>
  <c r="E18" i="10"/>
  <c r="F18" i="10"/>
  <c r="G18" i="10"/>
  <c r="H18" i="10"/>
  <c r="I18" i="10"/>
  <c r="J18" i="10"/>
  <c r="K18" i="10"/>
  <c r="C18" i="10"/>
  <c r="D3" i="10"/>
  <c r="E3" i="10"/>
  <c r="F3" i="10"/>
  <c r="G3" i="10"/>
  <c r="H3" i="10"/>
  <c r="N4" i="2" s="1"/>
  <c r="Q5" i="2" s="1"/>
  <c r="I3" i="10"/>
  <c r="J3" i="10"/>
  <c r="K3" i="10"/>
  <c r="C3" i="10"/>
  <c r="N5" i="2" l="1"/>
  <c r="O5" i="2" s="1"/>
  <c r="AA4" i="2"/>
  <c r="AA5" i="2" s="1"/>
  <c r="AB5" i="2" s="1"/>
  <c r="AE4" i="2"/>
  <c r="AE5" i="2" s="1"/>
  <c r="N14" i="2"/>
  <c r="S4" i="2"/>
  <c r="S5" i="2" s="1"/>
  <c r="T5" i="2" s="1"/>
  <c r="N19" i="2"/>
  <c r="N9" i="2"/>
  <c r="B9" i="2"/>
  <c r="AM9" i="2"/>
  <c r="AI9" i="2"/>
  <c r="AM14" i="2"/>
  <c r="B19" i="2"/>
  <c r="AE9" i="2"/>
  <c r="AI14" i="2"/>
  <c r="AM19" i="2"/>
  <c r="AI4" i="2"/>
  <c r="W4" i="2"/>
  <c r="AA9" i="2"/>
  <c r="AE19" i="2"/>
  <c r="AM4" i="2"/>
  <c r="F14" i="2"/>
  <c r="AE14" i="2"/>
  <c r="W9" i="2"/>
  <c r="AA14" i="2"/>
  <c r="F9" i="2"/>
  <c r="B14" i="2"/>
  <c r="AI19" i="2"/>
  <c r="B4" i="2"/>
  <c r="F4" i="2"/>
  <c r="W14" i="2"/>
  <c r="AA19" i="2"/>
  <c r="W19" i="2"/>
  <c r="F19" i="2"/>
  <c r="S14" i="2"/>
  <c r="S9" i="2"/>
  <c r="S19" i="2"/>
  <c r="Q20" i="2" l="1"/>
  <c r="N20" i="2"/>
  <c r="Q15" i="2"/>
  <c r="N15" i="2"/>
  <c r="O15" i="2" s="1"/>
  <c r="P15" i="2" s="1"/>
  <c r="N10" i="2"/>
  <c r="P5" i="2"/>
  <c r="AG10" i="2"/>
  <c r="AE10" i="2"/>
  <c r="AF10" i="2" s="1"/>
  <c r="AK10" i="2"/>
  <c r="AI10" i="2"/>
  <c r="AJ10" i="2" s="1"/>
  <c r="AG15" i="2"/>
  <c r="AE15" i="2"/>
  <c r="AF15" i="2" s="1"/>
  <c r="AK15" i="2"/>
  <c r="AI15" i="2"/>
  <c r="AJ15" i="2" s="1"/>
  <c r="AG20" i="2"/>
  <c r="AE20" i="2"/>
  <c r="AF20" i="2" s="1"/>
  <c r="AK20" i="2"/>
  <c r="AI20" i="2"/>
  <c r="AJ20" i="2" s="1"/>
  <c r="AO20" i="2"/>
  <c r="AM20" i="2"/>
  <c r="AN20" i="2" s="1"/>
  <c r="AO15" i="2"/>
  <c r="AM15" i="2"/>
  <c r="AN15" i="2" s="1"/>
  <c r="AO10" i="2"/>
  <c r="AM10" i="2"/>
  <c r="AN10" i="2" s="1"/>
  <c r="AO5" i="2"/>
  <c r="AM5" i="2"/>
  <c r="AN5" i="2" s="1"/>
  <c r="AK5" i="2"/>
  <c r="AI5" i="2"/>
  <c r="AJ5" i="2" s="1"/>
  <c r="AF5" i="2"/>
  <c r="AC5" i="2"/>
  <c r="U20" i="2"/>
  <c r="S20" i="2"/>
  <c r="T20" i="2" s="1"/>
  <c r="S10" i="2"/>
  <c r="T10" i="2" s="1"/>
  <c r="U10" i="2"/>
  <c r="AC15" i="2"/>
  <c r="AA15" i="2"/>
  <c r="AB15" i="2" s="1"/>
  <c r="AA10" i="2"/>
  <c r="AB10" i="2" s="1"/>
  <c r="AC10" i="2"/>
  <c r="AC20" i="2"/>
  <c r="AA20" i="2"/>
  <c r="AB20" i="2" s="1"/>
  <c r="W15" i="2"/>
  <c r="X15" i="2" s="1"/>
  <c r="Y15" i="2"/>
  <c r="U15" i="2"/>
  <c r="S15" i="2"/>
  <c r="T15" i="2" s="1"/>
  <c r="Y20" i="2"/>
  <c r="W20" i="2"/>
  <c r="X20" i="2" s="1"/>
  <c r="Y10" i="2"/>
  <c r="W10" i="2"/>
  <c r="X10" i="2" s="1"/>
  <c r="W5" i="2"/>
  <c r="X5" i="2" s="1"/>
  <c r="Y5" i="2"/>
  <c r="U5" i="2"/>
  <c r="F15" i="2"/>
  <c r="G15" i="2" s="1"/>
  <c r="H15" i="2"/>
  <c r="H10" i="2"/>
  <c r="F10" i="2"/>
  <c r="G10" i="2" s="1"/>
  <c r="F5" i="2"/>
  <c r="G5" i="2" s="1"/>
  <c r="H5" i="2"/>
  <c r="H20" i="2"/>
  <c r="F20" i="2"/>
  <c r="G20" i="2" s="1"/>
  <c r="D20" i="2"/>
  <c r="B20" i="2"/>
  <c r="C20" i="2" s="1"/>
  <c r="D15" i="2"/>
  <c r="B15" i="2"/>
  <c r="C15" i="2" s="1"/>
  <c r="D10" i="2"/>
  <c r="B10" i="2"/>
  <c r="C10" i="2" s="1"/>
  <c r="D5" i="2"/>
  <c r="B5" i="2"/>
  <c r="C5" i="2" s="1"/>
  <c r="AM24" i="2"/>
  <c r="AE24" i="2"/>
  <c r="W24" i="2"/>
  <c r="N24" i="2"/>
  <c r="AI24" i="2"/>
  <c r="B24" i="2"/>
  <c r="AA24" i="2"/>
  <c r="F24" i="2"/>
  <c r="B30" i="2"/>
  <c r="B29" i="2"/>
  <c r="S24" i="2"/>
  <c r="J24" i="2"/>
  <c r="O20" i="2" l="1"/>
  <c r="P20" i="2" s="1"/>
  <c r="AD30" i="2" s="1"/>
  <c r="O10" i="2"/>
  <c r="P10" i="2" s="1"/>
  <c r="AG5" i="2"/>
  <c r="V29" i="2" s="1"/>
  <c r="AD29" i="2"/>
  <c r="B28" i="2"/>
  <c r="Q10" i="2" l="1"/>
  <c r="V30" i="2" s="1"/>
  <c r="AL30" i="2" s="1"/>
</calcChain>
</file>

<file path=xl/sharedStrings.xml><?xml version="1.0" encoding="utf-8"?>
<sst xmlns="http://schemas.openxmlformats.org/spreadsheetml/2006/main" count="93" uniqueCount="29">
  <si>
    <t>Total Pallets:</t>
  </si>
  <si>
    <t>Keyed in by:</t>
  </si>
  <si>
    <t>Pallets Qty.</t>
  </si>
  <si>
    <t>Packing</t>
  </si>
  <si>
    <t>Picking</t>
  </si>
  <si>
    <t>Loading</t>
  </si>
  <si>
    <t>Reviewed by:</t>
  </si>
  <si>
    <t>DATE</t>
  </si>
  <si>
    <t>Splitter Check Sheet</t>
  </si>
  <si>
    <t>DESTINATION 1</t>
  </si>
  <si>
    <t>DESTINATION 2</t>
  </si>
  <si>
    <t>DESTINATION 3</t>
  </si>
  <si>
    <t>DESTINATION 4</t>
  </si>
  <si>
    <t>Products Total</t>
  </si>
  <si>
    <t>Product Reference</t>
  </si>
  <si>
    <t>Product Name</t>
  </si>
  <si>
    <t>Component 1</t>
  </si>
  <si>
    <t>Component 2</t>
  </si>
  <si>
    <t>Component 3</t>
  </si>
  <si>
    <t>Destination 1</t>
  </si>
  <si>
    <t>Destination 2</t>
  </si>
  <si>
    <t>Destination 3</t>
  </si>
  <si>
    <t>Destination 4</t>
  </si>
  <si>
    <t>Product References</t>
  </si>
  <si>
    <t>Lookup Functions</t>
  </si>
  <si>
    <t>Alt. Product References</t>
  </si>
  <si>
    <t>Product Type 1</t>
  </si>
  <si>
    <t>Product Type 2</t>
  </si>
  <si>
    <t>Product Type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</si>
</sst>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Oswald"/>
    </font>
    <font>
      <sz val="10"/>
      <color theme="1"/>
      <name val="Oswald"/>
    </font>
    <font>
      <sz val="18"/>
      <color theme="0"/>
      <name val="Oswald"/>
    </font>
    <font>
      <sz val="14"/>
      <color theme="1"/>
      <name val="Oswald"/>
    </font>
    <font>
      <b/>
      <sz val="14"/>
      <color theme="1"/>
      <name val="Oswald"/>
    </font>
    <font>
      <sz val="11"/>
      <color theme="1"/>
      <name val="Oswald"/>
    </font>
    <font>
      <sz val="12"/>
      <color theme="0"/>
      <name val="Roboto Mono"/>
      <family val="3"/>
    </font>
    <font>
      <sz val="10"/>
      <color theme="1"/>
      <name val="Arial"/>
      <family val="2"/>
      <scheme val="minor"/>
    </font>
    <font>
      <sz val="10"/>
      <color theme="1"/>
      <name val="Alte DIN 1451 Mittelschrift"/>
      <family val="2"/>
    </font>
    <font>
      <sz val="10"/>
      <color rgb="FF000000"/>
      <name val="Alte DIN 1451 Mittelschrift"/>
      <family val="2"/>
    </font>
    <font>
      <sz val="11"/>
      <color theme="1"/>
      <name val="Alte DIN 1451 Mittelschrift"/>
      <family val="2"/>
    </font>
    <font>
      <sz val="16"/>
      <color theme="1"/>
      <name val="Oswald"/>
    </font>
    <font>
      <sz val="16"/>
      <color theme="2"/>
      <name val="Oswald"/>
    </font>
    <font>
      <sz val="10"/>
      <name val="Verdana"/>
      <family val="2"/>
    </font>
    <font>
      <sz val="12"/>
      <color rgb="FF000000"/>
      <name val="Oswald"/>
    </font>
    <font>
      <b/>
      <sz val="12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rgb="FFFCE5C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2" tint="-0.14999847407452621"/>
        <bgColor rgb="FFFCE5CD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3" tint="0.249977111117893"/>
        <bgColor rgb="FF434343"/>
      </patternFill>
    </fill>
    <fill>
      <patternFill patternType="solid">
        <fgColor theme="3" tint="0.249977111117893"/>
        <bgColor theme="0"/>
      </patternFill>
    </fill>
    <fill>
      <patternFill patternType="solid">
        <fgColor theme="3" tint="0.249977111117893"/>
        <bgColor rgb="FFF3F3F3"/>
      </patternFill>
    </fill>
    <fill>
      <patternFill patternType="solid">
        <fgColor theme="2"/>
        <bgColor theme="0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2" tint="-4.9989318521683403E-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ck">
        <color theme="3" tint="0.249977111117893"/>
      </bottom>
      <diagonal/>
    </border>
    <border>
      <left/>
      <right/>
      <top/>
      <bottom style="thick">
        <color theme="3" tint="0.249977111117893"/>
      </bottom>
      <diagonal/>
    </border>
    <border>
      <left/>
      <right style="thin">
        <color indexed="64"/>
      </right>
      <top/>
      <bottom style="thick">
        <color theme="3" tint="0.249977111117893"/>
      </bottom>
      <diagonal/>
    </border>
    <border>
      <left/>
      <right style="thin">
        <color rgb="FF000000"/>
      </right>
      <top/>
      <bottom style="thick">
        <color theme="3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249977111117893"/>
      </bottom>
      <diagonal/>
    </border>
    <border>
      <left style="thin">
        <color indexed="64"/>
      </left>
      <right/>
      <top style="thin">
        <color rgb="FF000000"/>
      </top>
      <bottom style="thick">
        <color theme="3" tint="0.249977111117893"/>
      </bottom>
      <diagonal/>
    </border>
    <border>
      <left/>
      <right/>
      <top style="thin">
        <color rgb="FF000000"/>
      </top>
      <bottom style="thick">
        <color theme="3" tint="0.249977111117893"/>
      </bottom>
      <diagonal/>
    </border>
    <border>
      <left/>
      <right style="thin">
        <color rgb="FF000000"/>
      </right>
      <top style="thin">
        <color rgb="FF000000"/>
      </top>
      <bottom style="thick">
        <color theme="3" tint="0.249977111117893"/>
      </bottom>
      <diagonal/>
    </border>
    <border>
      <left style="thin">
        <color rgb="FF000000"/>
      </left>
      <right/>
      <top style="thin">
        <color rgb="FF000000"/>
      </top>
      <bottom style="thick">
        <color theme="3" tint="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ck">
        <color theme="3" tint="0.24994659260841701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double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 style="thick">
        <color theme="3" tint="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0" fillId="0" borderId="0"/>
  </cellStyleXfs>
  <cellXfs count="127">
    <xf numFmtId="0" fontId="0" fillId="0" borderId="0" xfId="0"/>
    <xf numFmtId="0" fontId="0" fillId="0" borderId="0" xfId="0" applyAlignment="1">
      <alignment vertical="center"/>
    </xf>
    <xf numFmtId="0" fontId="7" fillId="9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9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3" fillId="2" borderId="27" xfId="0" applyFont="1" applyFill="1" applyBorder="1" applyAlignment="1">
      <alignment horizontal="center" vertical="center"/>
    </xf>
    <xf numFmtId="0" fontId="7" fillId="9" borderId="40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vertical="center"/>
    </xf>
    <xf numFmtId="0" fontId="3" fillId="3" borderId="51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52" xfId="0" applyFont="1" applyFill="1" applyBorder="1" applyAlignment="1">
      <alignment vertical="center"/>
    </xf>
    <xf numFmtId="0" fontId="5" fillId="4" borderId="19" xfId="0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horizontal="center"/>
    </xf>
    <xf numFmtId="0" fontId="8" fillId="5" borderId="54" xfId="0" applyFont="1" applyFill="1" applyBorder="1" applyAlignment="1">
      <alignment horizontal="right" vertical="center"/>
    </xf>
    <xf numFmtId="0" fontId="8" fillId="5" borderId="19" xfId="0" applyFont="1" applyFill="1" applyBorder="1" applyAlignment="1">
      <alignment horizontal="right" vertical="center"/>
    </xf>
    <xf numFmtId="0" fontId="8" fillId="5" borderId="57" xfId="0" applyFont="1" applyFill="1" applyBorder="1" applyAlignment="1">
      <alignment horizontal="right" vertical="center"/>
    </xf>
    <xf numFmtId="0" fontId="5" fillId="4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right" vertical="center"/>
    </xf>
    <xf numFmtId="0" fontId="8" fillId="5" borderId="61" xfId="0" applyFont="1" applyFill="1" applyBorder="1" applyAlignment="1">
      <alignment horizontal="right" vertical="center"/>
    </xf>
    <xf numFmtId="0" fontId="3" fillId="5" borderId="19" xfId="0" applyFont="1" applyFill="1" applyBorder="1" applyAlignment="1">
      <alignment horizontal="center"/>
    </xf>
    <xf numFmtId="0" fontId="0" fillId="8" borderId="21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/>
    <xf numFmtId="0" fontId="15" fillId="13" borderId="62" xfId="0" applyFont="1" applyFill="1" applyBorder="1" applyAlignment="1">
      <alignment horizontal="left" vertical="center"/>
    </xf>
    <xf numFmtId="0" fontId="15" fillId="13" borderId="19" xfId="0" applyFont="1" applyFill="1" applyBorder="1" applyAlignment="1">
      <alignment horizontal="left" vertical="center"/>
    </xf>
    <xf numFmtId="0" fontId="6" fillId="13" borderId="0" xfId="0" applyFont="1" applyFill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13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/>
    </xf>
    <xf numFmtId="4" fontId="16" fillId="8" borderId="0" xfId="0" applyNumberFormat="1" applyFont="1" applyFill="1" applyAlignment="1">
      <alignment horizontal="right"/>
    </xf>
    <xf numFmtId="0" fontId="16" fillId="18" borderId="9" xfId="0" applyFont="1" applyFill="1" applyBorder="1" applyAlignment="1">
      <alignment horizontal="center" vertical="center"/>
    </xf>
    <xf numFmtId="2" fontId="0" fillId="8" borderId="0" xfId="0" applyNumberFormat="1" applyFill="1"/>
    <xf numFmtId="2" fontId="0" fillId="0" borderId="0" xfId="0" applyNumberFormat="1"/>
    <xf numFmtId="0" fontId="16" fillId="0" borderId="9" xfId="0" applyFont="1" applyBorder="1" applyAlignment="1">
      <alignment horizontal="center"/>
    </xf>
    <xf numFmtId="0" fontId="16" fillId="20" borderId="0" xfId="0" applyFont="1" applyFill="1" applyAlignment="1">
      <alignment horizontal="left"/>
    </xf>
    <xf numFmtId="0" fontId="0" fillId="20" borderId="0" xfId="0" applyFill="1"/>
    <xf numFmtId="2" fontId="16" fillId="20" borderId="0" xfId="0" applyNumberFormat="1" applyFont="1" applyFill="1" applyAlignment="1">
      <alignment horizontal="left"/>
    </xf>
    <xf numFmtId="2" fontId="16" fillId="0" borderId="9" xfId="0" applyNumberFormat="1" applyFont="1" applyBorder="1" applyAlignment="1">
      <alignment horizontal="center"/>
    </xf>
    <xf numFmtId="0" fontId="16" fillId="18" borderId="9" xfId="0" applyFont="1" applyFill="1" applyBorder="1" applyAlignment="1">
      <alignment horizontal="center"/>
    </xf>
    <xf numFmtId="0" fontId="20" fillId="20" borderId="0" xfId="0" applyFont="1" applyFill="1"/>
    <xf numFmtId="4" fontId="16" fillId="20" borderId="0" xfId="0" applyNumberFormat="1" applyFont="1" applyFill="1" applyAlignment="1">
      <alignment horizontal="left"/>
    </xf>
    <xf numFmtId="0" fontId="21" fillId="20" borderId="0" xfId="0" applyFont="1" applyFill="1" applyAlignment="1">
      <alignment horizontal="left"/>
    </xf>
    <xf numFmtId="2" fontId="21" fillId="20" borderId="0" xfId="0" applyNumberFormat="1" applyFont="1" applyFill="1" applyAlignment="1">
      <alignment horizontal="left"/>
    </xf>
    <xf numFmtId="0" fontId="0" fillId="20" borderId="0" xfId="0" applyFill="1" applyAlignment="1">
      <alignment horizontal="left"/>
    </xf>
    <xf numFmtId="2" fontId="0" fillId="20" borderId="0" xfId="0" applyNumberFormat="1" applyFill="1" applyAlignment="1">
      <alignment horizontal="left"/>
    </xf>
    <xf numFmtId="0" fontId="13" fillId="14" borderId="0" xfId="0" applyFon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vertical="center"/>
      <protection locked="0"/>
    </xf>
    <xf numFmtId="0" fontId="7" fillId="9" borderId="40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6" fillId="11" borderId="0" xfId="0" applyFont="1" applyFill="1" applyAlignment="1" applyProtection="1">
      <alignment vertical="center"/>
      <protection locked="0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15" borderId="12" xfId="0" applyFont="1" applyFill="1" applyBorder="1" applyAlignment="1" applyProtection="1">
      <alignment horizontal="center" vertical="center"/>
      <protection locked="0"/>
    </xf>
    <xf numFmtId="0" fontId="7" fillId="10" borderId="0" xfId="0" applyFont="1" applyFill="1" applyAlignment="1" applyProtection="1">
      <alignment horizontal="center" vertical="center"/>
      <protection locked="0"/>
    </xf>
    <xf numFmtId="14" fontId="3" fillId="2" borderId="21" xfId="0" applyNumberFormat="1" applyFont="1" applyFill="1" applyBorder="1" applyAlignment="1" applyProtection="1">
      <alignment horizontal="center" vertical="center"/>
      <protection locked="0"/>
    </xf>
    <xf numFmtId="0" fontId="20" fillId="20" borderId="64" xfId="0" applyFont="1" applyFill="1" applyBorder="1"/>
    <xf numFmtId="0" fontId="16" fillId="8" borderId="0" xfId="0" applyFont="1" applyFill="1" applyAlignment="1">
      <alignment horizontal="right"/>
    </xf>
    <xf numFmtId="0" fontId="0" fillId="8" borderId="0" xfId="0" applyFill="1" applyAlignment="1">
      <alignment horizontal="right"/>
    </xf>
    <xf numFmtId="0" fontId="6" fillId="6" borderId="10" xfId="0" applyFont="1" applyFill="1" applyBorder="1" applyAlignment="1" applyProtection="1">
      <alignment horizontal="center" vertical="center"/>
      <protection locked="0"/>
    </xf>
    <xf numFmtId="0" fontId="6" fillId="6" borderId="12" xfId="0" applyFont="1" applyFill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6" fillId="6" borderId="11" xfId="0" applyFont="1" applyFill="1" applyBorder="1" applyAlignment="1" applyProtection="1">
      <alignment horizontal="center" vertical="center"/>
      <protection locked="0"/>
    </xf>
    <xf numFmtId="0" fontId="6" fillId="7" borderId="1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8" fillId="16" borderId="9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5" borderId="2" xfId="0" applyFont="1" applyFill="1" applyBorder="1" applyAlignment="1" applyProtection="1">
      <alignment horizontal="left" vertical="center"/>
      <protection locked="0"/>
    </xf>
    <xf numFmtId="0" fontId="13" fillId="5" borderId="3" xfId="0" applyFont="1" applyFill="1" applyBorder="1" applyAlignment="1" applyProtection="1">
      <alignment horizontal="left" vertical="center"/>
      <protection locked="0"/>
    </xf>
    <xf numFmtId="0" fontId="13" fillId="5" borderId="7" xfId="0" applyFont="1" applyFill="1" applyBorder="1" applyAlignment="1" applyProtection="1">
      <alignment horizontal="left" vertical="center"/>
      <protection locked="0"/>
    </xf>
    <xf numFmtId="0" fontId="13" fillId="5" borderId="0" xfId="0" applyFont="1" applyFill="1" applyAlignment="1" applyProtection="1">
      <alignment horizontal="left" vertical="center"/>
      <protection locked="0"/>
    </xf>
    <xf numFmtId="0" fontId="13" fillId="5" borderId="8" xfId="0" applyFont="1" applyFill="1" applyBorder="1" applyAlignment="1" applyProtection="1">
      <alignment horizontal="left" vertical="center"/>
      <protection locked="0"/>
    </xf>
    <xf numFmtId="0" fontId="13" fillId="5" borderId="23" xfId="0" applyFont="1" applyFill="1" applyBorder="1" applyAlignment="1" applyProtection="1">
      <alignment horizontal="left" vertical="center"/>
      <protection locked="0"/>
    </xf>
    <xf numFmtId="0" fontId="13" fillId="5" borderId="24" xfId="0" applyFont="1" applyFill="1" applyBorder="1" applyAlignment="1" applyProtection="1">
      <alignment horizontal="left" vertical="center"/>
      <protection locked="0"/>
    </xf>
    <xf numFmtId="0" fontId="13" fillId="5" borderId="26" xfId="0" applyFont="1" applyFill="1" applyBorder="1" applyAlignment="1" applyProtection="1">
      <alignment horizontal="left" vertical="center"/>
      <protection locked="0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6" fillId="7" borderId="10" xfId="0" applyFont="1" applyFill="1" applyBorder="1" applyAlignment="1" applyProtection="1">
      <alignment horizontal="center" vertical="center"/>
      <protection locked="0"/>
    </xf>
    <xf numFmtId="0" fontId="6" fillId="7" borderId="12" xfId="0" applyFont="1" applyFill="1" applyBorder="1" applyAlignment="1" applyProtection="1">
      <alignment horizontal="center" vertical="center"/>
      <protection locked="0"/>
    </xf>
    <xf numFmtId="0" fontId="13" fillId="5" borderId="17" xfId="0" applyFont="1" applyFill="1" applyBorder="1" applyAlignment="1" applyProtection="1">
      <alignment horizontal="left" vertical="center"/>
      <protection locked="0"/>
    </xf>
    <xf numFmtId="0" fontId="13" fillId="5" borderId="18" xfId="0" applyFont="1" applyFill="1" applyBorder="1" applyAlignment="1" applyProtection="1">
      <alignment horizontal="left" vertical="center"/>
      <protection locked="0"/>
    </xf>
    <xf numFmtId="0" fontId="6" fillId="17" borderId="16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3" fillId="5" borderId="25" xfId="0" applyFont="1" applyFill="1" applyBorder="1" applyAlignment="1" applyProtection="1">
      <alignment horizontal="left" vertical="center"/>
      <protection locked="0"/>
    </xf>
    <xf numFmtId="0" fontId="11" fillId="5" borderId="15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2" fontId="18" fillId="19" borderId="9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DC8A3C67-ABE8-456C-8E3E-EAB01E5ABE16}"/>
    <cellStyle name="Normal 2 2" xfId="2" xr:uid="{EA76534A-58F0-4907-815C-9DFBDDA2D1C2}"/>
    <cellStyle name="Normal 3" xfId="3" xr:uid="{ED6D47B2-B371-47DD-9CD9-4F40E0876713}"/>
  </cellStyles>
  <dxfs count="70"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numFmt numFmtId="30" formatCode="@"/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ont>
        <strike val="0"/>
        <color theme="0"/>
      </font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>
          <bgColor theme="5" tint="0.3999450666829432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00000"/>
      <color rgb="FFFF7979"/>
      <color rgb="FFDB9D9D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  <pageSetUpPr fitToPage="1"/>
  </sheetPr>
  <dimension ref="A1:AP31"/>
  <sheetViews>
    <sheetView tabSelected="1" zoomScaleNormal="100" workbookViewId="0">
      <selection activeCell="A3" sqref="A3"/>
    </sheetView>
  </sheetViews>
  <sheetFormatPr defaultColWidth="12.5703125" defaultRowHeight="15.75" customHeight="1" x14ac:dyDescent="0.2"/>
  <cols>
    <col min="1" max="1" width="21.42578125" style="1" customWidth="1"/>
    <col min="2" max="4" width="6.28515625" style="1" customWidth="1"/>
    <col min="5" max="5" width="0.7109375" style="1" customWidth="1"/>
    <col min="6" max="8" width="6.28515625" style="1" customWidth="1"/>
    <col min="9" max="9" width="0.7109375" style="1" customWidth="1"/>
    <col min="10" max="12" width="6.28515625" style="1" customWidth="1"/>
    <col min="13" max="13" width="0.7109375" style="1" customWidth="1"/>
    <col min="14" max="17" width="6.28515625" style="1" customWidth="1"/>
    <col min="18" max="18" width="0.7109375" style="1" customWidth="1"/>
    <col min="19" max="21" width="6.28515625" style="1" customWidth="1"/>
    <col min="22" max="22" width="0.7109375" style="1" customWidth="1"/>
    <col min="23" max="25" width="6.28515625" style="1" customWidth="1"/>
    <col min="26" max="26" width="0.7109375" style="1" customWidth="1"/>
    <col min="27" max="29" width="6.28515625" style="1" customWidth="1"/>
    <col min="30" max="30" width="0.7109375" style="1" customWidth="1"/>
    <col min="31" max="33" width="6.28515625" style="1" customWidth="1"/>
    <col min="34" max="34" width="0.7109375" style="1" customWidth="1"/>
    <col min="35" max="37" width="6.28515625" style="1" customWidth="1"/>
    <col min="38" max="38" width="0.7109375" style="1" customWidth="1"/>
    <col min="39" max="41" width="6.28515625" style="1" customWidth="1"/>
    <col min="42" max="42" width="0.7109375" style="1" customWidth="1"/>
    <col min="43" max="16384" width="12.5703125" style="1"/>
  </cols>
  <sheetData>
    <row r="1" spans="1:42" ht="17.25" customHeight="1" x14ac:dyDescent="0.2">
      <c r="A1" s="16"/>
      <c r="B1" s="17"/>
      <c r="C1" s="17"/>
      <c r="D1" s="17"/>
      <c r="E1" s="18"/>
      <c r="F1" s="17"/>
      <c r="G1" s="17"/>
      <c r="H1" s="17"/>
      <c r="I1" s="18"/>
      <c r="J1" s="17"/>
      <c r="K1" s="17"/>
      <c r="L1" s="17"/>
      <c r="M1" s="18"/>
      <c r="N1" s="17"/>
      <c r="O1" s="17"/>
      <c r="P1" s="17"/>
      <c r="Q1" s="17"/>
      <c r="R1" s="18"/>
      <c r="S1" s="17"/>
      <c r="T1" s="17"/>
      <c r="U1" s="17"/>
      <c r="V1" s="18"/>
      <c r="W1" s="17"/>
      <c r="X1" s="17"/>
      <c r="Y1" s="17"/>
      <c r="Z1" s="18"/>
      <c r="AA1" s="17"/>
      <c r="AB1" s="17"/>
      <c r="AC1" s="17"/>
      <c r="AD1" s="18"/>
      <c r="AE1" s="17"/>
      <c r="AF1" s="17"/>
      <c r="AG1" s="17"/>
      <c r="AH1" s="18"/>
      <c r="AI1" s="17"/>
      <c r="AJ1" s="17"/>
      <c r="AK1" s="17"/>
      <c r="AL1" s="18"/>
      <c r="AM1" s="18"/>
      <c r="AN1" s="18"/>
      <c r="AO1" s="19"/>
      <c r="AP1" s="18"/>
    </row>
    <row r="2" spans="1:42" ht="30" customHeight="1" thickBot="1" x14ac:dyDescent="0.25">
      <c r="A2" s="9" t="s">
        <v>8</v>
      </c>
      <c r="B2" s="125" t="s">
        <v>14</v>
      </c>
      <c r="C2" s="106"/>
      <c r="D2" s="106"/>
      <c r="E2" s="6"/>
      <c r="F2" s="106" t="s">
        <v>14</v>
      </c>
      <c r="G2" s="106"/>
      <c r="H2" s="111"/>
      <c r="I2" s="6"/>
      <c r="J2" s="105" t="s">
        <v>14</v>
      </c>
      <c r="K2" s="106"/>
      <c r="L2" s="111"/>
      <c r="M2" s="6"/>
      <c r="N2" s="105" t="s">
        <v>14</v>
      </c>
      <c r="O2" s="106"/>
      <c r="P2" s="106"/>
      <c r="Q2" s="111"/>
      <c r="R2" s="6"/>
      <c r="S2" s="105" t="s">
        <v>14</v>
      </c>
      <c r="T2" s="106"/>
      <c r="U2" s="111"/>
      <c r="V2" s="6"/>
      <c r="W2" s="105" t="s">
        <v>14</v>
      </c>
      <c r="X2" s="106"/>
      <c r="Y2" s="111"/>
      <c r="Z2" s="6"/>
      <c r="AA2" s="105" t="s">
        <v>14</v>
      </c>
      <c r="AB2" s="106"/>
      <c r="AC2" s="111"/>
      <c r="AD2" s="6"/>
      <c r="AE2" s="105" t="s">
        <v>14</v>
      </c>
      <c r="AF2" s="106"/>
      <c r="AG2" s="111"/>
      <c r="AH2" s="6"/>
      <c r="AI2" s="105" t="s">
        <v>14</v>
      </c>
      <c r="AJ2" s="106"/>
      <c r="AK2" s="106"/>
      <c r="AL2" s="6"/>
      <c r="AM2" s="112" t="s">
        <v>14</v>
      </c>
      <c r="AN2" s="112"/>
      <c r="AO2" s="112"/>
      <c r="AP2" s="6"/>
    </row>
    <row r="3" spans="1:42" ht="30" customHeight="1" thickTop="1" x14ac:dyDescent="0.2">
      <c r="A3" s="78" t="s">
        <v>7</v>
      </c>
      <c r="B3" s="110" t="s">
        <v>15</v>
      </c>
      <c r="C3" s="110"/>
      <c r="D3" s="110"/>
      <c r="E3" s="5"/>
      <c r="F3" s="110" t="s">
        <v>15</v>
      </c>
      <c r="G3" s="110"/>
      <c r="H3" s="110"/>
      <c r="I3" s="5"/>
      <c r="J3" s="110" t="s">
        <v>15</v>
      </c>
      <c r="K3" s="110"/>
      <c r="L3" s="110"/>
      <c r="M3" s="5"/>
      <c r="N3" s="110" t="s">
        <v>15</v>
      </c>
      <c r="O3" s="110"/>
      <c r="P3" s="110"/>
      <c r="Q3" s="110"/>
      <c r="R3" s="5"/>
      <c r="S3" s="110" t="s">
        <v>15</v>
      </c>
      <c r="T3" s="110"/>
      <c r="U3" s="110"/>
      <c r="V3" s="5"/>
      <c r="W3" s="110" t="s">
        <v>15</v>
      </c>
      <c r="X3" s="110"/>
      <c r="Y3" s="110"/>
      <c r="Z3" s="5"/>
      <c r="AA3" s="110" t="s">
        <v>15</v>
      </c>
      <c r="AB3" s="110"/>
      <c r="AC3" s="110"/>
      <c r="AD3" s="5"/>
      <c r="AE3" s="110" t="s">
        <v>15</v>
      </c>
      <c r="AF3" s="110"/>
      <c r="AG3" s="110"/>
      <c r="AH3" s="5"/>
      <c r="AI3" s="110" t="s">
        <v>15</v>
      </c>
      <c r="AJ3" s="110"/>
      <c r="AK3" s="110"/>
      <c r="AL3" s="5"/>
      <c r="AM3" s="110" t="s">
        <v>15</v>
      </c>
      <c r="AN3" s="110"/>
      <c r="AO3" s="110"/>
      <c r="AP3" s="5"/>
    </row>
    <row r="4" spans="1:42" ht="27" customHeight="1" x14ac:dyDescent="0.2">
      <c r="A4" s="20" t="s">
        <v>9</v>
      </c>
      <c r="B4" s="107">
        <f ca="1">IFERROR('Data Dumps'!C3,0)</f>
        <v>0</v>
      </c>
      <c r="C4" s="108"/>
      <c r="D4" s="108"/>
      <c r="E4" s="7"/>
      <c r="F4" s="108">
        <f ca="1">IFERROR('Data Dumps'!D3,0)</f>
        <v>0</v>
      </c>
      <c r="G4" s="108"/>
      <c r="H4" s="109"/>
      <c r="I4" s="7"/>
      <c r="J4" s="107">
        <f ca="1">IFERROR('Data Dumps'!M3,0)</f>
        <v>0</v>
      </c>
      <c r="K4" s="108"/>
      <c r="L4" s="109"/>
      <c r="M4" s="7"/>
      <c r="N4" s="107">
        <f ca="1">IFERROR('Data Dumps'!H3,0)</f>
        <v>0</v>
      </c>
      <c r="O4" s="108"/>
      <c r="P4" s="108"/>
      <c r="Q4" s="109"/>
      <c r="R4" s="7"/>
      <c r="S4" s="107">
        <f ca="1">IFERROR('Data Dumps'!E3,0)</f>
        <v>0</v>
      </c>
      <c r="T4" s="108"/>
      <c r="U4" s="109"/>
      <c r="V4" s="7"/>
      <c r="W4" s="107">
        <f ca="1">IFERROR('Data Dumps'!F3,0)</f>
        <v>0</v>
      </c>
      <c r="X4" s="108"/>
      <c r="Y4" s="109"/>
      <c r="Z4" s="7"/>
      <c r="AA4" s="92">
        <f ca="1">IFERROR('Data Dumps'!G3,0)</f>
        <v>0</v>
      </c>
      <c r="AB4" s="92"/>
      <c r="AC4" s="92"/>
      <c r="AD4" s="7"/>
      <c r="AE4" s="107">
        <f ca="1">IFERROR('Data Dumps'!I3,0)</f>
        <v>0</v>
      </c>
      <c r="AF4" s="108"/>
      <c r="AG4" s="109"/>
      <c r="AH4" s="7"/>
      <c r="AI4" s="107">
        <f ca="1">IFERROR('Data Dumps'!J3,0)</f>
        <v>0</v>
      </c>
      <c r="AJ4" s="108"/>
      <c r="AK4" s="108"/>
      <c r="AL4" s="7"/>
      <c r="AM4" s="107">
        <f ca="1">IFERROR('Data Dumps'!K3,0)</f>
        <v>0</v>
      </c>
      <c r="AN4" s="108"/>
      <c r="AO4" s="113"/>
      <c r="AP4" s="7"/>
    </row>
    <row r="5" spans="1:42" ht="27" customHeight="1" thickBot="1" x14ac:dyDescent="0.65">
      <c r="A5" s="21" t="s">
        <v>2</v>
      </c>
      <c r="B5" s="11">
        <f ca="1">MIN(_xlfn.IFS(B4&gt;=240,B4,B4&gt;120,B4-24,B4&lt;=120,B4),120)</f>
        <v>0</v>
      </c>
      <c r="C5" s="11">
        <f ca="1">MIN(_xlfn.IFS(B4&gt;240,B4-B5-24,B4&lt;=240,B4-B5),120)</f>
        <v>0</v>
      </c>
      <c r="D5" s="12">
        <f ca="1">IF(B4&gt;240,B4-B5-C5,0)</f>
        <v>0</v>
      </c>
      <c r="E5" s="6"/>
      <c r="F5" s="11">
        <f ca="1">MIN(_xlfn.IFS(F4&gt;=240,F4,F4&gt;120,F4-24,F4&lt;=120,F4),120)</f>
        <v>0</v>
      </c>
      <c r="G5" s="11">
        <f ca="1">MIN(_xlfn.IFS(F4&gt;240,F4-F5-24,F4&lt;=240,F4-F5),120)</f>
        <v>0</v>
      </c>
      <c r="H5" s="12">
        <f ca="1">IF(F4&gt;240,F4-F5-G5,0)</f>
        <v>0</v>
      </c>
      <c r="I5" s="6"/>
      <c r="J5" s="11">
        <f ca="1">MIN(_xlfn.IFS(J4&gt;=240,J4,J4&gt;120,J4-24,J4&lt;=120,J4),120)</f>
        <v>0</v>
      </c>
      <c r="K5" s="11">
        <f ca="1">MIN(_xlfn.IFS(J4&gt;240,J4-J5-24,J4&lt;=240,J4-J5),120)</f>
        <v>0</v>
      </c>
      <c r="L5" s="12">
        <f ca="1">IF(J4&gt;240,J4-J5-K5,0)</f>
        <v>0</v>
      </c>
      <c r="M5" s="6"/>
      <c r="N5" s="15">
        <f ca="1">MIN(_xlfn.IFS(N4&gt;=160,N4,N4&gt;80,N4-16,N4&lt;=80,N4),80)</f>
        <v>0</v>
      </c>
      <c r="O5" s="15">
        <f ca="1">MIN(_xlfn.IFS(N4&gt;240,N4-N5-16,N4&gt;160,N4-N5-16,N4&lt;=160,N4-N5),80)</f>
        <v>0</v>
      </c>
      <c r="P5" s="13">
        <f ca="1">MIN(_xlfn.IFS(N4&gt;240,N4-N5-O5-16,N4&gt;160,N4-N5-O5,N4&lt;=160,N4-N5-O5),80)</f>
        <v>0</v>
      </c>
      <c r="Q5" s="14">
        <f ca="1">IF(N4&gt;240,N4-N5-O5-P5,0)</f>
        <v>0</v>
      </c>
      <c r="R5" s="6"/>
      <c r="S5" s="11">
        <f ca="1">MIN(_xlfn.IFS(S4&gt;=360,S4,S4&gt;180,S4-40,S4&lt;=180,S4),180)</f>
        <v>0</v>
      </c>
      <c r="T5" s="11">
        <f ca="1">MIN(_xlfn.IFS(S4&gt;360,S4-S5-24,S4&lt;=360,S4-S5),180)</f>
        <v>0</v>
      </c>
      <c r="U5" s="12">
        <f ca="1">IF(S4&gt;360,S4-S5-T5,0)</f>
        <v>0</v>
      </c>
      <c r="V5" s="6"/>
      <c r="W5" s="11">
        <f ca="1">MIN(_xlfn.IFS(W4&gt;=360,W4,W4&gt;180,W4-40,W4&lt;=180,W4),180)</f>
        <v>0</v>
      </c>
      <c r="X5" s="11">
        <f ca="1">MIN(_xlfn.IFS(W4&gt;360,W4-W5-24,W4&lt;=360,W4-W5),180)</f>
        <v>0</v>
      </c>
      <c r="Y5" s="12">
        <f ca="1">IF(W4&gt;360,W4-W5-X5,0)</f>
        <v>0</v>
      </c>
      <c r="Z5" s="6"/>
      <c r="AA5" s="11">
        <f ca="1">MIN(_xlfn.IFS(AA4&gt;=360,AA4,AA4&gt;180,AA4-40,AA4&lt;=180,AA4),180)</f>
        <v>0</v>
      </c>
      <c r="AB5" s="11">
        <f ca="1">MIN(_xlfn.IFS(AA4&gt;360,AA4-AA5-24,AA4&lt;=360,AA4-AA5),180)</f>
        <v>0</v>
      </c>
      <c r="AC5" s="12">
        <f ca="1">IF(AA4&gt;360,AA4-AA5-AB5,0)</f>
        <v>0</v>
      </c>
      <c r="AD5" s="6"/>
      <c r="AE5" s="11">
        <f ca="1">MIN(_xlfn.IFS(AE4&gt;=320,AE4,AE4&gt;160,AE4-32,AE4&lt;=160,AE4),160)</f>
        <v>0</v>
      </c>
      <c r="AF5" s="11">
        <f ca="1">MIN(_xlfn.IFS(AE4&gt;320,AE4-AE5-32,AE4&lt;=320,AE4-AE5),160)</f>
        <v>0</v>
      </c>
      <c r="AG5" s="12">
        <f ca="1">IF(AE4&gt;320,AE4-AE5-AF5,0)</f>
        <v>0</v>
      </c>
      <c r="AH5" s="6"/>
      <c r="AI5" s="11">
        <f ca="1">MIN(_xlfn.IFS(AI4&gt;=320,AI4,AI4&gt;160,AI4-32,AI4&lt;=160,AI4),160)</f>
        <v>0</v>
      </c>
      <c r="AJ5" s="11">
        <f ca="1">MIN(_xlfn.IFS(AI4&gt;320,AI4-AI5-32,AI4&lt;=320,AI4-AI5),160)</f>
        <v>0</v>
      </c>
      <c r="AK5" s="12">
        <f ca="1">IF(AI4&gt;320,AI4-AI5-AJ5,0)</f>
        <v>0</v>
      </c>
      <c r="AL5" s="6"/>
      <c r="AM5" s="11">
        <f ca="1">MIN(_xlfn.IFS(AM4&gt;=320,AM4,AM4&gt;160,AM4-32,AM4&lt;=160,AM4),160)</f>
        <v>0</v>
      </c>
      <c r="AN5" s="11">
        <f ca="1">MIN(_xlfn.IFS(AM4&gt;320,AM4-AM5-32,AM4&lt;=320,AM4-AM5),160)</f>
        <v>0</v>
      </c>
      <c r="AO5" s="12">
        <f ca="1">IF(AM4&gt;320,AM4-AM5-AN5,0)</f>
        <v>0</v>
      </c>
      <c r="AP5" s="6"/>
    </row>
    <row r="6" spans="1:42" ht="25.5" customHeight="1" thickTop="1" x14ac:dyDescent="0.2">
      <c r="A6" s="22" t="s">
        <v>3</v>
      </c>
      <c r="B6" s="35"/>
      <c r="C6" s="36"/>
      <c r="D6" s="37"/>
      <c r="E6" s="6"/>
      <c r="F6" s="35"/>
      <c r="G6" s="36"/>
      <c r="H6" s="37"/>
      <c r="I6" s="6"/>
      <c r="J6" s="35"/>
      <c r="K6" s="36"/>
      <c r="L6" s="37"/>
      <c r="M6" s="6"/>
      <c r="N6" s="40"/>
      <c r="O6" s="40"/>
      <c r="P6" s="38"/>
      <c r="Q6" s="39"/>
      <c r="R6" s="6"/>
      <c r="S6" s="35"/>
      <c r="T6" s="36"/>
      <c r="U6" s="37"/>
      <c r="V6" s="6"/>
      <c r="W6" s="35"/>
      <c r="X6" s="36"/>
      <c r="Y6" s="37"/>
      <c r="Z6" s="6"/>
      <c r="AA6" s="35"/>
      <c r="AB6" s="36"/>
      <c r="AC6" s="37"/>
      <c r="AD6" s="6"/>
      <c r="AE6" s="35"/>
      <c r="AF6" s="36"/>
      <c r="AG6" s="37"/>
      <c r="AH6" s="6"/>
      <c r="AI6" s="35"/>
      <c r="AJ6" s="36"/>
      <c r="AK6" s="37"/>
      <c r="AL6" s="6"/>
      <c r="AM6" s="35"/>
      <c r="AN6" s="36"/>
      <c r="AO6" s="37"/>
      <c r="AP6" s="6"/>
    </row>
    <row r="7" spans="1:42" ht="25.5" customHeight="1" x14ac:dyDescent="0.2">
      <c r="A7" s="23" t="s">
        <v>4</v>
      </c>
      <c r="B7" s="41"/>
      <c r="C7" s="42"/>
      <c r="D7" s="43"/>
      <c r="E7" s="6"/>
      <c r="F7" s="44"/>
      <c r="G7" s="42"/>
      <c r="H7" s="43"/>
      <c r="I7" s="6"/>
      <c r="J7" s="44"/>
      <c r="K7" s="42"/>
      <c r="L7" s="43"/>
      <c r="M7" s="6"/>
      <c r="N7" s="44"/>
      <c r="O7" s="44"/>
      <c r="P7" s="42"/>
      <c r="Q7" s="43"/>
      <c r="R7" s="6"/>
      <c r="S7" s="44"/>
      <c r="T7" s="42"/>
      <c r="U7" s="43"/>
      <c r="V7" s="6"/>
      <c r="W7" s="44"/>
      <c r="X7" s="42"/>
      <c r="Y7" s="43"/>
      <c r="Z7" s="6"/>
      <c r="AA7" s="44"/>
      <c r="AB7" s="42"/>
      <c r="AC7" s="43"/>
      <c r="AD7" s="6"/>
      <c r="AE7" s="44"/>
      <c r="AF7" s="42"/>
      <c r="AG7" s="43"/>
      <c r="AH7" s="6"/>
      <c r="AI7" s="44"/>
      <c r="AJ7" s="42"/>
      <c r="AK7" s="43"/>
      <c r="AL7" s="6"/>
      <c r="AM7" s="44"/>
      <c r="AN7" s="42"/>
      <c r="AO7" s="45"/>
      <c r="AP7" s="6"/>
    </row>
    <row r="8" spans="1:42" ht="25.5" customHeight="1" thickBot="1" x14ac:dyDescent="0.25">
      <c r="A8" s="24" t="s">
        <v>5</v>
      </c>
      <c r="B8" s="46"/>
      <c r="C8" s="47"/>
      <c r="D8" s="48"/>
      <c r="E8" s="49"/>
      <c r="F8" s="50"/>
      <c r="G8" s="47"/>
      <c r="H8" s="48"/>
      <c r="I8" s="49"/>
      <c r="J8" s="50"/>
      <c r="K8" s="47"/>
      <c r="L8" s="48"/>
      <c r="M8" s="49"/>
      <c r="N8" s="50"/>
      <c r="O8" s="50"/>
      <c r="P8" s="47"/>
      <c r="Q8" s="48"/>
      <c r="R8" s="49"/>
      <c r="S8" s="50"/>
      <c r="T8" s="47"/>
      <c r="U8" s="48"/>
      <c r="V8" s="49"/>
      <c r="W8" s="50"/>
      <c r="X8" s="47"/>
      <c r="Y8" s="48"/>
      <c r="Z8" s="49"/>
      <c r="AA8" s="50"/>
      <c r="AB8" s="47"/>
      <c r="AC8" s="48"/>
      <c r="AD8" s="49"/>
      <c r="AE8" s="50"/>
      <c r="AF8" s="47"/>
      <c r="AG8" s="48"/>
      <c r="AH8" s="49"/>
      <c r="AI8" s="50"/>
      <c r="AJ8" s="47"/>
      <c r="AK8" s="48"/>
      <c r="AL8" s="49"/>
      <c r="AM8" s="50"/>
      <c r="AN8" s="47"/>
      <c r="AO8" s="51"/>
      <c r="AP8" s="49"/>
    </row>
    <row r="9" spans="1:42" ht="27" customHeight="1" x14ac:dyDescent="0.2">
      <c r="A9" s="25" t="s">
        <v>10</v>
      </c>
      <c r="B9" s="92">
        <f ca="1">IFERROR('Data Dumps'!C18,0)</f>
        <v>0</v>
      </c>
      <c r="C9" s="92"/>
      <c r="D9" s="92"/>
      <c r="E9" s="7"/>
      <c r="F9" s="92">
        <f ca="1">IFERROR('Data Dumps'!D18,0)</f>
        <v>0</v>
      </c>
      <c r="G9" s="92"/>
      <c r="H9" s="92"/>
      <c r="I9" s="7"/>
      <c r="J9" s="92">
        <f ca="1">IFERROR('Data Dumps'!M18,0)</f>
        <v>0</v>
      </c>
      <c r="K9" s="92"/>
      <c r="L9" s="92"/>
      <c r="M9" s="7"/>
      <c r="N9" s="107">
        <f ca="1">IFERROR('Data Dumps'!H18,0)</f>
        <v>0</v>
      </c>
      <c r="O9" s="108"/>
      <c r="P9" s="108"/>
      <c r="Q9" s="109"/>
      <c r="R9" s="7"/>
      <c r="S9" s="92">
        <f ca="1">IFERROR('Data Dumps'!E18,0)</f>
        <v>0</v>
      </c>
      <c r="T9" s="92"/>
      <c r="U9" s="92"/>
      <c r="V9" s="7"/>
      <c r="W9" s="92">
        <f ca="1">IFERROR('Data Dumps'!F18,0)</f>
        <v>0</v>
      </c>
      <c r="X9" s="92"/>
      <c r="Y9" s="92"/>
      <c r="Z9" s="7"/>
      <c r="AA9" s="92">
        <f ca="1">IFERROR('Data Dumps'!G18,0)</f>
        <v>0</v>
      </c>
      <c r="AB9" s="92"/>
      <c r="AC9" s="92"/>
      <c r="AD9" s="7"/>
      <c r="AE9" s="92">
        <f ca="1">IFERROR('Data Dumps'!I18,0)</f>
        <v>0</v>
      </c>
      <c r="AF9" s="92"/>
      <c r="AG9" s="92"/>
      <c r="AH9" s="7"/>
      <c r="AI9" s="92">
        <f ca="1">IFERROR('Data Dumps'!J18,0)</f>
        <v>0</v>
      </c>
      <c r="AJ9" s="92"/>
      <c r="AK9" s="92"/>
      <c r="AL9" s="7"/>
      <c r="AM9" s="92">
        <f ca="1">IFERROR('Data Dumps'!K18,0)</f>
        <v>0</v>
      </c>
      <c r="AN9" s="92"/>
      <c r="AO9" s="114"/>
      <c r="AP9" s="7"/>
    </row>
    <row r="10" spans="1:42" ht="27" customHeight="1" thickBot="1" x14ac:dyDescent="0.65">
      <c r="A10" s="21" t="s">
        <v>2</v>
      </c>
      <c r="B10" s="11">
        <f ca="1">MIN(_xlfn.IFS(B9&gt;=240,B9,B9&gt;120,B9-24,B9&lt;=120,B9),120)</f>
        <v>0</v>
      </c>
      <c r="C10" s="11">
        <f ca="1">MIN(_xlfn.IFS(B9&gt;240,B9-B10-24,B9&lt;=240,B9-B10),120)</f>
        <v>0</v>
      </c>
      <c r="D10" s="12">
        <f ca="1">IF(B9&gt;240,B9-B10-C10,0)</f>
        <v>0</v>
      </c>
      <c r="E10" s="6"/>
      <c r="F10" s="11">
        <f ca="1">MIN(_xlfn.IFS(F9&gt;=240,F9,F9&gt;120,F9-24,F9&lt;=120,F9),120)</f>
        <v>0</v>
      </c>
      <c r="G10" s="11">
        <f ca="1">MIN(_xlfn.IFS(F9&gt;240,F9-F10-24,F9&lt;=240,F9-F10),120)</f>
        <v>0</v>
      </c>
      <c r="H10" s="12">
        <f ca="1">IF(F9&gt;240,F9-F10-G10,0)</f>
        <v>0</v>
      </c>
      <c r="I10" s="6"/>
      <c r="J10" s="11">
        <f ca="1">MIN(_xlfn.IFS(J9&gt;=240,J9,J9&gt;120,J9-24,J9&lt;=120,J9),120)</f>
        <v>0</v>
      </c>
      <c r="K10" s="11">
        <f ca="1">MIN(_xlfn.IFS(J9&gt;240,J9-J10-24,J9&lt;=240,J9-J10),120)</f>
        <v>0</v>
      </c>
      <c r="L10" s="12">
        <f ca="1">IF(J9&gt;240,J9-J10-K10,0)</f>
        <v>0</v>
      </c>
      <c r="M10" s="6"/>
      <c r="N10" s="15">
        <f ca="1">MIN(_xlfn.IFS(N9&gt;=160,N9,N9&gt;80,N9-16,N9&lt;=80,N9),80)</f>
        <v>0</v>
      </c>
      <c r="O10" s="15">
        <f ca="1">MIN(_xlfn.IFS(N9&gt;240,N9-N10-16,N9&gt;160,N9-N10-16,N9&lt;=160,N9-N10),80)</f>
        <v>0</v>
      </c>
      <c r="P10" s="13">
        <f ca="1">MIN(_xlfn.IFS(N9&gt;240,N9-N10-O10-16,N9&gt;160,N9-N10-O10,N9&lt;=160,N9-N10-O10),80)</f>
        <v>0</v>
      </c>
      <c r="Q10" s="14">
        <f ca="1">IF(N9&gt;240,N9-N10-O10-P10,0)</f>
        <v>0</v>
      </c>
      <c r="R10" s="6"/>
      <c r="S10" s="11">
        <f ca="1">MIN(_xlfn.IFS(S9&gt;=360,S9,S9&gt;180,S9-40,S9&lt;=180,S9),180)</f>
        <v>0</v>
      </c>
      <c r="T10" s="11">
        <f ca="1">MIN(_xlfn.IFS(S9&gt;360,S9-S10-24,S9&lt;=360,S9-S10),180)</f>
        <v>0</v>
      </c>
      <c r="U10" s="12">
        <f ca="1">IF(S9&gt;360,S9-S10-T10,0)</f>
        <v>0</v>
      </c>
      <c r="V10" s="6"/>
      <c r="W10" s="11">
        <f ca="1">MIN(_xlfn.IFS(W9&gt;=360,W9,W9&gt;180,W9-40,W9&lt;=180,W9),180)</f>
        <v>0</v>
      </c>
      <c r="X10" s="11">
        <f ca="1">MIN(_xlfn.IFS(W9&gt;360,W9-W10-24,W9&lt;=360,W9-W10),180)</f>
        <v>0</v>
      </c>
      <c r="Y10" s="12">
        <f ca="1">IF(W9&gt;360,W9-W10-X10,0)</f>
        <v>0</v>
      </c>
      <c r="Z10" s="6"/>
      <c r="AA10" s="11">
        <f ca="1">MIN(_xlfn.IFS(AA9&gt;=360,AA9,AA9&gt;180,AA9-40,AA9&lt;=180,AA9),180)</f>
        <v>0</v>
      </c>
      <c r="AB10" s="11">
        <f ca="1">MIN(_xlfn.IFS(AA9&gt;360,AA9-AA10-24,AA9&lt;=360,AA9-AA10),180)</f>
        <v>0</v>
      </c>
      <c r="AC10" s="12">
        <f ca="1">IF(AA9&gt;360,AA9-AA10-AB10,0)</f>
        <v>0</v>
      </c>
      <c r="AD10" s="6"/>
      <c r="AE10" s="11">
        <f ca="1">MIN(_xlfn.IFS(AE9&gt;=320,AE9,AE9&gt;160,AE9-32,AE9&lt;=160,AE9),160)</f>
        <v>0</v>
      </c>
      <c r="AF10" s="11">
        <f ca="1">MIN(_xlfn.IFS(AE9&gt;320,AE9-AE10-32,AE9&lt;=320,AE9-AE10),160)</f>
        <v>0</v>
      </c>
      <c r="AG10" s="12">
        <f ca="1">IF(AE9&gt;320,AE9-AE10-AF10,0)</f>
        <v>0</v>
      </c>
      <c r="AH10" s="6"/>
      <c r="AI10" s="11">
        <f ca="1">MIN(_xlfn.IFS(AI9&gt;=320,AI9,AI9&gt;160,AI9-32,AI9&lt;=160,AI9),160)</f>
        <v>0</v>
      </c>
      <c r="AJ10" s="11">
        <f ca="1">MIN(_xlfn.IFS(AI9&gt;320,AI9-AI10-32,AI9&lt;=320,AI9-AI10),160)</f>
        <v>0</v>
      </c>
      <c r="AK10" s="12">
        <f ca="1">IF(AI9&gt;320,AI9-AI10-AJ10,0)</f>
        <v>0</v>
      </c>
      <c r="AL10" s="6"/>
      <c r="AM10" s="11">
        <f ca="1">MIN(_xlfn.IFS(AM9&gt;=320,AM9,AM9&gt;160,AM9-32,AM9&lt;=160,AM9),160)</f>
        <v>0</v>
      </c>
      <c r="AN10" s="11">
        <f ca="1">MIN(_xlfn.IFS(AM9&gt;320,AM9-AM10-32,AM9&lt;=320,AM9-AM10),160)</f>
        <v>0</v>
      </c>
      <c r="AO10" s="12">
        <f ca="1">IF(AM9&gt;320,AM9-AM10-AN10,0)</f>
        <v>0</v>
      </c>
      <c r="AP10" s="6"/>
    </row>
    <row r="11" spans="1:42" ht="25.5" customHeight="1" thickTop="1" x14ac:dyDescent="0.2">
      <c r="A11" s="23" t="s">
        <v>3</v>
      </c>
      <c r="B11" s="35"/>
      <c r="C11" s="36"/>
      <c r="D11" s="37"/>
      <c r="E11" s="6"/>
      <c r="F11" s="35"/>
      <c r="G11" s="36"/>
      <c r="H11" s="37"/>
      <c r="I11" s="6"/>
      <c r="J11" s="35"/>
      <c r="K11" s="36"/>
      <c r="L11" s="37"/>
      <c r="M11" s="6"/>
      <c r="N11" s="40"/>
      <c r="O11" s="40"/>
      <c r="P11" s="38"/>
      <c r="Q11" s="39"/>
      <c r="R11" s="6"/>
      <c r="S11" s="35"/>
      <c r="T11" s="36"/>
      <c r="U11" s="37"/>
      <c r="V11" s="6"/>
      <c r="W11" s="35"/>
      <c r="X11" s="36"/>
      <c r="Y11" s="37"/>
      <c r="Z11" s="6"/>
      <c r="AA11" s="35"/>
      <c r="AB11" s="36"/>
      <c r="AC11" s="37"/>
      <c r="AD11" s="6"/>
      <c r="AE11" s="35"/>
      <c r="AF11" s="36"/>
      <c r="AG11" s="37"/>
      <c r="AH11" s="6"/>
      <c r="AI11" s="35"/>
      <c r="AJ11" s="36"/>
      <c r="AK11" s="37"/>
      <c r="AL11" s="6"/>
      <c r="AM11" s="35"/>
      <c r="AN11" s="36"/>
      <c r="AO11" s="37"/>
      <c r="AP11" s="6"/>
    </row>
    <row r="12" spans="1:42" ht="25.5" customHeight="1" x14ac:dyDescent="0.2">
      <c r="A12" s="26" t="s">
        <v>4</v>
      </c>
      <c r="B12" s="41"/>
      <c r="C12" s="42"/>
      <c r="D12" s="43"/>
      <c r="E12" s="6"/>
      <c r="F12" s="44"/>
      <c r="G12" s="42"/>
      <c r="H12" s="43"/>
      <c r="I12" s="6"/>
      <c r="J12" s="44"/>
      <c r="K12" s="42"/>
      <c r="L12" s="43"/>
      <c r="M12" s="6"/>
      <c r="N12" s="44"/>
      <c r="O12" s="44"/>
      <c r="P12" s="42"/>
      <c r="Q12" s="43"/>
      <c r="R12" s="6"/>
      <c r="S12" s="44"/>
      <c r="T12" s="42"/>
      <c r="U12" s="43"/>
      <c r="V12" s="6"/>
      <c r="W12" s="44"/>
      <c r="X12" s="42"/>
      <c r="Y12" s="43"/>
      <c r="Z12" s="6"/>
      <c r="AA12" s="44"/>
      <c r="AB12" s="42"/>
      <c r="AC12" s="43"/>
      <c r="AD12" s="6"/>
      <c r="AE12" s="44"/>
      <c r="AF12" s="42"/>
      <c r="AG12" s="43"/>
      <c r="AH12" s="6"/>
      <c r="AI12" s="44"/>
      <c r="AJ12" s="42"/>
      <c r="AK12" s="43"/>
      <c r="AL12" s="6"/>
      <c r="AM12" s="44"/>
      <c r="AN12" s="42"/>
      <c r="AO12" s="45"/>
      <c r="AP12" s="6"/>
    </row>
    <row r="13" spans="1:42" ht="25.5" customHeight="1" thickBot="1" x14ac:dyDescent="0.25">
      <c r="A13" s="27" t="s">
        <v>5</v>
      </c>
      <c r="B13" s="46"/>
      <c r="C13" s="47"/>
      <c r="D13" s="48"/>
      <c r="E13" s="49"/>
      <c r="F13" s="50"/>
      <c r="G13" s="47"/>
      <c r="H13" s="48"/>
      <c r="I13" s="49"/>
      <c r="J13" s="50"/>
      <c r="K13" s="47"/>
      <c r="L13" s="48"/>
      <c r="M13" s="49"/>
      <c r="N13" s="50"/>
      <c r="O13" s="50"/>
      <c r="P13" s="47"/>
      <c r="Q13" s="48"/>
      <c r="R13" s="49"/>
      <c r="S13" s="50"/>
      <c r="T13" s="47"/>
      <c r="U13" s="48"/>
      <c r="V13" s="49"/>
      <c r="W13" s="50"/>
      <c r="X13" s="47"/>
      <c r="Y13" s="48"/>
      <c r="Z13" s="49"/>
      <c r="AA13" s="50"/>
      <c r="AB13" s="47"/>
      <c r="AC13" s="48"/>
      <c r="AD13" s="49"/>
      <c r="AE13" s="50"/>
      <c r="AF13" s="47"/>
      <c r="AG13" s="48"/>
      <c r="AH13" s="49"/>
      <c r="AI13" s="50"/>
      <c r="AJ13" s="47"/>
      <c r="AK13" s="48"/>
      <c r="AL13" s="49"/>
      <c r="AM13" s="50"/>
      <c r="AN13" s="47"/>
      <c r="AO13" s="51"/>
      <c r="AP13" s="49"/>
    </row>
    <row r="14" spans="1:42" ht="27" customHeight="1" x14ac:dyDescent="0.2">
      <c r="A14" s="25" t="s">
        <v>11</v>
      </c>
      <c r="B14" s="92">
        <f ca="1">IFERROR('Data Dumps'!C33,0)</f>
        <v>0</v>
      </c>
      <c r="C14" s="92"/>
      <c r="D14" s="92"/>
      <c r="E14" s="7"/>
      <c r="F14" s="92">
        <f ca="1">IFERROR('Data Dumps'!D33,0)</f>
        <v>0</v>
      </c>
      <c r="G14" s="92"/>
      <c r="H14" s="92"/>
      <c r="I14" s="7"/>
      <c r="J14" s="92">
        <f ca="1">IFERROR('Data Dumps'!M33,0)</f>
        <v>0</v>
      </c>
      <c r="K14" s="92"/>
      <c r="L14" s="92"/>
      <c r="M14" s="7"/>
      <c r="N14" s="107">
        <f ca="1">IFERROR('Data Dumps'!H33,0)</f>
        <v>0</v>
      </c>
      <c r="O14" s="108"/>
      <c r="P14" s="108"/>
      <c r="Q14" s="109"/>
      <c r="R14" s="7"/>
      <c r="S14" s="92">
        <f ca="1">IFERROR('Data Dumps'!E33,0)</f>
        <v>0</v>
      </c>
      <c r="T14" s="92"/>
      <c r="U14" s="92"/>
      <c r="V14" s="7"/>
      <c r="W14" s="92">
        <f ca="1">IFERROR('Data Dumps'!F33,0)</f>
        <v>0</v>
      </c>
      <c r="X14" s="92"/>
      <c r="Y14" s="92"/>
      <c r="Z14" s="7"/>
      <c r="AA14" s="92">
        <f ca="1">IFERROR('Data Dumps'!G33,0)</f>
        <v>0</v>
      </c>
      <c r="AB14" s="92"/>
      <c r="AC14" s="92"/>
      <c r="AD14" s="7"/>
      <c r="AE14" s="92">
        <f ca="1">IFERROR('Data Dumps'!I33,0)</f>
        <v>0</v>
      </c>
      <c r="AF14" s="92"/>
      <c r="AG14" s="92"/>
      <c r="AH14" s="7"/>
      <c r="AI14" s="92">
        <f ca="1">IFERROR('Data Dumps'!J33,0)</f>
        <v>0</v>
      </c>
      <c r="AJ14" s="92"/>
      <c r="AK14" s="92"/>
      <c r="AL14" s="7"/>
      <c r="AM14" s="92">
        <f ca="1">IFERROR('Data Dumps'!K33,0)</f>
        <v>0</v>
      </c>
      <c r="AN14" s="92"/>
      <c r="AO14" s="114"/>
      <c r="AP14" s="7"/>
    </row>
    <row r="15" spans="1:42" ht="27" customHeight="1" thickBot="1" x14ac:dyDescent="0.65">
      <c r="A15" s="28" t="s">
        <v>2</v>
      </c>
      <c r="B15" s="11">
        <f ca="1">MIN(_xlfn.IFS(B14&gt;=240,B14,B14&gt;120,B14-24,B14&lt;=120,B14),120)</f>
        <v>0</v>
      </c>
      <c r="C15" s="11">
        <f ca="1">MIN(_xlfn.IFS(B14&gt;240,B14-B15-24,B14&lt;=240,B14-B15),120)</f>
        <v>0</v>
      </c>
      <c r="D15" s="12">
        <f ca="1">IF(B14&gt;240,B14-B15-C15,0)</f>
        <v>0</v>
      </c>
      <c r="E15" s="6"/>
      <c r="F15" s="11">
        <f ca="1">MIN(_xlfn.IFS(F14&gt;=240,F14,F14&gt;120,F14-24,F14&lt;=120,F14),120)</f>
        <v>0</v>
      </c>
      <c r="G15" s="11">
        <f ca="1">MIN(_xlfn.IFS(F14&gt;240,F14-F15-24,F14&lt;=240,F14-F15),120)</f>
        <v>0</v>
      </c>
      <c r="H15" s="12">
        <f ca="1">IF(F14&gt;240,F14-F15-G15,0)</f>
        <v>0</v>
      </c>
      <c r="I15" s="6"/>
      <c r="J15" s="11">
        <f ca="1">MIN(_xlfn.IFS(J14&gt;=240,J14,J14&gt;120,J14-24,J14&lt;=120,J14),120)</f>
        <v>0</v>
      </c>
      <c r="K15" s="11">
        <f ca="1">MIN(_xlfn.IFS(J14&gt;240,J14-J15-24,J14&lt;=240,J14-J15),120)</f>
        <v>0</v>
      </c>
      <c r="L15" s="12">
        <f ca="1">IF(J14&gt;240,J14-J15-K15,0)</f>
        <v>0</v>
      </c>
      <c r="M15" s="6"/>
      <c r="N15" s="15">
        <f ca="1">MIN(_xlfn.IFS(N14&gt;=160,N14,N14&gt;80,N14-16,N14&lt;=80,N14),80)</f>
        <v>0</v>
      </c>
      <c r="O15" s="15">
        <f ca="1">MIN(_xlfn.IFS(N14&gt;240,N14-N15-16,N14&gt;160,N14-N15-16,N14&lt;=160,N14-N15),80)</f>
        <v>0</v>
      </c>
      <c r="P15" s="13">
        <f ca="1">MIN(_xlfn.IFS(N14&gt;240,N14-N15-O15-16,N14&gt;160,N14-N15-O15,N14&lt;=160,N14-N15-O15),80)</f>
        <v>0</v>
      </c>
      <c r="Q15" s="14">
        <f ca="1">IF(N14&gt;240,N14-N15-O15-P15,0)</f>
        <v>0</v>
      </c>
      <c r="R15" s="6"/>
      <c r="S15" s="11">
        <f ca="1">MIN(_xlfn.IFS(S14&gt;=360,S14,S14&gt;180,S14-40,S14&lt;=180,S14),180)</f>
        <v>0</v>
      </c>
      <c r="T15" s="11">
        <f ca="1">MIN(_xlfn.IFS(S14&gt;360,S14-S15-24,S14&lt;=360,S14-S15),180)</f>
        <v>0</v>
      </c>
      <c r="U15" s="12">
        <f ca="1">IF(S14&gt;360,S14-S15-T15,0)</f>
        <v>0</v>
      </c>
      <c r="V15" s="6"/>
      <c r="W15" s="11">
        <f ca="1">MIN(_xlfn.IFS(W14&gt;=360,W14,W14&gt;180,W14-40,W14&lt;=180,W14),180)</f>
        <v>0</v>
      </c>
      <c r="X15" s="11">
        <f ca="1">MIN(_xlfn.IFS(W14&gt;360,W14-W15-24,W14&lt;=360,W14-W15),180)</f>
        <v>0</v>
      </c>
      <c r="Y15" s="12">
        <f ca="1">IF(W14&gt;360,W14-W15-X15,0)</f>
        <v>0</v>
      </c>
      <c r="Z15" s="6"/>
      <c r="AA15" s="11">
        <f ca="1">MIN(_xlfn.IFS(AA14&gt;=360,AA14,AA14&gt;180,AA14-40,AA14&lt;=180,AA14),180)</f>
        <v>0</v>
      </c>
      <c r="AB15" s="11">
        <f ca="1">MIN(_xlfn.IFS(AA14&gt;360,AA14-AA15-24,AA14&lt;=360,AA14-AA15),180)</f>
        <v>0</v>
      </c>
      <c r="AC15" s="12">
        <f ca="1">IF(AA14&gt;360,AA14-AA15-AB15,0)</f>
        <v>0</v>
      </c>
      <c r="AD15" s="6"/>
      <c r="AE15" s="11">
        <f ca="1">MIN(_xlfn.IFS(AE14&gt;=320,AE14,AE14&gt;160,AE14-32,AE14&lt;=160,AE14),160)</f>
        <v>0</v>
      </c>
      <c r="AF15" s="11">
        <f ca="1">MIN(_xlfn.IFS(AE14&gt;320,AE14-AE15-32,AE14&lt;=320,AE14-AE15),160)</f>
        <v>0</v>
      </c>
      <c r="AG15" s="12">
        <f ca="1">IF(AE14&gt;320,AE14-AE15-AF15,0)</f>
        <v>0</v>
      </c>
      <c r="AH15" s="6"/>
      <c r="AI15" s="11">
        <f ca="1">MIN(_xlfn.IFS(AI14&gt;=320,AI14,AI14&gt;160,AI14-32,AI14&lt;=160,AI14),160)</f>
        <v>0</v>
      </c>
      <c r="AJ15" s="11">
        <f ca="1">MIN(_xlfn.IFS(AI14&gt;320,AI14-AI15-32,AI14&lt;=320,AI14-AI15),160)</f>
        <v>0</v>
      </c>
      <c r="AK15" s="12">
        <f ca="1">IF(AI14&gt;320,AI14-AI15-AJ15,0)</f>
        <v>0</v>
      </c>
      <c r="AL15" s="6"/>
      <c r="AM15" s="11">
        <f ca="1">MIN(_xlfn.IFS(AM14&gt;=320,AM14,AM14&gt;160,AM14-32,AM14&lt;=160,AM14),160)</f>
        <v>0</v>
      </c>
      <c r="AN15" s="11">
        <f ca="1">MIN(_xlfn.IFS(AM14&gt;320,AM14-AM15-32,AM14&lt;=320,AM14-AM15),160)</f>
        <v>0</v>
      </c>
      <c r="AO15" s="12">
        <f ca="1">IF(AM14&gt;320,AM14-AM15-AN15,0)</f>
        <v>0</v>
      </c>
      <c r="AP15" s="6"/>
    </row>
    <row r="16" spans="1:42" ht="25.5" customHeight="1" thickTop="1" x14ac:dyDescent="0.2">
      <c r="A16" s="22" t="s">
        <v>3</v>
      </c>
      <c r="B16" s="35"/>
      <c r="C16" s="36"/>
      <c r="D16" s="37"/>
      <c r="E16" s="6"/>
      <c r="F16" s="35"/>
      <c r="G16" s="36"/>
      <c r="H16" s="37"/>
      <c r="I16" s="6"/>
      <c r="J16" s="35"/>
      <c r="K16" s="36"/>
      <c r="L16" s="37"/>
      <c r="M16" s="6"/>
      <c r="N16" s="40"/>
      <c r="O16" s="40"/>
      <c r="P16" s="38"/>
      <c r="Q16" s="39"/>
      <c r="R16" s="6"/>
      <c r="S16" s="35"/>
      <c r="T16" s="36"/>
      <c r="U16" s="37"/>
      <c r="V16" s="6"/>
      <c r="W16" s="35"/>
      <c r="X16" s="36"/>
      <c r="Y16" s="37"/>
      <c r="Z16" s="6"/>
      <c r="AA16" s="35"/>
      <c r="AB16" s="36"/>
      <c r="AC16" s="37"/>
      <c r="AD16" s="6"/>
      <c r="AE16" s="35"/>
      <c r="AF16" s="36"/>
      <c r="AG16" s="37"/>
      <c r="AH16" s="6"/>
      <c r="AI16" s="35"/>
      <c r="AJ16" s="36"/>
      <c r="AK16" s="37"/>
      <c r="AL16" s="6"/>
      <c r="AM16" s="35"/>
      <c r="AN16" s="36"/>
      <c r="AO16" s="37"/>
      <c r="AP16" s="6"/>
    </row>
    <row r="17" spans="1:42" ht="25.5" customHeight="1" x14ac:dyDescent="0.2">
      <c r="A17" s="26" t="s">
        <v>4</v>
      </c>
      <c r="B17" s="41"/>
      <c r="C17" s="42"/>
      <c r="D17" s="43"/>
      <c r="E17" s="6"/>
      <c r="F17" s="44"/>
      <c r="G17" s="42"/>
      <c r="H17" s="43"/>
      <c r="I17" s="6"/>
      <c r="J17" s="44"/>
      <c r="K17" s="42"/>
      <c r="L17" s="43"/>
      <c r="M17" s="6"/>
      <c r="N17" s="44"/>
      <c r="O17" s="44"/>
      <c r="P17" s="42"/>
      <c r="Q17" s="43"/>
      <c r="R17" s="6"/>
      <c r="S17" s="44"/>
      <c r="T17" s="42"/>
      <c r="U17" s="43"/>
      <c r="V17" s="6"/>
      <c r="W17" s="44"/>
      <c r="X17" s="42"/>
      <c r="Y17" s="43"/>
      <c r="Z17" s="6"/>
      <c r="AA17" s="44"/>
      <c r="AB17" s="42"/>
      <c r="AC17" s="43"/>
      <c r="AD17" s="6"/>
      <c r="AE17" s="44"/>
      <c r="AF17" s="42"/>
      <c r="AG17" s="43"/>
      <c r="AH17" s="6"/>
      <c r="AI17" s="44"/>
      <c r="AJ17" s="42"/>
      <c r="AK17" s="43"/>
      <c r="AL17" s="6"/>
      <c r="AM17" s="44"/>
      <c r="AN17" s="42"/>
      <c r="AO17" s="45"/>
      <c r="AP17" s="6"/>
    </row>
    <row r="18" spans="1:42" ht="25.5" customHeight="1" thickBot="1" x14ac:dyDescent="0.25">
      <c r="A18" s="27" t="s">
        <v>5</v>
      </c>
      <c r="B18" s="46"/>
      <c r="C18" s="47"/>
      <c r="D18" s="48"/>
      <c r="E18" s="49"/>
      <c r="F18" s="50"/>
      <c r="G18" s="47"/>
      <c r="H18" s="48"/>
      <c r="I18" s="49"/>
      <c r="J18" s="50"/>
      <c r="K18" s="47"/>
      <c r="L18" s="48"/>
      <c r="M18" s="49"/>
      <c r="N18" s="50"/>
      <c r="O18" s="50"/>
      <c r="P18" s="47"/>
      <c r="Q18" s="48"/>
      <c r="R18" s="49"/>
      <c r="S18" s="50"/>
      <c r="T18" s="47"/>
      <c r="U18" s="48"/>
      <c r="V18" s="49"/>
      <c r="W18" s="50"/>
      <c r="X18" s="47"/>
      <c r="Y18" s="48"/>
      <c r="Z18" s="49"/>
      <c r="AA18" s="50"/>
      <c r="AB18" s="47"/>
      <c r="AC18" s="48"/>
      <c r="AD18" s="49"/>
      <c r="AE18" s="50"/>
      <c r="AF18" s="47"/>
      <c r="AG18" s="48"/>
      <c r="AH18" s="49"/>
      <c r="AI18" s="50"/>
      <c r="AJ18" s="47"/>
      <c r="AK18" s="48"/>
      <c r="AL18" s="49"/>
      <c r="AM18" s="50"/>
      <c r="AN18" s="47"/>
      <c r="AO18" s="51"/>
      <c r="AP18" s="49"/>
    </row>
    <row r="19" spans="1:42" ht="27" customHeight="1" x14ac:dyDescent="0.2">
      <c r="A19" s="25" t="s">
        <v>12</v>
      </c>
      <c r="B19" s="92">
        <f ca="1">IFERROR('Data Dumps'!C48,0)</f>
        <v>0</v>
      </c>
      <c r="C19" s="92"/>
      <c r="D19" s="92"/>
      <c r="E19" s="7"/>
      <c r="F19" s="92">
        <f ca="1">IFERROR('Data Dumps'!D48,0)</f>
        <v>0</v>
      </c>
      <c r="G19" s="92"/>
      <c r="H19" s="92"/>
      <c r="I19" s="7"/>
      <c r="J19" s="92">
        <f ca="1">IFERROR('Data Dumps'!M48,0)</f>
        <v>0</v>
      </c>
      <c r="K19" s="92"/>
      <c r="L19" s="92"/>
      <c r="M19" s="7"/>
      <c r="N19" s="107">
        <f ca="1">IFERROR('Data Dumps'!H48,0)</f>
        <v>0</v>
      </c>
      <c r="O19" s="108"/>
      <c r="P19" s="108"/>
      <c r="Q19" s="109"/>
      <c r="R19" s="7"/>
      <c r="S19" s="92">
        <f ca="1">IFERROR('Data Dumps'!E48,0)</f>
        <v>0</v>
      </c>
      <c r="T19" s="92"/>
      <c r="U19" s="92"/>
      <c r="V19" s="7"/>
      <c r="W19" s="92">
        <f ca="1">IFERROR('Data Dumps'!F48,0)</f>
        <v>0</v>
      </c>
      <c r="X19" s="92"/>
      <c r="Y19" s="92"/>
      <c r="Z19" s="7"/>
      <c r="AA19" s="92">
        <f ca="1">IFERROR('Data Dumps'!G48,0)</f>
        <v>0</v>
      </c>
      <c r="AB19" s="92"/>
      <c r="AC19" s="92"/>
      <c r="AD19" s="7"/>
      <c r="AE19" s="92">
        <f ca="1">IFERROR('Data Dumps'!I48,0)</f>
        <v>0</v>
      </c>
      <c r="AF19" s="92"/>
      <c r="AG19" s="92"/>
      <c r="AH19" s="7"/>
      <c r="AI19" s="92">
        <f ca="1">IFERROR('Data Dumps'!J48,0)</f>
        <v>0</v>
      </c>
      <c r="AJ19" s="92"/>
      <c r="AK19" s="92"/>
      <c r="AL19" s="7"/>
      <c r="AM19" s="92">
        <f ca="1">IFERROR('Data Dumps'!K48,0)</f>
        <v>0</v>
      </c>
      <c r="AN19" s="92"/>
      <c r="AO19" s="114"/>
      <c r="AP19" s="7"/>
    </row>
    <row r="20" spans="1:42" ht="27" customHeight="1" thickBot="1" x14ac:dyDescent="0.65">
      <c r="A20" s="21" t="s">
        <v>2</v>
      </c>
      <c r="B20" s="11">
        <f ca="1">MIN(_xlfn.IFS(B19&gt;=240,B19,B19&gt;120,B19-24,B19&lt;=120,B19),120)</f>
        <v>0</v>
      </c>
      <c r="C20" s="11">
        <f ca="1">MIN(_xlfn.IFS(B19&gt;240,B19-B20-24,B19&lt;=240,B19-B20),120)</f>
        <v>0</v>
      </c>
      <c r="D20" s="12">
        <f ca="1">IF(B19&gt;240,B19-B20-C20,0)</f>
        <v>0</v>
      </c>
      <c r="E20" s="6"/>
      <c r="F20" s="11">
        <f ca="1">MIN(_xlfn.IFS(F19&gt;=240,F19,F19&gt;120,F19-24,F19&lt;=120,F19),120)</f>
        <v>0</v>
      </c>
      <c r="G20" s="11">
        <f ca="1">MIN(_xlfn.IFS(F19&gt;240,F19-F20-24,F19&lt;=240,F19-F20),120)</f>
        <v>0</v>
      </c>
      <c r="H20" s="12">
        <f ca="1">IF(F19&gt;240,F19-F20-G20,0)</f>
        <v>0</v>
      </c>
      <c r="I20" s="6"/>
      <c r="J20" s="11">
        <f ca="1">MIN(_xlfn.IFS(J19&gt;=240,J19,J19&gt;120,J19-24,J19&lt;=120,J19),120)</f>
        <v>0</v>
      </c>
      <c r="K20" s="11">
        <f ca="1">MIN(_xlfn.IFS(J19&gt;240,J19-J20-24,J19&lt;=240,J19-J20),120)</f>
        <v>0</v>
      </c>
      <c r="L20" s="12">
        <f ca="1">IF(J19&gt;240,J19-J20-K20,0)</f>
        <v>0</v>
      </c>
      <c r="M20" s="6"/>
      <c r="N20" s="15">
        <f ca="1">MIN(_xlfn.IFS(N19&gt;=160,N19,N19&gt;80,N19-16,N19&lt;=80,N19),80)</f>
        <v>0</v>
      </c>
      <c r="O20" s="15">
        <f ca="1">MIN(_xlfn.IFS(N19&gt;240,N19-N20-16,N19&gt;160,N19-N20-16,N19&lt;=160,N19-N20),80)</f>
        <v>0</v>
      </c>
      <c r="P20" s="13">
        <f ca="1">MIN(_xlfn.IFS(N19&gt;240,N19-N20-O20-16,N19&gt;160,N19-N20-O20,N19&lt;=160,N19-N20-O20),80)</f>
        <v>0</v>
      </c>
      <c r="Q20" s="14">
        <f ca="1">IF(N19&gt;240,N19-N20-O20-P20,0)</f>
        <v>0</v>
      </c>
      <c r="R20" s="6"/>
      <c r="S20" s="11">
        <f ca="1">MIN(_xlfn.IFS(S19&gt;=360,S19,S19&gt;180,S19-40,S19&lt;=180,S19),180)</f>
        <v>0</v>
      </c>
      <c r="T20" s="11">
        <f ca="1">MIN(_xlfn.IFS(S19&gt;360,S19-S20-24,S19&lt;=360,S19-S20),180)</f>
        <v>0</v>
      </c>
      <c r="U20" s="12">
        <f ca="1">IF(S19&gt;360,S19-S20-T20,0)</f>
        <v>0</v>
      </c>
      <c r="V20" s="6"/>
      <c r="W20" s="11">
        <f ca="1">MIN(_xlfn.IFS(W19&gt;=360,W19,W19&gt;180,W19-40,W19&lt;=180,W19),180)</f>
        <v>0</v>
      </c>
      <c r="X20" s="11">
        <f ca="1">MIN(_xlfn.IFS(W19&gt;360,W19-W20-24,W19&lt;=360,W19-W20),180)</f>
        <v>0</v>
      </c>
      <c r="Y20" s="12">
        <f ca="1">IF(W19&gt;360,W19-W20-X20,0)</f>
        <v>0</v>
      </c>
      <c r="Z20" s="6"/>
      <c r="AA20" s="11">
        <f ca="1">MIN(_xlfn.IFS(AA19&gt;=360,AA19,AA19&gt;180,AA19-40,AA19&lt;=180,AA19),180)</f>
        <v>0</v>
      </c>
      <c r="AB20" s="11">
        <f ca="1">MIN(_xlfn.IFS(AA19&gt;360,AA19-AA20-24,AA19&lt;=360,AA19-AA20),180)</f>
        <v>0</v>
      </c>
      <c r="AC20" s="12">
        <f ca="1">IF(AA19&gt;360,AA19-AA20-AB20,0)</f>
        <v>0</v>
      </c>
      <c r="AD20" s="6"/>
      <c r="AE20" s="11">
        <f ca="1">MIN(_xlfn.IFS(AE19&gt;=320,AE19,AE19&gt;160,AE19-32,AE19&lt;=160,AE19),160)</f>
        <v>0</v>
      </c>
      <c r="AF20" s="11">
        <f ca="1">MIN(_xlfn.IFS(AE19&gt;320,AE19-AE20-32,AE19&lt;=320,AE19-AE20),160)</f>
        <v>0</v>
      </c>
      <c r="AG20" s="12">
        <f ca="1">IF(AE19&gt;320,AE19-AE20-AF20,0)</f>
        <v>0</v>
      </c>
      <c r="AH20" s="6"/>
      <c r="AI20" s="11">
        <f ca="1">MIN(_xlfn.IFS(AI19&gt;=320,AI19,AI19&gt;160,AI19-32,AI19&lt;=160,AI19),160)</f>
        <v>0</v>
      </c>
      <c r="AJ20" s="11">
        <f ca="1">MIN(_xlfn.IFS(AI19&gt;320,AI19-AI20-32,AI19&lt;=320,AI19-AI20),160)</f>
        <v>0</v>
      </c>
      <c r="AK20" s="12">
        <f ca="1">IF(AI19&gt;320,AI19-AI20-AJ20,0)</f>
        <v>0</v>
      </c>
      <c r="AL20" s="6"/>
      <c r="AM20" s="11">
        <f ca="1">MIN(_xlfn.IFS(AM19&gt;=320,AM19,AM19&gt;160,AM19-32,AM19&lt;=160,AM19),160)</f>
        <v>0</v>
      </c>
      <c r="AN20" s="11">
        <f ca="1">MIN(_xlfn.IFS(AM19&gt;320,AM19-AM20-32,AM19&lt;=320,AM19-AM20),160)</f>
        <v>0</v>
      </c>
      <c r="AO20" s="12">
        <f ca="1">IF(AM19&gt;320,AM19-AM20-AN20,0)</f>
        <v>0</v>
      </c>
      <c r="AP20" s="6"/>
    </row>
    <row r="21" spans="1:42" ht="25.5" customHeight="1" thickTop="1" x14ac:dyDescent="0.2">
      <c r="A21" s="22" t="s">
        <v>3</v>
      </c>
      <c r="B21" s="35"/>
      <c r="C21" s="36"/>
      <c r="D21" s="37"/>
      <c r="E21" s="6"/>
      <c r="F21" s="35"/>
      <c r="G21" s="36"/>
      <c r="H21" s="37"/>
      <c r="I21" s="6"/>
      <c r="J21" s="35"/>
      <c r="K21" s="36"/>
      <c r="L21" s="37"/>
      <c r="M21" s="6"/>
      <c r="N21" s="40"/>
      <c r="O21" s="40"/>
      <c r="P21" s="38"/>
      <c r="Q21" s="39"/>
      <c r="R21" s="6"/>
      <c r="S21" s="35"/>
      <c r="T21" s="36"/>
      <c r="U21" s="37"/>
      <c r="V21" s="6"/>
      <c r="W21" s="35"/>
      <c r="X21" s="36"/>
      <c r="Y21" s="37"/>
      <c r="Z21" s="6"/>
      <c r="AA21" s="35"/>
      <c r="AB21" s="36"/>
      <c r="AC21" s="37"/>
      <c r="AD21" s="6"/>
      <c r="AE21" s="35"/>
      <c r="AF21" s="36"/>
      <c r="AG21" s="37"/>
      <c r="AH21" s="6"/>
      <c r="AI21" s="35"/>
      <c r="AJ21" s="36"/>
      <c r="AK21" s="37"/>
      <c r="AL21" s="6"/>
      <c r="AM21" s="35"/>
      <c r="AN21" s="36"/>
      <c r="AO21" s="37"/>
      <c r="AP21" s="6"/>
    </row>
    <row r="22" spans="1:42" ht="25.5" customHeight="1" x14ac:dyDescent="0.2">
      <c r="A22" s="26" t="s">
        <v>4</v>
      </c>
      <c r="B22" s="41"/>
      <c r="C22" s="42"/>
      <c r="D22" s="43"/>
      <c r="E22" s="6"/>
      <c r="F22" s="44"/>
      <c r="G22" s="42"/>
      <c r="H22" s="43"/>
      <c r="I22" s="6"/>
      <c r="J22" s="44"/>
      <c r="K22" s="42"/>
      <c r="L22" s="43"/>
      <c r="M22" s="6"/>
      <c r="N22" s="44"/>
      <c r="O22" s="44"/>
      <c r="P22" s="42"/>
      <c r="Q22" s="43"/>
      <c r="R22" s="6"/>
      <c r="S22" s="44"/>
      <c r="T22" s="42"/>
      <c r="U22" s="43"/>
      <c r="V22" s="6"/>
      <c r="W22" s="44"/>
      <c r="X22" s="42"/>
      <c r="Y22" s="43"/>
      <c r="Z22" s="6"/>
      <c r="AA22" s="44"/>
      <c r="AB22" s="42"/>
      <c r="AC22" s="43"/>
      <c r="AD22" s="6"/>
      <c r="AE22" s="44"/>
      <c r="AF22" s="42"/>
      <c r="AG22" s="43"/>
      <c r="AH22" s="6"/>
      <c r="AI22" s="44"/>
      <c r="AJ22" s="42"/>
      <c r="AK22" s="43"/>
      <c r="AL22" s="6"/>
      <c r="AM22" s="44"/>
      <c r="AN22" s="42"/>
      <c r="AO22" s="45"/>
      <c r="AP22" s="6"/>
    </row>
    <row r="23" spans="1:42" ht="25.5" customHeight="1" thickBot="1" x14ac:dyDescent="0.25">
      <c r="A23" s="27" t="s">
        <v>5</v>
      </c>
      <c r="B23" s="46"/>
      <c r="C23" s="47"/>
      <c r="D23" s="48"/>
      <c r="E23" s="49"/>
      <c r="F23" s="50"/>
      <c r="G23" s="47"/>
      <c r="H23" s="48"/>
      <c r="I23" s="49"/>
      <c r="J23" s="50"/>
      <c r="K23" s="47"/>
      <c r="L23" s="48"/>
      <c r="M23" s="49"/>
      <c r="N23" s="50"/>
      <c r="O23" s="50"/>
      <c r="P23" s="47"/>
      <c r="Q23" s="48"/>
      <c r="R23" s="49"/>
      <c r="S23" s="50"/>
      <c r="T23" s="47"/>
      <c r="U23" s="48"/>
      <c r="V23" s="49"/>
      <c r="W23" s="50"/>
      <c r="X23" s="47"/>
      <c r="Y23" s="48"/>
      <c r="Z23" s="49"/>
      <c r="AA23" s="50"/>
      <c r="AB23" s="47"/>
      <c r="AC23" s="48"/>
      <c r="AD23" s="49"/>
      <c r="AE23" s="50"/>
      <c r="AF23" s="47"/>
      <c r="AG23" s="48"/>
      <c r="AH23" s="49"/>
      <c r="AI23" s="50"/>
      <c r="AJ23" s="47"/>
      <c r="AK23" s="48"/>
      <c r="AL23" s="49"/>
      <c r="AM23" s="50"/>
      <c r="AN23" s="47"/>
      <c r="AO23" s="51"/>
      <c r="AP23" s="49"/>
    </row>
    <row r="24" spans="1:42" ht="29.25" customHeight="1" x14ac:dyDescent="0.2">
      <c r="A24" s="25" t="s">
        <v>13</v>
      </c>
      <c r="B24" s="93">
        <f ca="1">B4+B9+B14+B19</f>
        <v>0</v>
      </c>
      <c r="C24" s="94"/>
      <c r="D24" s="94"/>
      <c r="E24" s="34"/>
      <c r="F24" s="94">
        <f ca="1">F4+F9+F14+F19</f>
        <v>0</v>
      </c>
      <c r="G24" s="94"/>
      <c r="H24" s="95"/>
      <c r="I24" s="34"/>
      <c r="J24" s="93">
        <f ca="1">J4+J9+J14+J19</f>
        <v>0</v>
      </c>
      <c r="K24" s="94"/>
      <c r="L24" s="95"/>
      <c r="M24" s="34"/>
      <c r="N24" s="93">
        <f ca="1">N4+N9+N14+N19</f>
        <v>0</v>
      </c>
      <c r="O24" s="94"/>
      <c r="P24" s="94"/>
      <c r="Q24" s="95"/>
      <c r="R24" s="34"/>
      <c r="S24" s="93">
        <f ca="1">S4+S9+S14+S19</f>
        <v>0</v>
      </c>
      <c r="T24" s="94"/>
      <c r="U24" s="95"/>
      <c r="V24" s="34"/>
      <c r="W24" s="93">
        <f ca="1">W4+W9+W14+W19</f>
        <v>0</v>
      </c>
      <c r="X24" s="94"/>
      <c r="Y24" s="95"/>
      <c r="Z24" s="34"/>
      <c r="AA24" s="93">
        <f ca="1">AA4+AA9+AA14+AA19</f>
        <v>0</v>
      </c>
      <c r="AB24" s="94"/>
      <c r="AC24" s="95"/>
      <c r="AD24" s="34"/>
      <c r="AE24" s="93">
        <f ca="1">AE4+AE9+AE14+AE19</f>
        <v>0</v>
      </c>
      <c r="AF24" s="94"/>
      <c r="AG24" s="95"/>
      <c r="AH24" s="34"/>
      <c r="AI24" s="93">
        <f ca="1">AI4+AI9+AI14+AI19</f>
        <v>0</v>
      </c>
      <c r="AJ24" s="94"/>
      <c r="AK24" s="95"/>
      <c r="AL24" s="34"/>
      <c r="AM24" s="93">
        <f ca="1">AM4+AM9+AM14+AM19</f>
        <v>0</v>
      </c>
      <c r="AN24" s="94"/>
      <c r="AO24" s="119"/>
      <c r="AP24" s="34"/>
    </row>
    <row r="25" spans="1:42" s="4" customFormat="1" ht="23.25" customHeight="1" x14ac:dyDescent="0.2">
      <c r="A25" s="123"/>
      <c r="B25" s="96" t="s">
        <v>16</v>
      </c>
      <c r="C25" s="97"/>
      <c r="D25" s="97"/>
      <c r="E25" s="69"/>
      <c r="F25" s="97" t="s">
        <v>16</v>
      </c>
      <c r="G25" s="97"/>
      <c r="H25" s="98"/>
      <c r="I25" s="69"/>
      <c r="J25" s="96" t="s">
        <v>16</v>
      </c>
      <c r="K25" s="97"/>
      <c r="L25" s="98"/>
      <c r="M25" s="69"/>
      <c r="N25" s="96" t="s">
        <v>16</v>
      </c>
      <c r="O25" s="97"/>
      <c r="P25" s="97"/>
      <c r="Q25" s="98" t="s">
        <v>16</v>
      </c>
      <c r="R25" s="69"/>
      <c r="S25" s="96" t="s">
        <v>16</v>
      </c>
      <c r="T25" s="97"/>
      <c r="U25" s="98"/>
      <c r="V25" s="69"/>
      <c r="W25" s="96" t="s">
        <v>16</v>
      </c>
      <c r="X25" s="97"/>
      <c r="Y25" s="98"/>
      <c r="Z25" s="69"/>
      <c r="AA25" s="96" t="s">
        <v>16</v>
      </c>
      <c r="AB25" s="97"/>
      <c r="AC25" s="98"/>
      <c r="AD25" s="69"/>
      <c r="AE25" s="96" t="s">
        <v>16</v>
      </c>
      <c r="AF25" s="97"/>
      <c r="AG25" s="98"/>
      <c r="AH25" s="69"/>
      <c r="AI25" s="96" t="s">
        <v>16</v>
      </c>
      <c r="AJ25" s="97"/>
      <c r="AK25" s="98"/>
      <c r="AL25" s="69"/>
      <c r="AM25" s="96" t="s">
        <v>16</v>
      </c>
      <c r="AN25" s="97"/>
      <c r="AO25" s="118"/>
      <c r="AP25" s="8"/>
    </row>
    <row r="26" spans="1:42" s="4" customFormat="1" ht="23.25" customHeight="1" x14ac:dyDescent="0.2">
      <c r="A26" s="124"/>
      <c r="B26" s="99" t="s">
        <v>17</v>
      </c>
      <c r="C26" s="100"/>
      <c r="D26" s="100"/>
      <c r="E26" s="69"/>
      <c r="F26" s="100" t="s">
        <v>17</v>
      </c>
      <c r="G26" s="100"/>
      <c r="H26" s="101"/>
      <c r="I26" s="69"/>
      <c r="J26" s="99" t="s">
        <v>17</v>
      </c>
      <c r="K26" s="100"/>
      <c r="L26" s="101"/>
      <c r="M26" s="69"/>
      <c r="N26" s="99" t="s">
        <v>17</v>
      </c>
      <c r="O26" s="100"/>
      <c r="P26" s="100"/>
      <c r="Q26" s="101" t="s">
        <v>17</v>
      </c>
      <c r="R26" s="69"/>
      <c r="S26" s="99" t="s">
        <v>17</v>
      </c>
      <c r="T26" s="100"/>
      <c r="U26" s="101"/>
      <c r="V26" s="69"/>
      <c r="W26" s="99" t="s">
        <v>17</v>
      </c>
      <c r="X26" s="100"/>
      <c r="Y26" s="101"/>
      <c r="Z26" s="69"/>
      <c r="AA26" s="99" t="s">
        <v>17</v>
      </c>
      <c r="AB26" s="100"/>
      <c r="AC26" s="101"/>
      <c r="AD26" s="69"/>
      <c r="AE26" s="99" t="s">
        <v>17</v>
      </c>
      <c r="AF26" s="100"/>
      <c r="AG26" s="101"/>
      <c r="AH26" s="69"/>
      <c r="AI26" s="99" t="s">
        <v>17</v>
      </c>
      <c r="AJ26" s="100"/>
      <c r="AK26" s="101"/>
      <c r="AL26" s="69"/>
      <c r="AM26" s="99" t="s">
        <v>17</v>
      </c>
      <c r="AN26" s="100"/>
      <c r="AO26" s="117"/>
      <c r="AP26" s="8"/>
    </row>
    <row r="27" spans="1:42" s="4" customFormat="1" ht="23.25" customHeight="1" thickBot="1" x14ac:dyDescent="0.25">
      <c r="A27" s="124"/>
      <c r="B27" s="102" t="s">
        <v>18</v>
      </c>
      <c r="C27" s="103"/>
      <c r="D27" s="103"/>
      <c r="E27" s="69"/>
      <c r="F27" s="103" t="s">
        <v>18</v>
      </c>
      <c r="G27" s="103"/>
      <c r="H27" s="104"/>
      <c r="I27" s="69"/>
      <c r="J27" s="102" t="s">
        <v>18</v>
      </c>
      <c r="K27" s="103"/>
      <c r="L27" s="104"/>
      <c r="M27" s="69"/>
      <c r="N27" s="102" t="s">
        <v>18</v>
      </c>
      <c r="O27" s="103"/>
      <c r="P27" s="103"/>
      <c r="Q27" s="104" t="s">
        <v>18</v>
      </c>
      <c r="R27" s="69"/>
      <c r="S27" s="102" t="s">
        <v>18</v>
      </c>
      <c r="T27" s="103"/>
      <c r="U27" s="104"/>
      <c r="V27" s="69"/>
      <c r="W27" s="102" t="s">
        <v>18</v>
      </c>
      <c r="X27" s="103"/>
      <c r="Y27" s="104"/>
      <c r="Z27" s="69"/>
      <c r="AA27" s="102" t="s">
        <v>18</v>
      </c>
      <c r="AB27" s="103"/>
      <c r="AC27" s="104"/>
      <c r="AD27" s="69"/>
      <c r="AE27" s="102" t="s">
        <v>18</v>
      </c>
      <c r="AF27" s="103"/>
      <c r="AG27" s="104"/>
      <c r="AH27" s="69"/>
      <c r="AI27" s="102" t="s">
        <v>18</v>
      </c>
      <c r="AJ27" s="103"/>
      <c r="AK27" s="104"/>
      <c r="AL27" s="69"/>
      <c r="AM27" s="102" t="s">
        <v>18</v>
      </c>
      <c r="AN27" s="103"/>
      <c r="AO27" s="122"/>
      <c r="AP27" s="8"/>
    </row>
    <row r="28" spans="1:42" ht="30" customHeight="1" thickTop="1" x14ac:dyDescent="0.2">
      <c r="A28" s="32" t="s">
        <v>26</v>
      </c>
      <c r="B28" s="86">
        <f ca="1">B24+F24+J24</f>
        <v>0</v>
      </c>
      <c r="C28" s="87"/>
      <c r="D28" s="2"/>
      <c r="E28" s="10"/>
      <c r="F28" s="70"/>
      <c r="G28" s="70"/>
      <c r="H28" s="70"/>
      <c r="I28" s="71"/>
      <c r="J28" s="70"/>
      <c r="K28" s="70"/>
      <c r="L28" s="70"/>
      <c r="M28" s="71"/>
      <c r="N28" s="70"/>
      <c r="O28" s="70"/>
      <c r="P28" s="70"/>
      <c r="Q28" s="70"/>
      <c r="R28" s="71"/>
      <c r="S28" s="70"/>
      <c r="T28" s="70"/>
      <c r="U28" s="70"/>
      <c r="V28" s="71"/>
      <c r="W28" s="70"/>
      <c r="X28" s="70"/>
      <c r="Y28" s="70"/>
      <c r="Z28" s="71"/>
      <c r="AA28" s="70"/>
      <c r="AB28" s="70"/>
      <c r="AC28" s="70"/>
      <c r="AD28" s="71"/>
      <c r="AE28" s="70"/>
      <c r="AF28" s="70"/>
      <c r="AG28" s="70"/>
      <c r="AH28" s="71"/>
      <c r="AI28" s="72"/>
      <c r="AJ28" s="72"/>
      <c r="AK28" s="72"/>
      <c r="AL28" s="71"/>
      <c r="AM28" s="73"/>
      <c r="AN28" s="73"/>
      <c r="AO28" s="70"/>
      <c r="AP28" s="10"/>
    </row>
    <row r="29" spans="1:42" ht="30" customHeight="1" x14ac:dyDescent="0.2">
      <c r="A29" s="33" t="s">
        <v>27</v>
      </c>
      <c r="B29" s="84">
        <f ca="1">S4+W4+AA4+S9+W9+AA9+S14+W14+AA14+S19+W19+AA19</f>
        <v>0</v>
      </c>
      <c r="C29" s="85"/>
      <c r="D29" s="2"/>
      <c r="E29" s="2"/>
      <c r="F29" s="82" t="s">
        <v>1</v>
      </c>
      <c r="G29" s="83"/>
      <c r="H29" s="83"/>
      <c r="I29" s="83"/>
      <c r="J29" s="83"/>
      <c r="K29" s="83"/>
      <c r="L29" s="83"/>
      <c r="M29" s="83"/>
      <c r="N29" s="83"/>
      <c r="O29" s="83"/>
      <c r="P29" s="88"/>
      <c r="Q29" s="74"/>
      <c r="R29" s="75"/>
      <c r="S29" s="82" t="s">
        <v>19</v>
      </c>
      <c r="T29" s="83"/>
      <c r="U29" s="83"/>
      <c r="V29" s="89">
        <f ca="1">COUNTIF(B5:AP5,"&gt;0")</f>
        <v>0</v>
      </c>
      <c r="W29" s="90"/>
      <c r="X29" s="91"/>
      <c r="Y29" s="91"/>
      <c r="Z29" s="75"/>
      <c r="AA29" s="82" t="s">
        <v>21</v>
      </c>
      <c r="AB29" s="83"/>
      <c r="AC29" s="83"/>
      <c r="AD29" s="89">
        <f ca="1">COUNTIF(B15:AP15,"&gt;0")</f>
        <v>0</v>
      </c>
      <c r="AE29" s="90"/>
      <c r="AF29" s="91"/>
      <c r="AG29" s="91"/>
      <c r="AH29" s="75"/>
      <c r="AI29" s="70"/>
      <c r="AJ29" s="70"/>
      <c r="AK29" s="70"/>
      <c r="AL29" s="70"/>
      <c r="AM29" s="70"/>
      <c r="AN29" s="70"/>
      <c r="AO29" s="70"/>
      <c r="AP29" s="3"/>
    </row>
    <row r="30" spans="1:42" ht="30" customHeight="1" x14ac:dyDescent="0.2">
      <c r="A30" s="33" t="s">
        <v>28</v>
      </c>
      <c r="B30" s="84">
        <f ca="1">AE4+AI4+AM4+AE9+AI9+AM9+AE14+AI14+AM14+AE19+AI19+AM19</f>
        <v>0</v>
      </c>
      <c r="C30" s="85"/>
      <c r="D30" s="2"/>
      <c r="E30" s="2"/>
      <c r="F30" s="82" t="s">
        <v>6</v>
      </c>
      <c r="G30" s="83"/>
      <c r="H30" s="83"/>
      <c r="I30" s="76"/>
      <c r="J30" s="83"/>
      <c r="K30" s="83"/>
      <c r="L30" s="83"/>
      <c r="M30" s="83"/>
      <c r="N30" s="83"/>
      <c r="O30" s="83"/>
      <c r="P30" s="88"/>
      <c r="Q30" s="72"/>
      <c r="R30" s="75"/>
      <c r="S30" s="82" t="s">
        <v>20</v>
      </c>
      <c r="T30" s="83"/>
      <c r="U30" s="83"/>
      <c r="V30" s="89">
        <f ca="1">COUNTIF(B10:AP10,"&gt;0")</f>
        <v>0</v>
      </c>
      <c r="W30" s="90"/>
      <c r="X30" s="91"/>
      <c r="Y30" s="91"/>
      <c r="Z30" s="75"/>
      <c r="AA30" s="82" t="s">
        <v>22</v>
      </c>
      <c r="AB30" s="83"/>
      <c r="AC30" s="83"/>
      <c r="AD30" s="89">
        <f ca="1">COUNTIF(B20:AP20,"&gt;0")</f>
        <v>0</v>
      </c>
      <c r="AE30" s="90"/>
      <c r="AF30" s="91"/>
      <c r="AG30" s="91"/>
      <c r="AH30" s="75"/>
      <c r="AI30" s="115" t="s">
        <v>0</v>
      </c>
      <c r="AJ30" s="116"/>
      <c r="AK30" s="116"/>
      <c r="AL30" s="120">
        <f ca="1">V29+V30+AD29+AD30</f>
        <v>0</v>
      </c>
      <c r="AM30" s="121"/>
      <c r="AN30" s="77"/>
      <c r="AO30" s="70"/>
      <c r="AP30" s="3"/>
    </row>
    <row r="31" spans="1:42" ht="15.75" customHeight="1" x14ac:dyDescent="0.2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algorithmName="SHA-512" hashValue="R7inOopPncHNCuvwYVphfMEw7+MGoei4r4B7f8lohKpUOM5bz5vstl7ZsO9qt/zgzORaYtrfKbZn63RPtBdjmA==" saltValue="oV/xyQ/WouhUsKZr4sCbqQ==" spinCount="100000" sqref="B28:C30 V29:W30 AD29:AE30 AL30:AM30" name="Range1"/>
    <protectedRange algorithmName="SHA-512" hashValue="R7inOopPncHNCuvwYVphfMEw7+MGoei4r4B7f8lohKpUOM5bz5vstl7ZsO9qt/zgzORaYtrfKbZn63RPtBdjmA==" saltValue="oV/xyQ/WouhUsKZr4sCbqQ==" spinCount="100000" sqref="B24:AP24" name="Range1_1"/>
  </protectedRanges>
  <mergeCells count="122">
    <mergeCell ref="A25:A27"/>
    <mergeCell ref="B25:D25"/>
    <mergeCell ref="B27:D27"/>
    <mergeCell ref="B26:D26"/>
    <mergeCell ref="B24:D24"/>
    <mergeCell ref="F4:H4"/>
    <mergeCell ref="B2:D2"/>
    <mergeCell ref="B3:D3"/>
    <mergeCell ref="B4:D4"/>
    <mergeCell ref="B19:D19"/>
    <mergeCell ref="B14:D14"/>
    <mergeCell ref="B9:D9"/>
    <mergeCell ref="N2:Q2"/>
    <mergeCell ref="N27:Q27"/>
    <mergeCell ref="N26:Q26"/>
    <mergeCell ref="N25:Q25"/>
    <mergeCell ref="N24:Q24"/>
    <mergeCell ref="F25:H25"/>
    <mergeCell ref="F26:H26"/>
    <mergeCell ref="F27:H27"/>
    <mergeCell ref="N3:Q3"/>
    <mergeCell ref="N19:Q19"/>
    <mergeCell ref="N14:Q14"/>
    <mergeCell ref="N9:Q9"/>
    <mergeCell ref="N4:Q4"/>
    <mergeCell ref="F9:H9"/>
    <mergeCell ref="F14:H14"/>
    <mergeCell ref="F19:H19"/>
    <mergeCell ref="F2:H2"/>
    <mergeCell ref="F3:H3"/>
    <mergeCell ref="F24:H24"/>
    <mergeCell ref="J2:L2"/>
    <mergeCell ref="J3:L3"/>
    <mergeCell ref="J4:L4"/>
    <mergeCell ref="J9:L9"/>
    <mergeCell ref="J14:L14"/>
    <mergeCell ref="S19:U19"/>
    <mergeCell ref="S14:U14"/>
    <mergeCell ref="S9:U9"/>
    <mergeCell ref="S4:U4"/>
    <mergeCell ref="S3:U3"/>
    <mergeCell ref="S2:U2"/>
    <mergeCell ref="S30:U30"/>
    <mergeCell ref="S29:U29"/>
    <mergeCell ref="S27:U27"/>
    <mergeCell ref="S26:U26"/>
    <mergeCell ref="S25:U25"/>
    <mergeCell ref="S24:U24"/>
    <mergeCell ref="AA2:AC2"/>
    <mergeCell ref="AA30:AC30"/>
    <mergeCell ref="AA29:AC29"/>
    <mergeCell ref="AA27:AC27"/>
    <mergeCell ref="AA26:AC26"/>
    <mergeCell ref="AA25:AC25"/>
    <mergeCell ref="AA24:AC24"/>
    <mergeCell ref="W19:Y19"/>
    <mergeCell ref="W14:Y14"/>
    <mergeCell ref="W9:Y9"/>
    <mergeCell ref="W4:Y4"/>
    <mergeCell ref="W3:Y3"/>
    <mergeCell ref="W2:Y2"/>
    <mergeCell ref="W27:Y27"/>
    <mergeCell ref="W26:Y26"/>
    <mergeCell ref="W25:Y25"/>
    <mergeCell ref="W24:Y24"/>
    <mergeCell ref="AM2:AO2"/>
    <mergeCell ref="AM4:AO4"/>
    <mergeCell ref="AM3:AO3"/>
    <mergeCell ref="AM9:AO9"/>
    <mergeCell ref="AI30:AK30"/>
    <mergeCell ref="AI27:AK27"/>
    <mergeCell ref="AI26:AK26"/>
    <mergeCell ref="AI25:AK25"/>
    <mergeCell ref="AI24:AK24"/>
    <mergeCell ref="AI19:AK19"/>
    <mergeCell ref="AM26:AO26"/>
    <mergeCell ref="AM25:AO25"/>
    <mergeCell ref="AM24:AO24"/>
    <mergeCell ref="AM14:AO14"/>
    <mergeCell ref="AM19:AO19"/>
    <mergeCell ref="AI14:AK14"/>
    <mergeCell ref="AI9:AK9"/>
    <mergeCell ref="AI4:AK4"/>
    <mergeCell ref="AI3:AK3"/>
    <mergeCell ref="AL30:AM30"/>
    <mergeCell ref="AM27:AO27"/>
    <mergeCell ref="AF29:AG29"/>
    <mergeCell ref="AF30:AG30"/>
    <mergeCell ref="J19:L19"/>
    <mergeCell ref="J24:L24"/>
    <mergeCell ref="J25:L25"/>
    <mergeCell ref="J26:L26"/>
    <mergeCell ref="J27:L27"/>
    <mergeCell ref="J30:P30"/>
    <mergeCell ref="AI2:AK2"/>
    <mergeCell ref="AE19:AG19"/>
    <mergeCell ref="AE14:AG14"/>
    <mergeCell ref="AE9:AG9"/>
    <mergeCell ref="AE4:AG4"/>
    <mergeCell ref="AE3:AG3"/>
    <mergeCell ref="AE2:AG2"/>
    <mergeCell ref="AE27:AG27"/>
    <mergeCell ref="AE26:AG26"/>
    <mergeCell ref="AE25:AG25"/>
    <mergeCell ref="AE24:AG24"/>
    <mergeCell ref="AA19:AC19"/>
    <mergeCell ref="AA14:AC14"/>
    <mergeCell ref="AA9:AC9"/>
    <mergeCell ref="AA4:AC4"/>
    <mergeCell ref="AA3:AC3"/>
    <mergeCell ref="F29:H29"/>
    <mergeCell ref="F30:H30"/>
    <mergeCell ref="B30:C30"/>
    <mergeCell ref="B29:C29"/>
    <mergeCell ref="B28:C28"/>
    <mergeCell ref="I29:P29"/>
    <mergeCell ref="AD30:AE30"/>
    <mergeCell ref="AD29:AE29"/>
    <mergeCell ref="V30:W30"/>
    <mergeCell ref="V29:W29"/>
    <mergeCell ref="X29:Y29"/>
    <mergeCell ref="X30:Y30"/>
  </mergeCells>
  <conditionalFormatting sqref="A3">
    <cfRule type="cellIs" dxfId="69" priority="91" operator="equal">
      <formula>"DATE"</formula>
    </cfRule>
    <cfRule type="expression" dxfId="68" priority="98">
      <formula>A3=44752</formula>
    </cfRule>
    <cfRule type="containsBlanks" dxfId="67" priority="90">
      <formula>LEN(TRIM(A3))=0</formula>
    </cfRule>
  </conditionalFormatting>
  <conditionalFormatting sqref="B19">
    <cfRule type="cellIs" dxfId="66" priority="80" operator="notEqual">
      <formula>$B$20+$C$20+$D$20</formula>
    </cfRule>
  </conditionalFormatting>
  <conditionalFormatting sqref="B4:D4 F4:H4 J4:L4 N4:Q4 S4:U4 W4:Y4 AA4:AC4 AE4:AG4 AI4:AK4 AM4:AO4 B9:D9 F9:H9 J9:L9 N9:Q9 S9:U9 W9:Y9 AA9:AC9 AE9:AG9 AI9:AK9 AM9:AO9 B14:D14 F14:H14 J14:L14 N14:Q14 S14:U14 W14:Y14 AA14:AC14 AE14:AG14 AI14:AK14 AM14:AO14 B19:D19 F19:H19 J19:L19 N19:Q19 S19:U19 W19:Y19 AA19:AC19 AE19:AG19 AI19:AK19 AM19:AO19">
    <cfRule type="cellIs" dxfId="65" priority="15" operator="equal">
      <formula>0</formula>
    </cfRule>
  </conditionalFormatting>
  <conditionalFormatting sqref="B4:D4">
    <cfRule type="cellIs" dxfId="64" priority="69" operator="notEqual">
      <formula>$B$5+$C$5+$D$5</formula>
    </cfRule>
  </conditionalFormatting>
  <conditionalFormatting sqref="B5:D5">
    <cfRule type="cellIs" dxfId="63" priority="38" operator="greaterThan">
      <formula>0</formula>
    </cfRule>
  </conditionalFormatting>
  <conditionalFormatting sqref="B9:D9">
    <cfRule type="cellIs" dxfId="62" priority="59" operator="notEqual">
      <formula>$B$10+$C$10+$D$10</formula>
    </cfRule>
  </conditionalFormatting>
  <conditionalFormatting sqref="B10:D10">
    <cfRule type="cellIs" dxfId="61" priority="36" operator="greaterThan">
      <formula>0</formula>
    </cfRule>
  </conditionalFormatting>
  <conditionalFormatting sqref="B14:D14">
    <cfRule type="cellIs" dxfId="60" priority="49" operator="notEqual">
      <formula>$B$15+$C$15+$D$15</formula>
    </cfRule>
  </conditionalFormatting>
  <conditionalFormatting sqref="B15:D15">
    <cfRule type="cellIs" dxfId="59" priority="34" operator="greaterThan">
      <formula>0</formula>
    </cfRule>
  </conditionalFormatting>
  <conditionalFormatting sqref="B20:D20">
    <cfRule type="cellIs" dxfId="58" priority="32" operator="greaterThan">
      <formula>0</formula>
    </cfRule>
  </conditionalFormatting>
  <conditionalFormatting sqref="B5:AO5 B10:AO10 B15:AO15 B20:AO20">
    <cfRule type="cellIs" dxfId="57" priority="19" operator="equal">
      <formula>0</formula>
    </cfRule>
  </conditionalFormatting>
  <conditionalFormatting sqref="F4:H4">
    <cfRule type="cellIs" dxfId="56" priority="68" operator="notEqual">
      <formula>$F$5+$G$5+$H$5</formula>
    </cfRule>
  </conditionalFormatting>
  <conditionalFormatting sqref="F5:H5 J5:L5 F10:H10 J10:L10 F15:H15 J15:L15 F20:H20 J20:L20">
    <cfRule type="cellIs" dxfId="55" priority="30" operator="greaterThan">
      <formula>0</formula>
    </cfRule>
  </conditionalFormatting>
  <conditionalFormatting sqref="F9:H9">
    <cfRule type="cellIs" dxfId="54" priority="58" operator="notEqual">
      <formula>$F$10+$G$10+$H$10</formula>
    </cfRule>
  </conditionalFormatting>
  <conditionalFormatting sqref="F14:H14">
    <cfRule type="cellIs" dxfId="53" priority="48" operator="notEqual">
      <formula>$F$15+$G$15+$H$15</formula>
    </cfRule>
  </conditionalFormatting>
  <conditionalFormatting sqref="F19:H19">
    <cfRule type="cellIs" dxfId="52" priority="79" operator="notEqual">
      <formula>$F$20+$G$20+$H$20</formula>
    </cfRule>
  </conditionalFormatting>
  <conditionalFormatting sqref="I29:K29 N29:P29">
    <cfRule type="containsBlanks" dxfId="51" priority="89">
      <formula>LEN(TRIM(I29))=0</formula>
    </cfRule>
    <cfRule type="containsText" dxfId="50" priority="88" operator="containsText" text="PERSON">
      <formula>NOT(ISERROR(SEARCH("PERSON",I29)))</formula>
    </cfRule>
  </conditionalFormatting>
  <conditionalFormatting sqref="J4:L4">
    <cfRule type="cellIs" dxfId="49" priority="67" operator="notEqual">
      <formula>$J$5+$K$5+$L$5</formula>
    </cfRule>
  </conditionalFormatting>
  <conditionalFormatting sqref="J9:L9">
    <cfRule type="cellIs" dxfId="48" priority="57" operator="notEqual">
      <formula>$J$10+$K$10+$L$10</formula>
    </cfRule>
  </conditionalFormatting>
  <conditionalFormatting sqref="J14:L14">
    <cfRule type="cellIs" dxfId="47" priority="47" operator="notEqual">
      <formula>$J$15+$K$15+$L$15</formula>
    </cfRule>
  </conditionalFormatting>
  <conditionalFormatting sqref="J19:L19">
    <cfRule type="cellIs" dxfId="46" priority="78" operator="notEqual">
      <formula>$J$20+$K$20+$L$20</formula>
    </cfRule>
  </conditionalFormatting>
  <conditionalFormatting sqref="N4:Q4">
    <cfRule type="cellIs" dxfId="45" priority="66" operator="notEqual">
      <formula>N5+O5+P5+Q5</formula>
    </cfRule>
  </conditionalFormatting>
  <conditionalFormatting sqref="N5:Q5 N10:Q10 N15:Q15 N20:Q20">
    <cfRule type="cellIs" dxfId="44" priority="94" operator="greaterThan">
      <formula>0</formula>
    </cfRule>
  </conditionalFormatting>
  <conditionalFormatting sqref="N9:Q9">
    <cfRule type="cellIs" dxfId="43" priority="18" operator="notEqual">
      <formula>N10+O10+P10+Q10</formula>
    </cfRule>
  </conditionalFormatting>
  <conditionalFormatting sqref="N14:Q14">
    <cfRule type="cellIs" dxfId="42" priority="17" operator="notEqual">
      <formula>N15+O15+P15+Q15</formula>
    </cfRule>
  </conditionalFormatting>
  <conditionalFormatting sqref="N19:Q19">
    <cfRule type="cellIs" dxfId="41" priority="16" operator="notEqual">
      <formula>N20+O20+P20+Q20</formula>
    </cfRule>
  </conditionalFormatting>
  <conditionalFormatting sqref="S4:U4">
    <cfRule type="cellIs" dxfId="40" priority="65" operator="notEqual">
      <formula>$S$5+$T$5+$U$5</formula>
    </cfRule>
  </conditionalFormatting>
  <conditionalFormatting sqref="S5:U5">
    <cfRule type="cellIs" dxfId="39" priority="28" operator="greaterThan">
      <formula>0</formula>
    </cfRule>
  </conditionalFormatting>
  <conditionalFormatting sqref="S9:U9">
    <cfRule type="cellIs" dxfId="38" priority="55" operator="notEqual">
      <formula>$S$10+$T$10+$U$10</formula>
    </cfRule>
  </conditionalFormatting>
  <conditionalFormatting sqref="S14:U14">
    <cfRule type="cellIs" dxfId="37" priority="45" operator="notEqual">
      <formula>$S$15+$T$15+$U$15</formula>
    </cfRule>
  </conditionalFormatting>
  <conditionalFormatting sqref="S19:U19">
    <cfRule type="cellIs" dxfId="36" priority="75" operator="notEqual">
      <formula>$S$20+$T$20+$U$20</formula>
    </cfRule>
  </conditionalFormatting>
  <conditionalFormatting sqref="W4:Y4">
    <cfRule type="cellIs" dxfId="35" priority="64" operator="notEqual">
      <formula>$W$5+$X$5+$Y$5</formula>
    </cfRule>
  </conditionalFormatting>
  <conditionalFormatting sqref="W5:Y5 AA5:AC5 S10:U10 W10:Y10 AA10:AC10 S15:U15 W15:Y15 AA15:AC15 S20:U20 W20:Y20 AA20:AC20">
    <cfRule type="cellIs" dxfId="34" priority="26" operator="greaterThan">
      <formula>0</formula>
    </cfRule>
  </conditionalFormatting>
  <conditionalFormatting sqref="W9:Y9">
    <cfRule type="cellIs" dxfId="33" priority="54" operator="notEqual">
      <formula>$W$10+$X$10+$Y$10</formula>
    </cfRule>
  </conditionalFormatting>
  <conditionalFormatting sqref="W14:Y14">
    <cfRule type="cellIs" dxfId="32" priority="44" operator="notEqual">
      <formula>$W$15+$X$15+$Y$15</formula>
    </cfRule>
  </conditionalFormatting>
  <conditionalFormatting sqref="W19:Y19">
    <cfRule type="cellIs" dxfId="31" priority="74" operator="notEqual">
      <formula>$W$20+$X$20+$Y$20</formula>
    </cfRule>
  </conditionalFormatting>
  <conditionalFormatting sqref="X29:Y30 AF29:AG30">
    <cfRule type="containsText" dxfId="30" priority="85" operator="containsText" text="SOR number">
      <formula>NOT(ISERROR(SEARCH("SOR number",X29)))</formula>
    </cfRule>
    <cfRule type="containsBlanks" priority="87">
      <formula>LEN(TRIM(X29))=0</formula>
    </cfRule>
    <cfRule type="containsBlanks" dxfId="29" priority="86">
      <formula>LEN(TRIM(X29))=0</formula>
    </cfRule>
  </conditionalFormatting>
  <conditionalFormatting sqref="AA4:AC4 B19:D19 F19:H19 J19:L19 S19:U19 W19:Y19 AA19:AC19 AE19:AG19 AI19:AK19 AM19:AO19 B4:D4 F4:H4 J4:L4 N4:Q4 S4:U4 W4:Y4 AE4:AG4 AI4:AK4 AM4:AO4 B9:D9 F9:H9 J9:L9 S9:U9 W9:Y9 AA9:AC9 AE9:AG9 AI9:AK9 AM9:AO9 B14:D14 F14:H14 J14:L14 S14:U14 W14:Y14 AA14:AC14 AE14:AG14 AI14:AK14 AM14:AO14 N9:Q9 N14:Q14 N19:Q19">
    <cfRule type="containsBlanks" dxfId="28" priority="92">
      <formula>LEN(TRIM(B4))=0</formula>
    </cfRule>
  </conditionalFormatting>
  <conditionalFormatting sqref="AA4:AC4">
    <cfRule type="cellIs" dxfId="27" priority="84" operator="notEqual">
      <formula>$AA$10+$AB$10+$AC$10</formula>
    </cfRule>
  </conditionalFormatting>
  <conditionalFormatting sqref="AA9:AC9">
    <cfRule type="cellIs" dxfId="26" priority="53" operator="notEqual">
      <formula>$AA$10+$AB$10+$AC$10</formula>
    </cfRule>
  </conditionalFormatting>
  <conditionalFormatting sqref="AA14:AC14">
    <cfRule type="cellIs" dxfId="25" priority="43" operator="notEqual">
      <formula>$AA$15+$AB$15+$AC$15</formula>
    </cfRule>
  </conditionalFormatting>
  <conditionalFormatting sqref="AA19:AC19">
    <cfRule type="cellIs" dxfId="24" priority="73" operator="notEqual">
      <formula>$AA$20+$AB$20+$AC$20</formula>
    </cfRule>
  </conditionalFormatting>
  <conditionalFormatting sqref="AE4:AG4">
    <cfRule type="cellIs" dxfId="23" priority="62" operator="notEqual">
      <formula>$AE$5+$AF$5+$AG$5</formula>
    </cfRule>
  </conditionalFormatting>
  <conditionalFormatting sqref="AE5:AG5">
    <cfRule type="cellIs" dxfId="22" priority="24" operator="greaterThan">
      <formula>0</formula>
    </cfRule>
  </conditionalFormatting>
  <conditionalFormatting sqref="AE9:AG9">
    <cfRule type="cellIs" dxfId="21" priority="52" operator="notEqual">
      <formula>$AE$10+$AF$10+$AG$10</formula>
    </cfRule>
  </conditionalFormatting>
  <conditionalFormatting sqref="AE10:AG10">
    <cfRule type="cellIs" dxfId="20" priority="1" operator="greaterThan">
      <formula>0</formula>
    </cfRule>
  </conditionalFormatting>
  <conditionalFormatting sqref="AE14:AG14">
    <cfRule type="cellIs" dxfId="19" priority="42" operator="notEqual">
      <formula>$AE$15+$AF$15+$AG$15</formula>
    </cfRule>
  </conditionalFormatting>
  <conditionalFormatting sqref="AE15:AG15">
    <cfRule type="cellIs" dxfId="18" priority="4" operator="greaterThan">
      <formula>0</formula>
    </cfRule>
  </conditionalFormatting>
  <conditionalFormatting sqref="AE19:AG19">
    <cfRule type="cellIs" dxfId="17" priority="72" operator="notEqual">
      <formula>$AE$20+$AF$20+$AG$20</formula>
    </cfRule>
  </conditionalFormatting>
  <conditionalFormatting sqref="AE20:AG20">
    <cfRule type="cellIs" dxfId="16" priority="7" operator="greaterThan">
      <formula>0</formula>
    </cfRule>
  </conditionalFormatting>
  <conditionalFormatting sqref="AI4:AK4">
    <cfRule type="cellIs" dxfId="15" priority="61" operator="notEqual">
      <formula>$AI$5+$AJ$5+$AK$5</formula>
    </cfRule>
  </conditionalFormatting>
  <conditionalFormatting sqref="AI5:AK5">
    <cfRule type="cellIs" dxfId="14" priority="14" operator="greaterThan">
      <formula>0</formula>
    </cfRule>
  </conditionalFormatting>
  <conditionalFormatting sqref="AI9:AK9">
    <cfRule type="cellIs" dxfId="13" priority="51" operator="notEqual">
      <formula>$AI$10+$AJ$10+$AK$10</formula>
    </cfRule>
  </conditionalFormatting>
  <conditionalFormatting sqref="AI10:AK10">
    <cfRule type="cellIs" dxfId="12" priority="3" operator="greaterThan">
      <formula>0</formula>
    </cfRule>
  </conditionalFormatting>
  <conditionalFormatting sqref="AI14:AK14">
    <cfRule type="cellIs" dxfId="11" priority="41" operator="notEqual">
      <formula>$AI$15+$AJ$15+$AK$15</formula>
    </cfRule>
  </conditionalFormatting>
  <conditionalFormatting sqref="AI15:AK15">
    <cfRule type="cellIs" dxfId="10" priority="6" operator="greaterThan">
      <formula>0</formula>
    </cfRule>
  </conditionalFormatting>
  <conditionalFormatting sqref="AI19:AK19">
    <cfRule type="cellIs" dxfId="9" priority="71" operator="notEqual">
      <formula>$AI$20+$AJ$20+$AK$20</formula>
    </cfRule>
  </conditionalFormatting>
  <conditionalFormatting sqref="AI20:AK20">
    <cfRule type="cellIs" dxfId="8" priority="9" operator="greaterThan">
      <formula>0</formula>
    </cfRule>
  </conditionalFormatting>
  <conditionalFormatting sqref="AM4:AO4">
    <cfRule type="cellIs" dxfId="7" priority="60" operator="notEqual">
      <formula>$AM$5+$AN$5+$AO$5</formula>
    </cfRule>
  </conditionalFormatting>
  <conditionalFormatting sqref="AM5:AO5">
    <cfRule type="cellIs" dxfId="6" priority="13" operator="greaterThan">
      <formula>0</formula>
    </cfRule>
  </conditionalFormatting>
  <conditionalFormatting sqref="AM9:AO9">
    <cfRule type="cellIs" dxfId="5" priority="50" operator="notEqual">
      <formula>$AM$10+$AN$10+$AO$10</formula>
    </cfRule>
  </conditionalFormatting>
  <conditionalFormatting sqref="AM10:AO10">
    <cfRule type="cellIs" dxfId="4" priority="12" operator="greaterThan">
      <formula>0</formula>
    </cfRule>
  </conditionalFormatting>
  <conditionalFormatting sqref="AM14:AO14">
    <cfRule type="cellIs" dxfId="3" priority="40" operator="notEqual">
      <formula>$AM$15+$AN$15+$AO$15</formula>
    </cfRule>
  </conditionalFormatting>
  <conditionalFormatting sqref="AM15:AO15">
    <cfRule type="cellIs" dxfId="2" priority="11" operator="greaterThan">
      <formula>0</formula>
    </cfRule>
  </conditionalFormatting>
  <conditionalFormatting sqref="AM19:AO19">
    <cfRule type="cellIs" dxfId="1" priority="70" operator="notEqual">
      <formula>$AM$20+$AN$20+$AO$20</formula>
    </cfRule>
  </conditionalFormatting>
  <conditionalFormatting sqref="AM20:AO20">
    <cfRule type="cellIs" dxfId="0" priority="10" operator="greaterThan">
      <formula>0</formula>
    </cfRule>
  </conditionalFormatting>
  <printOptions horizontalCentered="1" gridLines="1"/>
  <pageMargins left="0" right="0" top="0" bottom="0" header="0" footer="0"/>
  <pageSetup paperSize="9" scale="66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E745-E0C4-44D9-A6FF-85ABD2C60B55}">
  <sheetPr>
    <tabColor rgb="FFF6B26B"/>
  </sheetPr>
  <dimension ref="A1:P60"/>
  <sheetViews>
    <sheetView workbookViewId="0">
      <selection activeCell="A5" sqref="A5"/>
    </sheetView>
  </sheetViews>
  <sheetFormatPr defaultRowHeight="12.75" x14ac:dyDescent="0.2"/>
  <cols>
    <col min="1" max="1" width="22.42578125" style="56" customWidth="1"/>
    <col min="2" max="2" width="54.28515625" bestFit="1" customWidth="1"/>
    <col min="3" max="4" width="10.5703125" bestFit="1" customWidth="1"/>
  </cols>
  <sheetData>
    <row r="1" spans="1:13" s="31" customFormat="1" x14ac:dyDescent="0.2">
      <c r="A1" s="55"/>
      <c r="B1" s="81" t="s">
        <v>23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s="31" customFormat="1" x14ac:dyDescent="0.2">
      <c r="A2" s="126" t="s">
        <v>9</v>
      </c>
      <c r="B2" s="81" t="s">
        <v>25</v>
      </c>
      <c r="C2" s="57"/>
      <c r="D2" s="57"/>
      <c r="E2" s="57"/>
      <c r="F2" s="57"/>
      <c r="G2" s="57"/>
      <c r="H2" s="61"/>
      <c r="I2" s="61"/>
      <c r="J2" s="61"/>
      <c r="K2" s="57"/>
      <c r="L2" s="57"/>
      <c r="M2" s="57"/>
    </row>
    <row r="3" spans="1:13" s="31" customFormat="1" ht="26.25" customHeight="1" x14ac:dyDescent="0.2">
      <c r="A3" s="126"/>
      <c r="B3" s="80" t="s">
        <v>24</v>
      </c>
      <c r="C3" s="54" t="e">
        <f ca="1">IFERROR(OFFSET($A$4,MATCH(C1,$A$5:$A$15,0),2),OFFSET($A$4,MATCH(C2,$A$5:$A$15,0),2))</f>
        <v>#N/A</v>
      </c>
      <c r="D3" s="54" t="e">
        <f t="shared" ref="D3:L3" ca="1" si="0">IFERROR(OFFSET($A$4,MATCH(D1,$A$5:$A$15,0),2),OFFSET($A$4,MATCH(D2,$A$5:$A$15,0),2))</f>
        <v>#N/A</v>
      </c>
      <c r="E3" s="54" t="e">
        <f t="shared" ca="1" si="0"/>
        <v>#N/A</v>
      </c>
      <c r="F3" s="54" t="e">
        <f t="shared" ca="1" si="0"/>
        <v>#N/A</v>
      </c>
      <c r="G3" s="54" t="e">
        <f t="shared" ca="1" si="0"/>
        <v>#N/A</v>
      </c>
      <c r="H3" s="54" t="e">
        <f t="shared" ca="1" si="0"/>
        <v>#N/A</v>
      </c>
      <c r="I3" s="54" t="e">
        <f t="shared" ca="1" si="0"/>
        <v>#N/A</v>
      </c>
      <c r="J3" s="54" t="e">
        <f t="shared" ca="1" si="0"/>
        <v>#N/A</v>
      </c>
      <c r="K3" s="54" t="e">
        <f t="shared" ca="1" si="0"/>
        <v>#N/A</v>
      </c>
      <c r="L3" s="54" t="e">
        <f t="shared" ca="1" si="0"/>
        <v>#N/A</v>
      </c>
      <c r="M3" s="54" t="e">
        <f t="shared" ref="M3" ca="1" si="1">IFERROR(OFFSET($A$4,MATCH(M1,$A$5:$A$15,0),2),OFFSET($A$4,MATCH(M2,$A$5:$A$15,0),2))</f>
        <v>#N/A</v>
      </c>
    </row>
    <row r="4" spans="1:13" s="31" customFormat="1" x14ac:dyDescent="0.2">
      <c r="A4" s="55"/>
      <c r="B4" s="52"/>
      <c r="C4" s="52"/>
      <c r="D4" s="52"/>
      <c r="E4" s="53"/>
    </row>
    <row r="5" spans="1:13" s="65" customFormat="1" x14ac:dyDescent="0.2">
      <c r="A5" s="79"/>
      <c r="B5" s="63"/>
      <c r="C5" s="63"/>
      <c r="D5" s="64"/>
      <c r="E5" s="64"/>
    </row>
    <row r="6" spans="1:13" s="65" customFormat="1" x14ac:dyDescent="0.2">
      <c r="A6" s="63"/>
      <c r="B6" s="63"/>
      <c r="C6" s="63"/>
      <c r="D6" s="64"/>
      <c r="E6" s="64"/>
    </row>
    <row r="7" spans="1:13" s="65" customFormat="1" x14ac:dyDescent="0.2">
      <c r="A7" s="63"/>
      <c r="B7" s="63"/>
      <c r="C7" s="63"/>
      <c r="D7" s="64"/>
      <c r="E7" s="64"/>
    </row>
    <row r="8" spans="1:13" s="65" customFormat="1" x14ac:dyDescent="0.2">
      <c r="A8" s="63"/>
      <c r="B8" s="63"/>
      <c r="C8" s="63"/>
      <c r="D8" s="64"/>
      <c r="E8" s="64"/>
    </row>
    <row r="9" spans="1:13" s="65" customFormat="1" x14ac:dyDescent="0.2">
      <c r="A9" s="63"/>
      <c r="B9" s="63"/>
      <c r="C9" s="63"/>
      <c r="D9" s="64"/>
      <c r="E9" s="64"/>
    </row>
    <row r="10" spans="1:13" s="65" customFormat="1" x14ac:dyDescent="0.2">
      <c r="A10" s="60"/>
      <c r="B10" s="58"/>
      <c r="C10" s="58"/>
      <c r="D10" s="64"/>
      <c r="E10" s="64"/>
    </row>
    <row r="11" spans="1:13" s="65" customFormat="1" x14ac:dyDescent="0.2">
      <c r="A11" s="60"/>
      <c r="B11" s="58"/>
      <c r="C11" s="58"/>
      <c r="D11" s="64"/>
    </row>
    <row r="12" spans="1:13" s="65" customFormat="1" x14ac:dyDescent="0.2">
      <c r="A12" s="60"/>
      <c r="B12" s="58"/>
      <c r="C12" s="58"/>
      <c r="D12" s="64"/>
    </row>
    <row r="13" spans="1:13" s="65" customFormat="1" x14ac:dyDescent="0.2">
      <c r="A13" s="66"/>
    </row>
    <row r="14" spans="1:13" s="65" customFormat="1" x14ac:dyDescent="0.2">
      <c r="A14" s="66"/>
    </row>
    <row r="15" spans="1:13" s="65" customFormat="1" x14ac:dyDescent="0.2">
      <c r="A15" s="66"/>
    </row>
    <row r="16" spans="1:13" s="31" customFormat="1" x14ac:dyDescent="0.2">
      <c r="A16" s="55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s="31" customFormat="1" x14ac:dyDescent="0.2">
      <c r="A17" s="126" t="s">
        <v>10</v>
      </c>
      <c r="C17" s="57"/>
      <c r="D17" s="57"/>
      <c r="E17" s="57"/>
      <c r="F17" s="57"/>
      <c r="G17" s="57"/>
      <c r="H17" s="61"/>
      <c r="I17" s="61"/>
      <c r="J17" s="61"/>
      <c r="K17" s="57"/>
      <c r="L17" s="57"/>
      <c r="M17" s="57"/>
    </row>
    <row r="18" spans="1:13" s="31" customFormat="1" ht="26.25" customHeight="1" x14ac:dyDescent="0.2">
      <c r="A18" s="126"/>
      <c r="B18" s="52"/>
      <c r="C18" s="54" t="e">
        <f ca="1">IFERROR(OFFSET($A$19,MATCH(C16,$A$20:$A$30,0),2),OFFSET($A$19,MATCH(C17,$A$20:$A$30,0),2))</f>
        <v>#N/A</v>
      </c>
      <c r="D18" s="54" t="e">
        <f t="shared" ref="D18:L18" ca="1" si="2">IFERROR(OFFSET($A$19,MATCH(D16,$A$20:$A$30,0),2),OFFSET($A$19,MATCH(D17,$A$20:$A$30,0),2))</f>
        <v>#N/A</v>
      </c>
      <c r="E18" s="54" t="e">
        <f t="shared" ca="1" si="2"/>
        <v>#N/A</v>
      </c>
      <c r="F18" s="54" t="e">
        <f t="shared" ca="1" si="2"/>
        <v>#N/A</v>
      </c>
      <c r="G18" s="54" t="e">
        <f t="shared" ca="1" si="2"/>
        <v>#N/A</v>
      </c>
      <c r="H18" s="54" t="e">
        <f t="shared" ca="1" si="2"/>
        <v>#N/A</v>
      </c>
      <c r="I18" s="54" t="e">
        <f t="shared" ca="1" si="2"/>
        <v>#N/A</v>
      </c>
      <c r="J18" s="54" t="e">
        <f t="shared" ca="1" si="2"/>
        <v>#N/A</v>
      </c>
      <c r="K18" s="54" t="e">
        <f t="shared" ca="1" si="2"/>
        <v>#N/A</v>
      </c>
      <c r="L18" s="54" t="e">
        <f t="shared" ca="1" si="2"/>
        <v>#N/A</v>
      </c>
      <c r="M18" s="54" t="e">
        <f ca="1">IFERROR(OFFSET($A$19,MATCH(M16,$A$20:$A$30,0),2),OFFSET($A$19,MATCH(M17,$A$20:$A$30,0),2))</f>
        <v>#N/A</v>
      </c>
    </row>
    <row r="19" spans="1:13" s="31" customFormat="1" x14ac:dyDescent="0.2">
      <c r="A19" s="55"/>
      <c r="B19" s="52"/>
      <c r="C19" s="52"/>
      <c r="D19" s="52"/>
      <c r="E19" s="53"/>
    </row>
    <row r="20" spans="1:13" s="67" customFormat="1" x14ac:dyDescent="0.2">
      <c r="A20" s="79"/>
      <c r="B20" s="63"/>
      <c r="C20" s="63"/>
      <c r="D20" s="64"/>
    </row>
    <row r="21" spans="1:13" s="67" customFormat="1" x14ac:dyDescent="0.2">
      <c r="A21" s="63"/>
      <c r="B21" s="63"/>
      <c r="C21" s="63"/>
      <c r="D21" s="64"/>
    </row>
    <row r="22" spans="1:13" s="67" customFormat="1" x14ac:dyDescent="0.2">
      <c r="A22" s="63"/>
      <c r="B22" s="63"/>
      <c r="C22" s="63"/>
      <c r="D22" s="64"/>
    </row>
    <row r="23" spans="1:13" s="67" customFormat="1" x14ac:dyDescent="0.2">
      <c r="A23" s="63"/>
      <c r="B23" s="63"/>
      <c r="C23" s="63"/>
      <c r="D23" s="64"/>
    </row>
    <row r="24" spans="1:13" s="67" customFormat="1" x14ac:dyDescent="0.2">
      <c r="A24" s="63"/>
      <c r="B24" s="63"/>
      <c r="C24" s="63"/>
      <c r="D24" s="64"/>
    </row>
    <row r="25" spans="1:13" s="67" customFormat="1" x14ac:dyDescent="0.2">
      <c r="A25" s="63"/>
      <c r="B25" s="63"/>
      <c r="C25" s="63"/>
      <c r="D25" s="64"/>
    </row>
    <row r="26" spans="1:13" s="67" customFormat="1" x14ac:dyDescent="0.2">
      <c r="A26" s="63"/>
      <c r="B26" s="63"/>
      <c r="C26" s="63"/>
      <c r="D26" s="64"/>
    </row>
    <row r="27" spans="1:13" s="67" customFormat="1" x14ac:dyDescent="0.2">
      <c r="A27" s="63"/>
      <c r="B27" s="63"/>
      <c r="C27" s="63"/>
      <c r="D27" s="64"/>
    </row>
    <row r="28" spans="1:13" s="67" customFormat="1" x14ac:dyDescent="0.2">
      <c r="A28" s="63"/>
      <c r="B28" s="63"/>
      <c r="C28" s="63"/>
    </row>
    <row r="29" spans="1:13" s="67" customFormat="1" x14ac:dyDescent="0.2">
      <c r="A29" s="68"/>
    </row>
    <row r="30" spans="1:13" s="67" customFormat="1" x14ac:dyDescent="0.2">
      <c r="A30" s="68"/>
    </row>
    <row r="31" spans="1:13" s="31" customFormat="1" x14ac:dyDescent="0.2">
      <c r="A31" s="55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3" s="31" customFormat="1" x14ac:dyDescent="0.2">
      <c r="A32" s="126" t="s">
        <v>11</v>
      </c>
      <c r="C32" s="57"/>
      <c r="D32" s="57"/>
      <c r="E32" s="57"/>
      <c r="F32" s="57"/>
      <c r="G32" s="57"/>
      <c r="H32" s="61"/>
      <c r="I32" s="61"/>
      <c r="J32" s="61"/>
      <c r="K32" s="57"/>
      <c r="L32" s="57"/>
      <c r="M32" s="57"/>
    </row>
    <row r="33" spans="1:16" s="31" customFormat="1" ht="26.25" customHeight="1" x14ac:dyDescent="0.2">
      <c r="A33" s="126"/>
      <c r="B33" s="52"/>
      <c r="C33" s="54" t="e">
        <f ca="1">IFERROR(OFFSET($A$34,MATCH(C32,$A$35:$A$45,0),2),OFFSET($A$34,MATCH(C31,$A$35:$A$45,0),2))</f>
        <v>#N/A</v>
      </c>
      <c r="D33" s="54" t="e">
        <f t="shared" ref="D33:L33" ca="1" si="3">IFERROR(OFFSET($A$34,MATCH(D32,$A$35:$A$45,0),2),OFFSET($A$34,MATCH(D31,$A$35:$A$45,0),2))</f>
        <v>#N/A</v>
      </c>
      <c r="E33" s="54" t="e">
        <f t="shared" ca="1" si="3"/>
        <v>#N/A</v>
      </c>
      <c r="F33" s="54" t="e">
        <f t="shared" ca="1" si="3"/>
        <v>#N/A</v>
      </c>
      <c r="G33" s="54" t="e">
        <f t="shared" ca="1" si="3"/>
        <v>#N/A</v>
      </c>
      <c r="H33" s="54" t="e">
        <f t="shared" ca="1" si="3"/>
        <v>#N/A</v>
      </c>
      <c r="I33" s="54" t="e">
        <f t="shared" ca="1" si="3"/>
        <v>#N/A</v>
      </c>
      <c r="J33" s="54" t="e">
        <f t="shared" ca="1" si="3"/>
        <v>#N/A</v>
      </c>
      <c r="K33" s="54" t="e">
        <f t="shared" ca="1" si="3"/>
        <v>#N/A</v>
      </c>
      <c r="L33" s="54" t="e">
        <f t="shared" ca="1" si="3"/>
        <v>#N/A</v>
      </c>
      <c r="M33" s="54" t="e">
        <f ca="1">IFERROR(OFFSET($A$34,MATCH(M31,$A$35:$A$45,0),2),OFFSET($A$34,MATCH(M32,$A$35:$A$45,0),2))</f>
        <v>#N/A</v>
      </c>
    </row>
    <row r="34" spans="1:16" s="31" customFormat="1" x14ac:dyDescent="0.2">
      <c r="A34" s="55"/>
      <c r="B34" s="52"/>
      <c r="C34" s="52"/>
      <c r="D34" s="52"/>
      <c r="E34" s="53"/>
    </row>
    <row r="35" spans="1:16" s="67" customFormat="1" x14ac:dyDescent="0.2">
      <c r="A35" s="79"/>
      <c r="B35" s="63"/>
      <c r="C35" s="63"/>
      <c r="D35" s="64"/>
    </row>
    <row r="36" spans="1:16" s="67" customFormat="1" x14ac:dyDescent="0.2">
      <c r="A36" s="63"/>
      <c r="B36" s="63"/>
      <c r="C36" s="63"/>
      <c r="D36" s="64"/>
    </row>
    <row r="37" spans="1:16" s="67" customFormat="1" x14ac:dyDescent="0.2">
      <c r="A37" s="63"/>
      <c r="B37" s="63"/>
      <c r="C37" s="63"/>
      <c r="D37" s="64"/>
    </row>
    <row r="38" spans="1:16" s="67" customFormat="1" x14ac:dyDescent="0.2">
      <c r="A38" s="63"/>
      <c r="B38" s="63"/>
      <c r="C38" s="63"/>
      <c r="D38" s="64"/>
    </row>
    <row r="39" spans="1:16" s="67" customFormat="1" x14ac:dyDescent="0.2">
      <c r="A39" s="63"/>
      <c r="B39" s="63"/>
      <c r="C39" s="63"/>
      <c r="D39" s="64"/>
    </row>
    <row r="40" spans="1:16" s="67" customFormat="1" x14ac:dyDescent="0.2">
      <c r="A40" s="63"/>
      <c r="B40" s="63"/>
      <c r="C40" s="63"/>
      <c r="D40" s="64"/>
    </row>
    <row r="41" spans="1:16" s="67" customFormat="1" x14ac:dyDescent="0.2">
      <c r="A41" s="63"/>
      <c r="B41" s="63"/>
      <c r="C41" s="63"/>
      <c r="D41" s="64"/>
    </row>
    <row r="42" spans="1:16" s="67" customFormat="1" x14ac:dyDescent="0.2">
      <c r="A42" s="63"/>
      <c r="B42" s="63"/>
      <c r="C42" s="63"/>
      <c r="D42" s="64"/>
    </row>
    <row r="43" spans="1:16" s="67" customFormat="1" x14ac:dyDescent="0.2">
      <c r="A43" s="63"/>
      <c r="B43" s="63"/>
      <c r="C43" s="63"/>
    </row>
    <row r="44" spans="1:16" s="67" customFormat="1" x14ac:dyDescent="0.2">
      <c r="A44" s="68"/>
    </row>
    <row r="45" spans="1:16" s="67" customFormat="1" x14ac:dyDescent="0.2">
      <c r="A45" s="68"/>
    </row>
    <row r="46" spans="1:16" s="59" customFormat="1" x14ac:dyDescent="0.2">
      <c r="A46" s="55"/>
      <c r="B46" s="55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31"/>
      <c r="O46" s="31"/>
      <c r="P46" s="31"/>
    </row>
    <row r="47" spans="1:16" s="31" customFormat="1" x14ac:dyDescent="0.2">
      <c r="A47" s="126" t="s">
        <v>12</v>
      </c>
      <c r="B47" s="55"/>
      <c r="C47" s="57"/>
      <c r="D47" s="57"/>
      <c r="E47" s="57"/>
      <c r="F47" s="57"/>
      <c r="G47" s="57"/>
      <c r="H47" s="61"/>
      <c r="I47" s="61"/>
      <c r="J47" s="61"/>
      <c r="K47" s="57"/>
      <c r="L47" s="57"/>
      <c r="M47" s="57"/>
    </row>
    <row r="48" spans="1:16" s="31" customFormat="1" ht="26.25" customHeight="1" x14ac:dyDescent="0.2">
      <c r="A48" s="126"/>
      <c r="B48" s="52"/>
      <c r="C48" s="54" t="e">
        <f ca="1">IFERROR(OFFSET($A$49,MATCH(C47,$A$50:$A$60,0),2),OFFSET($A$49,MATCH(C46,$A$50:$A$60,0),2))</f>
        <v>#N/A</v>
      </c>
      <c r="D48" s="54" t="e">
        <f t="shared" ref="D48:L48" ca="1" si="4">IFERROR(OFFSET($A$49,MATCH(D47,$A$50:$A$60,0),2),OFFSET($A$49,MATCH(D46,$A$50:$A$60,0),2))</f>
        <v>#N/A</v>
      </c>
      <c r="E48" s="54" t="e">
        <f t="shared" ca="1" si="4"/>
        <v>#N/A</v>
      </c>
      <c r="F48" s="54" t="e">
        <f t="shared" ca="1" si="4"/>
        <v>#N/A</v>
      </c>
      <c r="G48" s="54" t="e">
        <f t="shared" ca="1" si="4"/>
        <v>#N/A</v>
      </c>
      <c r="H48" s="54" t="e">
        <f t="shared" ca="1" si="4"/>
        <v>#N/A</v>
      </c>
      <c r="I48" s="54" t="e">
        <f t="shared" ca="1" si="4"/>
        <v>#N/A</v>
      </c>
      <c r="J48" s="54" t="e">
        <f t="shared" ca="1" si="4"/>
        <v>#N/A</v>
      </c>
      <c r="K48" s="54" t="e">
        <f t="shared" ca="1" si="4"/>
        <v>#N/A</v>
      </c>
      <c r="L48" s="54" t="e">
        <f t="shared" ca="1" si="4"/>
        <v>#N/A</v>
      </c>
      <c r="M48" s="54" t="e">
        <f ca="1">IFERROR(OFFSET($A$49,MATCH(M46,$A$50:$A$60,0),2),OFFSET($A$49,MATCH(M47,$A$50:$A$60,0),2))</f>
        <v>#N/A</v>
      </c>
    </row>
    <row r="49" spans="1:5" s="31" customFormat="1" x14ac:dyDescent="0.2">
      <c r="A49" s="55"/>
      <c r="B49" s="52"/>
      <c r="C49" s="52"/>
      <c r="D49" s="52"/>
      <c r="E49" s="53"/>
    </row>
    <row r="50" spans="1:5" s="67" customFormat="1" x14ac:dyDescent="0.2">
      <c r="A50" s="79"/>
      <c r="B50" s="63"/>
      <c r="C50" s="63"/>
      <c r="D50" s="64"/>
    </row>
    <row r="51" spans="1:5" s="67" customFormat="1" x14ac:dyDescent="0.2">
      <c r="A51" s="63"/>
      <c r="B51" s="63"/>
      <c r="C51" s="63"/>
      <c r="D51" s="64"/>
    </row>
    <row r="52" spans="1:5" s="67" customFormat="1" x14ac:dyDescent="0.2">
      <c r="A52" s="63"/>
      <c r="B52" s="63"/>
      <c r="C52" s="63"/>
      <c r="D52" s="64"/>
    </row>
    <row r="53" spans="1:5" s="67" customFormat="1" x14ac:dyDescent="0.2">
      <c r="A53" s="63"/>
      <c r="B53" s="63"/>
      <c r="C53" s="63"/>
      <c r="D53" s="64"/>
    </row>
    <row r="54" spans="1:5" s="67" customFormat="1" x14ac:dyDescent="0.2">
      <c r="A54" s="63"/>
      <c r="B54" s="63"/>
      <c r="C54" s="63"/>
      <c r="D54" s="64"/>
    </row>
    <row r="55" spans="1:5" s="67" customFormat="1" x14ac:dyDescent="0.2">
      <c r="A55" s="63"/>
      <c r="B55" s="63"/>
      <c r="C55" s="63"/>
      <c r="D55" s="64"/>
    </row>
    <row r="56" spans="1:5" s="67" customFormat="1" x14ac:dyDescent="0.2">
      <c r="A56" s="63"/>
      <c r="B56" s="63"/>
      <c r="C56" s="63"/>
      <c r="D56" s="64"/>
    </row>
    <row r="57" spans="1:5" s="67" customFormat="1" x14ac:dyDescent="0.2">
      <c r="A57" s="63"/>
      <c r="B57" s="63"/>
      <c r="C57" s="63"/>
      <c r="D57" s="64"/>
    </row>
    <row r="58" spans="1:5" s="67" customFormat="1" x14ac:dyDescent="0.2">
      <c r="A58" s="63"/>
      <c r="B58" s="63"/>
      <c r="C58" s="63"/>
    </row>
    <row r="59" spans="1:5" s="67" customFormat="1" x14ac:dyDescent="0.2">
      <c r="A59" s="68"/>
    </row>
    <row r="60" spans="1:5" s="67" customFormat="1" x14ac:dyDescent="0.2">
      <c r="A60" s="68"/>
    </row>
  </sheetData>
  <mergeCells count="4">
    <mergeCell ref="A47:A48"/>
    <mergeCell ref="A32:A33"/>
    <mergeCell ref="A17:A18"/>
    <mergeCell ref="A2:A3"/>
  </mergeCells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Splitter Check Sheet</vt:lpstr>
      <vt:lpstr>Data Dumps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Splitter Check Sheet</dc:title>
  <dc:creator>Roberto Gazdic</dc:creator>
  <cp:keywords>Creative Commons Non-Commercial No-Derivatives Public License</cp:keywords>
  <cp:lastModifiedBy>Freshways Dispatch</cp:lastModifiedBy>
  <cp:lastPrinted>2023-07-25T07:05:50Z</cp:lastPrinted>
  <dcterms:created xsi:type="dcterms:W3CDTF">2022-07-27T03:06:52Z</dcterms:created>
  <dcterms:modified xsi:type="dcterms:W3CDTF">2023-10-02T19:42:54Z</dcterms:modified>
</cp:coreProperties>
</file>