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博一上学期\2020-issta-fix templates\repo-deal\results\Donor Code\"/>
    </mc:Choice>
  </mc:AlternateContent>
  <xr:revisionPtr revIDLastSave="0" documentId="13_ncr:1_{1D535718-EFCC-48F5-BF73-BE1440EB8F95}" xr6:coauthVersionLast="45" xr6:coauthVersionMax="45" xr10:uidLastSave="{00000000-0000-0000-0000-000000000000}"/>
  <bookViews>
    <workbookView xWindow="1560" yWindow="444" windowWidth="20112" windowHeight="11448" xr2:uid="{CB54F29C-635F-C844-BC1B-EC12EF24253A}"/>
  </bookViews>
  <sheets>
    <sheet name="donor code distribution" sheetId="2" r:id="rId1"/>
    <sheet name="chart1" sheetId="3" r:id="rId2"/>
    <sheet name="chart2" sheetId="4" r:id="rId3"/>
    <sheet name="chart3" sheetId="5" r:id="rId4"/>
  </sheets>
  <definedNames>
    <definedName name="_xlnm._FilterDatabase" localSheetId="0" hidden="1">'donor code distribution'!$A$1:$M$396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3" i="5"/>
  <c r="AA4" i="5" l="1"/>
  <c r="Z4" i="5"/>
  <c r="Y4" i="5"/>
  <c r="U4" i="5"/>
  <c r="AA3" i="5"/>
  <c r="Z3" i="5"/>
  <c r="Y3" i="5"/>
  <c r="W3" i="5"/>
  <c r="U3" i="5"/>
  <c r="Z2" i="5"/>
  <c r="Y2" i="5"/>
  <c r="U2" i="5"/>
  <c r="S2" i="5"/>
  <c r="X2" i="5"/>
  <c r="T2" i="5"/>
  <c r="R2" i="5"/>
  <c r="T3" i="3"/>
  <c r="S3" i="3"/>
  <c r="R3" i="3"/>
  <c r="Q3" i="3"/>
  <c r="T2" i="3"/>
  <c r="S2" i="3"/>
  <c r="R2" i="3"/>
  <c r="Q2" i="3"/>
  <c r="M4" i="5"/>
  <c r="M3" i="5"/>
  <c r="L2" i="5"/>
  <c r="L4" i="5"/>
  <c r="L3" i="5"/>
  <c r="K4" i="5"/>
  <c r="K3" i="5"/>
  <c r="K2" i="5"/>
  <c r="F4" i="5"/>
  <c r="F3" i="5"/>
  <c r="F2" i="5"/>
  <c r="J11" i="3"/>
  <c r="J10" i="3"/>
  <c r="J3" i="5"/>
  <c r="E4" i="5"/>
  <c r="E3" i="5"/>
  <c r="E2" i="5"/>
  <c r="H11" i="3"/>
  <c r="H10" i="3"/>
  <c r="I4" i="5"/>
  <c r="D4" i="5"/>
  <c r="I3" i="5"/>
  <c r="D2" i="5"/>
  <c r="I2" i="5"/>
  <c r="F11" i="3"/>
  <c r="F10" i="3"/>
  <c r="D3" i="5"/>
  <c r="C4" i="5"/>
  <c r="H3" i="5"/>
  <c r="C3" i="5"/>
  <c r="H2" i="5"/>
  <c r="C2" i="5"/>
  <c r="D11" i="3"/>
  <c r="D10" i="3"/>
</calcChain>
</file>

<file path=xl/sharedStrings.xml><?xml version="1.0" encoding="utf-8"?>
<sst xmlns="http://schemas.openxmlformats.org/spreadsheetml/2006/main" count="1500" uniqueCount="509">
  <si>
    <t>bug id</t>
  </si>
  <si>
    <t>chart-2</t>
  </si>
  <si>
    <t>chart-1</t>
  </si>
  <si>
    <t>chart-3</t>
  </si>
  <si>
    <t>chart-4</t>
  </si>
  <si>
    <t>chart-5</t>
  </si>
  <si>
    <t>chart-6</t>
  </si>
  <si>
    <t>chart-7</t>
  </si>
  <si>
    <t>chart-8</t>
  </si>
  <si>
    <t>chart-9</t>
  </si>
  <si>
    <t>chart-10</t>
  </si>
  <si>
    <t>chart-11</t>
  </si>
  <si>
    <t>chart-12</t>
  </si>
  <si>
    <t>chart-13</t>
  </si>
  <si>
    <t>chart-14</t>
  </si>
  <si>
    <t>chart-15</t>
  </si>
  <si>
    <t>chart-16</t>
  </si>
  <si>
    <t>chart-17</t>
  </si>
  <si>
    <t>chart-18</t>
  </si>
  <si>
    <t>chart-19</t>
  </si>
  <si>
    <t>chart-20</t>
  </si>
  <si>
    <t>chart-21</t>
  </si>
  <si>
    <t>chart-22</t>
  </si>
  <si>
    <t>chart-23</t>
  </si>
  <si>
    <t>chart-24</t>
  </si>
  <si>
    <t>chart-25</t>
  </si>
  <si>
    <t>chart-26</t>
  </si>
  <si>
    <t>method</t>
  </si>
  <si>
    <t>G</t>
  </si>
  <si>
    <t>package</t>
  </si>
  <si>
    <t>file</t>
  </si>
  <si>
    <t>P</t>
  </si>
  <si>
    <t>closure-1</t>
  </si>
  <si>
    <t>closure-2</t>
  </si>
  <si>
    <t>closure-3</t>
  </si>
  <si>
    <t>closure-4</t>
  </si>
  <si>
    <t>closure-5</t>
  </si>
  <si>
    <t>closure-6</t>
  </si>
  <si>
    <t>closure-7</t>
  </si>
  <si>
    <t>closure-8</t>
  </si>
  <si>
    <t>closure-9</t>
  </si>
  <si>
    <t>closure-10</t>
  </si>
  <si>
    <t>closure-11</t>
  </si>
  <si>
    <t>closure-12</t>
  </si>
  <si>
    <t>closure-13</t>
  </si>
  <si>
    <t>closure-14</t>
  </si>
  <si>
    <t>closure-15</t>
  </si>
  <si>
    <t>closure-16</t>
  </si>
  <si>
    <t>closure-17</t>
  </si>
  <si>
    <t>closure-18</t>
  </si>
  <si>
    <t>closure-19</t>
  </si>
  <si>
    <t>closure-20</t>
  </si>
  <si>
    <t>closure-21</t>
  </si>
  <si>
    <t>closure-22</t>
  </si>
  <si>
    <t>closure-23</t>
  </si>
  <si>
    <t>closure-24</t>
  </si>
  <si>
    <t>closure-25</t>
  </si>
  <si>
    <t>closure-26</t>
  </si>
  <si>
    <t>closure-27</t>
  </si>
  <si>
    <t>closure-28</t>
  </si>
  <si>
    <t>closure-29</t>
  </si>
  <si>
    <t>closure-30</t>
  </si>
  <si>
    <t>closure-31</t>
  </si>
  <si>
    <t>closure-32</t>
  </si>
  <si>
    <t>closure-33</t>
  </si>
  <si>
    <t>closure-34</t>
  </si>
  <si>
    <t>closure-35</t>
  </si>
  <si>
    <t>closure-36</t>
  </si>
  <si>
    <t>closure-37</t>
  </si>
  <si>
    <t>closure-38</t>
  </si>
  <si>
    <t>closure-39</t>
  </si>
  <si>
    <t>closure-40</t>
  </si>
  <si>
    <t>closure-41</t>
  </si>
  <si>
    <t>closure-42</t>
  </si>
  <si>
    <t>closure-43</t>
  </si>
  <si>
    <t>closure-44</t>
  </si>
  <si>
    <t>closure-45</t>
  </si>
  <si>
    <t>closure-46</t>
  </si>
  <si>
    <t>closure-47</t>
  </si>
  <si>
    <t>closure-48</t>
  </si>
  <si>
    <t>closure-49</t>
  </si>
  <si>
    <t>closure-50</t>
  </si>
  <si>
    <t>closure-51</t>
  </si>
  <si>
    <t>closure-52</t>
  </si>
  <si>
    <t>closure-53</t>
  </si>
  <si>
    <t>closure-54</t>
  </si>
  <si>
    <t>closure-55</t>
  </si>
  <si>
    <t>closure-56</t>
  </si>
  <si>
    <t>closure-57</t>
  </si>
  <si>
    <t>closure-58</t>
  </si>
  <si>
    <t>closure-59</t>
  </si>
  <si>
    <t>closure-60</t>
  </si>
  <si>
    <t>closure-61</t>
  </si>
  <si>
    <t>closure-62</t>
  </si>
  <si>
    <t>closure-63</t>
  </si>
  <si>
    <t>closure-64</t>
  </si>
  <si>
    <t>closure-65</t>
  </si>
  <si>
    <t>closure-66</t>
  </si>
  <si>
    <t>closure-67</t>
  </si>
  <si>
    <t>closure-68</t>
  </si>
  <si>
    <t>closure-69</t>
  </si>
  <si>
    <t>closure-70</t>
  </si>
  <si>
    <t>closure-71</t>
  </si>
  <si>
    <t>closure-72</t>
  </si>
  <si>
    <t>closure-73</t>
  </si>
  <si>
    <t>closure-74</t>
  </si>
  <si>
    <t>closure-75</t>
  </si>
  <si>
    <t>closure-76</t>
  </si>
  <si>
    <t>closure-77</t>
  </si>
  <si>
    <t>closure-78</t>
  </si>
  <si>
    <t>closure-79</t>
  </si>
  <si>
    <t>closure-80</t>
  </si>
  <si>
    <t>closure-81</t>
  </si>
  <si>
    <t>closure-82</t>
  </si>
  <si>
    <t>closure-83</t>
  </si>
  <si>
    <t>closure-84</t>
  </si>
  <si>
    <t>closure-85</t>
  </si>
  <si>
    <t>closure-86</t>
  </si>
  <si>
    <t>closure-87</t>
  </si>
  <si>
    <t>closure-88</t>
  </si>
  <si>
    <t>closure-89</t>
  </si>
  <si>
    <t>closure-90</t>
  </si>
  <si>
    <t>closure-91</t>
  </si>
  <si>
    <t>closure-92</t>
  </si>
  <si>
    <t>closure-93</t>
  </si>
  <si>
    <t>closure-94</t>
  </si>
  <si>
    <t>closure-95</t>
  </si>
  <si>
    <t>closure-96</t>
  </si>
  <si>
    <t>closure-97</t>
  </si>
  <si>
    <t>closure-98</t>
  </si>
  <si>
    <t>closure-99</t>
  </si>
  <si>
    <t>closure-100</t>
  </si>
  <si>
    <t>closure-101</t>
  </si>
  <si>
    <t>closure-102</t>
  </si>
  <si>
    <t>closure-103</t>
  </si>
  <si>
    <t>closure-104</t>
  </si>
  <si>
    <t>closure-105</t>
  </si>
  <si>
    <t>closure-106</t>
  </si>
  <si>
    <t>closure-107</t>
  </si>
  <si>
    <t>closure-108</t>
  </si>
  <si>
    <t>closure-109</t>
  </si>
  <si>
    <t>closure-110</t>
  </si>
  <si>
    <t>closure-111</t>
  </si>
  <si>
    <t>closure-112</t>
  </si>
  <si>
    <t>closure-113</t>
  </si>
  <si>
    <t>closure-114</t>
  </si>
  <si>
    <t>closure-115</t>
  </si>
  <si>
    <t>closure-116</t>
  </si>
  <si>
    <t>closure-117</t>
  </si>
  <si>
    <t>closure-118</t>
  </si>
  <si>
    <t>closure-119</t>
  </si>
  <si>
    <t>closure-120</t>
  </si>
  <si>
    <t>closure-121</t>
  </si>
  <si>
    <t>closure-122</t>
  </si>
  <si>
    <t>closure-123</t>
  </si>
  <si>
    <t>closure-124</t>
  </si>
  <si>
    <t>closure-125</t>
  </si>
  <si>
    <t>closure-126</t>
  </si>
  <si>
    <t>closure-127</t>
  </si>
  <si>
    <t>closure-128</t>
  </si>
  <si>
    <t>closure-129</t>
  </si>
  <si>
    <t>closure-130</t>
  </si>
  <si>
    <t>closure-131</t>
  </si>
  <si>
    <t>closure-132</t>
  </si>
  <si>
    <t>closure-133</t>
  </si>
  <si>
    <t>intrisinc</t>
  </si>
  <si>
    <t xml:space="preserve">program </t>
  </si>
  <si>
    <t>test</t>
  </si>
  <si>
    <t>global</t>
  </si>
  <si>
    <t>1:ori, 2:var, 3:ori,var</t>
  </si>
  <si>
    <t>Lang-1</t>
  </si>
  <si>
    <t>Lang-2</t>
  </si>
  <si>
    <t>Lang-3</t>
  </si>
  <si>
    <t>Lang-4</t>
  </si>
  <si>
    <t>Lang-5</t>
  </si>
  <si>
    <t>Lang-6</t>
  </si>
  <si>
    <t>Lang-7</t>
  </si>
  <si>
    <t>Lang-8</t>
  </si>
  <si>
    <t>Lang-9</t>
  </si>
  <si>
    <t>Lang-10</t>
  </si>
  <si>
    <t>Lang-11</t>
  </si>
  <si>
    <t>Lang-12</t>
  </si>
  <si>
    <t>Lang-13</t>
  </si>
  <si>
    <t>Lang-14</t>
  </si>
  <si>
    <t>Lang-15</t>
  </si>
  <si>
    <t>Lang-16</t>
  </si>
  <si>
    <t>Lang-17</t>
  </si>
  <si>
    <t>Lang-18</t>
  </si>
  <si>
    <t>Lang-19</t>
  </si>
  <si>
    <t>Lang-20</t>
  </si>
  <si>
    <t>Lang-21</t>
  </si>
  <si>
    <t>Lang-22</t>
  </si>
  <si>
    <t>Lang-23</t>
  </si>
  <si>
    <t>Lang-24</t>
  </si>
  <si>
    <t>Lang-25</t>
  </si>
  <si>
    <t>Lang-26</t>
  </si>
  <si>
    <t>Lang-27</t>
  </si>
  <si>
    <t>Lang-28</t>
  </si>
  <si>
    <t>Lang-29</t>
  </si>
  <si>
    <t>Lang-30</t>
  </si>
  <si>
    <t>Lang-31</t>
  </si>
  <si>
    <t>Lang-32</t>
  </si>
  <si>
    <t>Lang-33</t>
  </si>
  <si>
    <t>Lang-34</t>
  </si>
  <si>
    <t>Lang-35</t>
  </si>
  <si>
    <t>Lang-36</t>
  </si>
  <si>
    <t>Lang-37</t>
  </si>
  <si>
    <t>Lang-38</t>
  </si>
  <si>
    <t>Lang-39</t>
  </si>
  <si>
    <t>Lang-40</t>
  </si>
  <si>
    <t>Lang-41</t>
  </si>
  <si>
    <t>Lang-42</t>
  </si>
  <si>
    <t>Lang-43</t>
  </si>
  <si>
    <t>Lang-44</t>
  </si>
  <si>
    <t>Lang-45</t>
  </si>
  <si>
    <t>Lang-46</t>
  </si>
  <si>
    <t>Lang-47</t>
  </si>
  <si>
    <t>Lang-48</t>
  </si>
  <si>
    <t>Lang-49</t>
  </si>
  <si>
    <t>Lang-50</t>
  </si>
  <si>
    <t>Lang-51</t>
  </si>
  <si>
    <t>Lang-52</t>
  </si>
  <si>
    <t>Lang-53</t>
  </si>
  <si>
    <t>Lang-54</t>
  </si>
  <si>
    <t>Lang-55</t>
  </si>
  <si>
    <t>Lang-56</t>
  </si>
  <si>
    <t>Lang-57</t>
  </si>
  <si>
    <t>Lang-58</t>
  </si>
  <si>
    <t>Lang-59</t>
  </si>
  <si>
    <t>Lang-60</t>
  </si>
  <si>
    <t>Lang-61</t>
  </si>
  <si>
    <t>Lang-62</t>
  </si>
  <si>
    <t>Lang-63</t>
  </si>
  <si>
    <t>Lang-64</t>
  </si>
  <si>
    <t>Lang-65</t>
  </si>
  <si>
    <t>Math-1</t>
  </si>
  <si>
    <t>Math-2</t>
  </si>
  <si>
    <t>Math-3</t>
  </si>
  <si>
    <t>Math-4</t>
  </si>
  <si>
    <t>Math-5</t>
  </si>
  <si>
    <t>Math-6</t>
  </si>
  <si>
    <t>Math-7</t>
  </si>
  <si>
    <t>Math-8</t>
  </si>
  <si>
    <t>Math-9</t>
  </si>
  <si>
    <t>Math-10</t>
  </si>
  <si>
    <t>Math-11</t>
  </si>
  <si>
    <t>Math-12</t>
  </si>
  <si>
    <t>Math-13</t>
  </si>
  <si>
    <t>Math-14</t>
  </si>
  <si>
    <t>Math-15</t>
  </si>
  <si>
    <t>Math-16</t>
  </si>
  <si>
    <t>Math-17</t>
  </si>
  <si>
    <t>Math-18</t>
  </si>
  <si>
    <t>Math-19</t>
  </si>
  <si>
    <t>Math-20</t>
  </si>
  <si>
    <t>Math-21</t>
  </si>
  <si>
    <t>Math-22</t>
  </si>
  <si>
    <t>Math-23</t>
  </si>
  <si>
    <t>Math-24</t>
  </si>
  <si>
    <t>Math-25</t>
  </si>
  <si>
    <t>Math-26</t>
  </si>
  <si>
    <t>Math-27</t>
  </si>
  <si>
    <t>Math-28</t>
  </si>
  <si>
    <t>Math-29</t>
  </si>
  <si>
    <t>Math-30</t>
  </si>
  <si>
    <t>Math-31</t>
  </si>
  <si>
    <t>Math-32</t>
  </si>
  <si>
    <t>Math-33</t>
  </si>
  <si>
    <t>Math-34</t>
  </si>
  <si>
    <t>Math-35</t>
  </si>
  <si>
    <t>Math-36</t>
  </si>
  <si>
    <t>Math-37</t>
  </si>
  <si>
    <t>Math-38</t>
  </si>
  <si>
    <t>Math-39</t>
  </si>
  <si>
    <t>Math-40</t>
  </si>
  <si>
    <t>Math-41</t>
  </si>
  <si>
    <t>Math-42</t>
  </si>
  <si>
    <t>Math-43</t>
  </si>
  <si>
    <t>Math-44</t>
  </si>
  <si>
    <t>Math-45</t>
  </si>
  <si>
    <t>Math-46</t>
  </si>
  <si>
    <t>Math-47</t>
  </si>
  <si>
    <t>Math-48</t>
  </si>
  <si>
    <t>Math-49</t>
  </si>
  <si>
    <t>Math-50</t>
  </si>
  <si>
    <t>Math-51</t>
  </si>
  <si>
    <t>Math-52</t>
  </si>
  <si>
    <t>Math-53</t>
  </si>
  <si>
    <t>Math-54</t>
  </si>
  <si>
    <t>Math-55</t>
  </si>
  <si>
    <t>Math-56</t>
  </si>
  <si>
    <t>Math-57</t>
  </si>
  <si>
    <t>Math-58</t>
  </si>
  <si>
    <t>Math-59</t>
  </si>
  <si>
    <t>Math-60</t>
  </si>
  <si>
    <t>Math-61</t>
  </si>
  <si>
    <t>Math-62</t>
  </si>
  <si>
    <t>Math-63</t>
  </si>
  <si>
    <t>Math-64</t>
  </si>
  <si>
    <t>Math-65</t>
  </si>
  <si>
    <t>Math-66</t>
  </si>
  <si>
    <t>Math-67</t>
  </si>
  <si>
    <t>Math-68</t>
  </si>
  <si>
    <t>Math-69</t>
  </si>
  <si>
    <t>Math-70</t>
  </si>
  <si>
    <t>Math-71</t>
  </si>
  <si>
    <t>Math-72</t>
  </si>
  <si>
    <t>Math-73</t>
  </si>
  <si>
    <t>Math-74</t>
  </si>
  <si>
    <t>Math-75</t>
  </si>
  <si>
    <t>Math-76</t>
  </si>
  <si>
    <t>Math-77</t>
  </si>
  <si>
    <t>Math-78</t>
  </si>
  <si>
    <t>Math-79</t>
  </si>
  <si>
    <t>Math-80</t>
  </si>
  <si>
    <t>Math-81</t>
  </si>
  <si>
    <t>Math-82</t>
  </si>
  <si>
    <t>Math-83</t>
  </si>
  <si>
    <t>Math-84</t>
  </si>
  <si>
    <t>Math-85</t>
  </si>
  <si>
    <t>Math-86</t>
  </si>
  <si>
    <t>Math-87</t>
  </si>
  <si>
    <t>Math-88</t>
  </si>
  <si>
    <t>Math-89</t>
  </si>
  <si>
    <t>Math-90</t>
  </si>
  <si>
    <t>Math-91</t>
  </si>
  <si>
    <t>Math-92</t>
  </si>
  <si>
    <t>Math-93</t>
  </si>
  <si>
    <t>Math-94</t>
  </si>
  <si>
    <t>Math-95</t>
  </si>
  <si>
    <t>Math-96</t>
  </si>
  <si>
    <t>Math-97</t>
  </si>
  <si>
    <t>Math-98</t>
  </si>
  <si>
    <t>Math-99</t>
  </si>
  <si>
    <t>Math-100</t>
  </si>
  <si>
    <t>Math-101</t>
  </si>
  <si>
    <t>Math-102</t>
  </si>
  <si>
    <t>Math-103</t>
  </si>
  <si>
    <t>Math-104</t>
  </si>
  <si>
    <t>Math-105</t>
  </si>
  <si>
    <t>Math-106</t>
  </si>
  <si>
    <t>Mockito-1</t>
  </si>
  <si>
    <t>Mockito-2</t>
  </si>
  <si>
    <t>Mockito-3</t>
  </si>
  <si>
    <t>Mockito-4</t>
  </si>
  <si>
    <t>Mockito-5</t>
  </si>
  <si>
    <t>Mockito-6</t>
  </si>
  <si>
    <t>Mockito-7</t>
  </si>
  <si>
    <t>Mockito-8</t>
  </si>
  <si>
    <t>Mockito-9</t>
  </si>
  <si>
    <t>Mockito-10</t>
  </si>
  <si>
    <t>Mockito-11</t>
  </si>
  <si>
    <t>Mockito-12</t>
  </si>
  <si>
    <t>Mockito-13</t>
  </si>
  <si>
    <t>Mockito-14</t>
  </si>
  <si>
    <t>Mockito-15</t>
  </si>
  <si>
    <t>Mockito-16</t>
  </si>
  <si>
    <t>Mockito-17</t>
  </si>
  <si>
    <t>Mockito-18</t>
  </si>
  <si>
    <t>Mockito-19</t>
  </si>
  <si>
    <t>Mockito-20</t>
  </si>
  <si>
    <t>Mockito-21</t>
  </si>
  <si>
    <t>Mockito-22</t>
  </si>
  <si>
    <t>Mockito-23</t>
  </si>
  <si>
    <t>Mockito-24</t>
  </si>
  <si>
    <t>Mockito-25</t>
  </si>
  <si>
    <t>Mockito-26</t>
  </si>
  <si>
    <t>Mockito-27</t>
  </si>
  <si>
    <t>Mockito-28</t>
  </si>
  <si>
    <t>Mockito-29</t>
  </si>
  <si>
    <t>Mockito-30</t>
  </si>
  <si>
    <t>Mockito-31</t>
  </si>
  <si>
    <t>Mockito-32</t>
  </si>
  <si>
    <t>Mockito-33</t>
  </si>
  <si>
    <t>Mockito-34</t>
  </si>
  <si>
    <t>Mockito-35</t>
  </si>
  <si>
    <t>Mockito-36</t>
  </si>
  <si>
    <t>Mockito-37</t>
  </si>
  <si>
    <t>Mockito-38</t>
  </si>
  <si>
    <t>Time-1</t>
  </si>
  <si>
    <t>Time-2</t>
  </si>
  <si>
    <t>Time-3</t>
  </si>
  <si>
    <t>Time-4</t>
  </si>
  <si>
    <t>Time-5</t>
  </si>
  <si>
    <t>Time-6</t>
  </si>
  <si>
    <t>Time-7</t>
  </si>
  <si>
    <t>Time-8</t>
  </si>
  <si>
    <t>Time-9</t>
  </si>
  <si>
    <t>Time-10</t>
  </si>
  <si>
    <t>Time-11</t>
  </si>
  <si>
    <t>Time-12</t>
  </si>
  <si>
    <t>Time-13</t>
  </si>
  <si>
    <t>Time-14</t>
  </si>
  <si>
    <t>Time-15</t>
  </si>
  <si>
    <t>Time-16</t>
  </si>
  <si>
    <t>Time-17</t>
  </si>
  <si>
    <t>Time-18</t>
  </si>
  <si>
    <t>Time-19</t>
  </si>
  <si>
    <t>Time-20</t>
  </si>
  <si>
    <t>Time-21</t>
  </si>
  <si>
    <t>Time-22</t>
  </si>
  <si>
    <t>Time-23</t>
  </si>
  <si>
    <t>Time-24</t>
  </si>
  <si>
    <t>Time-25</t>
  </si>
  <si>
    <t>Time-26</t>
  </si>
  <si>
    <t>Time-27</t>
  </si>
  <si>
    <t>2-p</t>
  </si>
  <si>
    <t>1-p</t>
  </si>
  <si>
    <t>Partial Donor Code</t>
  </si>
  <si>
    <t>repeated donor code</t>
  </si>
  <si>
    <t>G-2</t>
  </si>
  <si>
    <t>G-3</t>
  </si>
  <si>
    <t xml:space="preserve">Global </t>
  </si>
  <si>
    <t>Partial</t>
  </si>
  <si>
    <t>Intrisinc</t>
  </si>
  <si>
    <t>Method-1</t>
  </si>
  <si>
    <t>Method-2</t>
  </si>
  <si>
    <t>Method-3</t>
  </si>
  <si>
    <t>4--1</t>
  </si>
  <si>
    <t>Method-1-p</t>
  </si>
  <si>
    <t>Method-2-p</t>
  </si>
  <si>
    <t>Method-3-p</t>
  </si>
  <si>
    <t>File-1</t>
  </si>
  <si>
    <t>File-2</t>
  </si>
  <si>
    <t>File-3</t>
  </si>
  <si>
    <t>File-1-p</t>
  </si>
  <si>
    <t>File-2-p</t>
  </si>
  <si>
    <t>File-3-p</t>
  </si>
  <si>
    <t>8--3</t>
  </si>
  <si>
    <t>6--1</t>
  </si>
  <si>
    <t>12--3</t>
  </si>
  <si>
    <t>25--2</t>
  </si>
  <si>
    <t>38--5</t>
  </si>
  <si>
    <t>15--4</t>
  </si>
  <si>
    <t>10--4</t>
  </si>
  <si>
    <t>Package-1</t>
  </si>
  <si>
    <t>Package-2</t>
  </si>
  <si>
    <t>Package-3</t>
  </si>
  <si>
    <t>Package-1-p</t>
  </si>
  <si>
    <t>Package-2-p</t>
  </si>
  <si>
    <t>Package-3-p</t>
  </si>
  <si>
    <t>Program-1</t>
  </si>
  <si>
    <t>Program-2</t>
  </si>
  <si>
    <t>Program-3</t>
  </si>
  <si>
    <t>Program-1-p</t>
  </si>
  <si>
    <t>Program-2-p</t>
  </si>
  <si>
    <t>Program-3-p</t>
  </si>
  <si>
    <t>Test-1</t>
  </si>
  <si>
    <t>Test-2</t>
  </si>
  <si>
    <t>Test-3</t>
  </si>
  <si>
    <t>Test-1-p</t>
  </si>
  <si>
    <t>Test-2-p</t>
  </si>
  <si>
    <t>Test-3-p</t>
  </si>
  <si>
    <t>17--9</t>
  </si>
  <si>
    <t>21--9</t>
  </si>
  <si>
    <t>21--7</t>
  </si>
  <si>
    <t>7--3</t>
  </si>
  <si>
    <t>10--5</t>
  </si>
  <si>
    <t>32--15</t>
  </si>
  <si>
    <t>17--11</t>
  </si>
  <si>
    <t>18--11</t>
  </si>
  <si>
    <t>10--6</t>
  </si>
  <si>
    <t>12--6</t>
  </si>
  <si>
    <t>6--4</t>
  </si>
  <si>
    <t>22--11</t>
  </si>
  <si>
    <t>3--1</t>
  </si>
  <si>
    <t>All</t>
  </si>
  <si>
    <t>Global</t>
  </si>
  <si>
    <t>Method</t>
  </si>
  <si>
    <t>Method_p</t>
  </si>
  <si>
    <t>File</t>
  </si>
  <si>
    <t>File_p</t>
  </si>
  <si>
    <t>Package</t>
  </si>
  <si>
    <t>Package_p</t>
  </si>
  <si>
    <t>Program</t>
  </si>
  <si>
    <t>Program_p</t>
  </si>
  <si>
    <t>Test</t>
  </si>
  <si>
    <t>Test_p</t>
  </si>
  <si>
    <t>Type-1</t>
  </si>
  <si>
    <t>Type-2</t>
  </si>
  <si>
    <t>Both</t>
  </si>
  <si>
    <t>Intrinsic</t>
  </si>
  <si>
    <t>Intrinsic_p</t>
  </si>
  <si>
    <t>if correctly fixed</t>
  </si>
  <si>
    <t>B</t>
  </si>
  <si>
    <t>no</t>
  </si>
  <si>
    <t>yes</t>
  </si>
  <si>
    <t>Partiall</t>
  </si>
  <si>
    <t>Same-f</t>
  </si>
  <si>
    <t>Different-f</t>
  </si>
  <si>
    <t>Same-CF</t>
  </si>
  <si>
    <t>Different-CF</t>
  </si>
  <si>
    <t>Same-PF</t>
  </si>
  <si>
    <t>Different-PF</t>
  </si>
  <si>
    <t>Same-UF</t>
  </si>
  <si>
    <t>Different-UF</t>
  </si>
  <si>
    <t>2-p-</t>
  </si>
  <si>
    <t>1-</t>
  </si>
  <si>
    <t>1-p-</t>
  </si>
  <si>
    <t>2-</t>
  </si>
  <si>
    <t>Correctly Fixed</t>
  </si>
  <si>
    <t>Plausibly but Incorrectly Fixed</t>
  </si>
  <si>
    <t>Un-fixed</t>
  </si>
  <si>
    <t>Yes</t>
  </si>
  <si>
    <t>Same Location</t>
  </si>
  <si>
    <t>Different Locations</t>
  </si>
  <si>
    <t>Plausibly Fixed</t>
  </si>
  <si>
    <t>Un-Fixed</t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</si>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</sst>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scheme val="minor"/>
    </font>
    <font>
      <sz val="12"/>
      <color rgb="FFFF0000"/>
      <name val="等线"/>
      <family val="2"/>
      <scheme val="minor"/>
    </font>
    <font>
      <sz val="8"/>
      <name val="等线"/>
      <family val="2"/>
      <scheme val="minor"/>
    </font>
    <font>
      <b/>
      <sz val="15"/>
      <color theme="1"/>
      <name val="Times New Roman"/>
      <family val="2"/>
    </font>
    <font>
      <sz val="11"/>
      <color theme="1"/>
      <name val="Times New Roman"/>
      <family val="2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16" fontId="0" fillId="0" borderId="0" xfId="0" applyNumberFormat="1" applyFill="1"/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6" borderId="0" xfId="0" applyFont="1" applyFill="1"/>
    <xf numFmtId="0" fontId="1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0675001502675"/>
          <c:y val="7.31851851851852E-2"/>
          <c:w val="0.81030546372543122"/>
          <c:h val="0.77205286839145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chart1!$A$2</c:f>
              <c:strCache>
                <c:ptCount val="1"/>
                <c:pt idx="0">
                  <c:v>Same Location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chart1!$B$1:$D$1</c:f>
              <c:strCache>
                <c:ptCount val="3"/>
                <c:pt idx="0">
                  <c:v>All</c:v>
                </c:pt>
                <c:pt idx="1">
                  <c:v>Partial</c:v>
                </c:pt>
                <c:pt idx="2">
                  <c:v>Global</c:v>
                </c:pt>
              </c:strCache>
            </c:strRef>
          </c:cat>
          <c:val>
            <c:numRef>
              <c:f>chart1!$B$2:$D$2</c:f>
              <c:numCache>
                <c:formatCode>General</c:formatCode>
                <c:ptCount val="3"/>
                <c:pt idx="0">
                  <c:v>155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5-A541-8984-2C821F6139ED}"/>
            </c:ext>
          </c:extLst>
        </c:ser>
        <c:ser>
          <c:idx val="1"/>
          <c:order val="1"/>
          <c:tx>
            <c:strRef>
              <c:f>chart1!$A$3</c:f>
              <c:strCache>
                <c:ptCount val="1"/>
                <c:pt idx="0">
                  <c:v>Different Locations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chart1!$B$1:$D$1</c:f>
              <c:strCache>
                <c:ptCount val="3"/>
                <c:pt idx="0">
                  <c:v>All</c:v>
                </c:pt>
                <c:pt idx="1">
                  <c:v>Partial</c:v>
                </c:pt>
                <c:pt idx="2">
                  <c:v>Global</c:v>
                </c:pt>
              </c:strCache>
            </c:strRef>
          </c:cat>
          <c:val>
            <c:numRef>
              <c:f>chart1!$B$3:$D$3</c:f>
              <c:numCache>
                <c:formatCode>General</c:formatCode>
                <c:ptCount val="3"/>
                <c:pt idx="0">
                  <c:v>45</c:v>
                </c:pt>
                <c:pt idx="1">
                  <c:v>19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CD43-84F7-9CEB62C85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12352927"/>
        <c:axId val="1012354559"/>
      </c:barChart>
      <c:catAx>
        <c:axId val="10123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012354559"/>
        <c:crosses val="autoZero"/>
        <c:auto val="1"/>
        <c:lblAlgn val="ctr"/>
        <c:lblOffset val="100"/>
        <c:noMultiLvlLbl val="0"/>
      </c:catAx>
      <c:valAx>
        <c:axId val="10123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zh-CN" b="1"/>
                  <a:t> </a:t>
                </a:r>
                <a:r>
                  <a:rPr lang="en-US" b="1"/>
                  <a:t>Bugs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1.6666666666666666E-2"/>
              <c:y val="0.2985231570463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0123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31153453146615"/>
          <c:y val="5.9259259259259262E-2"/>
          <c:w val="0.34174334315080845"/>
          <c:h val="0.25837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77396657871596E-2"/>
          <c:y val="4.7741935483870977E-2"/>
          <c:w val="0.90457343887423047"/>
          <c:h val="0.64152823638980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chart1!$A$5</c:f>
              <c:strCache>
                <c:ptCount val="1"/>
                <c:pt idx="0">
                  <c:v>Type-1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chart1!$B$4:$M$4</c:f>
              <c:strCache>
                <c:ptCount val="12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  <c:pt idx="10">
                  <c:v>Test</c:v>
                </c:pt>
                <c:pt idx="11">
                  <c:v>Test_p</c:v>
                </c:pt>
              </c:strCache>
            </c:strRef>
          </c:cat>
          <c:val>
            <c:numRef>
              <c:f>chart1!$B$5:$M$5</c:f>
              <c:numCache>
                <c:formatCode>General</c:formatCode>
                <c:ptCount val="12"/>
                <c:pt idx="0">
                  <c:v>44</c:v>
                </c:pt>
                <c:pt idx="1">
                  <c:v>59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F-E84E-8F56-E902AD2623E4}"/>
            </c:ext>
          </c:extLst>
        </c:ser>
        <c:ser>
          <c:idx val="1"/>
          <c:order val="1"/>
          <c:tx>
            <c:strRef>
              <c:f>chart1!$A$6</c:f>
              <c:strCache>
                <c:ptCount val="1"/>
                <c:pt idx="0">
                  <c:v>Type-2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chart1!$B$4:$M$4</c:f>
              <c:strCache>
                <c:ptCount val="12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  <c:pt idx="10">
                  <c:v>Test</c:v>
                </c:pt>
                <c:pt idx="11">
                  <c:v>Test_p</c:v>
                </c:pt>
              </c:strCache>
            </c:strRef>
          </c:cat>
          <c:val>
            <c:numRef>
              <c:f>chart1!$B$6:$M$6</c:f>
              <c:numCache>
                <c:formatCode>General</c:formatCode>
                <c:ptCount val="12"/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7</c:v>
                </c:pt>
                <c:pt idx="9">
                  <c:v>17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F-E84E-8F56-E902AD2623E4}"/>
            </c:ext>
          </c:extLst>
        </c:ser>
        <c:ser>
          <c:idx val="2"/>
          <c:order val="2"/>
          <c:tx>
            <c:strRef>
              <c:f>chart1!$A$7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chart1!$B$4:$M$4</c:f>
              <c:strCache>
                <c:ptCount val="12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  <c:pt idx="10">
                  <c:v>Test</c:v>
                </c:pt>
                <c:pt idx="11">
                  <c:v>Test_p</c:v>
                </c:pt>
              </c:strCache>
            </c:strRef>
          </c:cat>
          <c:val>
            <c:numRef>
              <c:f>chart1!$B$7:$M$7</c:f>
              <c:numCache>
                <c:formatCode>General</c:formatCode>
                <c:ptCount val="12"/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F-E84E-8F56-E902AD2623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21300495"/>
        <c:axId val="1821302175"/>
      </c:barChart>
      <c:catAx>
        <c:axId val="18213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21302175"/>
        <c:crosses val="autoZero"/>
        <c:auto val="1"/>
        <c:lblAlgn val="ctr"/>
        <c:lblOffset val="100"/>
        <c:noMultiLvlLbl val="0"/>
      </c:catAx>
      <c:valAx>
        <c:axId val="1821302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altLang="zh-CN" sz="1200" b="1"/>
                  <a:t>#</a:t>
                </a:r>
                <a:r>
                  <a:rPr lang="zh-CN" altLang="en-US" sz="1200" b="1"/>
                  <a:t> </a:t>
                </a:r>
                <a:r>
                  <a:rPr lang="en-US" altLang="zh-CN" sz="1200" b="1"/>
                  <a:t>Bugs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3.5180299032541778E-3"/>
              <c:y val="0.31380154093641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213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63979667449222"/>
          <c:y val="2.6881720430107527E-2"/>
          <c:w val="0.27245465688820558"/>
          <c:h val="9.6129032258064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3146362839617E-2"/>
          <c:y val="5.8510638297872342E-2"/>
          <c:w val="0.89570552147239269"/>
          <c:h val="0.80649424030329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chart1!$A$10</c:f>
              <c:strCache>
                <c:ptCount val="1"/>
                <c:pt idx="0">
                  <c:v>Type-1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chart1!$B$9:$K$9</c:f>
              <c:strCache>
                <c:ptCount val="10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</c:strCache>
            </c:strRef>
          </c:cat>
          <c:val>
            <c:numRef>
              <c:f>chart1!$B$10:$K$10</c:f>
              <c:numCache>
                <c:formatCode>General</c:formatCode>
                <c:ptCount val="10"/>
                <c:pt idx="0">
                  <c:v>44</c:v>
                </c:pt>
                <c:pt idx="1">
                  <c:v>61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  <c:pt idx="5">
                  <c:v>23</c:v>
                </c:pt>
                <c:pt idx="6">
                  <c:v>16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D54D-81FB-1CE0F7DD12BA}"/>
            </c:ext>
          </c:extLst>
        </c:ser>
        <c:ser>
          <c:idx val="1"/>
          <c:order val="1"/>
          <c:tx>
            <c:strRef>
              <c:f>chart1!$A$11</c:f>
              <c:strCache>
                <c:ptCount val="1"/>
                <c:pt idx="0">
                  <c:v>Type-2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chart1!$B$9:$K$9</c:f>
              <c:strCache>
                <c:ptCount val="10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</c:strCache>
            </c:strRef>
          </c:cat>
          <c:val>
            <c:numRef>
              <c:f>chart1!$B$11:$K$11</c:f>
              <c:numCache>
                <c:formatCode>General</c:formatCode>
                <c:ptCount val="10"/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25</c:v>
                </c:pt>
                <c:pt idx="7">
                  <c:v>12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3-D54D-81FB-1CE0F7DD12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900576"/>
        <c:axId val="1869138559"/>
      </c:barChart>
      <c:catAx>
        <c:axId val="1811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69138559"/>
        <c:crosses val="autoZero"/>
        <c:auto val="1"/>
        <c:lblAlgn val="ctr"/>
        <c:lblOffset val="100"/>
        <c:noMultiLvlLbl val="0"/>
      </c:catAx>
      <c:valAx>
        <c:axId val="1869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altLang="zh-CN" b="1"/>
                  <a:t>#</a:t>
                </a:r>
                <a:r>
                  <a:rPr lang="zh-CN" altLang="en-US" b="1"/>
                  <a:t> </a:t>
                </a:r>
                <a:r>
                  <a:rPr lang="en-US" altLang="zh-CN" b="1"/>
                  <a:t>Bugs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1.3365537896719966E-2"/>
              <c:y val="0.2648555034344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11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00621088008172"/>
          <c:y val="3.3970514324007356E-2"/>
          <c:w val="0.19688048196429433"/>
          <c:h val="9.510638297872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667979002624671"/>
          <c:y val="5.8510638297872342E-2"/>
          <c:w val="0.8540389326334209"/>
          <c:h val="0.75887514060742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chart1!$O$2</c:f>
              <c:strCache>
                <c:ptCount val="1"/>
                <c:pt idx="0">
                  <c:v>Type-1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chart1!$P$1:$T$1</c:f>
              <c:strCache>
                <c:ptCount val="5"/>
                <c:pt idx="0">
                  <c:v>Intrinsic</c:v>
                </c:pt>
                <c:pt idx="1">
                  <c:v>Method</c:v>
                </c:pt>
                <c:pt idx="2">
                  <c:v>File</c:v>
                </c:pt>
                <c:pt idx="3">
                  <c:v>Package</c:v>
                </c:pt>
                <c:pt idx="4">
                  <c:v>Program</c:v>
                </c:pt>
              </c:strCache>
            </c:strRef>
          </c:cat>
          <c:val>
            <c:numRef>
              <c:f>chart1!$P$2:$T$2</c:f>
              <c:numCache>
                <c:formatCode>General</c:formatCode>
                <c:ptCount val="5"/>
                <c:pt idx="0">
                  <c:v>44</c:v>
                </c:pt>
                <c:pt idx="1">
                  <c:v>32</c:v>
                </c:pt>
                <c:pt idx="2">
                  <c:v>40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D54D-81FB-1CE0F7DD12BA}"/>
            </c:ext>
          </c:extLst>
        </c:ser>
        <c:ser>
          <c:idx val="1"/>
          <c:order val="1"/>
          <c:tx>
            <c:strRef>
              <c:f>chart1!$O$3</c:f>
              <c:strCache>
                <c:ptCount val="1"/>
                <c:pt idx="0">
                  <c:v>Type-2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chart1!$P$1:$T$1</c:f>
              <c:strCache>
                <c:ptCount val="5"/>
                <c:pt idx="0">
                  <c:v>Intrinsic</c:v>
                </c:pt>
                <c:pt idx="1">
                  <c:v>Method</c:v>
                </c:pt>
                <c:pt idx="2">
                  <c:v>File</c:v>
                </c:pt>
                <c:pt idx="3">
                  <c:v>Package</c:v>
                </c:pt>
                <c:pt idx="4">
                  <c:v>Program</c:v>
                </c:pt>
              </c:strCache>
            </c:strRef>
          </c:cat>
          <c:val>
            <c:numRef>
              <c:f>chart1!$P$3:$T$3</c:f>
              <c:numCache>
                <c:formatCode>General</c:formatCode>
                <c:ptCount val="5"/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3-D54D-81FB-1CE0F7DD12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900576"/>
        <c:axId val="1869138559"/>
      </c:barChart>
      <c:catAx>
        <c:axId val="1811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69138559"/>
        <c:crosses val="autoZero"/>
        <c:auto val="1"/>
        <c:lblAlgn val="ctr"/>
        <c:lblOffset val="100"/>
        <c:noMultiLvlLbl val="0"/>
      </c:catAx>
      <c:valAx>
        <c:axId val="1869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altLang="zh-CN" b="1"/>
                  <a:t>#</a:t>
                </a:r>
                <a:r>
                  <a:rPr lang="zh-CN" altLang="en-US" b="1"/>
                  <a:t> </a:t>
                </a:r>
                <a:r>
                  <a:rPr lang="en-US" altLang="zh-CN" b="1"/>
                  <a:t>Bugs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1.3365503148495718E-2"/>
              <c:y val="0.3713371245261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11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778390201224851"/>
          <c:y val="1.4615697231394465E-2"/>
          <c:w val="0.39965835520559928"/>
          <c:h val="9.510638297872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4468503937008"/>
          <c:y val="0.27280711076759578"/>
          <c:w val="0.78399759405074365"/>
          <c:h val="0.511335433070866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chart2!$G$1</c:f>
              <c:strCache>
                <c:ptCount val="1"/>
                <c:pt idx="0">
                  <c:v>Same-CF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chart2!$F$2:$F$4</c:f>
              <c:strCache>
                <c:ptCount val="3"/>
                <c:pt idx="0">
                  <c:v>Global</c:v>
                </c:pt>
                <c:pt idx="1">
                  <c:v>Partial</c:v>
                </c:pt>
                <c:pt idx="2">
                  <c:v>All</c:v>
                </c:pt>
              </c:strCache>
            </c:strRef>
          </c:cat>
          <c:val>
            <c:numRef>
              <c:f>chart2!$G$2:$G$4</c:f>
              <c:numCache>
                <c:formatCode>General</c:formatCode>
                <c:ptCount val="3"/>
                <c:pt idx="1">
                  <c:v>11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B-2E41-8998-BE7E6E9C1427}"/>
            </c:ext>
          </c:extLst>
        </c:ser>
        <c:ser>
          <c:idx val="1"/>
          <c:order val="1"/>
          <c:tx>
            <c:strRef>
              <c:f>chart2!$H$1</c:f>
              <c:strCache>
                <c:ptCount val="1"/>
                <c:pt idx="0">
                  <c:v>Same-PF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chart2!$F$2:$F$4</c:f>
              <c:strCache>
                <c:ptCount val="3"/>
                <c:pt idx="0">
                  <c:v>Global</c:v>
                </c:pt>
                <c:pt idx="1">
                  <c:v>Partial</c:v>
                </c:pt>
                <c:pt idx="2">
                  <c:v>All</c:v>
                </c:pt>
              </c:strCache>
            </c:strRef>
          </c:cat>
          <c:val>
            <c:numRef>
              <c:f>chart2!$H$2:$H$4</c:f>
              <c:numCache>
                <c:formatCode>General</c:formatCode>
                <c:ptCount val="3"/>
                <c:pt idx="1">
                  <c:v>25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B-2E41-8998-BE7E6E9C1427}"/>
            </c:ext>
          </c:extLst>
        </c:ser>
        <c:ser>
          <c:idx val="2"/>
          <c:order val="2"/>
          <c:tx>
            <c:strRef>
              <c:f>chart2!$I$1</c:f>
              <c:strCache>
                <c:ptCount val="1"/>
                <c:pt idx="0">
                  <c:v>Same-UF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chart2!$F$2:$F$4</c:f>
              <c:strCache>
                <c:ptCount val="3"/>
                <c:pt idx="0">
                  <c:v>Global</c:v>
                </c:pt>
                <c:pt idx="1">
                  <c:v>Partial</c:v>
                </c:pt>
                <c:pt idx="2">
                  <c:v>All</c:v>
                </c:pt>
              </c:strCache>
            </c:strRef>
          </c:cat>
          <c:val>
            <c:numRef>
              <c:f>chart2!$I$2:$I$4</c:f>
              <c:numCache>
                <c:formatCode>General</c:formatCode>
                <c:ptCount val="3"/>
                <c:pt idx="1">
                  <c:v>30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B-2E41-8998-BE7E6E9C1427}"/>
            </c:ext>
          </c:extLst>
        </c:ser>
        <c:ser>
          <c:idx val="3"/>
          <c:order val="3"/>
          <c:tx>
            <c:strRef>
              <c:f>chart2!$J$1</c:f>
              <c:strCache>
                <c:ptCount val="1"/>
                <c:pt idx="0">
                  <c:v>Different-CF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chart2!$F$2:$F$4</c:f>
              <c:strCache>
                <c:ptCount val="3"/>
                <c:pt idx="0">
                  <c:v>Global</c:v>
                </c:pt>
                <c:pt idx="1">
                  <c:v>Partial</c:v>
                </c:pt>
                <c:pt idx="2">
                  <c:v>All</c:v>
                </c:pt>
              </c:strCache>
            </c:strRef>
          </c:cat>
          <c:val>
            <c:numRef>
              <c:f>chart2!$J$2:$J$4</c:f>
              <c:numCache>
                <c:formatCode>General</c:formatCode>
                <c:ptCount val="3"/>
                <c:pt idx="0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B-2E41-8998-BE7E6E9C1427}"/>
            </c:ext>
          </c:extLst>
        </c:ser>
        <c:ser>
          <c:idx val="4"/>
          <c:order val="4"/>
          <c:tx>
            <c:strRef>
              <c:f>chart2!$K$1</c:f>
              <c:strCache>
                <c:ptCount val="1"/>
                <c:pt idx="0">
                  <c:v>Different-PF</c:v>
                </c:pt>
              </c:strCache>
            </c:strRef>
          </c:tx>
          <c:spPr>
            <a:pattFill prst="wdDnDiag">
              <a:fgClr>
                <a:sysClr val="windowText" lastClr="000000">
                  <a:lumMod val="50000"/>
                  <a:lumOff val="50000"/>
                </a:sys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chart2!$F$2:$F$4</c:f>
              <c:strCache>
                <c:ptCount val="3"/>
                <c:pt idx="0">
                  <c:v>Global</c:v>
                </c:pt>
                <c:pt idx="1">
                  <c:v>Partial</c:v>
                </c:pt>
                <c:pt idx="2">
                  <c:v>All</c:v>
                </c:pt>
              </c:strCache>
            </c:strRef>
          </c:cat>
          <c:val>
            <c:numRef>
              <c:f>chart2!$K$2:$K$4</c:f>
              <c:numCache>
                <c:formatCode>General</c:formatCode>
                <c:ptCount val="3"/>
                <c:pt idx="0">
                  <c:v>28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B-2E41-8998-BE7E6E9C1427}"/>
            </c:ext>
          </c:extLst>
        </c:ser>
        <c:ser>
          <c:idx val="5"/>
          <c:order val="5"/>
          <c:tx>
            <c:strRef>
              <c:f>chart2!$L$1</c:f>
              <c:strCache>
                <c:ptCount val="1"/>
                <c:pt idx="0">
                  <c:v>Different-UF</c:v>
                </c:pt>
              </c:strCache>
            </c:strRef>
          </c:tx>
          <c:spPr>
            <a:pattFill prst="wdUpDiag">
              <a:fgClr>
                <a:sysClr val="windowText" lastClr="000000">
                  <a:lumMod val="50000"/>
                  <a:lumOff val="50000"/>
                </a:sysClr>
              </a:fgClr>
              <a:bgClr>
                <a:sysClr val="window" lastClr="FFFFFF"/>
              </a:bgClr>
            </a:pattFill>
            <a:ln>
              <a:solidFill>
                <a:sysClr val="windowText" lastClr="000000">
                  <a:lumMod val="95000"/>
                  <a:lumOff val="5000"/>
                </a:sysClr>
              </a:solidFill>
            </a:ln>
            <a:effectLst/>
          </c:spPr>
          <c:invertIfNegative val="0"/>
          <c:dLbls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chart2!$F$2:$F$4</c:f>
              <c:strCache>
                <c:ptCount val="3"/>
                <c:pt idx="0">
                  <c:v>Global</c:v>
                </c:pt>
                <c:pt idx="1">
                  <c:v>Partial</c:v>
                </c:pt>
                <c:pt idx="2">
                  <c:v>All</c:v>
                </c:pt>
              </c:strCache>
            </c:strRef>
          </c:cat>
          <c:val>
            <c:numRef>
              <c:f>chart2!$L$2:$L$4</c:f>
              <c:numCache>
                <c:formatCode>General</c:formatCode>
                <c:ptCount val="3"/>
                <c:pt idx="0">
                  <c:v>73</c:v>
                </c:pt>
                <c:pt idx="1">
                  <c:v>10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B-2E41-8998-BE7E6E9C14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2241183"/>
        <c:axId val="1273017775"/>
      </c:barChart>
      <c:catAx>
        <c:axId val="208224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3017775"/>
        <c:crosses val="autoZero"/>
        <c:auto val="1"/>
        <c:lblAlgn val="ctr"/>
        <c:lblOffset val="100"/>
        <c:noMultiLvlLbl val="0"/>
      </c:catAx>
      <c:valAx>
        <c:axId val="12730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Bugs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822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34317585301836"/>
          <c:y val="4.2244823563721209E-2"/>
          <c:w val="0.73598009623797023"/>
          <c:h val="0.2139254593175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199318033963704"/>
          <c:y val="5.8510638297872342E-2"/>
          <c:w val="0.83872557596967034"/>
          <c:h val="0.78795014573454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chart3!$A$2</c:f>
              <c:strCache>
                <c:ptCount val="1"/>
                <c:pt idx="0">
                  <c:v>Correctly Fixed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chart3!$B$1:$F$1</c:f>
              <c:strCache>
                <c:ptCount val="5"/>
                <c:pt idx="0">
                  <c:v>Intrinsic</c:v>
                </c:pt>
                <c:pt idx="1">
                  <c:v>Method</c:v>
                </c:pt>
                <c:pt idx="2">
                  <c:v>File</c:v>
                </c:pt>
                <c:pt idx="3">
                  <c:v>Package</c:v>
                </c:pt>
                <c:pt idx="4">
                  <c:v>Program</c:v>
                </c:pt>
              </c:strCache>
            </c:strRef>
          </c:cat>
          <c:val>
            <c:numRef>
              <c:f>chart3!$B$2:$F$2</c:f>
              <c:numCache>
                <c:formatCode>General</c:formatCode>
                <c:ptCount val="5"/>
                <c:pt idx="0">
                  <c:v>32</c:v>
                </c:pt>
                <c:pt idx="1">
                  <c:v>25</c:v>
                </c:pt>
                <c:pt idx="2">
                  <c:v>27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D54D-81FB-1CE0F7DD12BA}"/>
            </c:ext>
          </c:extLst>
        </c:ser>
        <c:ser>
          <c:idx val="1"/>
          <c:order val="1"/>
          <c:tx>
            <c:strRef>
              <c:f>chart3!$A$3</c:f>
              <c:strCache>
                <c:ptCount val="1"/>
                <c:pt idx="0">
                  <c:v>Plausibly Fixed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chart3!$B$1:$F$1</c:f>
              <c:strCache>
                <c:ptCount val="5"/>
                <c:pt idx="0">
                  <c:v>Intrinsic</c:v>
                </c:pt>
                <c:pt idx="1">
                  <c:v>Method</c:v>
                </c:pt>
                <c:pt idx="2">
                  <c:v>File</c:v>
                </c:pt>
                <c:pt idx="3">
                  <c:v>Package</c:v>
                </c:pt>
                <c:pt idx="4">
                  <c:v>Program</c:v>
                </c:pt>
              </c:strCache>
            </c:strRef>
          </c:cat>
          <c:val>
            <c:numRef>
              <c:f>chart3!$B$3:$F$3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3-D54D-81FB-1CE0F7DD12BA}"/>
            </c:ext>
          </c:extLst>
        </c:ser>
        <c:ser>
          <c:idx val="2"/>
          <c:order val="2"/>
          <c:tx>
            <c:strRef>
              <c:f>chart3!$A$4</c:f>
              <c:strCache>
                <c:ptCount val="1"/>
                <c:pt idx="0">
                  <c:v>Un-Fixed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ysClr val="window" lastClr="FFFFFF">
                  <a:lumMod val="85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chart3!$B$1:$F$1</c:f>
              <c:strCache>
                <c:ptCount val="5"/>
                <c:pt idx="0">
                  <c:v>Intrinsic</c:v>
                </c:pt>
                <c:pt idx="1">
                  <c:v>Method</c:v>
                </c:pt>
                <c:pt idx="2">
                  <c:v>File</c:v>
                </c:pt>
                <c:pt idx="3">
                  <c:v>Package</c:v>
                </c:pt>
                <c:pt idx="4">
                  <c:v>Program</c:v>
                </c:pt>
              </c:strCache>
            </c:strRef>
          </c:cat>
          <c:val>
            <c:numRef>
              <c:f>chart3!$B$4:$F$4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6-2F4D-849F-833E42180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900576"/>
        <c:axId val="1869138559"/>
      </c:barChart>
      <c:catAx>
        <c:axId val="1811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69138559"/>
        <c:crosses val="autoZero"/>
        <c:auto val="1"/>
        <c:lblAlgn val="ctr"/>
        <c:lblOffset val="100"/>
        <c:noMultiLvlLbl val="0"/>
      </c:catAx>
      <c:valAx>
        <c:axId val="1869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altLang="zh-CN" b="1">
                    <a:latin typeface="Times" pitchFamily="2" charset="0"/>
                  </a:rPr>
                  <a:t>#</a:t>
                </a:r>
                <a:r>
                  <a:rPr lang="zh-CN" altLang="en-US" b="1">
                    <a:latin typeface="Times" pitchFamily="2" charset="0"/>
                  </a:rPr>
                  <a:t> </a:t>
                </a:r>
                <a:r>
                  <a:rPr lang="en-US" altLang="zh-CN" b="1">
                    <a:latin typeface="Times" pitchFamily="2" charset="0"/>
                  </a:rPr>
                  <a:t>Bugs</a:t>
                </a:r>
                <a:endParaRPr lang="en-GB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3.0032152230971134E-2"/>
              <c:y val="0.2936322438112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11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92497812773404"/>
          <c:y val="3.9599501501161274E-2"/>
          <c:w val="0.79340835520559927"/>
          <c:h val="0.13114428142525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013146362839617E-2"/>
          <c:y val="5.8510638297872342E-2"/>
          <c:w val="0.89570552147239269"/>
          <c:h val="0.79723498104403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chart3!$O$2</c:f>
              <c:strCache>
                <c:ptCount val="1"/>
                <c:pt idx="0">
                  <c:v>Correctly Fixed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chart3!$P$1:$Y$1</c:f>
              <c:strCache>
                <c:ptCount val="10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</c:strCache>
            </c:strRef>
          </c:cat>
          <c:val>
            <c:numRef>
              <c:f>chart3!$P$2:$Y$2</c:f>
              <c:numCache>
                <c:formatCode>General</c:formatCode>
                <c:ptCount val="10"/>
                <c:pt idx="0">
                  <c:v>33</c:v>
                </c:pt>
                <c:pt idx="1">
                  <c:v>9</c:v>
                </c:pt>
                <c:pt idx="2">
                  <c:v>25</c:v>
                </c:pt>
                <c:pt idx="3">
                  <c:v>6</c:v>
                </c:pt>
                <c:pt idx="4">
                  <c:v>27</c:v>
                </c:pt>
                <c:pt idx="5">
                  <c:v>5</c:v>
                </c:pt>
                <c:pt idx="6">
                  <c:v>10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D54D-81FB-1CE0F7DD12BA}"/>
            </c:ext>
          </c:extLst>
        </c:ser>
        <c:ser>
          <c:idx val="1"/>
          <c:order val="1"/>
          <c:tx>
            <c:strRef>
              <c:f>chart3!$O$3</c:f>
              <c:strCache>
                <c:ptCount val="1"/>
                <c:pt idx="0">
                  <c:v>Plausibly but Incorrectly Fixed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chart3!$P$1:$Y$1</c:f>
              <c:strCache>
                <c:ptCount val="10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</c:strCache>
            </c:strRef>
          </c:cat>
          <c:val>
            <c:numRef>
              <c:f>chart3!$P$3:$Y$3</c:f>
              <c:numCache>
                <c:formatCode>General</c:formatCode>
                <c:ptCount val="10"/>
                <c:pt idx="0">
                  <c:v>4</c:v>
                </c:pt>
                <c:pt idx="1">
                  <c:v>22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3-D54D-81FB-1CE0F7DD12BA}"/>
            </c:ext>
          </c:extLst>
        </c:ser>
        <c:ser>
          <c:idx val="2"/>
          <c:order val="2"/>
          <c:tx>
            <c:strRef>
              <c:f>chart3!$O$4</c:f>
              <c:strCache>
                <c:ptCount val="1"/>
                <c:pt idx="0">
                  <c:v>Un-fixed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ysClr val="window" lastClr="FFFFFF">
                  <a:lumMod val="85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chart3!$P$1:$Y$1</c:f>
              <c:strCache>
                <c:ptCount val="10"/>
                <c:pt idx="0">
                  <c:v>Intrinsic</c:v>
                </c:pt>
                <c:pt idx="1">
                  <c:v>Intrinsic_p</c:v>
                </c:pt>
                <c:pt idx="2">
                  <c:v>Method</c:v>
                </c:pt>
                <c:pt idx="3">
                  <c:v>Method_p</c:v>
                </c:pt>
                <c:pt idx="4">
                  <c:v>File</c:v>
                </c:pt>
                <c:pt idx="5">
                  <c:v>File_p</c:v>
                </c:pt>
                <c:pt idx="6">
                  <c:v>Package</c:v>
                </c:pt>
                <c:pt idx="7">
                  <c:v>Package_p</c:v>
                </c:pt>
                <c:pt idx="8">
                  <c:v>Program</c:v>
                </c:pt>
                <c:pt idx="9">
                  <c:v>Program_p</c:v>
                </c:pt>
              </c:strCache>
            </c:strRef>
          </c:cat>
          <c:val>
            <c:numRef>
              <c:f>chart3!$P$4:$Y$4</c:f>
              <c:numCache>
                <c:formatCode>General</c:formatCode>
                <c:ptCount val="10"/>
                <c:pt idx="0">
                  <c:v>7</c:v>
                </c:pt>
                <c:pt idx="1">
                  <c:v>30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6-2F4D-849F-833E42180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900576"/>
        <c:axId val="1869138559"/>
      </c:barChart>
      <c:catAx>
        <c:axId val="1811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69138559"/>
        <c:crosses val="autoZero"/>
        <c:auto val="1"/>
        <c:lblAlgn val="ctr"/>
        <c:lblOffset val="100"/>
        <c:noMultiLvlLbl val="0"/>
      </c:catAx>
      <c:valAx>
        <c:axId val="1869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altLang="zh-CN" b="1"/>
                  <a:t>#</a:t>
                </a:r>
                <a:r>
                  <a:rPr lang="zh-CN" altLang="en-US" b="1"/>
                  <a:t> </a:t>
                </a:r>
                <a:r>
                  <a:rPr lang="en-US" altLang="zh-CN" b="1"/>
                  <a:t>Bugs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1.4688268133150023E-2"/>
              <c:y val="0.35281860600758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811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93670713035872"/>
          <c:y val="2.9340915718868474E-2"/>
          <c:w val="0.72118602362204742"/>
          <c:h val="9.510638297872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63500</xdr:rowOff>
    </xdr:from>
    <xdr:to>
      <xdr:col>5</xdr:col>
      <xdr:colOff>31750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D9A29-0417-1B45-A970-C83F38F77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22</xdr:row>
      <xdr:rowOff>12700</xdr:rowOff>
    </xdr:from>
    <xdr:to>
      <xdr:col>9</xdr:col>
      <xdr:colOff>647700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FC23F-2156-5F4B-87ED-557238662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539750</xdr:colOff>
      <xdr:row>10</xdr:row>
      <xdr:rowOff>114300</xdr:rowOff>
    </xdr:from>
    <xdr:to>
      <xdr:col>16</xdr:col>
      <xdr:colOff>234950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228B3-B77B-374A-9D2E-0A29D73D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6</xdr:row>
      <xdr:rowOff>63500</xdr:rowOff>
    </xdr:from>
    <xdr:to>
      <xdr:col>21</xdr:col>
      <xdr:colOff>762000</xdr:colOff>
      <xdr:row>12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33172-77CC-0F45-9B40-32612BD98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5</xdr:row>
      <xdr:rowOff>38100</xdr:rowOff>
    </xdr:from>
    <xdr:to>
      <xdr:col>11</xdr:col>
      <xdr:colOff>317500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C003F-D327-094B-A223-EF0DDD0ED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25400</xdr:rowOff>
    </xdr:from>
    <xdr:to>
      <xdr:col>7</xdr:col>
      <xdr:colOff>444500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1D0F0-A60D-3F41-ACC3-5549DD2F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215900</xdr:colOff>
      <xdr:row>8</xdr:row>
      <xdr:rowOff>25400</xdr:rowOff>
    </xdr:from>
    <xdr:to>
      <xdr:col>26</xdr:col>
      <xdr:colOff>736600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E8EC0-7B84-9540-BC1D-71BF8ECB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30F1-9CC2-F54F-8EFA-E4B51B8D1F5C}">
  <dimension ref="A1:S396"/>
  <sheetViews>
    <sheetView tabSelected="1" zoomScale="115" zoomScaleNormal="115" workbookViewId="0">
      <pane ySplit="1" topLeftCell="A48" activePane="bottomLeft" state="frozen"/>
      <selection pane="bottomLeft" activeCell="F58" sqref="F58"/>
    </sheetView>
  </sheetViews>
  <sheetFormatPr defaultColWidth="10.90625" defaultRowHeight="15.6" x14ac:dyDescent="0.3"/>
  <cols>
    <col min="9" max="9" width="10.81640625" style="1"/>
    <col min="13" max="13" width="33.6328125" customWidth="1"/>
  </cols>
  <sheetData>
    <row r="1" spans="1:19" ht="18.600000000000001" x14ac:dyDescent="0.3">
      <c r="A1" t="s">
        <v>0</v>
      </c>
      <c r="B1" t="s">
        <v>165</v>
      </c>
      <c r="C1" t="s">
        <v>27</v>
      </c>
      <c r="D1" t="s">
        <v>30</v>
      </c>
      <c r="E1" t="s">
        <v>29</v>
      </c>
      <c r="F1" t="s">
        <v>166</v>
      </c>
      <c r="G1" t="s">
        <v>167</v>
      </c>
      <c r="H1" t="s">
        <v>168</v>
      </c>
      <c r="I1" s="1" t="s">
        <v>408</v>
      </c>
      <c r="K1" t="s">
        <v>169</v>
      </c>
      <c r="M1" s="10" t="s">
        <v>483</v>
      </c>
    </row>
    <row r="2" spans="1:19" x14ac:dyDescent="0.3">
      <c r="A2" t="s">
        <v>2</v>
      </c>
      <c r="B2">
        <v>1</v>
      </c>
      <c r="M2" s="11" t="s">
        <v>484</v>
      </c>
      <c r="R2">
        <v>45</v>
      </c>
    </row>
    <row r="3" spans="1:19" x14ac:dyDescent="0.3">
      <c r="A3" t="s">
        <v>1</v>
      </c>
      <c r="C3" t="s">
        <v>407</v>
      </c>
      <c r="D3" t="s">
        <v>407</v>
      </c>
      <c r="F3" t="s">
        <v>406</v>
      </c>
      <c r="K3" s="2"/>
      <c r="L3" t="s">
        <v>409</v>
      </c>
      <c r="M3" s="11" t="s">
        <v>485</v>
      </c>
    </row>
    <row r="4" spans="1:19" x14ac:dyDescent="0.3">
      <c r="A4" t="s">
        <v>3</v>
      </c>
      <c r="D4">
        <v>2</v>
      </c>
      <c r="F4" s="2" t="s">
        <v>499</v>
      </c>
      <c r="M4" s="11" t="s">
        <v>484</v>
      </c>
    </row>
    <row r="5" spans="1:19" x14ac:dyDescent="0.3">
      <c r="A5" t="s">
        <v>4</v>
      </c>
      <c r="D5">
        <v>1</v>
      </c>
      <c r="E5" s="2" t="s">
        <v>497</v>
      </c>
      <c r="F5" s="2" t="s">
        <v>497</v>
      </c>
      <c r="M5" s="11" t="s">
        <v>484</v>
      </c>
    </row>
    <row r="6" spans="1:19" x14ac:dyDescent="0.3">
      <c r="A6" t="s">
        <v>5</v>
      </c>
      <c r="B6" t="s">
        <v>407</v>
      </c>
      <c r="C6" s="2" t="s">
        <v>498</v>
      </c>
      <c r="D6" s="2" t="s">
        <v>498</v>
      </c>
      <c r="E6" s="2" t="s">
        <v>496</v>
      </c>
      <c r="F6" s="2" t="s">
        <v>498</v>
      </c>
      <c r="H6" s="2"/>
      <c r="I6" s="1" t="s">
        <v>31</v>
      </c>
      <c r="M6" s="11" t="s">
        <v>484</v>
      </c>
      <c r="Q6" t="s">
        <v>412</v>
      </c>
      <c r="R6">
        <v>110</v>
      </c>
    </row>
    <row r="7" spans="1:19" x14ac:dyDescent="0.3">
      <c r="A7" t="s">
        <v>6</v>
      </c>
      <c r="H7" t="s">
        <v>28</v>
      </c>
      <c r="M7" s="11" t="s">
        <v>31</v>
      </c>
      <c r="Q7" t="s">
        <v>413</v>
      </c>
      <c r="R7">
        <v>85</v>
      </c>
    </row>
    <row r="8" spans="1:19" x14ac:dyDescent="0.3">
      <c r="A8" t="s">
        <v>7</v>
      </c>
      <c r="C8">
        <v>1</v>
      </c>
      <c r="D8" s="2" t="s">
        <v>497</v>
      </c>
      <c r="G8" s="2">
        <v>1</v>
      </c>
      <c r="M8" s="11" t="s">
        <v>484</v>
      </c>
      <c r="Q8" t="s">
        <v>414</v>
      </c>
      <c r="R8">
        <v>44</v>
      </c>
      <c r="S8">
        <v>59</v>
      </c>
    </row>
    <row r="9" spans="1:19" x14ac:dyDescent="0.3">
      <c r="A9" t="s">
        <v>8</v>
      </c>
      <c r="C9">
        <v>1</v>
      </c>
      <c r="D9" s="3"/>
      <c r="E9" s="3"/>
      <c r="F9" s="3"/>
      <c r="G9" s="3"/>
      <c r="H9" s="3"/>
      <c r="M9" s="11" t="s">
        <v>484</v>
      </c>
      <c r="Q9" t="s">
        <v>415</v>
      </c>
      <c r="R9" t="s">
        <v>431</v>
      </c>
      <c r="S9">
        <v>23</v>
      </c>
    </row>
    <row r="10" spans="1:19" x14ac:dyDescent="0.3">
      <c r="A10" t="s">
        <v>9</v>
      </c>
      <c r="B10" t="s">
        <v>407</v>
      </c>
      <c r="C10" t="s">
        <v>406</v>
      </c>
      <c r="E10" s="2" t="s">
        <v>496</v>
      </c>
      <c r="F10" s="2" t="s">
        <v>496</v>
      </c>
      <c r="H10" s="2"/>
      <c r="M10" s="11" t="s">
        <v>508</v>
      </c>
      <c r="Q10" t="s">
        <v>416</v>
      </c>
      <c r="R10">
        <v>2</v>
      </c>
      <c r="S10">
        <v>2</v>
      </c>
    </row>
    <row r="11" spans="1:19" x14ac:dyDescent="0.3">
      <c r="A11" s="1" t="s">
        <v>10</v>
      </c>
      <c r="E11">
        <v>1</v>
      </c>
      <c r="M11" s="11" t="s">
        <v>508</v>
      </c>
      <c r="Q11" s="8" t="s">
        <v>417</v>
      </c>
      <c r="R11" t="s">
        <v>418</v>
      </c>
      <c r="S11">
        <v>3</v>
      </c>
    </row>
    <row r="12" spans="1:19" x14ac:dyDescent="0.3">
      <c r="A12" s="3" t="s">
        <v>11</v>
      </c>
      <c r="C12">
        <v>1</v>
      </c>
      <c r="D12" s="3"/>
      <c r="E12" s="3"/>
      <c r="F12" s="3"/>
      <c r="G12" s="3"/>
      <c r="H12" s="3"/>
      <c r="M12" s="11" t="s">
        <v>508</v>
      </c>
      <c r="Q12" t="s">
        <v>419</v>
      </c>
      <c r="R12">
        <v>29</v>
      </c>
      <c r="S12">
        <v>29</v>
      </c>
    </row>
    <row r="13" spans="1:19" x14ac:dyDescent="0.3">
      <c r="A13" t="s">
        <v>12</v>
      </c>
      <c r="D13">
        <v>1</v>
      </c>
      <c r="E13" s="2" t="s">
        <v>497</v>
      </c>
      <c r="F13" s="2" t="s">
        <v>497</v>
      </c>
      <c r="M13" s="11" t="s">
        <v>508</v>
      </c>
      <c r="Q13" t="s">
        <v>420</v>
      </c>
      <c r="R13" t="s">
        <v>429</v>
      </c>
      <c r="S13">
        <v>5</v>
      </c>
    </row>
    <row r="14" spans="1:19" x14ac:dyDescent="0.3">
      <c r="A14" t="s">
        <v>13</v>
      </c>
      <c r="H14" t="s">
        <v>28</v>
      </c>
      <c r="M14" s="11" t="s">
        <v>31</v>
      </c>
      <c r="Q14" s="8" t="s">
        <v>421</v>
      </c>
      <c r="R14" t="s">
        <v>430</v>
      </c>
      <c r="S14">
        <v>9</v>
      </c>
    </row>
    <row r="15" spans="1:19" x14ac:dyDescent="0.3">
      <c r="A15" s="4" t="s">
        <v>14</v>
      </c>
      <c r="F15">
        <v>2</v>
      </c>
      <c r="M15" s="11" t="s">
        <v>484</v>
      </c>
      <c r="Q15" t="s">
        <v>422</v>
      </c>
      <c r="R15" t="s">
        <v>432</v>
      </c>
      <c r="S15">
        <v>33</v>
      </c>
    </row>
    <row r="16" spans="1:19" x14ac:dyDescent="0.3">
      <c r="A16" t="s">
        <v>15</v>
      </c>
      <c r="D16">
        <v>1</v>
      </c>
      <c r="E16" s="2" t="s">
        <v>498</v>
      </c>
      <c r="M16" s="11" t="s">
        <v>484</v>
      </c>
      <c r="Q16" t="s">
        <v>423</v>
      </c>
      <c r="R16">
        <v>5</v>
      </c>
      <c r="S16">
        <v>5</v>
      </c>
    </row>
    <row r="17" spans="1:19" x14ac:dyDescent="0.3">
      <c r="A17" t="s">
        <v>16</v>
      </c>
      <c r="D17" t="s">
        <v>407</v>
      </c>
      <c r="G17" s="2" t="s">
        <v>407</v>
      </c>
      <c r="I17" s="1" t="s">
        <v>31</v>
      </c>
      <c r="M17" s="11" t="s">
        <v>486</v>
      </c>
      <c r="Q17" s="8" t="s">
        <v>424</v>
      </c>
      <c r="R17" t="s">
        <v>428</v>
      </c>
      <c r="S17">
        <v>5</v>
      </c>
    </row>
    <row r="18" spans="1:19" x14ac:dyDescent="0.3">
      <c r="A18" t="s">
        <v>17</v>
      </c>
      <c r="G18" t="s">
        <v>407</v>
      </c>
      <c r="I18" s="1" t="s">
        <v>31</v>
      </c>
      <c r="M18" s="11" t="s">
        <v>31</v>
      </c>
      <c r="Q18" t="s">
        <v>425</v>
      </c>
      <c r="R18" s="7" t="s">
        <v>454</v>
      </c>
      <c r="S18">
        <v>12</v>
      </c>
    </row>
    <row r="19" spans="1:19" x14ac:dyDescent="0.3">
      <c r="A19" t="s">
        <v>18</v>
      </c>
      <c r="B19" t="s">
        <v>407</v>
      </c>
      <c r="D19" t="s">
        <v>407</v>
      </c>
      <c r="E19" t="s">
        <v>407</v>
      </c>
      <c r="M19" s="11" t="s">
        <v>31</v>
      </c>
      <c r="Q19" t="s">
        <v>426</v>
      </c>
      <c r="R19" t="s">
        <v>433</v>
      </c>
      <c r="S19">
        <v>11</v>
      </c>
    </row>
    <row r="20" spans="1:19" x14ac:dyDescent="0.3">
      <c r="A20" t="s">
        <v>19</v>
      </c>
      <c r="E20">
        <v>1</v>
      </c>
      <c r="F20" s="2" t="s">
        <v>497</v>
      </c>
      <c r="G20" s="2" t="s">
        <v>407</v>
      </c>
      <c r="M20" s="11" t="s">
        <v>484</v>
      </c>
      <c r="Q20" s="8" t="s">
        <v>427</v>
      </c>
      <c r="R20" t="s">
        <v>434</v>
      </c>
      <c r="S20">
        <v>6</v>
      </c>
    </row>
    <row r="21" spans="1:19" x14ac:dyDescent="0.3">
      <c r="A21" t="s">
        <v>20</v>
      </c>
      <c r="C21">
        <v>1</v>
      </c>
      <c r="M21" s="11" t="s">
        <v>486</v>
      </c>
      <c r="Q21" t="s">
        <v>435</v>
      </c>
      <c r="R21" t="s">
        <v>453</v>
      </c>
      <c r="S21">
        <v>8</v>
      </c>
    </row>
    <row r="22" spans="1:19" x14ac:dyDescent="0.3">
      <c r="A22" s="4" t="s">
        <v>21</v>
      </c>
      <c r="D22" t="s">
        <v>407</v>
      </c>
      <c r="I22" s="1" t="s">
        <v>31</v>
      </c>
      <c r="M22" s="11" t="s">
        <v>31</v>
      </c>
      <c r="Q22" t="s">
        <v>436</v>
      </c>
      <c r="R22" s="7" t="s">
        <v>455</v>
      </c>
      <c r="S22">
        <v>14</v>
      </c>
    </row>
    <row r="23" spans="1:19" x14ac:dyDescent="0.3">
      <c r="A23" s="4" t="s">
        <v>22</v>
      </c>
      <c r="C23" t="s">
        <v>407</v>
      </c>
      <c r="D23" t="s">
        <v>406</v>
      </c>
      <c r="E23" s="2" t="s">
        <v>498</v>
      </c>
      <c r="I23" s="1" t="s">
        <v>31</v>
      </c>
      <c r="M23" s="11" t="s">
        <v>31</v>
      </c>
      <c r="Q23" s="8" t="s">
        <v>437</v>
      </c>
      <c r="R23" t="s">
        <v>456</v>
      </c>
      <c r="S23">
        <v>4</v>
      </c>
    </row>
    <row r="24" spans="1:19" x14ac:dyDescent="0.3">
      <c r="A24" t="s">
        <v>23</v>
      </c>
      <c r="H24" t="s">
        <v>28</v>
      </c>
      <c r="M24" s="11" t="s">
        <v>485</v>
      </c>
      <c r="Q24" t="s">
        <v>438</v>
      </c>
      <c r="R24" t="s">
        <v>457</v>
      </c>
      <c r="S24">
        <v>5</v>
      </c>
    </row>
    <row r="25" spans="1:19" x14ac:dyDescent="0.3">
      <c r="A25" t="s">
        <v>24</v>
      </c>
      <c r="C25">
        <v>1</v>
      </c>
      <c r="M25" s="11" t="s">
        <v>484</v>
      </c>
      <c r="Q25" t="s">
        <v>439</v>
      </c>
      <c r="R25" t="s">
        <v>458</v>
      </c>
      <c r="S25">
        <v>17</v>
      </c>
    </row>
    <row r="26" spans="1:19" x14ac:dyDescent="0.3">
      <c r="A26" t="s">
        <v>25</v>
      </c>
      <c r="E26" t="s">
        <v>406</v>
      </c>
      <c r="F26" s="2" t="s">
        <v>496</v>
      </c>
      <c r="H26" s="2"/>
      <c r="I26" s="1" t="s">
        <v>31</v>
      </c>
      <c r="M26" s="11" t="s">
        <v>484</v>
      </c>
      <c r="Q26" s="8" t="s">
        <v>440</v>
      </c>
      <c r="R26" t="s">
        <v>429</v>
      </c>
      <c r="S26">
        <v>5</v>
      </c>
    </row>
    <row r="27" spans="1:19" x14ac:dyDescent="0.3">
      <c r="A27" t="s">
        <v>26</v>
      </c>
      <c r="F27">
        <v>1</v>
      </c>
      <c r="M27" s="11" t="s">
        <v>484</v>
      </c>
      <c r="Q27" t="s">
        <v>441</v>
      </c>
      <c r="R27" t="s">
        <v>459</v>
      </c>
      <c r="S27">
        <v>6</v>
      </c>
    </row>
    <row r="28" spans="1:19" x14ac:dyDescent="0.3">
      <c r="A28" t="s">
        <v>32</v>
      </c>
      <c r="D28">
        <v>1</v>
      </c>
      <c r="E28" s="2" t="s">
        <v>499</v>
      </c>
      <c r="F28" s="2" t="s">
        <v>499</v>
      </c>
      <c r="H28" s="2"/>
      <c r="M28" s="11" t="s">
        <v>31</v>
      </c>
      <c r="Q28" t="s">
        <v>442</v>
      </c>
      <c r="R28" s="7" t="s">
        <v>460</v>
      </c>
      <c r="S28">
        <v>7</v>
      </c>
    </row>
    <row r="29" spans="1:19" x14ac:dyDescent="0.3">
      <c r="A29" t="s">
        <v>33</v>
      </c>
      <c r="F29" t="s">
        <v>407</v>
      </c>
      <c r="H29" s="2"/>
      <c r="I29" s="1" t="s">
        <v>31</v>
      </c>
      <c r="M29" s="11" t="s">
        <v>484</v>
      </c>
      <c r="Q29" s="8" t="s">
        <v>443</v>
      </c>
      <c r="R29" t="s">
        <v>461</v>
      </c>
      <c r="S29">
        <v>4</v>
      </c>
    </row>
    <row r="30" spans="1:19" x14ac:dyDescent="0.3">
      <c r="A30" t="s">
        <v>34</v>
      </c>
      <c r="C30" t="s">
        <v>407</v>
      </c>
      <c r="F30" s="2" t="s">
        <v>498</v>
      </c>
      <c r="I30" s="1" t="s">
        <v>31</v>
      </c>
      <c r="M30" s="11" t="s">
        <v>31</v>
      </c>
      <c r="Q30" t="s">
        <v>444</v>
      </c>
      <c r="R30" t="s">
        <v>462</v>
      </c>
      <c r="S30">
        <v>6</v>
      </c>
    </row>
    <row r="31" spans="1:19" x14ac:dyDescent="0.3">
      <c r="A31" t="s">
        <v>35</v>
      </c>
      <c r="D31">
        <v>1</v>
      </c>
      <c r="M31" s="11" t="s">
        <v>486</v>
      </c>
      <c r="Q31" t="s">
        <v>445</v>
      </c>
      <c r="R31" t="s">
        <v>458</v>
      </c>
      <c r="S31">
        <v>17</v>
      </c>
    </row>
    <row r="32" spans="1:19" x14ac:dyDescent="0.3">
      <c r="A32" t="s">
        <v>36</v>
      </c>
      <c r="E32">
        <v>2</v>
      </c>
      <c r="M32" s="11" t="s">
        <v>31</v>
      </c>
      <c r="Q32" s="8" t="s">
        <v>446</v>
      </c>
      <c r="R32" s="7" t="s">
        <v>463</v>
      </c>
      <c r="S32">
        <v>2</v>
      </c>
    </row>
    <row r="33" spans="1:19" x14ac:dyDescent="0.3">
      <c r="A33" t="s">
        <v>37</v>
      </c>
      <c r="B33">
        <v>1</v>
      </c>
      <c r="M33" s="11" t="s">
        <v>485</v>
      </c>
      <c r="Q33" t="s">
        <v>447</v>
      </c>
      <c r="S33">
        <v>11</v>
      </c>
    </row>
    <row r="34" spans="1:19" x14ac:dyDescent="0.3">
      <c r="A34" t="s">
        <v>38</v>
      </c>
      <c r="H34" t="s">
        <v>28</v>
      </c>
      <c r="M34" s="11" t="s">
        <v>31</v>
      </c>
      <c r="Q34" t="s">
        <v>448</v>
      </c>
      <c r="S34">
        <v>2</v>
      </c>
    </row>
    <row r="35" spans="1:19" x14ac:dyDescent="0.3">
      <c r="A35" t="s">
        <v>39</v>
      </c>
      <c r="E35">
        <v>2</v>
      </c>
      <c r="M35" s="11" t="s">
        <v>31</v>
      </c>
      <c r="Q35" s="8" t="s">
        <v>449</v>
      </c>
      <c r="S35">
        <v>0</v>
      </c>
    </row>
    <row r="36" spans="1:19" x14ac:dyDescent="0.3">
      <c r="A36" t="s">
        <v>40</v>
      </c>
      <c r="B36" t="s">
        <v>407</v>
      </c>
      <c r="C36" s="2" t="s">
        <v>498</v>
      </c>
      <c r="D36" s="2" t="s">
        <v>496</v>
      </c>
      <c r="I36" s="1" t="s">
        <v>31</v>
      </c>
      <c r="M36" s="11" t="s">
        <v>485</v>
      </c>
      <c r="Q36" t="s">
        <v>450</v>
      </c>
      <c r="R36" t="s">
        <v>464</v>
      </c>
      <c r="S36">
        <v>11</v>
      </c>
    </row>
    <row r="37" spans="1:19" x14ac:dyDescent="0.3">
      <c r="A37" t="s">
        <v>41</v>
      </c>
      <c r="D37">
        <v>1</v>
      </c>
      <c r="M37" s="11" t="s">
        <v>484</v>
      </c>
      <c r="Q37" t="s">
        <v>451</v>
      </c>
      <c r="R37" t="s">
        <v>465</v>
      </c>
      <c r="S37">
        <v>2</v>
      </c>
    </row>
    <row r="38" spans="1:19" x14ac:dyDescent="0.3">
      <c r="A38" t="s">
        <v>42</v>
      </c>
      <c r="B38">
        <v>1</v>
      </c>
      <c r="M38" s="11" t="s">
        <v>31</v>
      </c>
      <c r="Q38" s="8" t="s">
        <v>452</v>
      </c>
      <c r="S38">
        <v>0</v>
      </c>
    </row>
    <row r="39" spans="1:19" x14ac:dyDescent="0.3">
      <c r="A39" t="s">
        <v>43</v>
      </c>
      <c r="E39">
        <v>2</v>
      </c>
      <c r="M39" s="11" t="s">
        <v>31</v>
      </c>
    </row>
    <row r="40" spans="1:19" x14ac:dyDescent="0.3">
      <c r="A40" t="s">
        <v>44</v>
      </c>
      <c r="C40">
        <v>1</v>
      </c>
      <c r="M40" s="11" t="s">
        <v>31</v>
      </c>
    </row>
    <row r="41" spans="1:19" x14ac:dyDescent="0.3">
      <c r="A41" t="s">
        <v>45</v>
      </c>
      <c r="D41">
        <v>1</v>
      </c>
      <c r="G41" s="2">
        <v>1</v>
      </c>
      <c r="M41" s="11" t="s">
        <v>484</v>
      </c>
    </row>
    <row r="42" spans="1:19" x14ac:dyDescent="0.3">
      <c r="A42" t="s">
        <v>46</v>
      </c>
      <c r="E42" t="s">
        <v>406</v>
      </c>
      <c r="I42" s="1" t="s">
        <v>31</v>
      </c>
      <c r="M42" s="11" t="s">
        <v>31</v>
      </c>
    </row>
    <row r="43" spans="1:19" x14ac:dyDescent="0.3">
      <c r="A43" t="s">
        <v>47</v>
      </c>
      <c r="C43" t="s">
        <v>406</v>
      </c>
      <c r="D43" t="s">
        <v>407</v>
      </c>
      <c r="I43" s="1" t="s">
        <v>31</v>
      </c>
      <c r="M43" s="11" t="s">
        <v>485</v>
      </c>
    </row>
    <row r="44" spans="1:19" x14ac:dyDescent="0.3">
      <c r="A44" t="s">
        <v>48</v>
      </c>
      <c r="H44" t="s">
        <v>28</v>
      </c>
      <c r="M44" s="11" t="s">
        <v>31</v>
      </c>
    </row>
    <row r="45" spans="1:19" x14ac:dyDescent="0.3">
      <c r="A45" t="s">
        <v>49</v>
      </c>
      <c r="B45">
        <v>1</v>
      </c>
      <c r="M45" s="11" t="s">
        <v>486</v>
      </c>
    </row>
    <row r="46" spans="1:19" x14ac:dyDescent="0.3">
      <c r="A46" t="s">
        <v>50</v>
      </c>
      <c r="F46">
        <v>1</v>
      </c>
      <c r="M46" s="11" t="s">
        <v>485</v>
      </c>
    </row>
    <row r="47" spans="1:19" x14ac:dyDescent="0.3">
      <c r="A47" t="s">
        <v>51</v>
      </c>
      <c r="H47" t="s">
        <v>28</v>
      </c>
      <c r="M47" s="11" t="s">
        <v>485</v>
      </c>
    </row>
    <row r="48" spans="1:19" x14ac:dyDescent="0.3">
      <c r="A48" t="s">
        <v>52</v>
      </c>
      <c r="B48" t="s">
        <v>407</v>
      </c>
      <c r="C48" t="s">
        <v>407</v>
      </c>
      <c r="E48" t="s">
        <v>406</v>
      </c>
      <c r="F48" s="2" t="s">
        <v>496</v>
      </c>
      <c r="M48" s="11" t="s">
        <v>484</v>
      </c>
    </row>
    <row r="49" spans="1:13" x14ac:dyDescent="0.3">
      <c r="A49" t="s">
        <v>53</v>
      </c>
      <c r="B49" t="s">
        <v>407</v>
      </c>
      <c r="D49" t="s">
        <v>407</v>
      </c>
      <c r="I49" s="1" t="s">
        <v>31</v>
      </c>
      <c r="M49" s="11" t="s">
        <v>31</v>
      </c>
    </row>
    <row r="50" spans="1:13" x14ac:dyDescent="0.3">
      <c r="A50" t="s">
        <v>54</v>
      </c>
      <c r="B50" t="s">
        <v>407</v>
      </c>
      <c r="D50" t="s">
        <v>406</v>
      </c>
      <c r="E50" t="s">
        <v>406</v>
      </c>
      <c r="I50" s="1" t="s">
        <v>31</v>
      </c>
      <c r="M50" s="11" t="s">
        <v>485</v>
      </c>
    </row>
    <row r="51" spans="1:13" x14ac:dyDescent="0.3">
      <c r="A51" t="s">
        <v>55</v>
      </c>
      <c r="B51" t="s">
        <v>407</v>
      </c>
      <c r="E51" t="s">
        <v>406</v>
      </c>
      <c r="I51" s="1" t="s">
        <v>31</v>
      </c>
      <c r="M51" s="11" t="s">
        <v>485</v>
      </c>
    </row>
    <row r="52" spans="1:13" x14ac:dyDescent="0.3">
      <c r="A52" t="s">
        <v>56</v>
      </c>
      <c r="B52" t="s">
        <v>407</v>
      </c>
      <c r="C52" t="s">
        <v>407</v>
      </c>
      <c r="D52" t="s">
        <v>406</v>
      </c>
      <c r="M52" s="11" t="s">
        <v>485</v>
      </c>
    </row>
    <row r="53" spans="1:13" x14ac:dyDescent="0.3">
      <c r="A53" t="s">
        <v>57</v>
      </c>
      <c r="E53" t="s">
        <v>406</v>
      </c>
      <c r="F53" s="2" t="s">
        <v>496</v>
      </c>
      <c r="I53" s="1" t="s">
        <v>31</v>
      </c>
      <c r="M53" s="11" t="s">
        <v>485</v>
      </c>
    </row>
    <row r="54" spans="1:13" x14ac:dyDescent="0.3">
      <c r="A54" t="s">
        <v>58</v>
      </c>
      <c r="E54">
        <v>1</v>
      </c>
      <c r="M54" s="11" t="s">
        <v>485</v>
      </c>
    </row>
    <row r="55" spans="1:13" x14ac:dyDescent="0.3">
      <c r="A55" t="s">
        <v>59</v>
      </c>
      <c r="H55" t="s">
        <v>28</v>
      </c>
      <c r="M55" s="11" t="s">
        <v>485</v>
      </c>
    </row>
    <row r="56" spans="1:13" x14ac:dyDescent="0.3">
      <c r="A56" t="s">
        <v>60</v>
      </c>
      <c r="E56" t="s">
        <v>406</v>
      </c>
      <c r="F56" s="2" t="s">
        <v>496</v>
      </c>
      <c r="I56" s="1" t="s">
        <v>31</v>
      </c>
      <c r="M56" s="11" t="s">
        <v>31</v>
      </c>
    </row>
    <row r="57" spans="1:13" x14ac:dyDescent="0.3">
      <c r="A57" t="s">
        <v>61</v>
      </c>
      <c r="B57" t="s">
        <v>407</v>
      </c>
      <c r="C57" t="s">
        <v>407</v>
      </c>
      <c r="E57" t="s">
        <v>407</v>
      </c>
      <c r="I57" s="1" t="s">
        <v>31</v>
      </c>
      <c r="M57" s="11" t="s">
        <v>31</v>
      </c>
    </row>
    <row r="58" spans="1:13" x14ac:dyDescent="0.3">
      <c r="A58" t="s">
        <v>62</v>
      </c>
      <c r="B58">
        <v>1</v>
      </c>
      <c r="M58" s="11" t="s">
        <v>31</v>
      </c>
    </row>
    <row r="59" spans="1:13" x14ac:dyDescent="0.3">
      <c r="A59" t="s">
        <v>63</v>
      </c>
      <c r="B59" t="s">
        <v>407</v>
      </c>
      <c r="I59" s="1" t="s">
        <v>31</v>
      </c>
      <c r="M59" s="11" t="s">
        <v>485</v>
      </c>
    </row>
    <row r="60" spans="1:13" x14ac:dyDescent="0.3">
      <c r="A60" t="s">
        <v>64</v>
      </c>
      <c r="E60">
        <v>1</v>
      </c>
      <c r="M60" s="11" t="s">
        <v>484</v>
      </c>
    </row>
    <row r="61" spans="1:13" x14ac:dyDescent="0.3">
      <c r="A61" t="s">
        <v>65</v>
      </c>
      <c r="B61" t="s">
        <v>407</v>
      </c>
      <c r="D61" t="s">
        <v>406</v>
      </c>
      <c r="E61" t="s">
        <v>406</v>
      </c>
      <c r="F61" s="2" t="s">
        <v>496</v>
      </c>
      <c r="H61" s="2"/>
      <c r="M61" s="11" t="s">
        <v>485</v>
      </c>
    </row>
    <row r="62" spans="1:13" x14ac:dyDescent="0.3">
      <c r="A62" t="s">
        <v>66</v>
      </c>
      <c r="B62" t="s">
        <v>407</v>
      </c>
      <c r="C62" t="s">
        <v>407</v>
      </c>
      <c r="F62" t="s">
        <v>406</v>
      </c>
      <c r="M62" s="11" t="s">
        <v>31</v>
      </c>
    </row>
    <row r="63" spans="1:13" x14ac:dyDescent="0.3">
      <c r="A63" t="s">
        <v>67</v>
      </c>
      <c r="H63" t="s">
        <v>28</v>
      </c>
      <c r="M63" s="11" t="s">
        <v>31</v>
      </c>
    </row>
    <row r="64" spans="1:13" x14ac:dyDescent="0.3">
      <c r="A64" t="s">
        <v>68</v>
      </c>
      <c r="C64" t="s">
        <v>407</v>
      </c>
      <c r="D64" t="s">
        <v>406</v>
      </c>
      <c r="F64" t="s">
        <v>406</v>
      </c>
      <c r="M64" s="11" t="s">
        <v>485</v>
      </c>
    </row>
    <row r="65" spans="1:13" x14ac:dyDescent="0.3">
      <c r="A65" t="s">
        <v>69</v>
      </c>
      <c r="B65" t="s">
        <v>407</v>
      </c>
      <c r="C65" t="s">
        <v>407</v>
      </c>
      <c r="M65" s="11" t="s">
        <v>484</v>
      </c>
    </row>
    <row r="66" spans="1:13" x14ac:dyDescent="0.3">
      <c r="A66" t="s">
        <v>70</v>
      </c>
      <c r="C66" t="s">
        <v>407</v>
      </c>
      <c r="E66" t="s">
        <v>406</v>
      </c>
      <c r="M66" s="11" t="s">
        <v>485</v>
      </c>
    </row>
    <row r="67" spans="1:13" x14ac:dyDescent="0.3">
      <c r="A67" t="s">
        <v>71</v>
      </c>
      <c r="B67">
        <v>1</v>
      </c>
      <c r="G67" s="2" t="s">
        <v>407</v>
      </c>
      <c r="M67" s="11" t="s">
        <v>484</v>
      </c>
    </row>
    <row r="68" spans="1:13" x14ac:dyDescent="0.3">
      <c r="A68" t="s">
        <v>72</v>
      </c>
      <c r="H68" t="s">
        <v>28</v>
      </c>
      <c r="M68" s="11" t="s">
        <v>485</v>
      </c>
    </row>
    <row r="69" spans="1:13" x14ac:dyDescent="0.3">
      <c r="A69" t="s">
        <v>73</v>
      </c>
      <c r="E69" t="s">
        <v>407</v>
      </c>
      <c r="I69" s="1" t="s">
        <v>31</v>
      </c>
      <c r="M69" s="11" t="s">
        <v>31</v>
      </c>
    </row>
    <row r="70" spans="1:13" x14ac:dyDescent="0.3">
      <c r="A70" t="s">
        <v>74</v>
      </c>
      <c r="H70" t="s">
        <v>28</v>
      </c>
      <c r="M70" s="11" t="s">
        <v>485</v>
      </c>
    </row>
    <row r="71" spans="1:13" x14ac:dyDescent="0.3">
      <c r="A71" t="s">
        <v>75</v>
      </c>
      <c r="C71" t="s">
        <v>407</v>
      </c>
      <c r="D71" s="2" t="s">
        <v>498</v>
      </c>
      <c r="E71" s="2" t="s">
        <v>498</v>
      </c>
      <c r="I71" s="1" t="s">
        <v>31</v>
      </c>
      <c r="M71" s="11" t="s">
        <v>485</v>
      </c>
    </row>
    <row r="72" spans="1:13" x14ac:dyDescent="0.3">
      <c r="A72" t="s">
        <v>76</v>
      </c>
      <c r="C72" t="s">
        <v>407</v>
      </c>
      <c r="E72" t="s">
        <v>406</v>
      </c>
      <c r="I72" s="1" t="s">
        <v>31</v>
      </c>
      <c r="M72" s="11" t="s">
        <v>31</v>
      </c>
    </row>
    <row r="73" spans="1:13" x14ac:dyDescent="0.3">
      <c r="A73" t="s">
        <v>77</v>
      </c>
      <c r="B73">
        <v>1</v>
      </c>
      <c r="M73" s="11" t="s">
        <v>484</v>
      </c>
    </row>
    <row r="74" spans="1:13" x14ac:dyDescent="0.3">
      <c r="A74" t="s">
        <v>78</v>
      </c>
      <c r="B74" t="s">
        <v>407</v>
      </c>
      <c r="I74" s="1" t="s">
        <v>31</v>
      </c>
      <c r="M74" s="11" t="s">
        <v>485</v>
      </c>
    </row>
    <row r="75" spans="1:13" x14ac:dyDescent="0.3">
      <c r="A75" t="s">
        <v>79</v>
      </c>
      <c r="B75" t="s">
        <v>407</v>
      </c>
      <c r="C75" t="s">
        <v>407</v>
      </c>
      <c r="E75" s="3" t="s">
        <v>406</v>
      </c>
      <c r="F75" s="2" t="s">
        <v>496</v>
      </c>
      <c r="M75" s="11" t="s">
        <v>31</v>
      </c>
    </row>
    <row r="76" spans="1:13" x14ac:dyDescent="0.3">
      <c r="A76" t="s">
        <v>80</v>
      </c>
      <c r="B76" t="s">
        <v>407</v>
      </c>
      <c r="C76" t="s">
        <v>407</v>
      </c>
      <c r="D76" s="2" t="s">
        <v>498</v>
      </c>
      <c r="E76" s="2" t="s">
        <v>496</v>
      </c>
      <c r="I76" s="1" t="s">
        <v>31</v>
      </c>
      <c r="M76" s="11" t="s">
        <v>485</v>
      </c>
    </row>
    <row r="77" spans="1:13" x14ac:dyDescent="0.3">
      <c r="A77" t="s">
        <v>81</v>
      </c>
      <c r="D77" t="s">
        <v>406</v>
      </c>
      <c r="I77" s="1" t="s">
        <v>31</v>
      </c>
      <c r="M77" s="11" t="s">
        <v>31</v>
      </c>
    </row>
    <row r="78" spans="1:13" x14ac:dyDescent="0.3">
      <c r="A78" t="s">
        <v>82</v>
      </c>
      <c r="D78">
        <v>1</v>
      </c>
      <c r="M78" s="11" t="s">
        <v>31</v>
      </c>
    </row>
    <row r="79" spans="1:13" x14ac:dyDescent="0.3">
      <c r="A79" t="s">
        <v>83</v>
      </c>
      <c r="H79" t="s">
        <v>28</v>
      </c>
      <c r="M79" s="11" t="s">
        <v>485</v>
      </c>
    </row>
    <row r="80" spans="1:13" x14ac:dyDescent="0.3">
      <c r="A80" t="s">
        <v>84</v>
      </c>
      <c r="H80" t="s">
        <v>28</v>
      </c>
      <c r="M80" s="11" t="s">
        <v>485</v>
      </c>
    </row>
    <row r="81" spans="1:13" x14ac:dyDescent="0.3">
      <c r="A81" t="s">
        <v>85</v>
      </c>
      <c r="B81" t="s">
        <v>407</v>
      </c>
      <c r="I81" s="1" t="s">
        <v>31</v>
      </c>
      <c r="M81" s="11" t="s">
        <v>485</v>
      </c>
    </row>
    <row r="82" spans="1:13" x14ac:dyDescent="0.3">
      <c r="A82" s="2" t="s">
        <v>86</v>
      </c>
      <c r="E82">
        <v>1</v>
      </c>
      <c r="M82" s="11" t="s">
        <v>31</v>
      </c>
    </row>
    <row r="83" spans="1:13" x14ac:dyDescent="0.3">
      <c r="A83" t="s">
        <v>87</v>
      </c>
      <c r="H83" t="s">
        <v>28</v>
      </c>
      <c r="M83" s="11" t="s">
        <v>485</v>
      </c>
    </row>
    <row r="84" spans="1:13" x14ac:dyDescent="0.3">
      <c r="A84" t="s">
        <v>88</v>
      </c>
      <c r="D84">
        <v>2</v>
      </c>
      <c r="E84" s="2" t="s">
        <v>499</v>
      </c>
      <c r="F84" s="2" t="s">
        <v>499</v>
      </c>
      <c r="M84" s="11" t="s">
        <v>486</v>
      </c>
    </row>
    <row r="85" spans="1:13" x14ac:dyDescent="0.3">
      <c r="A85" t="s">
        <v>89</v>
      </c>
      <c r="C85" t="s">
        <v>407</v>
      </c>
      <c r="E85" t="s">
        <v>407</v>
      </c>
      <c r="M85" s="11" t="s">
        <v>485</v>
      </c>
    </row>
    <row r="86" spans="1:13" x14ac:dyDescent="0.3">
      <c r="A86" t="s">
        <v>90</v>
      </c>
      <c r="E86">
        <v>1</v>
      </c>
      <c r="M86" s="11" t="s">
        <v>31</v>
      </c>
    </row>
    <row r="87" spans="1:13" x14ac:dyDescent="0.3">
      <c r="A87" t="s">
        <v>91</v>
      </c>
      <c r="D87">
        <v>1</v>
      </c>
      <c r="F87" s="2" t="s">
        <v>497</v>
      </c>
      <c r="M87" s="11" t="s">
        <v>485</v>
      </c>
    </row>
    <row r="88" spans="1:13" x14ac:dyDescent="0.3">
      <c r="A88" t="s">
        <v>92</v>
      </c>
      <c r="D88" t="s">
        <v>406</v>
      </c>
      <c r="E88" s="2" t="s">
        <v>496</v>
      </c>
      <c r="I88" s="1" t="s">
        <v>31</v>
      </c>
      <c r="M88" s="11" t="s">
        <v>485</v>
      </c>
    </row>
    <row r="89" spans="1:13" x14ac:dyDescent="0.3">
      <c r="A89" t="s">
        <v>93</v>
      </c>
      <c r="B89">
        <v>1</v>
      </c>
      <c r="M89" s="11" t="s">
        <v>484</v>
      </c>
    </row>
    <row r="90" spans="1:13" x14ac:dyDescent="0.3">
      <c r="A90" t="s">
        <v>94</v>
      </c>
      <c r="B90">
        <v>1</v>
      </c>
      <c r="M90" s="11" t="s">
        <v>486</v>
      </c>
    </row>
    <row r="91" spans="1:13" x14ac:dyDescent="0.3">
      <c r="A91" t="s">
        <v>95</v>
      </c>
      <c r="B91" t="s">
        <v>407</v>
      </c>
      <c r="E91" t="s">
        <v>407</v>
      </c>
      <c r="F91" s="2" t="s">
        <v>498</v>
      </c>
      <c r="I91" s="1" t="s">
        <v>31</v>
      </c>
      <c r="M91" s="11" t="s">
        <v>31</v>
      </c>
    </row>
    <row r="92" spans="1:13" x14ac:dyDescent="0.3">
      <c r="A92" t="s">
        <v>96</v>
      </c>
      <c r="G92" t="s">
        <v>407</v>
      </c>
      <c r="I92" s="1" t="s">
        <v>31</v>
      </c>
      <c r="M92" s="11" t="s">
        <v>485</v>
      </c>
    </row>
    <row r="93" spans="1:13" x14ac:dyDescent="0.3">
      <c r="A93" t="s">
        <v>97</v>
      </c>
      <c r="C93">
        <v>1</v>
      </c>
      <c r="M93" s="11" t="s">
        <v>31</v>
      </c>
    </row>
    <row r="94" spans="1:13" x14ac:dyDescent="0.3">
      <c r="A94" t="s">
        <v>98</v>
      </c>
      <c r="E94">
        <v>2</v>
      </c>
      <c r="M94" s="11" t="s">
        <v>485</v>
      </c>
    </row>
    <row r="95" spans="1:13" x14ac:dyDescent="0.3">
      <c r="A95" t="s">
        <v>99</v>
      </c>
      <c r="D95">
        <v>1</v>
      </c>
      <c r="M95" s="11" t="s">
        <v>31</v>
      </c>
    </row>
    <row r="96" spans="1:13" x14ac:dyDescent="0.3">
      <c r="A96" t="s">
        <v>100</v>
      </c>
      <c r="D96" t="s">
        <v>406</v>
      </c>
      <c r="E96" t="s">
        <v>406</v>
      </c>
      <c r="F96" t="s">
        <v>406</v>
      </c>
      <c r="I96" s="1" t="s">
        <v>31</v>
      </c>
      <c r="M96" s="11" t="s">
        <v>485</v>
      </c>
    </row>
    <row r="97" spans="1:13" x14ac:dyDescent="0.3">
      <c r="A97" t="s">
        <v>101</v>
      </c>
      <c r="B97">
        <v>1</v>
      </c>
      <c r="M97" s="11" t="s">
        <v>484</v>
      </c>
    </row>
    <row r="98" spans="1:13" x14ac:dyDescent="0.3">
      <c r="A98" t="s">
        <v>102</v>
      </c>
      <c r="E98">
        <v>1</v>
      </c>
      <c r="M98" s="11" t="s">
        <v>485</v>
      </c>
    </row>
    <row r="99" spans="1:13" x14ac:dyDescent="0.3">
      <c r="A99" t="s">
        <v>103</v>
      </c>
      <c r="B99" t="s">
        <v>407</v>
      </c>
      <c r="C99" t="s">
        <v>407</v>
      </c>
      <c r="I99" s="1" t="s">
        <v>31</v>
      </c>
      <c r="M99" s="11" t="s">
        <v>31</v>
      </c>
    </row>
    <row r="100" spans="1:13" x14ac:dyDescent="0.3">
      <c r="A100" t="s">
        <v>104</v>
      </c>
      <c r="B100">
        <v>1</v>
      </c>
      <c r="M100" s="11" t="s">
        <v>484</v>
      </c>
    </row>
    <row r="101" spans="1:13" x14ac:dyDescent="0.3">
      <c r="A101" t="s">
        <v>105</v>
      </c>
      <c r="H101" t="s">
        <v>28</v>
      </c>
      <c r="M101" s="11" t="s">
        <v>485</v>
      </c>
    </row>
    <row r="102" spans="1:13" x14ac:dyDescent="0.3">
      <c r="A102" t="s">
        <v>106</v>
      </c>
      <c r="D102" t="s">
        <v>407</v>
      </c>
      <c r="E102" s="2" t="s">
        <v>498</v>
      </c>
      <c r="F102" s="2" t="s">
        <v>498</v>
      </c>
      <c r="I102" s="1" t="s">
        <v>31</v>
      </c>
      <c r="M102" s="11" t="s">
        <v>485</v>
      </c>
    </row>
    <row r="103" spans="1:13" x14ac:dyDescent="0.3">
      <c r="A103" t="s">
        <v>107</v>
      </c>
      <c r="B103" t="s">
        <v>407</v>
      </c>
      <c r="I103" s="1" t="s">
        <v>31</v>
      </c>
      <c r="M103" s="11" t="s">
        <v>31</v>
      </c>
    </row>
    <row r="104" spans="1:13" x14ac:dyDescent="0.3">
      <c r="A104" s="4" t="s">
        <v>108</v>
      </c>
      <c r="G104" t="s">
        <v>407</v>
      </c>
      <c r="I104" s="1" t="s">
        <v>31</v>
      </c>
      <c r="M104" s="11" t="s">
        <v>485</v>
      </c>
    </row>
    <row r="105" spans="1:13" x14ac:dyDescent="0.3">
      <c r="A105" t="s">
        <v>109</v>
      </c>
      <c r="B105">
        <v>1</v>
      </c>
      <c r="M105" s="11" t="s">
        <v>486</v>
      </c>
    </row>
    <row r="106" spans="1:13" x14ac:dyDescent="0.3">
      <c r="A106" t="s">
        <v>110</v>
      </c>
      <c r="D106" t="s">
        <v>407</v>
      </c>
      <c r="E106" t="s">
        <v>407</v>
      </c>
      <c r="M106" s="11" t="s">
        <v>31</v>
      </c>
    </row>
    <row r="107" spans="1:13" x14ac:dyDescent="0.3">
      <c r="A107" t="s">
        <v>111</v>
      </c>
      <c r="D107">
        <v>1</v>
      </c>
      <c r="E107" s="2" t="s">
        <v>497</v>
      </c>
      <c r="F107" s="2" t="s">
        <v>497</v>
      </c>
      <c r="M107" s="11" t="s">
        <v>485</v>
      </c>
    </row>
    <row r="108" spans="1:13" x14ac:dyDescent="0.3">
      <c r="A108" t="s">
        <v>112</v>
      </c>
      <c r="F108" t="s">
        <v>407</v>
      </c>
      <c r="I108" s="1" t="s">
        <v>31</v>
      </c>
      <c r="M108" s="11" t="s">
        <v>31</v>
      </c>
    </row>
    <row r="109" spans="1:13" x14ac:dyDescent="0.3">
      <c r="A109" t="s">
        <v>113</v>
      </c>
      <c r="H109" t="s">
        <v>28</v>
      </c>
      <c r="M109" s="11" t="s">
        <v>485</v>
      </c>
    </row>
    <row r="110" spans="1:13" x14ac:dyDescent="0.3">
      <c r="A110" s="2" t="s">
        <v>114</v>
      </c>
      <c r="D110">
        <v>1</v>
      </c>
      <c r="M110" s="11" t="s">
        <v>31</v>
      </c>
    </row>
    <row r="111" spans="1:13" x14ac:dyDescent="0.3">
      <c r="A111" s="5" t="s">
        <v>115</v>
      </c>
      <c r="H111" t="s">
        <v>28</v>
      </c>
      <c r="M111" s="11" t="s">
        <v>31</v>
      </c>
    </row>
    <row r="112" spans="1:13" x14ac:dyDescent="0.3">
      <c r="A112" t="s">
        <v>116</v>
      </c>
      <c r="B112" t="s">
        <v>407</v>
      </c>
      <c r="I112" s="1" t="s">
        <v>31</v>
      </c>
      <c r="M112" s="11" t="s">
        <v>485</v>
      </c>
    </row>
    <row r="113" spans="1:13" x14ac:dyDescent="0.3">
      <c r="A113" t="s">
        <v>117</v>
      </c>
      <c r="B113">
        <v>1</v>
      </c>
      <c r="M113" s="11" t="s">
        <v>486</v>
      </c>
    </row>
    <row r="114" spans="1:13" x14ac:dyDescent="0.3">
      <c r="A114" t="s">
        <v>118</v>
      </c>
      <c r="H114" t="s">
        <v>28</v>
      </c>
      <c r="M114" s="11" t="s">
        <v>485</v>
      </c>
    </row>
    <row r="115" spans="1:13" x14ac:dyDescent="0.3">
      <c r="A115" t="s">
        <v>119</v>
      </c>
      <c r="H115" t="s">
        <v>28</v>
      </c>
      <c r="M115" s="11" t="s">
        <v>485</v>
      </c>
    </row>
    <row r="116" spans="1:13" x14ac:dyDescent="0.3">
      <c r="A116" s="2" t="s">
        <v>120</v>
      </c>
      <c r="B116" t="s">
        <v>407</v>
      </c>
      <c r="D116" t="s">
        <v>406</v>
      </c>
      <c r="M116" s="11" t="s">
        <v>31</v>
      </c>
    </row>
    <row r="117" spans="1:13" x14ac:dyDescent="0.3">
      <c r="A117" s="2" t="s">
        <v>121</v>
      </c>
      <c r="F117">
        <v>1</v>
      </c>
      <c r="M117" s="11" t="s">
        <v>31</v>
      </c>
    </row>
    <row r="118" spans="1:13" x14ac:dyDescent="0.3">
      <c r="A118" t="s">
        <v>122</v>
      </c>
      <c r="H118" t="s">
        <v>28</v>
      </c>
      <c r="M118" s="11" t="s">
        <v>485</v>
      </c>
    </row>
    <row r="119" spans="1:13" x14ac:dyDescent="0.3">
      <c r="A119" t="s">
        <v>123</v>
      </c>
      <c r="B119">
        <v>1</v>
      </c>
      <c r="E119" s="2" t="s">
        <v>497</v>
      </c>
      <c r="F119" s="2" t="s">
        <v>497</v>
      </c>
      <c r="H119" s="2"/>
      <c r="M119" s="11" t="s">
        <v>484</v>
      </c>
    </row>
    <row r="120" spans="1:13" x14ac:dyDescent="0.3">
      <c r="A120" s="13" t="s">
        <v>124</v>
      </c>
      <c r="B120">
        <v>1</v>
      </c>
      <c r="E120" s="2" t="s">
        <v>497</v>
      </c>
      <c r="F120" s="2" t="s">
        <v>497</v>
      </c>
      <c r="H120" s="2"/>
      <c r="M120" s="11" t="s">
        <v>484</v>
      </c>
    </row>
    <row r="121" spans="1:13" x14ac:dyDescent="0.3">
      <c r="A121" t="s">
        <v>125</v>
      </c>
      <c r="D121">
        <v>1</v>
      </c>
      <c r="F121" t="s">
        <v>497</v>
      </c>
      <c r="M121" s="11" t="s">
        <v>485</v>
      </c>
    </row>
    <row r="122" spans="1:13" x14ac:dyDescent="0.3">
      <c r="A122" t="s">
        <v>126</v>
      </c>
      <c r="H122" t="s">
        <v>28</v>
      </c>
      <c r="M122" s="11" t="s">
        <v>485</v>
      </c>
    </row>
    <row r="123" spans="1:13" x14ac:dyDescent="0.3">
      <c r="A123" t="s">
        <v>127</v>
      </c>
      <c r="C123" t="s">
        <v>407</v>
      </c>
      <c r="F123" t="s">
        <v>407</v>
      </c>
      <c r="M123" s="11" t="s">
        <v>485</v>
      </c>
    </row>
    <row r="124" spans="1:13" x14ac:dyDescent="0.3">
      <c r="A124" s="4" t="s">
        <v>128</v>
      </c>
      <c r="H124" t="s">
        <v>28</v>
      </c>
      <c r="M124" s="11" t="s">
        <v>485</v>
      </c>
    </row>
    <row r="125" spans="1:13" x14ac:dyDescent="0.3">
      <c r="A125" t="s">
        <v>129</v>
      </c>
      <c r="H125" t="s">
        <v>28</v>
      </c>
      <c r="M125" s="11" t="s">
        <v>485</v>
      </c>
    </row>
    <row r="126" spans="1:13" x14ac:dyDescent="0.3">
      <c r="A126" t="s">
        <v>130</v>
      </c>
      <c r="F126" t="s">
        <v>406</v>
      </c>
      <c r="I126" s="1" t="s">
        <v>31</v>
      </c>
      <c r="M126" s="11" t="s">
        <v>485</v>
      </c>
    </row>
    <row r="127" spans="1:13" x14ac:dyDescent="0.3">
      <c r="A127" t="s">
        <v>131</v>
      </c>
      <c r="H127" t="s">
        <v>28</v>
      </c>
      <c r="M127" s="11" t="s">
        <v>485</v>
      </c>
    </row>
    <row r="128" spans="1:13" x14ac:dyDescent="0.3">
      <c r="A128" t="s">
        <v>132</v>
      </c>
      <c r="B128" t="s">
        <v>407</v>
      </c>
      <c r="F128" t="s">
        <v>406</v>
      </c>
      <c r="M128" s="11" t="s">
        <v>31</v>
      </c>
    </row>
    <row r="129" spans="1:13" x14ac:dyDescent="0.3">
      <c r="A129" t="s">
        <v>133</v>
      </c>
      <c r="C129">
        <v>1</v>
      </c>
      <c r="M129" s="11" t="s">
        <v>485</v>
      </c>
    </row>
    <row r="130" spans="1:13" x14ac:dyDescent="0.3">
      <c r="A130" t="s">
        <v>134</v>
      </c>
      <c r="F130" t="s">
        <v>407</v>
      </c>
      <c r="I130" s="1" t="s">
        <v>31</v>
      </c>
      <c r="M130" s="11" t="s">
        <v>485</v>
      </c>
    </row>
    <row r="131" spans="1:13" x14ac:dyDescent="0.3">
      <c r="A131" t="s">
        <v>135</v>
      </c>
      <c r="E131">
        <v>2</v>
      </c>
      <c r="F131" s="2" t="s">
        <v>499</v>
      </c>
      <c r="M131" s="11" t="s">
        <v>485</v>
      </c>
    </row>
    <row r="132" spans="1:13" x14ac:dyDescent="0.3">
      <c r="A132" t="s">
        <v>136</v>
      </c>
      <c r="D132" t="s">
        <v>407</v>
      </c>
      <c r="F132" t="s">
        <v>407</v>
      </c>
      <c r="M132" s="11" t="s">
        <v>485</v>
      </c>
    </row>
    <row r="133" spans="1:13" x14ac:dyDescent="0.3">
      <c r="A133" t="s">
        <v>137</v>
      </c>
      <c r="B133" t="s">
        <v>407</v>
      </c>
      <c r="E133" t="s">
        <v>406</v>
      </c>
      <c r="F133" s="2" t="s">
        <v>496</v>
      </c>
      <c r="I133" s="1" t="s">
        <v>31</v>
      </c>
      <c r="M133" s="11" t="s">
        <v>31</v>
      </c>
    </row>
    <row r="134" spans="1:13" x14ac:dyDescent="0.3">
      <c r="A134" t="s">
        <v>138</v>
      </c>
      <c r="H134" t="s">
        <v>28</v>
      </c>
      <c r="M134" s="11" t="s">
        <v>31</v>
      </c>
    </row>
    <row r="135" spans="1:13" x14ac:dyDescent="0.3">
      <c r="A135" t="s">
        <v>139</v>
      </c>
      <c r="H135" t="s">
        <v>28</v>
      </c>
      <c r="M135" s="11" t="s">
        <v>31</v>
      </c>
    </row>
    <row r="136" spans="1:13" x14ac:dyDescent="0.3">
      <c r="A136" t="s">
        <v>140</v>
      </c>
      <c r="D136" t="s">
        <v>407</v>
      </c>
      <c r="F136" t="s">
        <v>407</v>
      </c>
      <c r="M136" s="11" t="s">
        <v>484</v>
      </c>
    </row>
    <row r="137" spans="1:13" x14ac:dyDescent="0.3">
      <c r="A137" t="s">
        <v>141</v>
      </c>
      <c r="C137" t="s">
        <v>406</v>
      </c>
      <c r="E137" s="2" t="s">
        <v>496</v>
      </c>
      <c r="I137" s="1" t="s">
        <v>31</v>
      </c>
      <c r="M137" s="11" t="s">
        <v>485</v>
      </c>
    </row>
    <row r="138" spans="1:13" x14ac:dyDescent="0.3">
      <c r="A138" t="s">
        <v>142</v>
      </c>
      <c r="D138">
        <v>1</v>
      </c>
      <c r="F138" t="s">
        <v>497</v>
      </c>
      <c r="M138" s="11" t="s">
        <v>31</v>
      </c>
    </row>
    <row r="139" spans="1:13" x14ac:dyDescent="0.3">
      <c r="A139" t="s">
        <v>143</v>
      </c>
      <c r="H139" t="s">
        <v>28</v>
      </c>
      <c r="M139" s="11" t="s">
        <v>485</v>
      </c>
    </row>
    <row r="140" spans="1:13" x14ac:dyDescent="0.3">
      <c r="A140" t="s">
        <v>144</v>
      </c>
      <c r="D140">
        <v>1</v>
      </c>
      <c r="M140" s="11" t="s">
        <v>31</v>
      </c>
    </row>
    <row r="141" spans="1:13" x14ac:dyDescent="0.3">
      <c r="A141" t="s">
        <v>145</v>
      </c>
      <c r="E141">
        <v>1</v>
      </c>
      <c r="F141" s="2" t="s">
        <v>497</v>
      </c>
      <c r="M141" s="11" t="s">
        <v>485</v>
      </c>
    </row>
    <row r="142" spans="1:13" x14ac:dyDescent="0.3">
      <c r="A142" t="s">
        <v>146</v>
      </c>
      <c r="B142">
        <v>1</v>
      </c>
      <c r="M142" s="11" t="s">
        <v>484</v>
      </c>
    </row>
    <row r="143" spans="1:13" x14ac:dyDescent="0.3">
      <c r="A143" t="s">
        <v>147</v>
      </c>
      <c r="H143" t="s">
        <v>28</v>
      </c>
      <c r="M143" s="11" t="s">
        <v>485</v>
      </c>
    </row>
    <row r="144" spans="1:13" x14ac:dyDescent="0.3">
      <c r="A144" t="s">
        <v>148</v>
      </c>
      <c r="C144">
        <v>1</v>
      </c>
      <c r="M144" s="11" t="s">
        <v>485</v>
      </c>
    </row>
    <row r="145" spans="1:13" x14ac:dyDescent="0.3">
      <c r="A145" t="s">
        <v>149</v>
      </c>
      <c r="B145" t="s">
        <v>407</v>
      </c>
      <c r="F145" t="s">
        <v>406</v>
      </c>
      <c r="M145" s="11" t="s">
        <v>485</v>
      </c>
    </row>
    <row r="146" spans="1:13" x14ac:dyDescent="0.3">
      <c r="A146" t="s">
        <v>150</v>
      </c>
      <c r="E146">
        <v>1</v>
      </c>
      <c r="F146" s="2" t="s">
        <v>497</v>
      </c>
      <c r="M146" s="11" t="s">
        <v>31</v>
      </c>
    </row>
    <row r="147" spans="1:13" x14ac:dyDescent="0.3">
      <c r="A147" t="s">
        <v>151</v>
      </c>
      <c r="H147" t="s">
        <v>28</v>
      </c>
      <c r="M147" s="11" t="s">
        <v>31</v>
      </c>
    </row>
    <row r="148" spans="1:13" x14ac:dyDescent="0.3">
      <c r="A148" t="s">
        <v>152</v>
      </c>
      <c r="D148" t="s">
        <v>407</v>
      </c>
      <c r="E148" t="s">
        <v>406</v>
      </c>
      <c r="M148" s="11" t="s">
        <v>31</v>
      </c>
    </row>
    <row r="149" spans="1:13" x14ac:dyDescent="0.3">
      <c r="A149" t="s">
        <v>153</v>
      </c>
      <c r="H149" t="s">
        <v>28</v>
      </c>
      <c r="M149" s="11" t="s">
        <v>31</v>
      </c>
    </row>
    <row r="150" spans="1:13" x14ac:dyDescent="0.3">
      <c r="A150" t="s">
        <v>154</v>
      </c>
      <c r="C150">
        <v>1</v>
      </c>
      <c r="D150" s="2" t="s">
        <v>497</v>
      </c>
      <c r="M150" s="11" t="s">
        <v>31</v>
      </c>
    </row>
    <row r="151" spans="1:13" x14ac:dyDescent="0.3">
      <c r="A151" t="s">
        <v>155</v>
      </c>
      <c r="E151">
        <v>2</v>
      </c>
      <c r="M151" s="11" t="s">
        <v>485</v>
      </c>
    </row>
    <row r="152" spans="1:13" x14ac:dyDescent="0.3">
      <c r="A152" t="s">
        <v>156</v>
      </c>
      <c r="E152">
        <v>2</v>
      </c>
      <c r="F152" s="2" t="s">
        <v>497</v>
      </c>
      <c r="M152" s="11" t="s">
        <v>31</v>
      </c>
    </row>
    <row r="153" spans="1:13" x14ac:dyDescent="0.3">
      <c r="A153" t="s">
        <v>157</v>
      </c>
      <c r="B153">
        <v>1</v>
      </c>
      <c r="M153" s="11" t="s">
        <v>484</v>
      </c>
    </row>
    <row r="154" spans="1:13" x14ac:dyDescent="0.3">
      <c r="A154" t="s">
        <v>158</v>
      </c>
      <c r="H154" t="s">
        <v>28</v>
      </c>
      <c r="M154" s="11" t="s">
        <v>31</v>
      </c>
    </row>
    <row r="155" spans="1:13" x14ac:dyDescent="0.3">
      <c r="A155" t="s">
        <v>159</v>
      </c>
      <c r="B155" t="s">
        <v>407</v>
      </c>
      <c r="E155" t="s">
        <v>406</v>
      </c>
      <c r="H155" s="2"/>
      <c r="M155" s="11" t="s">
        <v>485</v>
      </c>
    </row>
    <row r="156" spans="1:13" x14ac:dyDescent="0.3">
      <c r="A156" t="s">
        <v>160</v>
      </c>
      <c r="H156" t="s">
        <v>28</v>
      </c>
      <c r="M156" s="11" t="s">
        <v>31</v>
      </c>
    </row>
    <row r="157" spans="1:13" x14ac:dyDescent="0.3">
      <c r="A157" t="s">
        <v>161</v>
      </c>
      <c r="E157">
        <v>1</v>
      </c>
      <c r="M157" s="11" t="s">
        <v>31</v>
      </c>
    </row>
    <row r="158" spans="1:13" x14ac:dyDescent="0.3">
      <c r="A158" t="s">
        <v>162</v>
      </c>
      <c r="H158" t="s">
        <v>28</v>
      </c>
      <c r="M158" s="11" t="s">
        <v>485</v>
      </c>
    </row>
    <row r="159" spans="1:13" x14ac:dyDescent="0.3">
      <c r="A159" t="s">
        <v>163</v>
      </c>
      <c r="D159" t="s">
        <v>407</v>
      </c>
      <c r="E159" t="s">
        <v>406</v>
      </c>
      <c r="F159" s="2" t="s">
        <v>496</v>
      </c>
      <c r="M159" s="11" t="s">
        <v>485</v>
      </c>
    </row>
    <row r="160" spans="1:13" x14ac:dyDescent="0.3">
      <c r="A160" t="s">
        <v>164</v>
      </c>
      <c r="D160">
        <v>1</v>
      </c>
      <c r="M160" s="11" t="s">
        <v>31</v>
      </c>
    </row>
    <row r="161" spans="1:13" x14ac:dyDescent="0.3">
      <c r="A161" t="s">
        <v>170</v>
      </c>
      <c r="H161" t="s">
        <v>28</v>
      </c>
      <c r="M161" s="11" t="s">
        <v>485</v>
      </c>
    </row>
    <row r="162" spans="1:13" x14ac:dyDescent="0.3">
      <c r="A162" t="s">
        <v>171</v>
      </c>
      <c r="D162" t="s">
        <v>407</v>
      </c>
      <c r="G162" s="2" t="s">
        <v>407</v>
      </c>
      <c r="I162" s="1" t="s">
        <v>31</v>
      </c>
      <c r="M162" s="11" t="s">
        <v>31</v>
      </c>
    </row>
    <row r="163" spans="1:13" x14ac:dyDescent="0.3">
      <c r="A163" t="s">
        <v>172</v>
      </c>
      <c r="H163" t="s">
        <v>28</v>
      </c>
      <c r="M163" s="11" t="s">
        <v>485</v>
      </c>
    </row>
    <row r="164" spans="1:13" x14ac:dyDescent="0.3">
      <c r="A164" t="s">
        <v>173</v>
      </c>
      <c r="B164">
        <v>1</v>
      </c>
      <c r="C164" s="2" t="s">
        <v>497</v>
      </c>
      <c r="D164" s="2" t="s">
        <v>497</v>
      </c>
      <c r="E164" s="2" t="s">
        <v>497</v>
      </c>
      <c r="F164" s="2" t="s">
        <v>497</v>
      </c>
      <c r="G164" s="2"/>
      <c r="H164" s="2"/>
      <c r="M164" s="11" t="s">
        <v>485</v>
      </c>
    </row>
    <row r="165" spans="1:13" x14ac:dyDescent="0.3">
      <c r="A165" t="s">
        <v>174</v>
      </c>
      <c r="H165" t="s">
        <v>28</v>
      </c>
      <c r="M165" s="11" t="s">
        <v>485</v>
      </c>
    </row>
    <row r="166" spans="1:13" x14ac:dyDescent="0.3">
      <c r="A166" t="s">
        <v>175</v>
      </c>
      <c r="C166">
        <v>1</v>
      </c>
      <c r="M166" s="11" t="s">
        <v>484</v>
      </c>
    </row>
    <row r="167" spans="1:13" x14ac:dyDescent="0.3">
      <c r="A167" t="s">
        <v>176</v>
      </c>
      <c r="C167">
        <v>1</v>
      </c>
      <c r="G167" s="2" t="s">
        <v>407</v>
      </c>
      <c r="M167" s="11" t="s">
        <v>484</v>
      </c>
    </row>
    <row r="168" spans="1:13" x14ac:dyDescent="0.3">
      <c r="A168" t="s">
        <v>177</v>
      </c>
      <c r="D168" t="s">
        <v>407</v>
      </c>
      <c r="E168" t="s">
        <v>406</v>
      </c>
      <c r="G168" s="2" t="s">
        <v>406</v>
      </c>
      <c r="M168" s="11" t="s">
        <v>485</v>
      </c>
    </row>
    <row r="169" spans="1:13" x14ac:dyDescent="0.3">
      <c r="A169" t="s">
        <v>178</v>
      </c>
      <c r="H169" t="s">
        <v>28</v>
      </c>
      <c r="M169" s="11" t="s">
        <v>485</v>
      </c>
    </row>
    <row r="170" spans="1:13" x14ac:dyDescent="0.3">
      <c r="A170" t="s">
        <v>179</v>
      </c>
      <c r="B170">
        <v>1</v>
      </c>
      <c r="M170" s="11" t="s">
        <v>484</v>
      </c>
    </row>
    <row r="171" spans="1:13" x14ac:dyDescent="0.3">
      <c r="A171" t="s">
        <v>180</v>
      </c>
      <c r="G171" t="s">
        <v>407</v>
      </c>
      <c r="I171" s="1" t="s">
        <v>31</v>
      </c>
      <c r="M171" s="11" t="s">
        <v>485</v>
      </c>
    </row>
    <row r="172" spans="1:13" x14ac:dyDescent="0.3">
      <c r="A172" t="s">
        <v>181</v>
      </c>
      <c r="C172" t="s">
        <v>407</v>
      </c>
      <c r="E172" t="s">
        <v>406</v>
      </c>
      <c r="F172" s="2" t="s">
        <v>496</v>
      </c>
      <c r="G172" s="2" t="s">
        <v>407</v>
      </c>
      <c r="M172" s="11" t="s">
        <v>485</v>
      </c>
    </row>
    <row r="173" spans="1:13" x14ac:dyDescent="0.3">
      <c r="A173" t="s">
        <v>182</v>
      </c>
      <c r="H173" t="s">
        <v>28</v>
      </c>
      <c r="M173" s="11" t="s">
        <v>485</v>
      </c>
    </row>
    <row r="174" spans="1:13" x14ac:dyDescent="0.3">
      <c r="A174" t="s">
        <v>183</v>
      </c>
      <c r="E174">
        <v>2</v>
      </c>
      <c r="M174" s="11" t="s">
        <v>485</v>
      </c>
    </row>
    <row r="175" spans="1:13" x14ac:dyDescent="0.3">
      <c r="A175" t="s">
        <v>184</v>
      </c>
      <c r="B175" t="s">
        <v>407</v>
      </c>
      <c r="D175" t="s">
        <v>406</v>
      </c>
      <c r="M175" s="11" t="s">
        <v>485</v>
      </c>
    </row>
    <row r="176" spans="1:13" x14ac:dyDescent="0.3">
      <c r="A176" t="s">
        <v>185</v>
      </c>
      <c r="H176" t="s">
        <v>28</v>
      </c>
      <c r="M176" s="11" t="s">
        <v>484</v>
      </c>
    </row>
    <row r="177" spans="1:13" x14ac:dyDescent="0.3">
      <c r="A177" s="3" t="s">
        <v>186</v>
      </c>
      <c r="B177" t="s">
        <v>407</v>
      </c>
      <c r="C177" s="2" t="s">
        <v>498</v>
      </c>
      <c r="E177" s="2" t="s">
        <v>496</v>
      </c>
      <c r="F177" s="2" t="s">
        <v>496</v>
      </c>
      <c r="I177" s="1" t="s">
        <v>31</v>
      </c>
      <c r="M177" s="11" t="s">
        <v>485</v>
      </c>
    </row>
    <row r="178" spans="1:13" x14ac:dyDescent="0.3">
      <c r="A178" t="s">
        <v>187</v>
      </c>
      <c r="C178" t="s">
        <v>407</v>
      </c>
      <c r="I178" s="1" t="s">
        <v>31</v>
      </c>
      <c r="M178" s="11" t="s">
        <v>485</v>
      </c>
    </row>
    <row r="179" spans="1:13" x14ac:dyDescent="0.3">
      <c r="A179" t="s">
        <v>188</v>
      </c>
      <c r="C179" t="s">
        <v>407</v>
      </c>
      <c r="E179" s="2" t="s">
        <v>498</v>
      </c>
      <c r="F179" s="2" t="s">
        <v>498</v>
      </c>
      <c r="I179" s="1" t="s">
        <v>31</v>
      </c>
      <c r="M179" s="11" t="s">
        <v>485</v>
      </c>
    </row>
    <row r="180" spans="1:13" x14ac:dyDescent="0.3">
      <c r="A180" t="s">
        <v>189</v>
      </c>
      <c r="B180" t="s">
        <v>407</v>
      </c>
      <c r="C180" t="s">
        <v>407</v>
      </c>
      <c r="M180" s="11" t="s">
        <v>484</v>
      </c>
    </row>
    <row r="181" spans="1:13" x14ac:dyDescent="0.3">
      <c r="A181" t="s">
        <v>190</v>
      </c>
      <c r="D181">
        <v>1</v>
      </c>
      <c r="E181" s="12" t="s">
        <v>497</v>
      </c>
      <c r="M181" s="11" t="s">
        <v>486</v>
      </c>
    </row>
    <row r="182" spans="1:13" x14ac:dyDescent="0.3">
      <c r="A182" t="s">
        <v>191</v>
      </c>
      <c r="B182" t="s">
        <v>407</v>
      </c>
      <c r="I182" s="1" t="s">
        <v>31</v>
      </c>
      <c r="M182" s="11" t="s">
        <v>31</v>
      </c>
    </row>
    <row r="183" spans="1:13" x14ac:dyDescent="0.3">
      <c r="A183" t="s">
        <v>192</v>
      </c>
      <c r="H183" t="s">
        <v>28</v>
      </c>
      <c r="M183" s="11" t="s">
        <v>485</v>
      </c>
    </row>
    <row r="184" spans="1:13" x14ac:dyDescent="0.3">
      <c r="A184" t="s">
        <v>193</v>
      </c>
      <c r="C184">
        <v>1</v>
      </c>
      <c r="M184" s="11" t="s">
        <v>484</v>
      </c>
    </row>
    <row r="185" spans="1:13" x14ac:dyDescent="0.3">
      <c r="A185" t="s">
        <v>194</v>
      </c>
      <c r="H185" t="s">
        <v>28</v>
      </c>
      <c r="M185" s="11" t="s">
        <v>31</v>
      </c>
    </row>
    <row r="186" spans="1:13" x14ac:dyDescent="0.3">
      <c r="A186" t="s">
        <v>195</v>
      </c>
      <c r="D186">
        <v>1</v>
      </c>
      <c r="M186" s="11" t="s">
        <v>486</v>
      </c>
    </row>
    <row r="187" spans="1:13" x14ac:dyDescent="0.3">
      <c r="A187" t="s">
        <v>196</v>
      </c>
      <c r="C187" t="s">
        <v>407</v>
      </c>
      <c r="F187" t="s">
        <v>406</v>
      </c>
      <c r="M187" s="11" t="s">
        <v>484</v>
      </c>
    </row>
    <row r="188" spans="1:13" x14ac:dyDescent="0.3">
      <c r="A188" t="s">
        <v>197</v>
      </c>
      <c r="H188" t="s">
        <v>28</v>
      </c>
      <c r="M188" s="11" t="s">
        <v>485</v>
      </c>
    </row>
    <row r="189" spans="1:13" x14ac:dyDescent="0.3">
      <c r="A189" t="s">
        <v>198</v>
      </c>
      <c r="B189">
        <v>1</v>
      </c>
      <c r="M189" s="11" t="s">
        <v>486</v>
      </c>
    </row>
    <row r="190" spans="1:13" x14ac:dyDescent="0.3">
      <c r="A190" t="s">
        <v>199</v>
      </c>
      <c r="H190" t="s">
        <v>28</v>
      </c>
      <c r="M190" s="11" t="s">
        <v>485</v>
      </c>
    </row>
    <row r="191" spans="1:13" x14ac:dyDescent="0.3">
      <c r="A191" t="s">
        <v>200</v>
      </c>
      <c r="H191" t="s">
        <v>28</v>
      </c>
      <c r="M191" s="11" t="s">
        <v>31</v>
      </c>
    </row>
    <row r="192" spans="1:13" x14ac:dyDescent="0.3">
      <c r="A192" t="s">
        <v>201</v>
      </c>
      <c r="B192" t="s">
        <v>407</v>
      </c>
      <c r="I192" s="1" t="s">
        <v>31</v>
      </c>
      <c r="M192" s="11" t="s">
        <v>485</v>
      </c>
    </row>
    <row r="193" spans="1:13" x14ac:dyDescent="0.3">
      <c r="A193" t="s">
        <v>202</v>
      </c>
      <c r="E193">
        <v>2</v>
      </c>
      <c r="F193" s="2" t="s">
        <v>499</v>
      </c>
      <c r="H193" s="2"/>
      <c r="M193" s="11" t="s">
        <v>486</v>
      </c>
    </row>
    <row r="194" spans="1:13" x14ac:dyDescent="0.3">
      <c r="A194" t="s">
        <v>203</v>
      </c>
      <c r="B194" t="s">
        <v>407</v>
      </c>
      <c r="E194" s="3" t="s">
        <v>406</v>
      </c>
      <c r="F194" s="2" t="s">
        <v>496</v>
      </c>
      <c r="H194" s="2"/>
      <c r="M194" s="11" t="s">
        <v>485</v>
      </c>
    </row>
    <row r="195" spans="1:13" x14ac:dyDescent="0.3">
      <c r="A195" t="s">
        <v>204</v>
      </c>
      <c r="D195">
        <v>2</v>
      </c>
      <c r="E195" s="2" t="s">
        <v>499</v>
      </c>
      <c r="F195" s="2" t="s">
        <v>499</v>
      </c>
      <c r="G195" s="2" t="s">
        <v>407</v>
      </c>
      <c r="M195" s="11" t="s">
        <v>484</v>
      </c>
    </row>
    <row r="196" spans="1:13" x14ac:dyDescent="0.3">
      <c r="A196" t="s">
        <v>205</v>
      </c>
      <c r="C196" t="s">
        <v>407</v>
      </c>
      <c r="D196" s="2" t="s">
        <v>496</v>
      </c>
      <c r="F196" s="2" t="s">
        <v>498</v>
      </c>
      <c r="H196" s="2"/>
      <c r="I196" s="1" t="s">
        <v>31</v>
      </c>
      <c r="M196" s="11" t="s">
        <v>485</v>
      </c>
    </row>
    <row r="197" spans="1:13" x14ac:dyDescent="0.3">
      <c r="A197" t="s">
        <v>206</v>
      </c>
      <c r="C197" t="s">
        <v>407</v>
      </c>
      <c r="D197" t="s">
        <v>406</v>
      </c>
      <c r="E197" t="s">
        <v>406</v>
      </c>
      <c r="F197" t="s">
        <v>406</v>
      </c>
      <c r="G197" t="s">
        <v>407</v>
      </c>
      <c r="M197" s="11" t="s">
        <v>485</v>
      </c>
    </row>
    <row r="198" spans="1:13" x14ac:dyDescent="0.3">
      <c r="A198" t="s">
        <v>207</v>
      </c>
      <c r="F198">
        <v>1</v>
      </c>
      <c r="M198" s="11" t="s">
        <v>486</v>
      </c>
    </row>
    <row r="199" spans="1:13" x14ac:dyDescent="0.3">
      <c r="A199" t="s">
        <v>208</v>
      </c>
      <c r="D199">
        <v>2</v>
      </c>
      <c r="E199" s="2" t="s">
        <v>499</v>
      </c>
      <c r="F199" s="2" t="s">
        <v>499</v>
      </c>
      <c r="M199" s="11" t="s">
        <v>484</v>
      </c>
    </row>
    <row r="200" spans="1:13" x14ac:dyDescent="0.3">
      <c r="A200" t="s">
        <v>209</v>
      </c>
      <c r="H200" t="s">
        <v>28</v>
      </c>
      <c r="M200" s="11" t="s">
        <v>31</v>
      </c>
    </row>
    <row r="201" spans="1:13" x14ac:dyDescent="0.3">
      <c r="A201" t="s">
        <v>210</v>
      </c>
      <c r="D201" t="s">
        <v>407</v>
      </c>
      <c r="E201" s="2" t="s">
        <v>496</v>
      </c>
      <c r="F201" s="2" t="s">
        <v>496</v>
      </c>
      <c r="H201" s="2"/>
      <c r="I201" s="1" t="s">
        <v>31</v>
      </c>
      <c r="M201" s="11" t="s">
        <v>484</v>
      </c>
    </row>
    <row r="202" spans="1:13" x14ac:dyDescent="0.3">
      <c r="A202" t="s">
        <v>211</v>
      </c>
      <c r="H202" t="s">
        <v>28</v>
      </c>
      <c r="M202" s="11" t="s">
        <v>485</v>
      </c>
    </row>
    <row r="203" spans="1:13" x14ac:dyDescent="0.3">
      <c r="A203" t="s">
        <v>212</v>
      </c>
      <c r="C203">
        <v>1</v>
      </c>
      <c r="D203" s="12" t="s">
        <v>497</v>
      </c>
      <c r="M203" s="11" t="s">
        <v>484</v>
      </c>
    </row>
    <row r="204" spans="1:13" x14ac:dyDescent="0.3">
      <c r="A204" t="s">
        <v>213</v>
      </c>
      <c r="C204" t="s">
        <v>407</v>
      </c>
      <c r="D204" s="2" t="s">
        <v>498</v>
      </c>
      <c r="E204" s="2" t="s">
        <v>498</v>
      </c>
      <c r="F204" s="2" t="s">
        <v>498</v>
      </c>
      <c r="G204" s="2" t="s">
        <v>407</v>
      </c>
      <c r="I204" s="1" t="s">
        <v>31</v>
      </c>
      <c r="M204" s="11" t="s">
        <v>484</v>
      </c>
    </row>
    <row r="205" spans="1:13" x14ac:dyDescent="0.3">
      <c r="A205" t="s">
        <v>214</v>
      </c>
      <c r="C205">
        <v>2</v>
      </c>
      <c r="E205" s="2" t="s">
        <v>499</v>
      </c>
      <c r="M205" s="11" t="s">
        <v>484</v>
      </c>
    </row>
    <row r="206" spans="1:13" x14ac:dyDescent="0.3">
      <c r="A206" t="s">
        <v>215</v>
      </c>
      <c r="D206">
        <v>2</v>
      </c>
      <c r="E206" s="2" t="s">
        <v>499</v>
      </c>
      <c r="F206" s="2" t="s">
        <v>499</v>
      </c>
      <c r="M206" s="11" t="s">
        <v>484</v>
      </c>
    </row>
    <row r="207" spans="1:13" x14ac:dyDescent="0.3">
      <c r="A207" t="s">
        <v>216</v>
      </c>
      <c r="D207">
        <v>1</v>
      </c>
      <c r="E207" s="2" t="s">
        <v>499</v>
      </c>
      <c r="F207" s="2" t="s">
        <v>497</v>
      </c>
      <c r="G207" s="6"/>
      <c r="H207" s="2"/>
      <c r="M207" s="11" t="s">
        <v>486</v>
      </c>
    </row>
    <row r="208" spans="1:13" x14ac:dyDescent="0.3">
      <c r="A208" t="s">
        <v>217</v>
      </c>
      <c r="B208" t="s">
        <v>407</v>
      </c>
      <c r="C208" t="s">
        <v>407</v>
      </c>
      <c r="E208" t="s">
        <v>406</v>
      </c>
      <c r="F208" t="s">
        <v>406</v>
      </c>
      <c r="G208" t="s">
        <v>407</v>
      </c>
      <c r="J208" t="s">
        <v>411</v>
      </c>
      <c r="M208" s="11" t="s">
        <v>486</v>
      </c>
    </row>
    <row r="209" spans="1:13" x14ac:dyDescent="0.3">
      <c r="A209" t="s">
        <v>218</v>
      </c>
      <c r="H209" t="s">
        <v>28</v>
      </c>
      <c r="M209" s="11" t="s">
        <v>485</v>
      </c>
    </row>
    <row r="210" spans="1:13" x14ac:dyDescent="0.3">
      <c r="A210" t="s">
        <v>219</v>
      </c>
      <c r="B210" t="s">
        <v>407</v>
      </c>
      <c r="C210" t="s">
        <v>407</v>
      </c>
      <c r="D210" s="2" t="s">
        <v>498</v>
      </c>
      <c r="H210" s="2"/>
      <c r="M210" s="11" t="s">
        <v>484</v>
      </c>
    </row>
    <row r="211" spans="1:13" x14ac:dyDescent="0.3">
      <c r="A211" t="s">
        <v>220</v>
      </c>
      <c r="B211">
        <v>1</v>
      </c>
      <c r="D211" s="2" t="s">
        <v>497</v>
      </c>
      <c r="E211" s="2" t="s">
        <v>497</v>
      </c>
      <c r="F211" s="2" t="s">
        <v>497</v>
      </c>
      <c r="G211" s="2" t="s">
        <v>407</v>
      </c>
      <c r="H211" s="2"/>
      <c r="M211" s="11" t="s">
        <v>484</v>
      </c>
    </row>
    <row r="212" spans="1:13" x14ac:dyDescent="0.3">
      <c r="A212" t="s">
        <v>221</v>
      </c>
      <c r="C212" t="s">
        <v>407</v>
      </c>
      <c r="I212" s="1" t="s">
        <v>31</v>
      </c>
      <c r="M212" s="11" t="s">
        <v>486</v>
      </c>
    </row>
    <row r="213" spans="1:13" x14ac:dyDescent="0.3">
      <c r="A213" t="s">
        <v>222</v>
      </c>
      <c r="B213">
        <v>1</v>
      </c>
      <c r="M213" s="11" t="s">
        <v>31</v>
      </c>
    </row>
    <row r="214" spans="1:13" x14ac:dyDescent="0.3">
      <c r="A214" t="s">
        <v>223</v>
      </c>
      <c r="H214" t="s">
        <v>28</v>
      </c>
      <c r="M214" s="11" t="s">
        <v>486</v>
      </c>
    </row>
    <row r="215" spans="1:13" x14ac:dyDescent="0.3">
      <c r="A215" t="s">
        <v>224</v>
      </c>
      <c r="D215">
        <v>1</v>
      </c>
      <c r="M215" s="11" t="s">
        <v>484</v>
      </c>
    </row>
    <row r="216" spans="1:13" x14ac:dyDescent="0.3">
      <c r="A216" t="s">
        <v>225</v>
      </c>
      <c r="B216" t="s">
        <v>407</v>
      </c>
      <c r="I216" s="1" t="s">
        <v>31</v>
      </c>
      <c r="M216" s="11" t="s">
        <v>485</v>
      </c>
    </row>
    <row r="217" spans="1:13" x14ac:dyDescent="0.3">
      <c r="A217" t="s">
        <v>226</v>
      </c>
      <c r="D217">
        <v>1</v>
      </c>
      <c r="M217" s="11" t="s">
        <v>486</v>
      </c>
    </row>
    <row r="218" spans="1:13" x14ac:dyDescent="0.3">
      <c r="A218" t="s">
        <v>227</v>
      </c>
      <c r="D218">
        <v>1</v>
      </c>
      <c r="M218" s="11" t="s">
        <v>484</v>
      </c>
    </row>
    <row r="219" spans="1:13" x14ac:dyDescent="0.3">
      <c r="A219" t="s">
        <v>228</v>
      </c>
      <c r="C219">
        <v>1</v>
      </c>
      <c r="M219" s="11" t="s">
        <v>484</v>
      </c>
    </row>
    <row r="220" spans="1:13" x14ac:dyDescent="0.3">
      <c r="A220" t="s">
        <v>229</v>
      </c>
      <c r="D220">
        <v>1</v>
      </c>
      <c r="M220" s="11" t="s">
        <v>484</v>
      </c>
    </row>
    <row r="221" spans="1:13" x14ac:dyDescent="0.3">
      <c r="A221" t="s">
        <v>230</v>
      </c>
      <c r="D221">
        <v>1</v>
      </c>
      <c r="M221" s="11" t="s">
        <v>31</v>
      </c>
    </row>
    <row r="222" spans="1:13" x14ac:dyDescent="0.3">
      <c r="A222" t="s">
        <v>231</v>
      </c>
      <c r="C222" t="s">
        <v>407</v>
      </c>
      <c r="D222" s="2" t="s">
        <v>498</v>
      </c>
      <c r="I222" s="1" t="s">
        <v>31</v>
      </c>
      <c r="M222" s="11" t="s">
        <v>31</v>
      </c>
    </row>
    <row r="223" spans="1:13" x14ac:dyDescent="0.3">
      <c r="A223" t="s">
        <v>232</v>
      </c>
      <c r="B223" t="s">
        <v>407</v>
      </c>
      <c r="E223" t="s">
        <v>407</v>
      </c>
      <c r="I223" s="1" t="s">
        <v>31</v>
      </c>
      <c r="M223" s="11" t="s">
        <v>31</v>
      </c>
    </row>
    <row r="224" spans="1:13" x14ac:dyDescent="0.3">
      <c r="A224" t="s">
        <v>233</v>
      </c>
      <c r="H224" t="s">
        <v>28</v>
      </c>
      <c r="M224" s="11" t="s">
        <v>485</v>
      </c>
    </row>
    <row r="225" spans="1:13" x14ac:dyDescent="0.3">
      <c r="A225" t="s">
        <v>234</v>
      </c>
      <c r="F225" t="s">
        <v>406</v>
      </c>
      <c r="H225" s="2"/>
      <c r="I225" s="1" t="s">
        <v>31</v>
      </c>
      <c r="M225" s="11" t="s">
        <v>485</v>
      </c>
    </row>
    <row r="226" spans="1:13" x14ac:dyDescent="0.3">
      <c r="A226" t="s">
        <v>235</v>
      </c>
      <c r="H226" t="s">
        <v>28</v>
      </c>
      <c r="M226" s="11" t="s">
        <v>31</v>
      </c>
    </row>
    <row r="227" spans="1:13" x14ac:dyDescent="0.3">
      <c r="A227" t="s">
        <v>236</v>
      </c>
      <c r="B227">
        <v>1</v>
      </c>
      <c r="M227" s="11" t="s">
        <v>484</v>
      </c>
    </row>
    <row r="228" spans="1:13" x14ac:dyDescent="0.3">
      <c r="A228" t="s">
        <v>237</v>
      </c>
      <c r="H228" t="s">
        <v>28</v>
      </c>
      <c r="J228" t="s">
        <v>410</v>
      </c>
      <c r="M228" s="11" t="s">
        <v>484</v>
      </c>
    </row>
    <row r="229" spans="1:13" x14ac:dyDescent="0.3">
      <c r="A229" s="4" t="s">
        <v>238</v>
      </c>
      <c r="E229">
        <v>2</v>
      </c>
      <c r="F229" s="2" t="s">
        <v>499</v>
      </c>
      <c r="M229" s="11" t="s">
        <v>486</v>
      </c>
    </row>
    <row r="230" spans="1:13" x14ac:dyDescent="0.3">
      <c r="A230" t="s">
        <v>239</v>
      </c>
      <c r="D230">
        <v>1</v>
      </c>
      <c r="E230" s="2" t="s">
        <v>497</v>
      </c>
      <c r="F230" s="2" t="s">
        <v>497</v>
      </c>
      <c r="G230" s="2">
        <v>1</v>
      </c>
      <c r="M230" s="11" t="s">
        <v>486</v>
      </c>
    </row>
    <row r="231" spans="1:13" x14ac:dyDescent="0.3">
      <c r="A231" t="s">
        <v>240</v>
      </c>
      <c r="B231" t="s">
        <v>407</v>
      </c>
      <c r="D231" t="s">
        <v>407</v>
      </c>
      <c r="G231" t="s">
        <v>407</v>
      </c>
      <c r="M231" s="11" t="s">
        <v>31</v>
      </c>
    </row>
    <row r="232" spans="1:13" x14ac:dyDescent="0.3">
      <c r="A232" s="2" t="s">
        <v>241</v>
      </c>
      <c r="B232" t="s">
        <v>407</v>
      </c>
      <c r="C232" t="s">
        <v>407</v>
      </c>
      <c r="M232" s="11" t="s">
        <v>31</v>
      </c>
    </row>
    <row r="233" spans="1:13" x14ac:dyDescent="0.3">
      <c r="A233" t="s">
        <v>242</v>
      </c>
      <c r="B233">
        <v>1</v>
      </c>
      <c r="M233" s="11" t="s">
        <v>485</v>
      </c>
    </row>
    <row r="234" spans="1:13" x14ac:dyDescent="0.3">
      <c r="A234" t="s">
        <v>243</v>
      </c>
      <c r="B234" t="s">
        <v>407</v>
      </c>
      <c r="G234" t="s">
        <v>406</v>
      </c>
      <c r="M234" s="11" t="s">
        <v>485</v>
      </c>
    </row>
    <row r="235" spans="1:13" x14ac:dyDescent="0.3">
      <c r="A235" t="s">
        <v>244</v>
      </c>
      <c r="F235">
        <v>2</v>
      </c>
      <c r="M235" s="11" t="s">
        <v>486</v>
      </c>
    </row>
    <row r="236" spans="1:13" x14ac:dyDescent="0.3">
      <c r="A236" t="s">
        <v>245</v>
      </c>
      <c r="E236">
        <v>2</v>
      </c>
      <c r="M236" s="11" t="s">
        <v>484</v>
      </c>
    </row>
    <row r="237" spans="1:13" x14ac:dyDescent="0.3">
      <c r="A237" t="s">
        <v>246</v>
      </c>
      <c r="B237">
        <v>1</v>
      </c>
      <c r="M237" s="11" t="s">
        <v>485</v>
      </c>
    </row>
    <row r="238" spans="1:13" x14ac:dyDescent="0.3">
      <c r="A238" t="s">
        <v>247</v>
      </c>
      <c r="H238" t="s">
        <v>28</v>
      </c>
      <c r="M238" s="11" t="s">
        <v>485</v>
      </c>
    </row>
    <row r="239" spans="1:13" x14ac:dyDescent="0.3">
      <c r="A239" t="s">
        <v>248</v>
      </c>
      <c r="B239" t="s">
        <v>407</v>
      </c>
      <c r="F239" t="s">
        <v>406</v>
      </c>
      <c r="I239" s="1" t="s">
        <v>31</v>
      </c>
      <c r="M239" s="11" t="s">
        <v>485</v>
      </c>
    </row>
    <row r="240" spans="1:13" x14ac:dyDescent="0.3">
      <c r="A240" t="s">
        <v>249</v>
      </c>
      <c r="D240">
        <v>1</v>
      </c>
      <c r="M240" s="11" t="s">
        <v>484</v>
      </c>
    </row>
    <row r="241" spans="1:13" x14ac:dyDescent="0.3">
      <c r="A241" t="s">
        <v>250</v>
      </c>
      <c r="F241" t="s">
        <v>406</v>
      </c>
      <c r="I241" s="1" t="s">
        <v>31</v>
      </c>
      <c r="M241" s="11" t="s">
        <v>31</v>
      </c>
    </row>
    <row r="242" spans="1:13" x14ac:dyDescent="0.3">
      <c r="A242" t="s">
        <v>251</v>
      </c>
      <c r="H242" t="s">
        <v>28</v>
      </c>
      <c r="M242" s="11" t="s">
        <v>485</v>
      </c>
    </row>
    <row r="243" spans="1:13" x14ac:dyDescent="0.3">
      <c r="A243" t="s">
        <v>252</v>
      </c>
      <c r="B243" t="s">
        <v>407</v>
      </c>
      <c r="C243" s="2" t="s">
        <v>496</v>
      </c>
      <c r="D243" s="2" t="s">
        <v>496</v>
      </c>
      <c r="E243" s="2" t="s">
        <v>496</v>
      </c>
      <c r="F243" s="2" t="s">
        <v>496</v>
      </c>
      <c r="I243" s="1" t="s">
        <v>31</v>
      </c>
      <c r="M243" s="11" t="s">
        <v>31</v>
      </c>
    </row>
    <row r="244" spans="1:13" x14ac:dyDescent="0.3">
      <c r="A244" t="s">
        <v>253</v>
      </c>
      <c r="H244" t="s">
        <v>28</v>
      </c>
      <c r="M244" s="11" t="s">
        <v>485</v>
      </c>
    </row>
    <row r="245" spans="1:13" x14ac:dyDescent="0.3">
      <c r="A245" t="s">
        <v>254</v>
      </c>
      <c r="H245" t="s">
        <v>28</v>
      </c>
      <c r="M245" s="11" t="s">
        <v>485</v>
      </c>
    </row>
    <row r="246" spans="1:13" x14ac:dyDescent="0.3">
      <c r="A246" t="s">
        <v>255</v>
      </c>
      <c r="H246" t="s">
        <v>28</v>
      </c>
      <c r="M246" s="11" t="s">
        <v>485</v>
      </c>
    </row>
    <row r="247" spans="1:13" x14ac:dyDescent="0.3">
      <c r="A247" t="s">
        <v>256</v>
      </c>
      <c r="B247">
        <v>1</v>
      </c>
      <c r="M247" s="11" t="s">
        <v>486</v>
      </c>
    </row>
    <row r="248" spans="1:13" x14ac:dyDescent="0.3">
      <c r="A248" t="s">
        <v>257</v>
      </c>
      <c r="H248" t="s">
        <v>28</v>
      </c>
      <c r="M248" s="11" t="s">
        <v>485</v>
      </c>
    </row>
    <row r="249" spans="1:13" x14ac:dyDescent="0.3">
      <c r="A249" t="s">
        <v>258</v>
      </c>
      <c r="C249" t="s">
        <v>407</v>
      </c>
      <c r="D249" t="s">
        <v>407</v>
      </c>
      <c r="M249" s="11" t="s">
        <v>486</v>
      </c>
    </row>
    <row r="250" spans="1:13" x14ac:dyDescent="0.3">
      <c r="A250" t="s">
        <v>259</v>
      </c>
      <c r="G250" t="s">
        <v>407</v>
      </c>
      <c r="I250" s="1" t="s">
        <v>31</v>
      </c>
      <c r="M250" s="11" t="s">
        <v>486</v>
      </c>
    </row>
    <row r="251" spans="1:13" x14ac:dyDescent="0.3">
      <c r="A251" t="s">
        <v>260</v>
      </c>
      <c r="C251">
        <v>1</v>
      </c>
      <c r="M251" s="11" t="s">
        <v>485</v>
      </c>
    </row>
    <row r="252" spans="1:13" x14ac:dyDescent="0.3">
      <c r="A252" t="s">
        <v>261</v>
      </c>
      <c r="B252">
        <v>1</v>
      </c>
      <c r="M252" s="11" t="s">
        <v>485</v>
      </c>
    </row>
    <row r="253" spans="1:13" x14ac:dyDescent="0.3">
      <c r="A253" t="s">
        <v>262</v>
      </c>
      <c r="H253" t="s">
        <v>28</v>
      </c>
      <c r="M253" s="11" t="s">
        <v>31</v>
      </c>
    </row>
    <row r="254" spans="1:13" x14ac:dyDescent="0.3">
      <c r="A254" s="1" t="s">
        <v>263</v>
      </c>
      <c r="H254" t="s">
        <v>28</v>
      </c>
      <c r="M254" s="11" t="s">
        <v>484</v>
      </c>
    </row>
    <row r="255" spans="1:13" x14ac:dyDescent="0.3">
      <c r="A255" s="3" t="s">
        <v>264</v>
      </c>
      <c r="B255">
        <v>1</v>
      </c>
      <c r="G255" s="2">
        <v>1</v>
      </c>
      <c r="M255" s="11" t="s">
        <v>484</v>
      </c>
    </row>
    <row r="256" spans="1:13" x14ac:dyDescent="0.3">
      <c r="A256" t="s">
        <v>265</v>
      </c>
      <c r="C256" t="s">
        <v>406</v>
      </c>
      <c r="F256" s="2" t="s">
        <v>496</v>
      </c>
      <c r="I256" s="1" t="s">
        <v>31</v>
      </c>
      <c r="M256" s="11" t="s">
        <v>31</v>
      </c>
    </row>
    <row r="257" spans="1:13" x14ac:dyDescent="0.3">
      <c r="A257" t="s">
        <v>266</v>
      </c>
      <c r="E257">
        <v>2</v>
      </c>
      <c r="F257" s="2" t="s">
        <v>499</v>
      </c>
      <c r="M257" s="11" t="s">
        <v>31</v>
      </c>
    </row>
    <row r="258" spans="1:13" x14ac:dyDescent="0.3">
      <c r="A258" t="s">
        <v>267</v>
      </c>
      <c r="C258">
        <v>1</v>
      </c>
      <c r="M258" s="11" t="s">
        <v>484</v>
      </c>
    </row>
    <row r="259" spans="1:13" x14ac:dyDescent="0.3">
      <c r="A259" t="s">
        <v>268</v>
      </c>
      <c r="D259">
        <v>1</v>
      </c>
      <c r="M259" s="11" t="s">
        <v>484</v>
      </c>
    </row>
    <row r="260" spans="1:13" x14ac:dyDescent="0.3">
      <c r="A260" t="s">
        <v>269</v>
      </c>
      <c r="D260">
        <v>1</v>
      </c>
      <c r="G260" s="2">
        <v>2</v>
      </c>
      <c r="M260" s="11" t="s">
        <v>486</v>
      </c>
    </row>
    <row r="261" spans="1:13" x14ac:dyDescent="0.3">
      <c r="A261" t="s">
        <v>270</v>
      </c>
      <c r="H261" t="s">
        <v>28</v>
      </c>
      <c r="M261" s="11" t="s">
        <v>485</v>
      </c>
    </row>
    <row r="262" spans="1:13" x14ac:dyDescent="0.3">
      <c r="A262" t="s">
        <v>271</v>
      </c>
      <c r="H262" t="s">
        <v>28</v>
      </c>
      <c r="M262" s="11" t="s">
        <v>485</v>
      </c>
    </row>
    <row r="263" spans="1:13" x14ac:dyDescent="0.3">
      <c r="A263" t="s">
        <v>272</v>
      </c>
      <c r="B263">
        <v>1</v>
      </c>
      <c r="M263" s="11" t="s">
        <v>485</v>
      </c>
    </row>
    <row r="264" spans="1:13" x14ac:dyDescent="0.3">
      <c r="A264" t="s">
        <v>273</v>
      </c>
      <c r="H264" t="s">
        <v>28</v>
      </c>
      <c r="M264" s="11" t="s">
        <v>484</v>
      </c>
    </row>
    <row r="265" spans="1:13" x14ac:dyDescent="0.3">
      <c r="A265" t="s">
        <v>274</v>
      </c>
      <c r="H265" t="s">
        <v>28</v>
      </c>
      <c r="M265" s="11" t="s">
        <v>31</v>
      </c>
    </row>
    <row r="266" spans="1:13" x14ac:dyDescent="0.3">
      <c r="A266" t="s">
        <v>275</v>
      </c>
      <c r="C266">
        <v>1</v>
      </c>
      <c r="D266" s="2" t="s">
        <v>497</v>
      </c>
      <c r="E266" s="2" t="s">
        <v>497</v>
      </c>
      <c r="F266" s="2" t="s">
        <v>497</v>
      </c>
      <c r="M266" s="11" t="s">
        <v>486</v>
      </c>
    </row>
    <row r="267" spans="1:13" x14ac:dyDescent="0.3">
      <c r="A267" t="s">
        <v>276</v>
      </c>
      <c r="H267" t="s">
        <v>28</v>
      </c>
      <c r="M267" s="11" t="s">
        <v>31</v>
      </c>
    </row>
    <row r="268" spans="1:13" x14ac:dyDescent="0.3">
      <c r="A268" t="s">
        <v>277</v>
      </c>
      <c r="D268">
        <v>1</v>
      </c>
      <c r="M268" s="11" t="s">
        <v>486</v>
      </c>
    </row>
    <row r="269" spans="1:13" x14ac:dyDescent="0.3">
      <c r="A269" s="2" t="s">
        <v>278</v>
      </c>
      <c r="B269" t="s">
        <v>407</v>
      </c>
      <c r="D269" t="s">
        <v>406</v>
      </c>
      <c r="M269" s="11" t="s">
        <v>31</v>
      </c>
    </row>
    <row r="270" spans="1:13" x14ac:dyDescent="0.3">
      <c r="A270" t="s">
        <v>279</v>
      </c>
      <c r="H270" t="s">
        <v>28</v>
      </c>
      <c r="M270" s="11" t="s">
        <v>485</v>
      </c>
    </row>
    <row r="271" spans="1:13" x14ac:dyDescent="0.3">
      <c r="A271" t="s">
        <v>280</v>
      </c>
      <c r="B271">
        <v>1</v>
      </c>
      <c r="C271" s="2" t="s">
        <v>497</v>
      </c>
      <c r="G271" s="2">
        <v>1</v>
      </c>
      <c r="M271" s="11" t="s">
        <v>486</v>
      </c>
    </row>
    <row r="272" spans="1:13" x14ac:dyDescent="0.3">
      <c r="A272" t="s">
        <v>281</v>
      </c>
      <c r="D272" t="s">
        <v>407</v>
      </c>
      <c r="I272" s="1" t="s">
        <v>31</v>
      </c>
      <c r="M272" s="11" t="s">
        <v>485</v>
      </c>
    </row>
    <row r="273" spans="1:13" x14ac:dyDescent="0.3">
      <c r="A273" t="s">
        <v>282</v>
      </c>
      <c r="D273" t="s">
        <v>406</v>
      </c>
      <c r="E273" s="2" t="s">
        <v>496</v>
      </c>
      <c r="F273" t="s">
        <v>406</v>
      </c>
      <c r="G273" t="s">
        <v>407</v>
      </c>
      <c r="M273" s="11" t="s">
        <v>485</v>
      </c>
    </row>
    <row r="274" spans="1:13" x14ac:dyDescent="0.3">
      <c r="A274" t="s">
        <v>283</v>
      </c>
      <c r="B274">
        <v>1</v>
      </c>
      <c r="M274" s="11" t="s">
        <v>484</v>
      </c>
    </row>
    <row r="275" spans="1:13" x14ac:dyDescent="0.3">
      <c r="A275" t="s">
        <v>284</v>
      </c>
      <c r="B275">
        <v>1</v>
      </c>
      <c r="M275" s="11" t="s">
        <v>484</v>
      </c>
    </row>
    <row r="276" spans="1:13" x14ac:dyDescent="0.3">
      <c r="A276" t="s">
        <v>285</v>
      </c>
      <c r="H276" t="s">
        <v>28</v>
      </c>
      <c r="M276" s="11" t="s">
        <v>485</v>
      </c>
    </row>
    <row r="277" spans="1:13" x14ac:dyDescent="0.3">
      <c r="A277" t="s">
        <v>286</v>
      </c>
      <c r="B277" t="s">
        <v>407</v>
      </c>
      <c r="I277" s="1" t="s">
        <v>31</v>
      </c>
      <c r="M277" s="11" t="s">
        <v>31</v>
      </c>
    </row>
    <row r="278" spans="1:13" x14ac:dyDescent="0.3">
      <c r="A278" t="s">
        <v>287</v>
      </c>
      <c r="D278">
        <v>1</v>
      </c>
      <c r="M278" s="11" t="s">
        <v>486</v>
      </c>
    </row>
    <row r="279" spans="1:13" x14ac:dyDescent="0.3">
      <c r="A279" t="s">
        <v>288</v>
      </c>
      <c r="H279" t="s">
        <v>28</v>
      </c>
      <c r="M279" s="11" t="s">
        <v>485</v>
      </c>
    </row>
    <row r="280" spans="1:13" x14ac:dyDescent="0.3">
      <c r="A280" t="s">
        <v>289</v>
      </c>
      <c r="H280" t="s">
        <v>28</v>
      </c>
      <c r="M280" s="11" t="s">
        <v>485</v>
      </c>
    </row>
    <row r="281" spans="1:13" x14ac:dyDescent="0.3">
      <c r="A281" t="s">
        <v>290</v>
      </c>
      <c r="B281" t="s">
        <v>407</v>
      </c>
      <c r="C281" t="s">
        <v>407</v>
      </c>
      <c r="M281" s="11" t="s">
        <v>31</v>
      </c>
    </row>
    <row r="282" spans="1:13" x14ac:dyDescent="0.3">
      <c r="A282" t="s">
        <v>291</v>
      </c>
      <c r="B282">
        <v>1</v>
      </c>
      <c r="G282" s="2">
        <v>1</v>
      </c>
      <c r="M282" s="11" t="s">
        <v>484</v>
      </c>
    </row>
    <row r="283" spans="1:13" x14ac:dyDescent="0.3">
      <c r="A283" t="s">
        <v>292</v>
      </c>
      <c r="B283">
        <v>1</v>
      </c>
      <c r="M283" s="11" t="s">
        <v>484</v>
      </c>
    </row>
    <row r="284" spans="1:13" x14ac:dyDescent="0.3">
      <c r="A284" t="s">
        <v>293</v>
      </c>
      <c r="C284">
        <v>1</v>
      </c>
      <c r="M284" s="11" t="s">
        <v>486</v>
      </c>
    </row>
    <row r="285" spans="1:13" x14ac:dyDescent="0.3">
      <c r="A285" t="s">
        <v>294</v>
      </c>
      <c r="B285" t="s">
        <v>407</v>
      </c>
      <c r="I285" s="1" t="s">
        <v>31</v>
      </c>
      <c r="M285" s="11" t="s">
        <v>31</v>
      </c>
    </row>
    <row r="286" spans="1:13" x14ac:dyDescent="0.3">
      <c r="A286" t="s">
        <v>295</v>
      </c>
      <c r="F286">
        <v>1</v>
      </c>
      <c r="G286" s="2" t="s">
        <v>407</v>
      </c>
      <c r="M286" s="11" t="s">
        <v>484</v>
      </c>
    </row>
    <row r="287" spans="1:13" x14ac:dyDescent="0.3">
      <c r="A287" t="s">
        <v>296</v>
      </c>
      <c r="E287" t="s">
        <v>407</v>
      </c>
      <c r="I287" s="1" t="s">
        <v>31</v>
      </c>
      <c r="M287" s="11" t="s">
        <v>31</v>
      </c>
    </row>
    <row r="288" spans="1:13" x14ac:dyDescent="0.3">
      <c r="A288" t="s">
        <v>297</v>
      </c>
      <c r="D288">
        <v>1</v>
      </c>
      <c r="M288" s="11" t="s">
        <v>484</v>
      </c>
    </row>
    <row r="289" spans="1:13" x14ac:dyDescent="0.3">
      <c r="A289" t="s">
        <v>298</v>
      </c>
      <c r="B289" t="s">
        <v>407</v>
      </c>
      <c r="C289" s="3" t="s">
        <v>407</v>
      </c>
      <c r="D289" s="2" t="s">
        <v>496</v>
      </c>
      <c r="E289" s="2" t="s">
        <v>496</v>
      </c>
      <c r="F289" s="2" t="s">
        <v>496</v>
      </c>
      <c r="I289" s="1" t="s">
        <v>31</v>
      </c>
      <c r="M289" s="11" t="s">
        <v>31</v>
      </c>
    </row>
    <row r="290" spans="1:13" x14ac:dyDescent="0.3">
      <c r="A290" t="s">
        <v>299</v>
      </c>
      <c r="B290">
        <v>1</v>
      </c>
      <c r="M290" s="11" t="s">
        <v>484</v>
      </c>
    </row>
    <row r="291" spans="1:13" x14ac:dyDescent="0.3">
      <c r="A291" t="s">
        <v>300</v>
      </c>
      <c r="B291" t="s">
        <v>407</v>
      </c>
      <c r="D291" t="s">
        <v>407</v>
      </c>
      <c r="F291" s="2" t="s">
        <v>498</v>
      </c>
      <c r="I291" s="1" t="s">
        <v>31</v>
      </c>
      <c r="M291" s="11" t="s">
        <v>485</v>
      </c>
    </row>
    <row r="292" spans="1:13" x14ac:dyDescent="0.3">
      <c r="A292" t="s">
        <v>301</v>
      </c>
      <c r="D292">
        <v>1</v>
      </c>
      <c r="M292" s="11" t="s">
        <v>485</v>
      </c>
    </row>
    <row r="293" spans="1:13" x14ac:dyDescent="0.3">
      <c r="A293" t="s">
        <v>302</v>
      </c>
      <c r="D293" t="s">
        <v>407</v>
      </c>
      <c r="I293" s="1" t="s">
        <v>31</v>
      </c>
      <c r="M293" s="11" t="s">
        <v>31</v>
      </c>
    </row>
    <row r="294" spans="1:13" x14ac:dyDescent="0.3">
      <c r="A294" t="s">
        <v>303</v>
      </c>
      <c r="B294">
        <v>1</v>
      </c>
      <c r="M294" s="11" t="s">
        <v>31</v>
      </c>
    </row>
    <row r="295" spans="1:13" x14ac:dyDescent="0.3">
      <c r="A295" t="s">
        <v>304</v>
      </c>
      <c r="C295">
        <v>1</v>
      </c>
      <c r="M295" s="11" t="s">
        <v>486</v>
      </c>
    </row>
    <row r="296" spans="1:13" x14ac:dyDescent="0.3">
      <c r="A296" t="s">
        <v>305</v>
      </c>
      <c r="F296">
        <v>1</v>
      </c>
      <c r="M296" s="11" t="s">
        <v>484</v>
      </c>
    </row>
    <row r="297" spans="1:13" x14ac:dyDescent="0.3">
      <c r="A297" t="s">
        <v>306</v>
      </c>
      <c r="C297">
        <v>1</v>
      </c>
      <c r="M297" s="11" t="s">
        <v>484</v>
      </c>
    </row>
    <row r="298" spans="1:13" x14ac:dyDescent="0.3">
      <c r="A298" t="s">
        <v>307</v>
      </c>
      <c r="D298" t="s">
        <v>407</v>
      </c>
      <c r="I298" s="1" t="s">
        <v>31</v>
      </c>
      <c r="M298" s="11" t="s">
        <v>484</v>
      </c>
    </row>
    <row r="299" spans="1:13" x14ac:dyDescent="0.3">
      <c r="A299" t="s">
        <v>308</v>
      </c>
      <c r="E299" t="s">
        <v>407</v>
      </c>
      <c r="I299" s="1" t="s">
        <v>31</v>
      </c>
      <c r="M299" s="11" t="s">
        <v>31</v>
      </c>
    </row>
    <row r="300" spans="1:13" x14ac:dyDescent="0.3">
      <c r="A300" t="s">
        <v>309</v>
      </c>
      <c r="D300">
        <v>1</v>
      </c>
      <c r="M300" s="11" t="s">
        <v>486</v>
      </c>
    </row>
    <row r="301" spans="1:13" x14ac:dyDescent="0.3">
      <c r="A301" t="s">
        <v>310</v>
      </c>
      <c r="B301" t="s">
        <v>407</v>
      </c>
      <c r="D301" t="s">
        <v>407</v>
      </c>
      <c r="M301" s="11" t="s">
        <v>485</v>
      </c>
    </row>
    <row r="302" spans="1:13" x14ac:dyDescent="0.3">
      <c r="A302" s="3" t="s">
        <v>311</v>
      </c>
      <c r="B302">
        <v>1</v>
      </c>
      <c r="C302" s="12" t="s">
        <v>497</v>
      </c>
      <c r="D302" s="12" t="s">
        <v>497</v>
      </c>
      <c r="E302" s="12" t="s">
        <v>497</v>
      </c>
      <c r="F302" s="12" t="s">
        <v>497</v>
      </c>
      <c r="G302" s="12">
        <v>1</v>
      </c>
      <c r="M302" s="11" t="s">
        <v>484</v>
      </c>
    </row>
    <row r="303" spans="1:13" x14ac:dyDescent="0.3">
      <c r="A303" t="s">
        <v>312</v>
      </c>
      <c r="F303" t="s">
        <v>407</v>
      </c>
      <c r="I303" s="1" t="s">
        <v>31</v>
      </c>
      <c r="M303" s="11" t="s">
        <v>31</v>
      </c>
    </row>
    <row r="304" spans="1:13" x14ac:dyDescent="0.3">
      <c r="A304" t="s">
        <v>313</v>
      </c>
      <c r="B304">
        <v>1</v>
      </c>
      <c r="M304" s="11" t="s">
        <v>484</v>
      </c>
    </row>
    <row r="305" spans="1:13" x14ac:dyDescent="0.3">
      <c r="A305" t="s">
        <v>314</v>
      </c>
      <c r="B305">
        <v>1</v>
      </c>
      <c r="M305" s="11" t="s">
        <v>484</v>
      </c>
    </row>
    <row r="306" spans="1:13" x14ac:dyDescent="0.3">
      <c r="A306" t="s">
        <v>315</v>
      </c>
      <c r="B306" t="s">
        <v>407</v>
      </c>
      <c r="D306" t="s">
        <v>407</v>
      </c>
      <c r="F306" t="s">
        <v>407</v>
      </c>
      <c r="M306" s="11" t="s">
        <v>31</v>
      </c>
    </row>
    <row r="307" spans="1:13" x14ac:dyDescent="0.3">
      <c r="A307" t="s">
        <v>316</v>
      </c>
      <c r="B307">
        <v>1</v>
      </c>
      <c r="M307" s="11" t="s">
        <v>486</v>
      </c>
    </row>
    <row r="308" spans="1:13" x14ac:dyDescent="0.3">
      <c r="A308" t="s">
        <v>317</v>
      </c>
      <c r="C308" t="s">
        <v>407</v>
      </c>
      <c r="D308">
        <v>1</v>
      </c>
      <c r="E308" t="s">
        <v>407</v>
      </c>
      <c r="M308" s="11" t="s">
        <v>485</v>
      </c>
    </row>
    <row r="309" spans="1:13" x14ac:dyDescent="0.3">
      <c r="A309" t="s">
        <v>318</v>
      </c>
      <c r="H309" t="s">
        <v>28</v>
      </c>
      <c r="M309" s="11" t="s">
        <v>31</v>
      </c>
    </row>
    <row r="310" spans="1:13" x14ac:dyDescent="0.3">
      <c r="A310" t="s">
        <v>319</v>
      </c>
      <c r="B310">
        <v>1</v>
      </c>
      <c r="M310" s="11" t="s">
        <v>484</v>
      </c>
    </row>
    <row r="311" spans="1:13" x14ac:dyDescent="0.3">
      <c r="A311" t="s">
        <v>320</v>
      </c>
      <c r="C311">
        <v>2</v>
      </c>
      <c r="M311" s="11" t="s">
        <v>486</v>
      </c>
    </row>
    <row r="312" spans="1:13" x14ac:dyDescent="0.3">
      <c r="A312" t="s">
        <v>321</v>
      </c>
      <c r="B312" t="s">
        <v>407</v>
      </c>
      <c r="C312" t="s">
        <v>407</v>
      </c>
      <c r="M312" s="11" t="s">
        <v>31</v>
      </c>
    </row>
    <row r="313" spans="1:13" x14ac:dyDescent="0.3">
      <c r="A313" t="s">
        <v>322</v>
      </c>
      <c r="B313" t="s">
        <v>407</v>
      </c>
      <c r="I313" s="1" t="s">
        <v>31</v>
      </c>
      <c r="M313" s="11" t="s">
        <v>31</v>
      </c>
    </row>
    <row r="314" spans="1:13" x14ac:dyDescent="0.3">
      <c r="A314" t="s">
        <v>323</v>
      </c>
      <c r="E314" t="s">
        <v>406</v>
      </c>
      <c r="F314" t="s">
        <v>406</v>
      </c>
      <c r="M314" s="11" t="s">
        <v>486</v>
      </c>
    </row>
    <row r="315" spans="1:13" x14ac:dyDescent="0.3">
      <c r="A315" t="s">
        <v>324</v>
      </c>
      <c r="H315" t="s">
        <v>28</v>
      </c>
      <c r="M315" s="11" t="s">
        <v>486</v>
      </c>
    </row>
    <row r="316" spans="1:13" x14ac:dyDescent="0.3">
      <c r="A316" t="s">
        <v>325</v>
      </c>
      <c r="B316" t="s">
        <v>407</v>
      </c>
      <c r="I316" s="1" t="s">
        <v>31</v>
      </c>
      <c r="M316" s="11" t="s">
        <v>486</v>
      </c>
    </row>
    <row r="317" spans="1:13" x14ac:dyDescent="0.3">
      <c r="A317" t="s">
        <v>326</v>
      </c>
      <c r="B317" t="s">
        <v>407</v>
      </c>
      <c r="C317" t="s">
        <v>407</v>
      </c>
      <c r="I317" s="1" t="s">
        <v>31</v>
      </c>
      <c r="M317" s="11" t="s">
        <v>485</v>
      </c>
    </row>
    <row r="318" spans="1:13" x14ac:dyDescent="0.3">
      <c r="A318" t="s">
        <v>327</v>
      </c>
      <c r="H318" t="s">
        <v>28</v>
      </c>
      <c r="M318" s="11" t="s">
        <v>484</v>
      </c>
    </row>
    <row r="319" spans="1:13" x14ac:dyDescent="0.3">
      <c r="A319" s="3" t="s">
        <v>328</v>
      </c>
      <c r="B319">
        <v>1</v>
      </c>
      <c r="M319" s="11" t="s">
        <v>484</v>
      </c>
    </row>
    <row r="320" spans="1:13" x14ac:dyDescent="0.3">
      <c r="A320" t="s">
        <v>329</v>
      </c>
      <c r="E320">
        <v>1</v>
      </c>
      <c r="F320" t="s">
        <v>497</v>
      </c>
      <c r="M320" s="11" t="s">
        <v>485</v>
      </c>
    </row>
    <row r="321" spans="1:13" x14ac:dyDescent="0.3">
      <c r="A321" t="s">
        <v>330</v>
      </c>
      <c r="C321">
        <v>1</v>
      </c>
      <c r="D321" s="12" t="s">
        <v>497</v>
      </c>
      <c r="M321" s="11" t="s">
        <v>31</v>
      </c>
    </row>
    <row r="322" spans="1:13" x14ac:dyDescent="0.3">
      <c r="A322" t="s">
        <v>331</v>
      </c>
      <c r="B322" t="s">
        <v>407</v>
      </c>
      <c r="I322" s="1" t="s">
        <v>31</v>
      </c>
      <c r="M322" s="11" t="s">
        <v>31</v>
      </c>
    </row>
    <row r="323" spans="1:13" x14ac:dyDescent="0.3">
      <c r="A323" t="s">
        <v>332</v>
      </c>
      <c r="C323">
        <v>1</v>
      </c>
      <c r="M323" s="11" t="s">
        <v>486</v>
      </c>
    </row>
    <row r="324" spans="1:13" x14ac:dyDescent="0.3">
      <c r="A324" t="s">
        <v>333</v>
      </c>
      <c r="G324" t="s">
        <v>407</v>
      </c>
      <c r="I324" s="1" t="s">
        <v>31</v>
      </c>
      <c r="M324" s="11" t="s">
        <v>484</v>
      </c>
    </row>
    <row r="325" spans="1:13" x14ac:dyDescent="0.3">
      <c r="A325" t="s">
        <v>334</v>
      </c>
      <c r="D325">
        <v>1</v>
      </c>
      <c r="E325" s="2" t="s">
        <v>497</v>
      </c>
      <c r="F325" s="2" t="s">
        <v>497</v>
      </c>
      <c r="M325" s="11" t="s">
        <v>485</v>
      </c>
    </row>
    <row r="326" spans="1:13" x14ac:dyDescent="0.3">
      <c r="A326" t="s">
        <v>335</v>
      </c>
      <c r="H326" t="s">
        <v>28</v>
      </c>
      <c r="M326" s="11" t="s">
        <v>31</v>
      </c>
    </row>
    <row r="327" spans="1:13" x14ac:dyDescent="0.3">
      <c r="A327" t="s">
        <v>336</v>
      </c>
      <c r="H327" t="s">
        <v>28</v>
      </c>
      <c r="M327" s="11" t="s">
        <v>485</v>
      </c>
    </row>
    <row r="328" spans="1:13" x14ac:dyDescent="0.3">
      <c r="A328" t="s">
        <v>337</v>
      </c>
      <c r="H328" t="s">
        <v>28</v>
      </c>
      <c r="M328" s="11" t="s">
        <v>31</v>
      </c>
    </row>
    <row r="329" spans="1:13" x14ac:dyDescent="0.3">
      <c r="A329" t="s">
        <v>338</v>
      </c>
      <c r="E329">
        <v>1</v>
      </c>
      <c r="G329" s="2">
        <v>1</v>
      </c>
      <c r="M329" s="11" t="s">
        <v>31</v>
      </c>
    </row>
    <row r="330" spans="1:13" x14ac:dyDescent="0.3">
      <c r="A330" t="s">
        <v>339</v>
      </c>
      <c r="F330">
        <v>1</v>
      </c>
      <c r="G330" s="2">
        <v>1</v>
      </c>
      <c r="M330" s="11" t="s">
        <v>31</v>
      </c>
    </row>
    <row r="331" spans="1:13" x14ac:dyDescent="0.3">
      <c r="A331" t="s">
        <v>340</v>
      </c>
      <c r="H331" t="s">
        <v>28</v>
      </c>
      <c r="M331" s="11" t="s">
        <v>485</v>
      </c>
    </row>
    <row r="332" spans="1:13" x14ac:dyDescent="0.3">
      <c r="A332" t="s">
        <v>341</v>
      </c>
      <c r="H332" t="s">
        <v>28</v>
      </c>
      <c r="M332" s="11" t="s">
        <v>485</v>
      </c>
    </row>
    <row r="333" spans="1:13" x14ac:dyDescent="0.3">
      <c r="A333" t="s">
        <v>342</v>
      </c>
      <c r="H333" t="s">
        <v>28</v>
      </c>
      <c r="M333" s="11" t="s">
        <v>485</v>
      </c>
    </row>
    <row r="334" spans="1:13" x14ac:dyDescent="0.3">
      <c r="A334" t="s">
        <v>343</v>
      </c>
      <c r="H334" t="s">
        <v>28</v>
      </c>
      <c r="M334" s="11" t="s">
        <v>485</v>
      </c>
    </row>
    <row r="335" spans="1:13" x14ac:dyDescent="0.3">
      <c r="A335" t="s">
        <v>344</v>
      </c>
      <c r="C335" t="s">
        <v>407</v>
      </c>
      <c r="I335" s="1" t="s">
        <v>31</v>
      </c>
      <c r="M335" s="11" t="s">
        <v>485</v>
      </c>
    </row>
    <row r="336" spans="1:13" x14ac:dyDescent="0.3">
      <c r="A336" t="s">
        <v>345</v>
      </c>
      <c r="D336">
        <v>1</v>
      </c>
      <c r="G336" s="2">
        <v>1</v>
      </c>
      <c r="M336" s="11" t="s">
        <v>485</v>
      </c>
    </row>
    <row r="337" spans="1:13" x14ac:dyDescent="0.3">
      <c r="A337" t="s">
        <v>346</v>
      </c>
      <c r="D337">
        <v>1</v>
      </c>
      <c r="M337" s="11" t="s">
        <v>485</v>
      </c>
    </row>
    <row r="338" spans="1:13" x14ac:dyDescent="0.3">
      <c r="A338" t="s">
        <v>347</v>
      </c>
      <c r="H338" t="s">
        <v>28</v>
      </c>
      <c r="M338" s="11" t="s">
        <v>485</v>
      </c>
    </row>
    <row r="339" spans="1:13" x14ac:dyDescent="0.3">
      <c r="A339" t="s">
        <v>348</v>
      </c>
      <c r="H339" t="s">
        <v>28</v>
      </c>
      <c r="M339" s="11" t="s">
        <v>31</v>
      </c>
    </row>
    <row r="340" spans="1:13" x14ac:dyDescent="0.3">
      <c r="A340" t="s">
        <v>349</v>
      </c>
      <c r="H340" t="s">
        <v>28</v>
      </c>
      <c r="M340" s="11" t="s">
        <v>485</v>
      </c>
    </row>
    <row r="341" spans="1:13" x14ac:dyDescent="0.3">
      <c r="A341" t="s">
        <v>350</v>
      </c>
      <c r="H341" t="s">
        <v>28</v>
      </c>
      <c r="M341" s="11" t="s">
        <v>485</v>
      </c>
    </row>
    <row r="342" spans="1:13" x14ac:dyDescent="0.3">
      <c r="A342" t="s">
        <v>351</v>
      </c>
      <c r="H342" t="s">
        <v>28</v>
      </c>
      <c r="M342" s="11" t="s">
        <v>485</v>
      </c>
    </row>
    <row r="343" spans="1:13" x14ac:dyDescent="0.3">
      <c r="A343" t="s">
        <v>352</v>
      </c>
      <c r="H343" t="s">
        <v>28</v>
      </c>
      <c r="M343" s="11" t="s">
        <v>485</v>
      </c>
    </row>
    <row r="344" spans="1:13" x14ac:dyDescent="0.3">
      <c r="A344" t="s">
        <v>353</v>
      </c>
      <c r="B344" t="s">
        <v>407</v>
      </c>
      <c r="E344" t="s">
        <v>406</v>
      </c>
      <c r="M344" s="11" t="s">
        <v>486</v>
      </c>
    </row>
    <row r="345" spans="1:13" x14ac:dyDescent="0.3">
      <c r="A345" t="s">
        <v>354</v>
      </c>
      <c r="F345" t="s">
        <v>406</v>
      </c>
      <c r="I345" s="1" t="s">
        <v>31</v>
      </c>
      <c r="M345" s="11" t="s">
        <v>485</v>
      </c>
    </row>
    <row r="346" spans="1:13" x14ac:dyDescent="0.3">
      <c r="A346" t="s">
        <v>355</v>
      </c>
      <c r="G346" t="s">
        <v>406</v>
      </c>
      <c r="I346" s="1" t="s">
        <v>31</v>
      </c>
      <c r="M346" s="11" t="s">
        <v>31</v>
      </c>
    </row>
    <row r="347" spans="1:13" x14ac:dyDescent="0.3">
      <c r="A347" t="s">
        <v>356</v>
      </c>
      <c r="B347" t="s">
        <v>407</v>
      </c>
      <c r="F347" t="s">
        <v>406</v>
      </c>
      <c r="M347" s="11" t="s">
        <v>485</v>
      </c>
    </row>
    <row r="348" spans="1:13" x14ac:dyDescent="0.3">
      <c r="A348" t="s">
        <v>357</v>
      </c>
      <c r="H348" t="s">
        <v>28</v>
      </c>
      <c r="M348" s="11" t="s">
        <v>485</v>
      </c>
    </row>
    <row r="349" spans="1:13" x14ac:dyDescent="0.3">
      <c r="A349" t="s">
        <v>358</v>
      </c>
      <c r="H349" t="s">
        <v>28</v>
      </c>
      <c r="M349" s="11" t="s">
        <v>485</v>
      </c>
    </row>
    <row r="350" spans="1:13" x14ac:dyDescent="0.3">
      <c r="A350" t="s">
        <v>359</v>
      </c>
      <c r="H350" t="s">
        <v>28</v>
      </c>
      <c r="M350" s="11" t="s">
        <v>485</v>
      </c>
    </row>
    <row r="351" spans="1:13" x14ac:dyDescent="0.3">
      <c r="A351" t="s">
        <v>360</v>
      </c>
      <c r="F351" t="s">
        <v>406</v>
      </c>
      <c r="I351" s="1" t="s">
        <v>31</v>
      </c>
      <c r="M351" s="11" t="s">
        <v>485</v>
      </c>
    </row>
    <row r="352" spans="1:13" x14ac:dyDescent="0.3">
      <c r="A352" t="s">
        <v>361</v>
      </c>
      <c r="D352" t="s">
        <v>407</v>
      </c>
      <c r="I352" s="1" t="s">
        <v>31</v>
      </c>
      <c r="M352" s="11" t="s">
        <v>485</v>
      </c>
    </row>
    <row r="353" spans="1:13" x14ac:dyDescent="0.3">
      <c r="A353" s="1" t="s">
        <v>362</v>
      </c>
      <c r="H353" t="s">
        <v>28</v>
      </c>
      <c r="M353" s="11" t="s">
        <v>503</v>
      </c>
    </row>
    <row r="354" spans="1:13" x14ac:dyDescent="0.3">
      <c r="A354" t="s">
        <v>363</v>
      </c>
      <c r="H354" t="s">
        <v>28</v>
      </c>
      <c r="M354" s="11" t="s">
        <v>485</v>
      </c>
    </row>
    <row r="355" spans="1:13" x14ac:dyDescent="0.3">
      <c r="A355" t="s">
        <v>364</v>
      </c>
      <c r="H355" t="s">
        <v>28</v>
      </c>
      <c r="M355" s="11" t="s">
        <v>485</v>
      </c>
    </row>
    <row r="356" spans="1:13" x14ac:dyDescent="0.3">
      <c r="A356" t="s">
        <v>365</v>
      </c>
      <c r="H356" t="s">
        <v>28</v>
      </c>
      <c r="M356" s="11" t="s">
        <v>485</v>
      </c>
    </row>
    <row r="357" spans="1:13" x14ac:dyDescent="0.3">
      <c r="A357" t="s">
        <v>366</v>
      </c>
      <c r="B357">
        <v>1</v>
      </c>
      <c r="G357" s="2">
        <v>1</v>
      </c>
      <c r="M357" s="11" t="s">
        <v>485</v>
      </c>
    </row>
    <row r="358" spans="1:13" x14ac:dyDescent="0.3">
      <c r="A358" t="s">
        <v>367</v>
      </c>
      <c r="B358" t="s">
        <v>407</v>
      </c>
      <c r="C358" t="s">
        <v>407</v>
      </c>
      <c r="D358" t="s">
        <v>407</v>
      </c>
      <c r="F358" s="2" t="s">
        <v>498</v>
      </c>
      <c r="M358" s="11" t="s">
        <v>485</v>
      </c>
    </row>
    <row r="359" spans="1:13" x14ac:dyDescent="0.3">
      <c r="A359" t="s">
        <v>368</v>
      </c>
      <c r="F359">
        <v>2</v>
      </c>
      <c r="M359" s="11" t="s">
        <v>31</v>
      </c>
    </row>
    <row r="360" spans="1:13" x14ac:dyDescent="0.3">
      <c r="A360" t="s">
        <v>369</v>
      </c>
      <c r="E360">
        <v>2</v>
      </c>
      <c r="G360" s="2" t="s">
        <v>407</v>
      </c>
      <c r="M360" s="11" t="s">
        <v>484</v>
      </c>
    </row>
    <row r="361" spans="1:13" x14ac:dyDescent="0.3">
      <c r="A361" t="s">
        <v>370</v>
      </c>
      <c r="C361" t="s">
        <v>407</v>
      </c>
      <c r="I361" s="1" t="s">
        <v>31</v>
      </c>
      <c r="M361" s="11" t="s">
        <v>485</v>
      </c>
    </row>
    <row r="362" spans="1:13" x14ac:dyDescent="0.3">
      <c r="A362" t="s">
        <v>371</v>
      </c>
      <c r="H362" t="s">
        <v>28</v>
      </c>
      <c r="M362" s="11" t="s">
        <v>485</v>
      </c>
    </row>
    <row r="363" spans="1:13" x14ac:dyDescent="0.3">
      <c r="A363" t="s">
        <v>372</v>
      </c>
      <c r="H363" t="s">
        <v>28</v>
      </c>
      <c r="M363" s="11" t="s">
        <v>485</v>
      </c>
    </row>
    <row r="364" spans="1:13" x14ac:dyDescent="0.3">
      <c r="A364" t="s">
        <v>373</v>
      </c>
      <c r="H364" t="s">
        <v>28</v>
      </c>
      <c r="M364" s="11" t="s">
        <v>485</v>
      </c>
    </row>
    <row r="365" spans="1:13" x14ac:dyDescent="0.3">
      <c r="A365" t="s">
        <v>374</v>
      </c>
      <c r="H365" t="s">
        <v>28</v>
      </c>
      <c r="M365" s="11" t="s">
        <v>485</v>
      </c>
    </row>
    <row r="366" spans="1:13" x14ac:dyDescent="0.3">
      <c r="A366" t="s">
        <v>375</v>
      </c>
      <c r="F366">
        <v>2</v>
      </c>
      <c r="M366" s="11" t="s">
        <v>485</v>
      </c>
    </row>
    <row r="367" spans="1:13" x14ac:dyDescent="0.3">
      <c r="A367" t="s">
        <v>376</v>
      </c>
      <c r="H367" t="s">
        <v>28</v>
      </c>
      <c r="M367" s="11" t="s">
        <v>485</v>
      </c>
    </row>
    <row r="368" spans="1:13" x14ac:dyDescent="0.3">
      <c r="A368" t="s">
        <v>377</v>
      </c>
      <c r="H368" t="s">
        <v>28</v>
      </c>
      <c r="M368" s="11" t="s">
        <v>485</v>
      </c>
    </row>
    <row r="369" spans="1:13" x14ac:dyDescent="0.3">
      <c r="A369" t="s">
        <v>378</v>
      </c>
      <c r="F369">
        <v>2</v>
      </c>
      <c r="G369" s="2" t="s">
        <v>407</v>
      </c>
      <c r="M369" s="11" t="s">
        <v>484</v>
      </c>
    </row>
    <row r="370" spans="1:13" x14ac:dyDescent="0.3">
      <c r="A370" t="s">
        <v>379</v>
      </c>
      <c r="B370" t="s">
        <v>407</v>
      </c>
      <c r="F370" t="s">
        <v>406</v>
      </c>
      <c r="I370" s="1" t="s">
        <v>31</v>
      </c>
      <c r="M370" s="11" t="s">
        <v>485</v>
      </c>
    </row>
    <row r="371" spans="1:13" x14ac:dyDescent="0.3">
      <c r="A371" t="s">
        <v>380</v>
      </c>
      <c r="B371" t="s">
        <v>407</v>
      </c>
      <c r="I371" s="1" t="s">
        <v>31</v>
      </c>
      <c r="M371" s="11" t="s">
        <v>485</v>
      </c>
    </row>
    <row r="372" spans="1:13" x14ac:dyDescent="0.3">
      <c r="A372" t="s">
        <v>381</v>
      </c>
      <c r="F372">
        <v>2</v>
      </c>
      <c r="M372" s="11" t="s">
        <v>485</v>
      </c>
    </row>
    <row r="373" spans="1:13" x14ac:dyDescent="0.3">
      <c r="A373" t="s">
        <v>382</v>
      </c>
      <c r="C373">
        <v>1</v>
      </c>
      <c r="M373" s="11" t="s">
        <v>484</v>
      </c>
    </row>
    <row r="374" spans="1:13" x14ac:dyDescent="0.3">
      <c r="A374" t="s">
        <v>383</v>
      </c>
      <c r="H374" t="s">
        <v>28</v>
      </c>
      <c r="M374" s="11" t="s">
        <v>485</v>
      </c>
    </row>
    <row r="375" spans="1:13" x14ac:dyDescent="0.3">
      <c r="A375" t="s">
        <v>384</v>
      </c>
      <c r="H375" t="s">
        <v>28</v>
      </c>
      <c r="M375" s="11" t="s">
        <v>485</v>
      </c>
    </row>
    <row r="376" spans="1:13" x14ac:dyDescent="0.3">
      <c r="A376" s="3" t="s">
        <v>385</v>
      </c>
      <c r="C376">
        <v>1</v>
      </c>
      <c r="M376" s="11" t="s">
        <v>484</v>
      </c>
    </row>
    <row r="377" spans="1:13" x14ac:dyDescent="0.3">
      <c r="A377" t="s">
        <v>386</v>
      </c>
      <c r="C377" t="s">
        <v>407</v>
      </c>
      <c r="F377" s="2" t="s">
        <v>498</v>
      </c>
      <c r="I377" s="1" t="s">
        <v>31</v>
      </c>
      <c r="M377" s="11" t="s">
        <v>485</v>
      </c>
    </row>
    <row r="378" spans="1:13" x14ac:dyDescent="0.3">
      <c r="A378" s="2" t="s">
        <v>387</v>
      </c>
      <c r="C378" t="s">
        <v>406</v>
      </c>
      <c r="I378" s="1" t="s">
        <v>31</v>
      </c>
      <c r="M378" s="11" t="s">
        <v>31</v>
      </c>
    </row>
    <row r="379" spans="1:13" x14ac:dyDescent="0.3">
      <c r="A379" t="s">
        <v>388</v>
      </c>
      <c r="H379" t="s">
        <v>28</v>
      </c>
      <c r="M379" s="11" t="s">
        <v>485</v>
      </c>
    </row>
    <row r="380" spans="1:13" x14ac:dyDescent="0.3">
      <c r="A380" t="s">
        <v>389</v>
      </c>
      <c r="H380" t="s">
        <v>28</v>
      </c>
      <c r="M380" s="11" t="s">
        <v>484</v>
      </c>
    </row>
    <row r="381" spans="1:13" x14ac:dyDescent="0.3">
      <c r="A381" t="s">
        <v>390</v>
      </c>
      <c r="H381" t="s">
        <v>28</v>
      </c>
      <c r="M381" s="11" t="s">
        <v>485</v>
      </c>
    </row>
    <row r="382" spans="1:13" x14ac:dyDescent="0.3">
      <c r="A382" t="s">
        <v>391</v>
      </c>
      <c r="H382" t="s">
        <v>28</v>
      </c>
      <c r="M382" s="11" t="s">
        <v>485</v>
      </c>
    </row>
    <row r="383" spans="1:13" x14ac:dyDescent="0.3">
      <c r="A383" t="s">
        <v>392</v>
      </c>
      <c r="H383" t="s">
        <v>28</v>
      </c>
      <c r="M383" s="11" t="s">
        <v>31</v>
      </c>
    </row>
    <row r="384" spans="1:13" x14ac:dyDescent="0.3">
      <c r="A384" t="s">
        <v>393</v>
      </c>
      <c r="D384" t="s">
        <v>407</v>
      </c>
      <c r="F384" t="s">
        <v>406</v>
      </c>
      <c r="M384" s="11" t="s">
        <v>486</v>
      </c>
    </row>
    <row r="385" spans="1:13" x14ac:dyDescent="0.3">
      <c r="A385" t="s">
        <v>394</v>
      </c>
      <c r="F385">
        <v>2</v>
      </c>
      <c r="G385" s="2">
        <v>2</v>
      </c>
      <c r="M385" s="11" t="s">
        <v>485</v>
      </c>
    </row>
    <row r="386" spans="1:13" x14ac:dyDescent="0.3">
      <c r="A386" t="s">
        <v>395</v>
      </c>
      <c r="H386" t="s">
        <v>28</v>
      </c>
      <c r="M386" s="11" t="s">
        <v>31</v>
      </c>
    </row>
    <row r="387" spans="1:13" x14ac:dyDescent="0.3">
      <c r="A387" t="s">
        <v>396</v>
      </c>
      <c r="H387" t="s">
        <v>28</v>
      </c>
      <c r="M387" s="11" t="s">
        <v>31</v>
      </c>
    </row>
    <row r="388" spans="1:13" x14ac:dyDescent="0.3">
      <c r="A388" t="s">
        <v>397</v>
      </c>
      <c r="B388">
        <v>1</v>
      </c>
      <c r="M388" s="11" t="s">
        <v>484</v>
      </c>
    </row>
    <row r="389" spans="1:13" x14ac:dyDescent="0.3">
      <c r="A389" t="s">
        <v>398</v>
      </c>
      <c r="H389" t="s">
        <v>28</v>
      </c>
      <c r="M389" s="11" t="s">
        <v>31</v>
      </c>
    </row>
    <row r="390" spans="1:13" x14ac:dyDescent="0.3">
      <c r="A390" t="s">
        <v>399</v>
      </c>
      <c r="H390" t="s">
        <v>28</v>
      </c>
      <c r="M390" s="11" t="s">
        <v>485</v>
      </c>
    </row>
    <row r="391" spans="1:13" x14ac:dyDescent="0.3">
      <c r="A391" t="s">
        <v>400</v>
      </c>
      <c r="H391" t="s">
        <v>28</v>
      </c>
      <c r="M391" s="11" t="s">
        <v>485</v>
      </c>
    </row>
    <row r="392" spans="1:13" x14ac:dyDescent="0.3">
      <c r="A392" t="s">
        <v>401</v>
      </c>
      <c r="B392" t="s">
        <v>407</v>
      </c>
      <c r="C392" t="s">
        <v>407</v>
      </c>
      <c r="I392" s="1" t="s">
        <v>31</v>
      </c>
      <c r="M392" s="11" t="s">
        <v>485</v>
      </c>
    </row>
    <row r="393" spans="1:13" x14ac:dyDescent="0.3">
      <c r="A393" t="s">
        <v>402</v>
      </c>
      <c r="H393" t="s">
        <v>28</v>
      </c>
      <c r="M393" s="11" t="s">
        <v>31</v>
      </c>
    </row>
    <row r="394" spans="1:13" x14ac:dyDescent="0.3">
      <c r="A394" t="s">
        <v>403</v>
      </c>
      <c r="H394" t="s">
        <v>28</v>
      </c>
      <c r="M394" s="11" t="s">
        <v>485</v>
      </c>
    </row>
    <row r="395" spans="1:13" x14ac:dyDescent="0.3">
      <c r="A395" t="s">
        <v>404</v>
      </c>
      <c r="C395">
        <v>1</v>
      </c>
      <c r="M395" s="11" t="s">
        <v>486</v>
      </c>
    </row>
    <row r="396" spans="1:13" x14ac:dyDescent="0.3">
      <c r="A396" t="s">
        <v>405</v>
      </c>
      <c r="E396">
        <v>2</v>
      </c>
      <c r="F396" s="2" t="s">
        <v>499</v>
      </c>
      <c r="M396" s="11" t="s">
        <v>485</v>
      </c>
    </row>
  </sheetData>
  <autoFilter ref="A1:M396" xr:uid="{991DEAB1-2634-754C-9D34-D319107C2A3B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6F8B-EB8C-C14D-9EAF-BDEB06DAF8DF}">
  <dimension ref="A1:AA36"/>
  <sheetViews>
    <sheetView workbookViewId="0">
      <selection activeCell="G21" sqref="G21"/>
    </sheetView>
  </sheetViews>
  <sheetFormatPr defaultColWidth="10.90625" defaultRowHeight="15.6" x14ac:dyDescent="0.3"/>
  <sheetData>
    <row r="1" spans="1:27" x14ac:dyDescent="0.3">
      <c r="B1" t="s">
        <v>466</v>
      </c>
      <c r="C1" t="s">
        <v>413</v>
      </c>
      <c r="D1" t="s">
        <v>467</v>
      </c>
      <c r="P1" t="s">
        <v>481</v>
      </c>
      <c r="Q1" t="s">
        <v>468</v>
      </c>
      <c r="R1" t="s">
        <v>470</v>
      </c>
      <c r="S1" t="s">
        <v>472</v>
      </c>
      <c r="T1" t="s">
        <v>474</v>
      </c>
      <c r="U1" t="s">
        <v>482</v>
      </c>
      <c r="V1" t="s">
        <v>469</v>
      </c>
      <c r="W1" t="s">
        <v>471</v>
      </c>
      <c r="X1" t="s">
        <v>473</v>
      </c>
      <c r="Y1" t="s">
        <v>475</v>
      </c>
      <c r="Z1" t="s">
        <v>476</v>
      </c>
      <c r="AA1" t="s">
        <v>477</v>
      </c>
    </row>
    <row r="2" spans="1:27" x14ac:dyDescent="0.3">
      <c r="A2" t="s">
        <v>504</v>
      </c>
      <c r="B2">
        <v>155</v>
      </c>
      <c r="C2">
        <v>66</v>
      </c>
      <c r="O2" t="s">
        <v>478</v>
      </c>
      <c r="P2">
        <v>44</v>
      </c>
      <c r="Q2">
        <f>26+6</f>
        <v>32</v>
      </c>
      <c r="R2">
        <f>37+3</f>
        <v>40</v>
      </c>
      <c r="S2">
        <f>12+4</f>
        <v>16</v>
      </c>
      <c r="T2">
        <f>7+4</f>
        <v>11</v>
      </c>
      <c r="U2">
        <v>61</v>
      </c>
      <c r="V2">
        <v>35</v>
      </c>
      <c r="W2">
        <v>23</v>
      </c>
      <c r="X2">
        <v>6</v>
      </c>
      <c r="Y2">
        <v>4</v>
      </c>
      <c r="Z2">
        <v>11</v>
      </c>
      <c r="AA2">
        <v>22</v>
      </c>
    </row>
    <row r="3" spans="1:27" x14ac:dyDescent="0.3">
      <c r="A3" t="s">
        <v>505</v>
      </c>
      <c r="B3">
        <v>45</v>
      </c>
      <c r="C3">
        <v>19</v>
      </c>
      <c r="D3">
        <v>110</v>
      </c>
      <c r="O3" t="s">
        <v>479</v>
      </c>
      <c r="Q3">
        <f>2+1</f>
        <v>3</v>
      </c>
      <c r="R3">
        <f>5+4</f>
        <v>9</v>
      </c>
      <c r="S3">
        <f>14+11</f>
        <v>25</v>
      </c>
      <c r="T3">
        <f>7+9</f>
        <v>16</v>
      </c>
      <c r="V3">
        <v>4</v>
      </c>
      <c r="W3">
        <v>9</v>
      </c>
      <c r="X3">
        <v>12</v>
      </c>
      <c r="Y3">
        <v>11</v>
      </c>
      <c r="Z3">
        <v>2</v>
      </c>
      <c r="AA3">
        <v>3</v>
      </c>
    </row>
    <row r="4" spans="1:27" x14ac:dyDescent="0.3">
      <c r="B4" t="s">
        <v>481</v>
      </c>
      <c r="C4" t="s">
        <v>482</v>
      </c>
      <c r="D4" t="s">
        <v>468</v>
      </c>
      <c r="E4" t="s">
        <v>469</v>
      </c>
      <c r="F4" t="s">
        <v>470</v>
      </c>
      <c r="G4" t="s">
        <v>471</v>
      </c>
      <c r="H4" t="s">
        <v>472</v>
      </c>
      <c r="I4" t="s">
        <v>473</v>
      </c>
      <c r="J4" t="s">
        <v>474</v>
      </c>
      <c r="K4" t="s">
        <v>475</v>
      </c>
      <c r="L4" t="s">
        <v>476</v>
      </c>
      <c r="M4" t="s">
        <v>477</v>
      </c>
    </row>
    <row r="5" spans="1:27" x14ac:dyDescent="0.3">
      <c r="A5" t="s">
        <v>478</v>
      </c>
      <c r="B5">
        <v>44</v>
      </c>
      <c r="C5">
        <v>59</v>
      </c>
      <c r="D5">
        <v>23</v>
      </c>
      <c r="E5">
        <v>29</v>
      </c>
      <c r="F5">
        <v>33</v>
      </c>
      <c r="G5">
        <v>12</v>
      </c>
      <c r="H5">
        <v>8</v>
      </c>
      <c r="I5">
        <v>5</v>
      </c>
      <c r="J5">
        <v>6</v>
      </c>
      <c r="K5">
        <v>6</v>
      </c>
      <c r="L5">
        <v>11</v>
      </c>
      <c r="M5">
        <v>22</v>
      </c>
    </row>
    <row r="6" spans="1:27" x14ac:dyDescent="0.3">
      <c r="A6" t="s">
        <v>479</v>
      </c>
      <c r="D6">
        <v>2</v>
      </c>
      <c r="E6">
        <v>5</v>
      </c>
      <c r="F6">
        <v>5</v>
      </c>
      <c r="G6">
        <v>11</v>
      </c>
      <c r="H6">
        <v>14</v>
      </c>
      <c r="I6">
        <v>17</v>
      </c>
      <c r="J6">
        <v>7</v>
      </c>
      <c r="K6">
        <v>17</v>
      </c>
      <c r="L6">
        <v>2</v>
      </c>
      <c r="M6">
        <v>3</v>
      </c>
    </row>
    <row r="7" spans="1:27" x14ac:dyDescent="0.3">
      <c r="A7" t="s">
        <v>480</v>
      </c>
      <c r="D7">
        <v>3</v>
      </c>
      <c r="E7">
        <v>9</v>
      </c>
      <c r="F7">
        <v>5</v>
      </c>
      <c r="G7">
        <v>6</v>
      </c>
      <c r="H7">
        <v>4</v>
      </c>
      <c r="I7">
        <v>5</v>
      </c>
      <c r="J7">
        <v>4</v>
      </c>
      <c r="K7">
        <v>2</v>
      </c>
    </row>
    <row r="9" spans="1:27" x14ac:dyDescent="0.3">
      <c r="B9" t="s">
        <v>481</v>
      </c>
      <c r="C9" t="s">
        <v>482</v>
      </c>
      <c r="D9" t="s">
        <v>468</v>
      </c>
      <c r="E9" t="s">
        <v>469</v>
      </c>
      <c r="F9" t="s">
        <v>470</v>
      </c>
      <c r="G9" t="s">
        <v>471</v>
      </c>
      <c r="H9" t="s">
        <v>472</v>
      </c>
      <c r="I9" t="s">
        <v>473</v>
      </c>
      <c r="J9" t="s">
        <v>474</v>
      </c>
      <c r="K9" t="s">
        <v>475</v>
      </c>
      <c r="L9" t="s">
        <v>476</v>
      </c>
      <c r="M9" t="s">
        <v>477</v>
      </c>
    </row>
    <row r="10" spans="1:27" x14ac:dyDescent="0.3">
      <c r="A10" t="s">
        <v>478</v>
      </c>
      <c r="B10">
        <v>44</v>
      </c>
      <c r="C10">
        <v>61</v>
      </c>
      <c r="D10">
        <f>26+6</f>
        <v>32</v>
      </c>
      <c r="E10">
        <v>35</v>
      </c>
      <c r="F10">
        <f>37+3</f>
        <v>40</v>
      </c>
      <c r="G10">
        <v>23</v>
      </c>
      <c r="H10">
        <f>12+4</f>
        <v>16</v>
      </c>
      <c r="I10">
        <v>6</v>
      </c>
      <c r="J10">
        <f>7+4</f>
        <v>11</v>
      </c>
      <c r="K10">
        <v>4</v>
      </c>
      <c r="L10">
        <v>11</v>
      </c>
      <c r="M10">
        <v>22</v>
      </c>
    </row>
    <row r="11" spans="1:27" x14ac:dyDescent="0.3">
      <c r="A11" t="s">
        <v>479</v>
      </c>
      <c r="D11">
        <f>2+1</f>
        <v>3</v>
      </c>
      <c r="E11">
        <v>4</v>
      </c>
      <c r="F11">
        <f>5+4</f>
        <v>9</v>
      </c>
      <c r="G11">
        <v>9</v>
      </c>
      <c r="H11">
        <f>14+11</f>
        <v>25</v>
      </c>
      <c r="I11">
        <v>12</v>
      </c>
      <c r="J11">
        <f>7+9</f>
        <v>16</v>
      </c>
      <c r="K11">
        <v>11</v>
      </c>
      <c r="L11">
        <v>2</v>
      </c>
      <c r="M11">
        <v>3</v>
      </c>
    </row>
    <row r="12" spans="1:27" x14ac:dyDescent="0.3">
      <c r="H12" s="3"/>
      <c r="I12" s="3"/>
    </row>
    <row r="13" spans="1:27" x14ac:dyDescent="0.3">
      <c r="H13" s="3"/>
      <c r="I13" s="3"/>
    </row>
    <row r="14" spans="1:27" x14ac:dyDescent="0.3">
      <c r="H14" s="3"/>
      <c r="I14" s="3"/>
    </row>
    <row r="15" spans="1:27" x14ac:dyDescent="0.3">
      <c r="H15" s="3"/>
      <c r="I15" s="3"/>
    </row>
    <row r="16" spans="1:27" x14ac:dyDescent="0.3">
      <c r="H16" s="3"/>
      <c r="I16" s="9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9"/>
    </row>
    <row r="21" spans="8:9" x14ac:dyDescent="0.3">
      <c r="H21" s="3"/>
      <c r="I21" s="3"/>
    </row>
    <row r="22" spans="8:9" x14ac:dyDescent="0.3">
      <c r="H22" s="3"/>
      <c r="I22" s="3"/>
    </row>
    <row r="23" spans="8:9" x14ac:dyDescent="0.3">
      <c r="H23" s="3"/>
      <c r="I23" s="3"/>
    </row>
    <row r="24" spans="8:9" x14ac:dyDescent="0.3">
      <c r="H24" s="3"/>
      <c r="I24" s="3"/>
    </row>
    <row r="25" spans="8:9" x14ac:dyDescent="0.3">
      <c r="H25" s="3"/>
      <c r="I25" s="3"/>
    </row>
    <row r="26" spans="8:9" x14ac:dyDescent="0.3">
      <c r="H26" s="3"/>
      <c r="I26" s="9"/>
    </row>
    <row r="27" spans="8:9" x14ac:dyDescent="0.3">
      <c r="H27" s="3"/>
      <c r="I27" s="3"/>
    </row>
    <row r="28" spans="8:9" x14ac:dyDescent="0.3">
      <c r="H28" s="3"/>
      <c r="I28" s="3"/>
    </row>
    <row r="29" spans="8:9" x14ac:dyDescent="0.3">
      <c r="H29" s="3"/>
      <c r="I29" s="3"/>
    </row>
    <row r="30" spans="8:9" x14ac:dyDescent="0.3">
      <c r="H30" s="3"/>
      <c r="I30" s="9"/>
    </row>
    <row r="31" spans="8:9" x14ac:dyDescent="0.3">
      <c r="H31" s="3"/>
      <c r="I31" s="3"/>
    </row>
    <row r="32" spans="8:9" x14ac:dyDescent="0.3">
      <c r="H32" s="3"/>
      <c r="I32" s="3"/>
    </row>
    <row r="33" spans="8:9" x14ac:dyDescent="0.3">
      <c r="H33" s="3"/>
      <c r="I33" s="3"/>
    </row>
    <row r="34" spans="8:9" x14ac:dyDescent="0.3">
      <c r="H34" s="3"/>
      <c r="I34" s="3"/>
    </row>
    <row r="35" spans="8:9" x14ac:dyDescent="0.3">
      <c r="H35" s="3"/>
      <c r="I35" s="3"/>
    </row>
    <row r="36" spans="8:9" x14ac:dyDescent="0.3">
      <c r="H36" s="3"/>
      <c r="I36" s="3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61AF-7C57-824C-BB41-BD1336A18120}">
  <dimension ref="A1:L7"/>
  <sheetViews>
    <sheetView workbookViewId="0">
      <selection activeCell="M25" sqref="M25"/>
    </sheetView>
  </sheetViews>
  <sheetFormatPr defaultColWidth="10.90625" defaultRowHeight="15.6" x14ac:dyDescent="0.3"/>
  <sheetData>
    <row r="1" spans="1:12" x14ac:dyDescent="0.3">
      <c r="B1" t="s">
        <v>466</v>
      </c>
      <c r="C1" t="s">
        <v>487</v>
      </c>
      <c r="D1" t="s">
        <v>467</v>
      </c>
      <c r="G1" t="s">
        <v>490</v>
      </c>
      <c r="H1" t="s">
        <v>492</v>
      </c>
      <c r="I1" t="s">
        <v>494</v>
      </c>
      <c r="J1" t="s">
        <v>491</v>
      </c>
      <c r="K1" t="s">
        <v>493</v>
      </c>
      <c r="L1" t="s">
        <v>495</v>
      </c>
    </row>
    <row r="2" spans="1:12" x14ac:dyDescent="0.3">
      <c r="A2" t="s">
        <v>488</v>
      </c>
      <c r="B2">
        <v>93</v>
      </c>
      <c r="C2">
        <v>11</v>
      </c>
      <c r="D2">
        <v>7</v>
      </c>
      <c r="F2" t="s">
        <v>467</v>
      </c>
      <c r="J2">
        <v>9</v>
      </c>
      <c r="K2">
        <v>28</v>
      </c>
      <c r="L2">
        <v>73</v>
      </c>
    </row>
    <row r="3" spans="1:12" x14ac:dyDescent="0.3">
      <c r="A3" t="s">
        <v>489</v>
      </c>
      <c r="B3">
        <v>11</v>
      </c>
      <c r="C3">
        <v>0</v>
      </c>
      <c r="D3">
        <v>0</v>
      </c>
      <c r="F3" t="s">
        <v>413</v>
      </c>
      <c r="G3">
        <v>11</v>
      </c>
      <c r="H3">
        <v>25</v>
      </c>
      <c r="I3">
        <v>30</v>
      </c>
      <c r="K3">
        <v>9</v>
      </c>
      <c r="L3">
        <v>10</v>
      </c>
    </row>
    <row r="4" spans="1:12" x14ac:dyDescent="0.3">
      <c r="A4" t="s">
        <v>492</v>
      </c>
      <c r="B4">
        <v>28</v>
      </c>
      <c r="C4">
        <v>24</v>
      </c>
      <c r="D4">
        <v>0</v>
      </c>
      <c r="F4" t="s">
        <v>466</v>
      </c>
      <c r="G4">
        <v>95</v>
      </c>
      <c r="H4">
        <v>29</v>
      </c>
      <c r="I4">
        <v>31</v>
      </c>
      <c r="J4">
        <v>11</v>
      </c>
      <c r="K4">
        <v>13</v>
      </c>
      <c r="L4">
        <v>21</v>
      </c>
    </row>
    <row r="5" spans="1:12" x14ac:dyDescent="0.3">
      <c r="A5" t="s">
        <v>493</v>
      </c>
      <c r="B5">
        <v>10</v>
      </c>
      <c r="C5">
        <v>9</v>
      </c>
      <c r="D5">
        <v>29</v>
      </c>
    </row>
    <row r="6" spans="1:12" x14ac:dyDescent="0.3">
      <c r="A6" t="s">
        <v>494</v>
      </c>
      <c r="B6">
        <v>34</v>
      </c>
      <c r="C6">
        <v>31</v>
      </c>
      <c r="D6">
        <v>0</v>
      </c>
    </row>
    <row r="7" spans="1:12" x14ac:dyDescent="0.3">
      <c r="A7" t="s">
        <v>495</v>
      </c>
      <c r="B7">
        <v>24</v>
      </c>
      <c r="C7">
        <v>10</v>
      </c>
      <c r="D7">
        <v>74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F6F2-62E7-E342-9F14-3A4DA90EC918}">
  <dimension ref="A1:AA4"/>
  <sheetViews>
    <sheetView workbookViewId="0">
      <selection activeCell="J5" sqref="J5"/>
    </sheetView>
  </sheetViews>
  <sheetFormatPr defaultColWidth="10.90625" defaultRowHeight="15.6" x14ac:dyDescent="0.3"/>
  <sheetData>
    <row r="1" spans="1:27" x14ac:dyDescent="0.3">
      <c r="B1" t="s">
        <v>481</v>
      </c>
      <c r="C1" t="s">
        <v>468</v>
      </c>
      <c r="D1" t="s">
        <v>470</v>
      </c>
      <c r="E1" t="s">
        <v>472</v>
      </c>
      <c r="F1" t="s">
        <v>474</v>
      </c>
      <c r="G1" t="s">
        <v>482</v>
      </c>
      <c r="H1" t="s">
        <v>469</v>
      </c>
      <c r="I1" t="s">
        <v>471</v>
      </c>
      <c r="J1" t="s">
        <v>473</v>
      </c>
      <c r="K1" t="s">
        <v>475</v>
      </c>
      <c r="L1" t="s">
        <v>476</v>
      </c>
      <c r="M1" t="s">
        <v>477</v>
      </c>
      <c r="P1" t="s">
        <v>481</v>
      </c>
      <c r="Q1" t="s">
        <v>482</v>
      </c>
      <c r="R1" t="s">
        <v>468</v>
      </c>
      <c r="S1" t="s">
        <v>469</v>
      </c>
      <c r="T1" t="s">
        <v>470</v>
      </c>
      <c r="U1" t="s">
        <v>471</v>
      </c>
      <c r="V1" t="s">
        <v>472</v>
      </c>
      <c r="W1" t="s">
        <v>473</v>
      </c>
      <c r="X1" t="s">
        <v>474</v>
      </c>
      <c r="Y1" t="s">
        <v>475</v>
      </c>
      <c r="Z1" t="s">
        <v>476</v>
      </c>
      <c r="AA1" t="s">
        <v>477</v>
      </c>
    </row>
    <row r="2" spans="1:27" x14ac:dyDescent="0.3">
      <c r="A2" t="s">
        <v>500</v>
      </c>
      <c r="B2">
        <v>32</v>
      </c>
      <c r="C2">
        <f>21+4</f>
        <v>25</v>
      </c>
      <c r="D2">
        <f>26+1</f>
        <v>27</v>
      </c>
      <c r="E2">
        <f>2+4+2</f>
        <v>8</v>
      </c>
      <c r="F2">
        <f>4+3+1+3</f>
        <v>11</v>
      </c>
      <c r="G2">
        <v>9</v>
      </c>
      <c r="H2">
        <f>6</f>
        <v>6</v>
      </c>
      <c r="I2">
        <f>5</f>
        <v>5</v>
      </c>
      <c r="J2">
        <v>3</v>
      </c>
      <c r="K2">
        <f>1+1</f>
        <v>2</v>
      </c>
      <c r="L2">
        <f>7+1</f>
        <v>8</v>
      </c>
      <c r="M2">
        <v>13</v>
      </c>
      <c r="O2" t="s">
        <v>500</v>
      </c>
      <c r="P2">
        <v>33</v>
      </c>
      <c r="Q2">
        <v>9</v>
      </c>
      <c r="R2">
        <f>21+4</f>
        <v>25</v>
      </c>
      <c r="S2">
        <f>6</f>
        <v>6</v>
      </c>
      <c r="T2">
        <f>26+1</f>
        <v>27</v>
      </c>
      <c r="U2">
        <f>5</f>
        <v>5</v>
      </c>
      <c r="V2">
        <v>10</v>
      </c>
      <c r="W2">
        <v>3</v>
      </c>
      <c r="X2">
        <f>4+3+1+3</f>
        <v>11</v>
      </c>
      <c r="Y2">
        <f>1+1</f>
        <v>2</v>
      </c>
      <c r="Z2">
        <f>7+1</f>
        <v>8</v>
      </c>
      <c r="AA2">
        <v>13</v>
      </c>
    </row>
    <row r="3" spans="1:27" x14ac:dyDescent="0.3">
      <c r="A3" t="s">
        <v>506</v>
      </c>
      <c r="B3">
        <v>5</v>
      </c>
      <c r="C3">
        <f>4+2</f>
        <v>6</v>
      </c>
      <c r="D3">
        <f>7</f>
        <v>7</v>
      </c>
      <c r="E3">
        <f>5+5+2+2</f>
        <v>14</v>
      </c>
      <c r="F3">
        <f>1+1+1+2</f>
        <v>5</v>
      </c>
      <c r="G3">
        <v>22</v>
      </c>
      <c r="H3">
        <f>10</f>
        <v>10</v>
      </c>
      <c r="I3">
        <f>2+9</f>
        <v>11</v>
      </c>
      <c r="J3">
        <f>6+4</f>
        <v>10</v>
      </c>
      <c r="K3">
        <f>2+1</f>
        <v>3</v>
      </c>
      <c r="L3">
        <f>2+0</f>
        <v>2</v>
      </c>
      <c r="M3">
        <f>3+1</f>
        <v>4</v>
      </c>
      <c r="O3" t="s">
        <v>501</v>
      </c>
      <c r="P3">
        <v>4</v>
      </c>
      <c r="Q3">
        <v>22</v>
      </c>
      <c r="R3">
        <f>4+2</f>
        <v>6</v>
      </c>
      <c r="S3">
        <v>11</v>
      </c>
      <c r="T3">
        <v>10</v>
      </c>
      <c r="U3">
        <f>2+9</f>
        <v>11</v>
      </c>
      <c r="V3">
        <v>14</v>
      </c>
      <c r="W3">
        <f>6+4</f>
        <v>10</v>
      </c>
      <c r="X3">
        <v>6</v>
      </c>
      <c r="Y3">
        <f>2+1</f>
        <v>3</v>
      </c>
      <c r="Z3">
        <f>2+0</f>
        <v>2</v>
      </c>
      <c r="AA3">
        <f>3+1</f>
        <v>4</v>
      </c>
    </row>
    <row r="4" spans="1:27" x14ac:dyDescent="0.3">
      <c r="A4" t="s">
        <v>507</v>
      </c>
      <c r="B4">
        <v>7</v>
      </c>
      <c r="C4">
        <f>3+1</f>
        <v>4</v>
      </c>
      <c r="D4">
        <f>9+4+2</f>
        <v>15</v>
      </c>
      <c r="E4">
        <f>5+5+2+7</f>
        <v>19</v>
      </c>
      <c r="F4">
        <f>2+3+2+4</f>
        <v>11</v>
      </c>
      <c r="G4">
        <v>30</v>
      </c>
      <c r="H4">
        <v>23</v>
      </c>
      <c r="I4">
        <f>7+9</f>
        <v>16</v>
      </c>
      <c r="J4">
        <v>5</v>
      </c>
      <c r="K4">
        <f>1+9</f>
        <v>10</v>
      </c>
      <c r="L4">
        <f>2+1</f>
        <v>3</v>
      </c>
      <c r="M4">
        <f>6+2</f>
        <v>8</v>
      </c>
      <c r="O4" t="s">
        <v>502</v>
      </c>
      <c r="P4">
        <v>7</v>
      </c>
      <c r="Q4">
        <v>30</v>
      </c>
      <c r="R4">
        <f>3+1</f>
        <v>4</v>
      </c>
      <c r="S4">
        <v>22</v>
      </c>
      <c r="T4">
        <v>12</v>
      </c>
      <c r="U4">
        <f>7+9</f>
        <v>16</v>
      </c>
      <c r="V4">
        <v>17</v>
      </c>
      <c r="W4">
        <v>5</v>
      </c>
      <c r="X4">
        <v>10</v>
      </c>
      <c r="Y4">
        <f>1+9</f>
        <v>10</v>
      </c>
      <c r="Z4">
        <f>2+1</f>
        <v>3</v>
      </c>
      <c r="AA4">
        <f>6+2</f>
        <v>8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donor code distribution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Deheng Yang</cp:lastModifiedBy>
  <dcterms:created xsi:type="dcterms:W3CDTF">2020-01-04T12:51:09Z</dcterms:created>
  <dcterms:modified xsi:type="dcterms:W3CDTF">2020-01-31T11:06:19Z</dcterms:modified>
</cp:coreProperties>
</file>