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1B960F60-7E75-4CE7-8155-81D30F33B233}" xr6:coauthVersionLast="47" xr6:coauthVersionMax="47" xr10:uidLastSave="{00000000-0000-0000-0000-000000000000}"/>
  <bookViews>
    <workbookView xWindow="-120" yWindow="-120" windowWidth="38640" windowHeight="21120" tabRatio="820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4" i="9"/>
  <c r="F15" i="9"/>
  <c r="F16" i="9"/>
  <c r="F17" i="9"/>
  <c r="F18" i="9"/>
  <c r="F19" i="9"/>
  <c r="F20" i="9"/>
  <c r="F21" i="9"/>
  <c r="F13" i="9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F10" i="15"/>
  <c r="F11" i="15"/>
  <c r="F12" i="15"/>
  <c r="F13" i="15"/>
  <c r="F14" i="15"/>
  <c r="F15" i="15"/>
  <c r="F16" i="15"/>
  <c r="F17" i="15"/>
  <c r="F9" i="15"/>
  <c r="F10" i="14"/>
  <c r="F12" i="14"/>
  <c r="F13" i="14"/>
  <c r="F14" i="14"/>
  <c r="F15" i="14"/>
  <c r="F16" i="14"/>
  <c r="F17" i="14"/>
  <c r="F18" i="14"/>
  <c r="F11" i="14"/>
  <c r="D12" i="16"/>
  <c r="D13" i="16"/>
  <c r="D15" i="16"/>
  <c r="D16" i="16"/>
  <c r="D17" i="16"/>
  <c r="D18" i="16"/>
  <c r="D19" i="16"/>
  <c r="D14" i="16"/>
  <c r="F10" i="11"/>
  <c r="G10" i="11" s="1"/>
  <c r="E8" i="2"/>
  <c r="E9" i="2"/>
  <c r="E10" i="2"/>
  <c r="E11" i="2"/>
  <c r="E12" i="2"/>
  <c r="E13" i="2"/>
  <c r="D12" i="10"/>
  <c r="D13" i="10"/>
  <c r="D14" i="10"/>
  <c r="D15" i="10"/>
  <c r="D16" i="10"/>
  <c r="D17" i="10"/>
  <c r="D18" i="10"/>
  <c r="D19" i="10"/>
  <c r="D11" i="10"/>
  <c r="C20" i="14" l="1"/>
  <c r="F11" i="11"/>
  <c r="G11" i="11" s="1"/>
  <c r="F12" i="11"/>
  <c r="G12" i="11" s="1"/>
  <c r="F13" i="11"/>
  <c r="G13" i="11" s="1"/>
  <c r="F14" i="11"/>
  <c r="G14" i="11" s="1"/>
  <c r="F9" i="11"/>
  <c r="G9" i="11" s="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<sst xmlns="http://schemas.openxmlformats.org/spreadsheetml/2006/main" count="269" uniqueCount="132">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</sst>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/>
    <xf numFmtId="0" fontId="8" fillId="0" borderId="0" xfId="0" applyFont="1"/>
    <xf numFmtId="169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tabSelected="1" workbookViewId="0">
      <selection activeCell="D11" sqref="D1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IF(C11&gt;=18,"MAYOR DE EDAD","MENOR DE EDAD")</f>
        <v>MAYOR DE EDAD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IF(C12&gt;=18,"MAYOR DE EDAD","MENOR DE EDAD")</f>
        <v>MAYOR DE EDAD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 DE EDAD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 DE EDAD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 DE EDAD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 DE EDAD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 DE EDAD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 DE EDAD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zoomScale="120" zoomScaleNormal="120" workbookViewId="0">
      <selection activeCell="G25" sqref="G25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25">
      <c r="B10" s="47" t="s">
        <v>19</v>
      </c>
      <c r="C10" s="45" t="s">
        <v>96</v>
      </c>
      <c r="D10" s="45">
        <v>1</v>
      </c>
      <c r="E10" s="46">
        <f>IF(AND(C10="UNIVERSITARIO",D10&gt;=2),$H$12,IF(AND(C10="TECNICO",D10&gt;1),$H$13,1000))</f>
        <v>1000</v>
      </c>
    </row>
    <row r="11" spans="2:8" ht="15.75" x14ac:dyDescent="0.25">
      <c r="B11" s="47" t="s">
        <v>98</v>
      </c>
      <c r="C11" s="45" t="s">
        <v>96</v>
      </c>
      <c r="D11" s="45">
        <v>2</v>
      </c>
      <c r="E11" s="46">
        <f t="shared" ref="E11:E31" si="0">IF(AND(C11="UNIVERSITARIO",D11&gt;=2),$H$12,IF(AND(C11="TECNICO",D11&gt;1),$H$13,1000))</f>
        <v>5000</v>
      </c>
    </row>
    <row r="12" spans="2:8" ht="15.75" x14ac:dyDescent="0.25">
      <c r="B12" s="47" t="s">
        <v>99</v>
      </c>
      <c r="C12" s="45" t="s">
        <v>97</v>
      </c>
      <c r="D12" s="45">
        <v>3</v>
      </c>
      <c r="E12" s="46">
        <f t="shared" si="0"/>
        <v>4000</v>
      </c>
      <c r="G12" s="49" t="s">
        <v>119</v>
      </c>
      <c r="H12" s="50">
        <v>5000</v>
      </c>
    </row>
    <row r="13" spans="2:8" ht="15.75" x14ac:dyDescent="0.25">
      <c r="B13" s="47" t="s">
        <v>100</v>
      </c>
      <c r="C13" s="45" t="s">
        <v>97</v>
      </c>
      <c r="D13" s="45">
        <v>2</v>
      </c>
      <c r="E13" s="46">
        <f t="shared" si="0"/>
        <v>4000</v>
      </c>
      <c r="G13" s="49" t="s">
        <v>120</v>
      </c>
      <c r="H13" s="50">
        <v>4000</v>
      </c>
    </row>
    <row r="14" spans="2:8" ht="15.75" x14ac:dyDescent="0.25">
      <c r="B14" s="47" t="s">
        <v>101</v>
      </c>
      <c r="C14" s="45" t="s">
        <v>97</v>
      </c>
      <c r="D14" s="45">
        <v>1</v>
      </c>
      <c r="E14" s="46">
        <f t="shared" si="0"/>
        <v>1000</v>
      </c>
    </row>
    <row r="15" spans="2:8" ht="15.75" x14ac:dyDescent="0.25">
      <c r="B15" s="47" t="s">
        <v>102</v>
      </c>
      <c r="C15" s="45" t="s">
        <v>96</v>
      </c>
      <c r="D15" s="45">
        <v>0</v>
      </c>
      <c r="E15" s="46">
        <f t="shared" si="0"/>
        <v>1000</v>
      </c>
    </row>
    <row r="16" spans="2:8" ht="15.75" x14ac:dyDescent="0.25">
      <c r="B16" s="47" t="s">
        <v>103</v>
      </c>
      <c r="C16" s="45" t="s">
        <v>97</v>
      </c>
      <c r="D16" s="45">
        <v>0</v>
      </c>
      <c r="E16" s="46">
        <f t="shared" si="0"/>
        <v>1000</v>
      </c>
    </row>
    <row r="17" spans="2:5" ht="15.75" x14ac:dyDescent="0.25">
      <c r="B17" s="47" t="s">
        <v>104</v>
      </c>
      <c r="C17" s="45" t="s">
        <v>97</v>
      </c>
      <c r="D17" s="45">
        <v>2</v>
      </c>
      <c r="E17" s="46">
        <f t="shared" si="0"/>
        <v>4000</v>
      </c>
    </row>
    <row r="18" spans="2:5" ht="15.75" x14ac:dyDescent="0.25">
      <c r="B18" s="47" t="s">
        <v>105</v>
      </c>
      <c r="C18" s="45" t="s">
        <v>97</v>
      </c>
      <c r="D18" s="45">
        <v>3</v>
      </c>
      <c r="E18" s="46">
        <f t="shared" si="0"/>
        <v>4000</v>
      </c>
    </row>
    <row r="19" spans="2:5" ht="15.75" x14ac:dyDescent="0.25">
      <c r="B19" s="47" t="s">
        <v>106</v>
      </c>
      <c r="C19" s="45" t="s">
        <v>97</v>
      </c>
      <c r="D19" s="45">
        <v>2</v>
      </c>
      <c r="E19" s="46">
        <f t="shared" si="0"/>
        <v>4000</v>
      </c>
    </row>
    <row r="20" spans="2:5" ht="15.75" x14ac:dyDescent="0.25">
      <c r="B20" s="47" t="s">
        <v>107</v>
      </c>
      <c r="C20" s="45" t="s">
        <v>96</v>
      </c>
      <c r="D20" s="45">
        <v>3</v>
      </c>
      <c r="E20" s="46">
        <f t="shared" si="0"/>
        <v>5000</v>
      </c>
    </row>
    <row r="21" spans="2:5" ht="15.75" x14ac:dyDescent="0.25">
      <c r="B21" s="47" t="s">
        <v>108</v>
      </c>
      <c r="C21" s="45" t="s">
        <v>96</v>
      </c>
      <c r="D21" s="45">
        <v>4</v>
      </c>
      <c r="E21" s="46">
        <f t="shared" si="0"/>
        <v>5000</v>
      </c>
    </row>
    <row r="22" spans="2:5" ht="15.75" x14ac:dyDescent="0.25">
      <c r="B22" s="47" t="s">
        <v>109</v>
      </c>
      <c r="C22" s="45" t="s">
        <v>97</v>
      </c>
      <c r="D22" s="45">
        <v>5</v>
      </c>
      <c r="E22" s="46">
        <f t="shared" si="0"/>
        <v>4000</v>
      </c>
    </row>
    <row r="23" spans="2:5" ht="15.75" x14ac:dyDescent="0.25">
      <c r="B23" s="47" t="s">
        <v>110</v>
      </c>
      <c r="C23" s="45" t="s">
        <v>97</v>
      </c>
      <c r="D23" s="45">
        <v>6</v>
      </c>
      <c r="E23" s="46">
        <f t="shared" si="0"/>
        <v>4000</v>
      </c>
    </row>
    <row r="24" spans="2:5" ht="15.75" x14ac:dyDescent="0.25">
      <c r="B24" s="47" t="s">
        <v>111</v>
      </c>
      <c r="C24" s="45" t="s">
        <v>97</v>
      </c>
      <c r="D24" s="45">
        <v>6</v>
      </c>
      <c r="E24" s="46">
        <f t="shared" si="0"/>
        <v>4000</v>
      </c>
    </row>
    <row r="25" spans="2:5" ht="15.75" x14ac:dyDescent="0.25">
      <c r="B25" s="47" t="s">
        <v>112</v>
      </c>
      <c r="C25" s="45" t="s">
        <v>96</v>
      </c>
      <c r="D25" s="45">
        <v>5</v>
      </c>
      <c r="E25" s="46">
        <f t="shared" si="0"/>
        <v>5000</v>
      </c>
    </row>
    <row r="26" spans="2:5" ht="15.75" x14ac:dyDescent="0.25">
      <c r="B26" s="47" t="s">
        <v>113</v>
      </c>
      <c r="C26" s="45" t="s">
        <v>96</v>
      </c>
      <c r="D26" s="45">
        <v>4</v>
      </c>
      <c r="E26" s="46">
        <f t="shared" si="0"/>
        <v>5000</v>
      </c>
    </row>
    <row r="27" spans="2:5" ht="15.75" x14ac:dyDescent="0.25">
      <c r="B27" s="47" t="s">
        <v>114</v>
      </c>
      <c r="C27" s="45" t="s">
        <v>96</v>
      </c>
      <c r="D27" s="45">
        <v>3</v>
      </c>
      <c r="E27" s="46">
        <f t="shared" si="0"/>
        <v>5000</v>
      </c>
    </row>
    <row r="28" spans="2:5" ht="15.75" x14ac:dyDescent="0.25">
      <c r="B28" s="47" t="s">
        <v>115</v>
      </c>
      <c r="C28" s="45" t="s">
        <v>97</v>
      </c>
      <c r="D28" s="45">
        <v>2</v>
      </c>
      <c r="E28" s="46">
        <f t="shared" si="0"/>
        <v>4000</v>
      </c>
    </row>
    <row r="29" spans="2:5" ht="15.75" x14ac:dyDescent="0.25">
      <c r="B29" s="47" t="s">
        <v>116</v>
      </c>
      <c r="C29" s="45" t="s">
        <v>97</v>
      </c>
      <c r="D29" s="45">
        <v>1</v>
      </c>
      <c r="E29" s="46">
        <f t="shared" si="0"/>
        <v>1000</v>
      </c>
    </row>
    <row r="30" spans="2:5" ht="15.75" x14ac:dyDescent="0.25">
      <c r="B30" s="47" t="s">
        <v>117</v>
      </c>
      <c r="C30" s="45" t="s">
        <v>96</v>
      </c>
      <c r="D30" s="45">
        <v>2</v>
      </c>
      <c r="E30" s="46">
        <f t="shared" si="0"/>
        <v>5000</v>
      </c>
    </row>
    <row r="31" spans="2:5" ht="15.75" x14ac:dyDescent="0.25">
      <c r="B31" s="47" t="s">
        <v>118</v>
      </c>
      <c r="C31" s="45" t="s">
        <v>97</v>
      </c>
      <c r="D31" s="45">
        <v>5</v>
      </c>
      <c r="E31" s="46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1"/>
      <c r="C3" s="61"/>
    </row>
    <row r="4" spans="1:5" ht="21" customHeight="1" x14ac:dyDescent="0.2">
      <c r="B4" s="61"/>
      <c r="C4" s="61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IF(D8="M","MASCULINO","FEMENINO")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>IF(D9="M","MASCULINO","FEMENINO")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E12" sqref="E12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2" t="s">
        <v>90</v>
      </c>
      <c r="D5" s="62"/>
      <c r="E5" s="62"/>
      <c r="F5" s="26"/>
      <c r="G5" s="26"/>
    </row>
    <row r="6" spans="2:8" ht="18" x14ac:dyDescent="0.25">
      <c r="B6" s="33" t="s">
        <v>88</v>
      </c>
      <c r="C6" s="62" t="s">
        <v>91</v>
      </c>
      <c r="D6" s="62"/>
      <c r="E6" s="62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1">
        <f>AVERAGE(C9:E9)</f>
        <v>14.666666666666666</v>
      </c>
      <c r="G9" s="30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1">
        <f t="shared" ref="F10:F14" si="0">AVERAGE(C10:E10)</f>
        <v>9</v>
      </c>
      <c r="G10" s="30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1">
        <f t="shared" si="0"/>
        <v>7.666666666666667</v>
      </c>
      <c r="G11" s="30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1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1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1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2" t="s">
        <v>122</v>
      </c>
    </row>
    <row r="4" spans="2:11" ht="23.25" x14ac:dyDescent="0.35">
      <c r="E4" s="52" t="s">
        <v>123</v>
      </c>
    </row>
    <row r="5" spans="2:11" ht="23.25" x14ac:dyDescent="0.35">
      <c r="E5" s="52" t="s">
        <v>121</v>
      </c>
    </row>
    <row r="10" spans="2:11" ht="23.25" x14ac:dyDescent="0.35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7">
        <v>14</v>
      </c>
      <c r="D12" s="58" t="str">
        <f t="shared" ref="D12:D13" si="0">IF(C12&gt;=15,"80%",IF(AND(C12&gt;=13, C12&lt;15), "60%", "SIN BECA"))</f>
        <v>60%</v>
      </c>
    </row>
    <row r="13" spans="2:11" ht="22.15" customHeight="1" x14ac:dyDescent="0.25">
      <c r="B13" s="34" t="s">
        <v>74</v>
      </c>
      <c r="C13" s="57">
        <v>13</v>
      </c>
      <c r="D13" s="58" t="str">
        <f t="shared" si="0"/>
        <v>60%</v>
      </c>
    </row>
    <row r="14" spans="2:11" ht="21.6" customHeight="1" x14ac:dyDescent="0.25">
      <c r="B14" s="34" t="s">
        <v>75</v>
      </c>
      <c r="C14" s="57">
        <v>15</v>
      </c>
      <c r="D14" s="58" t="str">
        <f>IF(C14&gt;=15,"80%",IF(AND(C14&gt;=13, C14&lt;15), "60%", "SIN BECA"))</f>
        <v>80%</v>
      </c>
    </row>
    <row r="15" spans="2:11" ht="21.6" customHeight="1" x14ac:dyDescent="0.35">
      <c r="B15" s="34" t="s">
        <v>76</v>
      </c>
      <c r="C15" s="57">
        <v>14</v>
      </c>
      <c r="D15" s="58" t="str">
        <f t="shared" ref="D15:D19" si="1">IF(C15&gt;=15,"80%",IF(AND(C15&gt;=13, C15&lt;15), "60%", "SIN BECA"))</f>
        <v>60%</v>
      </c>
      <c r="H15" s="53" t="s">
        <v>125</v>
      </c>
      <c r="I15" s="54"/>
      <c r="J15" s="55" t="s">
        <v>124</v>
      </c>
    </row>
    <row r="16" spans="2:11" ht="24" customHeight="1" x14ac:dyDescent="0.25">
      <c r="B16" s="34" t="s">
        <v>77</v>
      </c>
      <c r="C16" s="57">
        <v>11</v>
      </c>
      <c r="D16" s="58" t="str">
        <f t="shared" si="1"/>
        <v>SIN BECA</v>
      </c>
    </row>
    <row r="17" spans="2:4" ht="21" customHeight="1" x14ac:dyDescent="0.25">
      <c r="B17" s="34" t="s">
        <v>78</v>
      </c>
      <c r="C17" s="57">
        <v>15</v>
      </c>
      <c r="D17" s="58" t="str">
        <f t="shared" si="1"/>
        <v>80%</v>
      </c>
    </row>
    <row r="18" spans="2:4" ht="26.45" customHeight="1" x14ac:dyDescent="0.25">
      <c r="B18" s="34" t="s">
        <v>79</v>
      </c>
      <c r="C18" s="57">
        <v>12.99</v>
      </c>
      <c r="D18" s="58" t="str">
        <f t="shared" si="1"/>
        <v>SIN BECA</v>
      </c>
    </row>
    <row r="19" spans="2:4" ht="22.15" customHeight="1" x14ac:dyDescent="0.25">
      <c r="B19" s="34" t="s">
        <v>80</v>
      </c>
      <c r="C19" s="57">
        <v>14.99</v>
      </c>
      <c r="D19" s="58" t="str">
        <f t="shared" si="1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2:6" ht="15.75" x14ac:dyDescent="0.25">
      <c r="B4" s="29"/>
      <c r="C4" s="63"/>
      <c r="D4" s="63"/>
      <c r="E4" s="63"/>
      <c r="F4" s="63"/>
    </row>
    <row r="5" spans="2:6" ht="15.75" x14ac:dyDescent="0.25">
      <c r="B5" s="29"/>
      <c r="C5" s="63"/>
      <c r="D5" s="63"/>
      <c r="E5" s="63"/>
      <c r="F5" s="63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 D10="A"), E10*20%, E10*10%)</f>
        <v>200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>
        <f>IF(AND(MONTH(C11)=12, D11="A"), E11*20%, E11*10%)</f>
        <v>300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ref="F12:F18" si="0">IF(AND(MONTH(C12)=12, D12="A"), E12*20%, E12*10%)</f>
        <v>250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>
        <f t="shared" si="0"/>
        <v>150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100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140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workbookViewId="0">
      <selection activeCell="G9" sqref="G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6" ht="15.75" x14ac:dyDescent="0.25">
      <c r="B4" s="29"/>
      <c r="C4" s="64"/>
      <c r="D4" s="64"/>
      <c r="E4" s="64"/>
      <c r="F4" s="64"/>
    </row>
    <row r="5" spans="2:6" ht="33" customHeight="1" x14ac:dyDescent="0.25">
      <c r="B5" s="29"/>
      <c r="C5" s="64"/>
      <c r="D5" s="64"/>
      <c r="E5" s="64"/>
      <c r="F5" s="64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9">
        <f>IF(AND(YEAR(C9)&gt;=2000, D9="A"), E9*15%, E9*5%)</f>
        <v>300</v>
      </c>
    </row>
    <row r="10" spans="2:6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9">
        <f t="shared" ref="F10:F17" si="0">IF(AND(YEAR(C10)&gt;=2000, D10="A"), E10*15%, E10*5%)</f>
        <v>75</v>
      </c>
    </row>
    <row r="11" spans="2:6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9">
        <f t="shared" si="0"/>
        <v>375</v>
      </c>
    </row>
    <row r="12" spans="2:6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9">
        <f t="shared" si="0"/>
        <v>75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9">
        <f t="shared" si="0"/>
        <v>150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9">
        <f t="shared" si="0"/>
        <v>70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9">
        <f t="shared" si="0"/>
        <v>75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9">
        <f t="shared" si="0"/>
        <v>100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9">
        <f t="shared" si="0"/>
        <v>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58" sqref="E57:E58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5" t="s">
        <v>27</v>
      </c>
      <c r="D2" s="65"/>
      <c r="E2" s="65"/>
      <c r="F2" s="65"/>
      <c r="G2" s="65"/>
      <c r="H2" s="65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IF(D12="S", "SOLTERO", IF(D12="C", "CASADO", IF(D12="V", "VIUDO", IF(D12="D", "DIVORCIADO", ""))))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IF(D13="S", "SOLTERO", IF(D13="C", "CASADO", IF(D13="V", "VIUDO", IF(D13="D", "DIVORCIADO", ""))))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workbookViewId="0">
      <selection activeCell="F11" sqref="F11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5" t="s">
        <v>48</v>
      </c>
      <c r="C2" s="65"/>
      <c r="D2" s="65"/>
      <c r="E2" s="65"/>
      <c r="F2" s="65"/>
      <c r="G2" s="65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3">
        <f>IF(E11="A",$D$5, IF(E11="B",$D$6, IF(E11="C",$D$7, IF(E11="D",$D$8,"NO"))))</f>
        <v>1500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3">
        <f t="shared" ref="F12:F22" si="0">IF(E12="A",$D$5, IF(E12="B",$D$6, IF(E12="C",$D$7, IF(E12="D",$D$8,"NO"))))</f>
        <v>2000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3">
        <f t="shared" si="0"/>
        <v>1500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3">
        <f t="shared" si="0"/>
        <v>2500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3">
        <f t="shared" si="0"/>
        <v>2000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3">
        <f t="shared" si="0"/>
        <v>1000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3">
        <f t="shared" si="0"/>
        <v>2500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3">
        <f t="shared" si="0"/>
        <v>1500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3">
        <f t="shared" si="0"/>
        <v>2000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3">
        <f t="shared" si="0"/>
        <v>2500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3">
        <f t="shared" si="0"/>
        <v>2500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3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workbookViewId="0">
      <selection activeCell="F13" sqref="F13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0" t="s">
        <v>128</v>
      </c>
    </row>
    <row r="7" spans="1:8" ht="20.25" x14ac:dyDescent="0.3">
      <c r="B7" s="15" t="s">
        <v>62</v>
      </c>
      <c r="C7" s="26"/>
      <c r="D7" s="21">
        <v>100</v>
      </c>
      <c r="F7" s="60" t="s">
        <v>129</v>
      </c>
    </row>
    <row r="8" spans="1:8" ht="20.25" x14ac:dyDescent="0.3">
      <c r="B8" s="15" t="s">
        <v>63</v>
      </c>
      <c r="C8" s="26"/>
      <c r="D8" s="21">
        <v>80</v>
      </c>
      <c r="F8" s="60" t="s">
        <v>130</v>
      </c>
    </row>
    <row r="9" spans="1:8" ht="20.25" x14ac:dyDescent="0.3">
      <c r="B9" s="15" t="s">
        <v>64</v>
      </c>
      <c r="C9" s="27"/>
      <c r="D9" s="21">
        <v>50</v>
      </c>
      <c r="F9" s="60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1">
        <f>IF(YEAR(C13)&lt;1980,150,IF(AND(YEAR(C13)&gt;=1980,YEAR(C13)&lt;=1990),100,IF(AND(YEAR(C13)&gt;1990,YEAR(C13)&lt;2001),80,50)))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1">
        <f t="shared" ref="F14:F21" si="0">IF(YEAR(C14)&lt;1980,150,IF(AND(YEAR(C14)&gt;=1980,YEAR(C14)&lt;=1990),100,IF(AND(YEAR(C14)&gt;1990,YEAR(C14)&lt;2001),80,50)))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1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1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1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1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1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1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1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Deivy Granados</cp:lastModifiedBy>
  <dcterms:created xsi:type="dcterms:W3CDTF">1996-01-12T11:40:47Z</dcterms:created>
  <dcterms:modified xsi:type="dcterms:W3CDTF">2025-03-22T06:29:58Z</dcterms:modified>
</cp:coreProperties>
</file>