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estroDavo\Documents\GitHub\MaS - Fitness Centrum\"/>
    </mc:Choice>
  </mc:AlternateContent>
  <bookViews>
    <workbookView xWindow="0" yWindow="0" windowWidth="28800" windowHeight="18000"/>
  </bookViews>
  <sheets>
    <sheet name="Dáta" sheetId="2" r:id="rId1"/>
  </sheets>
  <definedNames>
    <definedName name="pocet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7" i="2" l="1"/>
  <c r="E9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2"/>
  <c r="I8" i="2"/>
  <c r="I6" i="2"/>
  <c r="I5" i="2"/>
  <c r="H35" i="2"/>
  <c r="I35" i="2"/>
  <c r="H32" i="2"/>
  <c r="I32" i="2"/>
  <c r="H33" i="2"/>
  <c r="I33" i="2"/>
  <c r="H34" i="2"/>
  <c r="I34" i="2"/>
  <c r="H31" i="2"/>
  <c r="I31" i="2"/>
  <c r="I27" i="2"/>
</calcChain>
</file>

<file path=xl/sharedStrings.xml><?xml version="1.0" encoding="utf-8"?>
<sst xmlns="http://schemas.openxmlformats.org/spreadsheetml/2006/main" count="41" uniqueCount="41">
  <si>
    <t>poradie</t>
  </si>
  <si>
    <t>čas
príchodu</t>
  </si>
  <si>
    <t>čas
medzi
príchodmi</t>
  </si>
  <si>
    <t>počet
návštevníkov</t>
  </si>
  <si>
    <t>Prehľad o príchode návštevníkov do fitness centra</t>
  </si>
  <si>
    <t>Údaje o počte prichádzajúcich návštevníkov</t>
  </si>
  <si>
    <t>perióda</t>
  </si>
  <si>
    <t>interval</t>
  </si>
  <si>
    <t>počet</t>
  </si>
  <si>
    <t>09:00-09:30</t>
  </si>
  <si>
    <t>09:30-10:00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</si>
  <si>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</si>
  <si>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</si>
  <si>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</si>
  <si>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</si>
  <si>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</si>
  <si>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</si>
  <si>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</si>
  <si>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</si>
  <si>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</si>
  <si>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</si>
  <si>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</si>
  <si>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</si>
  <si>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</si>
  <si>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</si>
  <si>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</si>
  <si>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</si>
  <si>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</si>
  <si>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</si>
  <si>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</si>
  <si>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</si>
  <si>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20:00-20:30</t>
  </si>
  <si>
    <t>20:30-21:00</t>
  </si>
  <si>
    <t>Intervaly</t>
  </si>
  <si>
    <t>Dáta</t>
  </si>
  <si>
    <t>jednotlivec</t>
  </si>
  <si>
    <t>dvojica</t>
  </si>
  <si>
    <t>trojica</t>
  </si>
  <si>
    <t>štvorica</t>
  </si>
  <si>
    <t>pätica</t>
  </si>
  <si>
    <t>ROZBOR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</si>
</sst>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</font>
    <font>
      <sz val="10"/>
      <color rgb="FF5AFF2C"/>
      <name val="Arial"/>
      <family val="2"/>
      <charset val="238"/>
    </font>
    <font>
      <b/>
      <sz val="10"/>
      <color theme="1"/>
      <name val="Arial"/>
      <family val="2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b/>
      <sz val="10"/>
      <color rgb="FF1DFF2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2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2" fontId="0" fillId="2" borderId="8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2" fontId="0" fillId="2" borderId="3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0" fillId="0" borderId="0" xfId="0" applyNumberFormat="1"/>
    <xf numFmtId="0" fontId="0" fillId="4" borderId="5" xfId="0" applyFill="1" applyBorder="1" applyAlignment="1">
      <alignment horizontal="center"/>
    </xf>
    <xf numFmtId="22" fontId="0" fillId="4" borderId="8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</cellXfs>
  <cellStyles count="4">
    <cellStyle name="Hypertextové prepojenie" xfId="2" builtinId="8" hidden="1"/>
    <cellStyle name="Normal_Book1" xfId="1"/>
    <cellStyle name="Normálne" xfId="0" builtinId="0"/>
    <cellStyle name="Použité hypertextové prepojenie" xfId="3" builtinId="9" hidden="1"/>
  </cellStyles>
  <dxfs count="0"/>
  <tableStyles count="0" defaultTableStyle="TableStyleMedium9" defaultPivotStyle="PivotStyleLight16"/>
  <colors>
    <mruColors>
      <color rgb="FF1DFF22"/>
      <color rgb="FF5AFF2C"/>
      <color rgb="FFFF6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7"/>
  <sheetViews>
    <sheetView tabSelected="1" zoomScaleNormal="100" workbookViewId="0">
      <selection activeCell="H87" sqref="H87"/>
    </sheetView>
  </sheetViews>
  <sheetFormatPr defaultColWidth="8.85546875" defaultRowHeight="12.75" x14ac:dyDescent="0.2"/>
  <cols>
    <col min="2" max="2" width="10.7109375" customWidth="1"/>
    <col min="3" max="3" width="15.42578125" bestFit="1" customWidth="1"/>
    <col min="5" max="5" width="11.28515625" bestFit="1" customWidth="1"/>
    <col min="6" max="6" width="6.28515625" customWidth="1"/>
    <col min="7" max="7" width="16.5703125" customWidth="1"/>
    <col min="8" max="9" width="12.42578125" customWidth="1"/>
  </cols>
  <sheetData>
    <row r="2" spans="2:13" x14ac:dyDescent="0.2">
      <c r="C2" s="43" t="s">
        <v>33</v>
      </c>
      <c r="D2" s="43"/>
      <c r="H2" s="26" t="s">
        <v>34</v>
      </c>
    </row>
    <row r="3" spans="2:13" ht="13.5" thickBot="1" x14ac:dyDescent="0.25">
      <c r="B3" s="44" t="s">
        <v>4</v>
      </c>
      <c r="C3" s="44"/>
      <c r="D3" s="44"/>
      <c r="E3" s="44"/>
      <c r="G3" s="44" t="s">
        <v>5</v>
      </c>
      <c r="H3" s="44"/>
      <c r="I3" s="44"/>
    </row>
    <row r="4" spans="2:13" ht="51.75" thickBot="1" x14ac:dyDescent="0.25">
      <c r="B4" s="1" t="s">
        <v>0</v>
      </c>
      <c r="C4" s="2" t="s">
        <v>1</v>
      </c>
      <c r="D4" s="2" t="s">
        <v>2</v>
      </c>
      <c r="E4" s="3" t="s">
        <v>3</v>
      </c>
      <c r="G4" s="1" t="s">
        <v>6</v>
      </c>
      <c r="H4" s="18" t="s">
        <v>7</v>
      </c>
      <c r="I4" s="19" t="s">
        <v>8</v>
      </c>
    </row>
    <row r="5" spans="2:13" x14ac:dyDescent="0.2">
      <c r="B5" s="11">
        <v>1</v>
      </c>
      <c r="C5" s="12">
        <v>43052.375</v>
      </c>
      <c r="D5" s="13">
        <v>0</v>
      </c>
      <c r="E5" s="14">
        <v>1</v>
      </c>
      <c r="G5" s="11">
        <v>1</v>
      </c>
      <c r="H5" s="20" t="s">
        <v>9</v>
      </c>
      <c r="I5" s="21">
        <f>SUM(E5:E7)+SUM(E42)</f>
        <v>5</v>
      </c>
    </row>
    <row r="6" spans="2:13" x14ac:dyDescent="0.2">
      <c r="B6" s="10">
        <v>2</v>
      </c>
      <c r="C6" s="4">
        <v>43052.381944444445</v>
      </c>
      <c r="D6" s="5">
        <v>10</v>
      </c>
      <c r="E6" s="6">
        <v>2</v>
      </c>
      <c r="G6" s="10">
        <v>2</v>
      </c>
      <c r="H6" s="22" t="s">
        <v>10</v>
      </c>
      <c r="I6" s="23">
        <f>SUM(E43:E44)</f>
        <v>3</v>
      </c>
    </row>
    <row r="7" spans="2:13" x14ac:dyDescent="0.2">
      <c r="B7" s="10">
        <v>3</v>
      </c>
      <c r="C7" s="4">
        <v>43052.390972222223</v>
      </c>
      <c r="D7" s="5">
        <v>13</v>
      </c>
      <c r="E7" s="6">
        <v>1</v>
      </c>
      <c r="G7" s="10">
        <v>3</v>
      </c>
      <c r="H7" s="22" t="s">
        <v>11</v>
      </c>
      <c r="I7" s="23">
        <f>SUM(E8:E10)+SUM(E45)</f>
        <v>7</v>
      </c>
      <c r="K7" s="16"/>
      <c r="L7" s="16"/>
    </row>
    <row r="8" spans="2:13" x14ac:dyDescent="0.2">
      <c r="B8" s="10">
        <v>4</v>
      </c>
      <c r="C8" s="4">
        <v>43052.42083333333</v>
      </c>
      <c r="D8" s="5">
        <v>43</v>
      </c>
      <c r="E8" s="6">
        <v>4</v>
      </c>
      <c r="G8" s="10">
        <v>4</v>
      </c>
      <c r="H8" s="22" t="s">
        <v>12</v>
      </c>
      <c r="I8" s="23">
        <f>SUM(E11:E12)</f>
        <v>3</v>
      </c>
      <c r="K8" s="16"/>
      <c r="L8" s="16"/>
    </row>
    <row r="9" spans="2:13" x14ac:dyDescent="0.2">
      <c r="B9" s="10">
        <v>5</v>
      </c>
      <c r="C9" s="4">
        <v>43052.422222222223</v>
      </c>
      <c r="D9" s="5">
        <v>2</v>
      </c>
      <c r="E9" s="6">
        <v>1</v>
      </c>
      <c r="G9" s="10">
        <v>5</v>
      </c>
      <c r="H9" s="22" t="s">
        <v>13</v>
      </c>
      <c r="I9" s="23">
        <f>SUM(E46)</f>
        <v>3</v>
      </c>
      <c r="K9" s="16"/>
      <c r="L9" s="16"/>
    </row>
    <row r="10" spans="2:13" x14ac:dyDescent="0.2">
      <c r="B10" s="10">
        <v>6</v>
      </c>
      <c r="C10" s="4">
        <v>43052.429166666669</v>
      </c>
      <c r="D10" s="5">
        <v>10</v>
      </c>
      <c r="E10" s="6">
        <v>1</v>
      </c>
      <c r="G10" s="10">
        <v>6</v>
      </c>
      <c r="H10" s="22" t="s">
        <v>14</v>
      </c>
      <c r="I10" s="23">
        <f>SUM(E13)</f>
        <v>1</v>
      </c>
    </row>
    <row r="11" spans="2:13" x14ac:dyDescent="0.2">
      <c r="B11" s="10">
        <v>7</v>
      </c>
      <c r="C11" s="4">
        <v>43052.454861111109</v>
      </c>
      <c r="D11" s="5">
        <v>37</v>
      </c>
      <c r="E11" s="6">
        <v>1</v>
      </c>
      <c r="G11" s="10">
        <v>7</v>
      </c>
      <c r="H11" s="22" t="s">
        <v>15</v>
      </c>
      <c r="I11" s="23">
        <f>SUM(E14)+SUM(E47:E48)</f>
        <v>4</v>
      </c>
      <c r="M11" s="17"/>
    </row>
    <row r="12" spans="2:13" x14ac:dyDescent="0.2">
      <c r="B12" s="10">
        <v>8</v>
      </c>
      <c r="C12" s="4">
        <v>43052.456944444442</v>
      </c>
      <c r="D12" s="5">
        <v>3</v>
      </c>
      <c r="E12" s="6">
        <v>2</v>
      </c>
      <c r="G12" s="10">
        <v>8</v>
      </c>
      <c r="H12" s="22" t="s">
        <v>16</v>
      </c>
      <c r="I12" s="23">
        <f>SUM(E49:E51)</f>
        <v>3</v>
      </c>
      <c r="M12" s="17"/>
    </row>
    <row r="13" spans="2:13" x14ac:dyDescent="0.2">
      <c r="B13" s="10">
        <v>9</v>
      </c>
      <c r="C13" s="4">
        <v>43052.489583333336</v>
      </c>
      <c r="D13" s="5">
        <v>47</v>
      </c>
      <c r="E13" s="6">
        <v>1</v>
      </c>
      <c r="G13" s="10">
        <v>9</v>
      </c>
      <c r="H13" s="22" t="s">
        <v>17</v>
      </c>
      <c r="I13" s="23">
        <f>SUM(E15)</f>
        <v>2</v>
      </c>
      <c r="M13" s="17"/>
    </row>
    <row r="14" spans="2:13" x14ac:dyDescent="0.2">
      <c r="B14" s="10">
        <v>10</v>
      </c>
      <c r="C14" s="4">
        <v>43052.513194444444</v>
      </c>
      <c r="D14" s="5">
        <v>34</v>
      </c>
      <c r="E14" s="6">
        <v>1</v>
      </c>
      <c r="G14" s="10">
        <v>10</v>
      </c>
      <c r="H14" s="22" t="s">
        <v>18</v>
      </c>
      <c r="I14" s="23">
        <f>SUM(E16)+SUM(E52)</f>
        <v>2</v>
      </c>
      <c r="M14" s="17"/>
    </row>
    <row r="15" spans="2:13" x14ac:dyDescent="0.2">
      <c r="B15" s="10">
        <v>11</v>
      </c>
      <c r="C15" s="4">
        <v>43052.555555555555</v>
      </c>
      <c r="D15" s="5">
        <v>61</v>
      </c>
      <c r="E15" s="6">
        <v>2</v>
      </c>
      <c r="G15" s="10">
        <v>11</v>
      </c>
      <c r="H15" s="22" t="s">
        <v>19</v>
      </c>
      <c r="I15" s="23">
        <f>SUM(E17)</f>
        <v>3</v>
      </c>
      <c r="M15" s="17"/>
    </row>
    <row r="16" spans="2:13" x14ac:dyDescent="0.2">
      <c r="B16" s="10">
        <v>12</v>
      </c>
      <c r="C16" s="4">
        <v>43052.563194444447</v>
      </c>
      <c r="D16" s="5">
        <v>11</v>
      </c>
      <c r="E16" s="6">
        <v>1</v>
      </c>
      <c r="G16" s="10">
        <v>12</v>
      </c>
      <c r="H16" s="22" t="s">
        <v>20</v>
      </c>
      <c r="I16" s="23">
        <f>SUM(E18:E20)+SUM(E53:E54)+SUM(E80:E81)</f>
        <v>16</v>
      </c>
      <c r="M16" s="17"/>
    </row>
    <row r="17" spans="2:13" x14ac:dyDescent="0.2">
      <c r="B17" s="10">
        <v>13</v>
      </c>
      <c r="C17" s="4">
        <v>43059.595833333333</v>
      </c>
      <c r="D17" s="5">
        <v>49</v>
      </c>
      <c r="E17" s="6">
        <v>3</v>
      </c>
      <c r="G17" s="10">
        <v>13</v>
      </c>
      <c r="H17" s="22" t="s">
        <v>21</v>
      </c>
      <c r="I17" s="23">
        <f>SUM(E21:E22)+SUM(E55:E56)</f>
        <v>6</v>
      </c>
      <c r="M17" s="17"/>
    </row>
    <row r="18" spans="2:13" x14ac:dyDescent="0.2">
      <c r="B18" s="10">
        <v>14</v>
      </c>
      <c r="C18" s="4">
        <v>43059.606944444444</v>
      </c>
      <c r="D18" s="5">
        <v>16</v>
      </c>
      <c r="E18" s="6">
        <v>4</v>
      </c>
      <c r="G18" s="10">
        <v>14</v>
      </c>
      <c r="H18" s="22" t="s">
        <v>22</v>
      </c>
      <c r="I18" s="23">
        <f>SUM(E23:E25)+SUM(E57:E60)+SUM(E82:E86)</f>
        <v>21</v>
      </c>
      <c r="M18" s="17"/>
    </row>
    <row r="19" spans="2:13" x14ac:dyDescent="0.2">
      <c r="B19" s="10">
        <v>15</v>
      </c>
      <c r="C19" s="4">
        <v>43059.613888888889</v>
      </c>
      <c r="D19" s="5">
        <v>10</v>
      </c>
      <c r="E19" s="6">
        <v>1</v>
      </c>
      <c r="G19" s="10">
        <v>15</v>
      </c>
      <c r="H19" s="22" t="s">
        <v>23</v>
      </c>
      <c r="I19" s="23">
        <f>SUM(E26:E28)+SUM(E61:E62)+SUM(E87)</f>
        <v>9</v>
      </c>
      <c r="M19" s="17"/>
    </row>
    <row r="20" spans="2:13" ht="13.5" thickBot="1" x14ac:dyDescent="0.25">
      <c r="B20" s="10">
        <v>16</v>
      </c>
      <c r="C20" s="4">
        <v>43059.615972222222</v>
      </c>
      <c r="D20" s="5">
        <v>3</v>
      </c>
      <c r="E20" s="6">
        <v>1</v>
      </c>
      <c r="G20" s="15">
        <v>16</v>
      </c>
      <c r="H20" s="24" t="s">
        <v>24</v>
      </c>
      <c r="I20" s="25">
        <f>SUM(E29:E30)+SUM(E63:E65)+SUM(E88)</f>
        <v>13</v>
      </c>
      <c r="M20" s="17"/>
    </row>
    <row r="21" spans="2:13" ht="13.5" thickBot="1" x14ac:dyDescent="0.25">
      <c r="B21" s="10">
        <v>17</v>
      </c>
      <c r="C21" s="4">
        <v>43059.625</v>
      </c>
      <c r="D21" s="5">
        <v>13</v>
      </c>
      <c r="E21" s="6">
        <v>3</v>
      </c>
      <c r="G21" s="15">
        <v>17</v>
      </c>
      <c r="H21" s="24" t="s">
        <v>25</v>
      </c>
      <c r="I21" s="25">
        <f>SUM(E31:E32)+SUM(E66)+SUM(E89)</f>
        <v>7</v>
      </c>
      <c r="M21" s="17"/>
    </row>
    <row r="22" spans="2:13" ht="13.5" thickBot="1" x14ac:dyDescent="0.25">
      <c r="B22" s="10">
        <v>18</v>
      </c>
      <c r="C22" s="4">
        <v>43059.63958333333</v>
      </c>
      <c r="D22" s="5">
        <v>21</v>
      </c>
      <c r="E22" s="6">
        <v>1</v>
      </c>
      <c r="G22" s="15">
        <v>18</v>
      </c>
      <c r="H22" s="24" t="s">
        <v>26</v>
      </c>
      <c r="I22" s="25">
        <f>SUM(E33)+SUM(E67:E70)+SUM(E90:E92)</f>
        <v>9</v>
      </c>
      <c r="M22" s="17"/>
    </row>
    <row r="23" spans="2:13" ht="13.5" thickBot="1" x14ac:dyDescent="0.25">
      <c r="B23" s="10">
        <v>19</v>
      </c>
      <c r="C23" s="4">
        <v>43059.647916666669</v>
      </c>
      <c r="D23" s="5">
        <v>19</v>
      </c>
      <c r="E23" s="6">
        <v>1</v>
      </c>
      <c r="G23" s="15">
        <v>19</v>
      </c>
      <c r="H23" s="24" t="s">
        <v>27</v>
      </c>
      <c r="I23" s="25">
        <f>SUM(E34)+SUM(E71)+SUM(E93:E94)</f>
        <v>7</v>
      </c>
      <c r="M23" s="17"/>
    </row>
    <row r="24" spans="2:13" ht="13.5" thickBot="1" x14ac:dyDescent="0.25">
      <c r="B24" s="10">
        <v>20</v>
      </c>
      <c r="C24" s="4">
        <v>43059.648611111108</v>
      </c>
      <c r="D24" s="5">
        <v>1</v>
      </c>
      <c r="E24" s="6">
        <v>1</v>
      </c>
      <c r="G24" s="15">
        <v>20</v>
      </c>
      <c r="H24" s="24" t="s">
        <v>28</v>
      </c>
      <c r="I24" s="25">
        <f>SUM(E35:E36)+SUM(E72)+SUM(E96)</f>
        <v>6</v>
      </c>
      <c r="M24" s="17"/>
    </row>
    <row r="25" spans="2:13" ht="13.5" thickBot="1" x14ac:dyDescent="0.25">
      <c r="B25" s="10">
        <v>21</v>
      </c>
      <c r="C25" s="4">
        <v>43059.663194444445</v>
      </c>
      <c r="D25" s="5">
        <v>21</v>
      </c>
      <c r="E25" s="6">
        <v>3</v>
      </c>
      <c r="G25" s="15">
        <v>21</v>
      </c>
      <c r="H25" s="24" t="s">
        <v>29</v>
      </c>
      <c r="I25" s="25">
        <f>SUM(E37:E39)+SUM(E73:E75)</f>
        <v>13</v>
      </c>
      <c r="M25" s="17"/>
    </row>
    <row r="26" spans="2:13" ht="13.5" thickBot="1" x14ac:dyDescent="0.25">
      <c r="B26" s="10">
        <v>22</v>
      </c>
      <c r="C26" s="4">
        <v>43059.672222222223</v>
      </c>
      <c r="D26" s="5">
        <v>13</v>
      </c>
      <c r="E26" s="6">
        <v>2</v>
      </c>
      <c r="G26" s="15">
        <v>22</v>
      </c>
      <c r="H26" s="24" t="s">
        <v>30</v>
      </c>
      <c r="I26" s="25">
        <f>SUM(E40:E41)+SUM(E76:E78)</f>
        <v>7</v>
      </c>
    </row>
    <row r="27" spans="2:13" ht="13.5" thickBot="1" x14ac:dyDescent="0.25">
      <c r="B27" s="10">
        <v>23</v>
      </c>
      <c r="C27" s="4">
        <v>43059.673611111109</v>
      </c>
      <c r="D27" s="5">
        <v>2</v>
      </c>
      <c r="E27" s="6">
        <v>1</v>
      </c>
      <c r="G27" s="15">
        <v>23</v>
      </c>
      <c r="H27" s="24" t="s">
        <v>31</v>
      </c>
      <c r="I27" s="25">
        <f>SUM(E79)</f>
        <v>1</v>
      </c>
    </row>
    <row r="28" spans="2:13" ht="13.5" thickBot="1" x14ac:dyDescent="0.25">
      <c r="B28" s="10">
        <v>24</v>
      </c>
      <c r="C28" s="4">
        <v>43059.681944444441</v>
      </c>
      <c r="D28" s="5">
        <v>12</v>
      </c>
      <c r="E28" s="6">
        <v>2</v>
      </c>
      <c r="G28" s="15">
        <v>24</v>
      </c>
      <c r="H28" s="24" t="s">
        <v>32</v>
      </c>
      <c r="I28" s="25">
        <v>0</v>
      </c>
    </row>
    <row r="29" spans="2:13" ht="13.5" thickBot="1" x14ac:dyDescent="0.25">
      <c r="B29" s="10">
        <v>25</v>
      </c>
      <c r="C29" s="4">
        <v>43059.690972222219</v>
      </c>
      <c r="D29" s="5">
        <v>13</v>
      </c>
      <c r="E29" s="6">
        <v>2</v>
      </c>
      <c r="I29" s="17"/>
    </row>
    <row r="30" spans="2:13" ht="13.5" thickBot="1" x14ac:dyDescent="0.25">
      <c r="B30" s="10">
        <v>26</v>
      </c>
      <c r="C30" s="4">
        <v>43059.701388888891</v>
      </c>
      <c r="D30" s="5">
        <v>15</v>
      </c>
      <c r="E30" s="6">
        <v>1</v>
      </c>
      <c r="G30" s="45" t="s">
        <v>40</v>
      </c>
      <c r="H30" s="46"/>
      <c r="I30" s="47"/>
    </row>
    <row r="31" spans="2:13" x14ac:dyDescent="0.2">
      <c r="B31" s="10">
        <v>27</v>
      </c>
      <c r="C31" s="4">
        <v>43059.711111111108</v>
      </c>
      <c r="D31" s="5">
        <v>14</v>
      </c>
      <c r="E31" s="6">
        <v>1</v>
      </c>
      <c r="G31" s="32" t="s">
        <v>35</v>
      </c>
      <c r="H31" s="36">
        <f>E5+E7+E9+E10+E11+E13+E14+E16+E19+E20+E22+E23+E24+E27+E30+E31+E32+E33+E35+E36+E39+E41+E42+E44+E45+E47+E49+E50+E51+E52+E54+E55+E56+E59+E61+E64+E67+E68+E69+E71+E72+E73+E77+E78+E79+E81+E83+E84+E85+E86+E87+E90+E91+E92+E94+E95</f>
        <v>56</v>
      </c>
      <c r="I31" s="37">
        <f>(H31/COUNT($E$5:$E$96))*100</f>
        <v>60.869565217391312</v>
      </c>
    </row>
    <row r="32" spans="2:13" x14ac:dyDescent="0.2">
      <c r="B32" s="10">
        <v>28</v>
      </c>
      <c r="C32" s="4">
        <v>43059.722222337965</v>
      </c>
      <c r="D32" s="5">
        <v>16</v>
      </c>
      <c r="E32" s="6">
        <v>1</v>
      </c>
      <c r="G32" s="33" t="s">
        <v>36</v>
      </c>
      <c r="H32" s="35">
        <f>(E6+E12+E15+E26+E28+E29+E37+E40+E43+E48+E60+E62+E65+E70+E74+E75+E76+E82+E88+E89+E93)/2</f>
        <v>21</v>
      </c>
      <c r="I32" s="38">
        <f t="shared" ref="I32:I34" si="0">(H32/COUNT($E$5:$E$96))*100</f>
        <v>22.826086956521738</v>
      </c>
    </row>
    <row r="33" spans="2:9" x14ac:dyDescent="0.2">
      <c r="B33" s="10">
        <v>29</v>
      </c>
      <c r="C33" s="4">
        <v>43059.736111111109</v>
      </c>
      <c r="D33" s="5">
        <v>20</v>
      </c>
      <c r="E33" s="6">
        <v>1</v>
      </c>
      <c r="G33" s="33" t="s">
        <v>37</v>
      </c>
      <c r="H33" s="35">
        <f>(E17+E21+E25+E34+E46+E53+E58+E66+E96)/3</f>
        <v>9</v>
      </c>
      <c r="I33" s="38">
        <f t="shared" si="0"/>
        <v>9.7826086956521738</v>
      </c>
    </row>
    <row r="34" spans="2:9" x14ac:dyDescent="0.2">
      <c r="B34" s="10">
        <v>30</v>
      </c>
      <c r="C34" s="4">
        <v>43059.761805555558</v>
      </c>
      <c r="D34" s="5">
        <v>37</v>
      </c>
      <c r="E34" s="6">
        <v>3</v>
      </c>
      <c r="G34" s="33" t="s">
        <v>38</v>
      </c>
      <c r="H34" s="35">
        <f>(E8+E18+E57)/4</f>
        <v>3</v>
      </c>
      <c r="I34" s="38">
        <f t="shared" si="0"/>
        <v>3.2608695652173911</v>
      </c>
    </row>
    <row r="35" spans="2:9" ht="13.5" thickBot="1" x14ac:dyDescent="0.25">
      <c r="B35" s="10">
        <v>31</v>
      </c>
      <c r="C35" s="4">
        <v>43059.775694444441</v>
      </c>
      <c r="D35" s="5">
        <v>20</v>
      </c>
      <c r="E35" s="6">
        <v>1</v>
      </c>
      <c r="G35" s="34" t="s">
        <v>39</v>
      </c>
      <c r="H35" s="39">
        <f>(E38+E63+E80)/5</f>
        <v>3</v>
      </c>
      <c r="I35" s="40">
        <f>(H35/COUNT($E$5:$E$96))*100</f>
        <v>3.2608695652173911</v>
      </c>
    </row>
    <row r="36" spans="2:9" x14ac:dyDescent="0.2">
      <c r="B36" s="10">
        <v>32</v>
      </c>
      <c r="C36" s="4">
        <v>43059.779166666667</v>
      </c>
      <c r="D36" s="5">
        <v>5</v>
      </c>
      <c r="E36" s="6">
        <v>1</v>
      </c>
      <c r="I36" s="27"/>
    </row>
    <row r="37" spans="2:9" x14ac:dyDescent="0.2">
      <c r="B37" s="10">
        <v>33</v>
      </c>
      <c r="C37" s="4">
        <v>43059.791666666664</v>
      </c>
      <c r="D37" s="5">
        <v>18</v>
      </c>
      <c r="E37" s="6">
        <v>2</v>
      </c>
    </row>
    <row r="38" spans="2:9" x14ac:dyDescent="0.2">
      <c r="B38" s="10">
        <v>34</v>
      </c>
      <c r="C38" s="4">
        <v>43059.793749999997</v>
      </c>
      <c r="D38" s="5">
        <v>3</v>
      </c>
      <c r="E38" s="6">
        <v>5</v>
      </c>
    </row>
    <row r="39" spans="2:9" x14ac:dyDescent="0.2">
      <c r="B39" s="10">
        <v>35</v>
      </c>
      <c r="C39" s="4">
        <v>43059.80972222222</v>
      </c>
      <c r="D39" s="5">
        <v>23</v>
      </c>
      <c r="E39" s="6">
        <v>1</v>
      </c>
    </row>
    <row r="40" spans="2:9" x14ac:dyDescent="0.2">
      <c r="B40" s="10">
        <v>36</v>
      </c>
      <c r="C40" s="4">
        <v>43059.818749999999</v>
      </c>
      <c r="D40" s="5">
        <v>13</v>
      </c>
      <c r="E40" s="6">
        <v>2</v>
      </c>
    </row>
    <row r="41" spans="2:9" ht="13.5" thickBot="1" x14ac:dyDescent="0.25">
      <c r="B41" s="15">
        <v>37</v>
      </c>
      <c r="C41" s="7">
        <v>43059.82708333333</v>
      </c>
      <c r="D41" s="8">
        <v>12</v>
      </c>
      <c r="E41" s="9">
        <v>1</v>
      </c>
    </row>
    <row r="42" spans="2:9" ht="13.5" thickBot="1" x14ac:dyDescent="0.25">
      <c r="B42" s="28">
        <v>38</v>
      </c>
      <c r="C42" s="29">
        <v>43070.394444444442</v>
      </c>
      <c r="D42" s="30">
        <v>0</v>
      </c>
      <c r="E42" s="31">
        <v>1</v>
      </c>
    </row>
    <row r="43" spans="2:9" ht="13.5" thickBot="1" x14ac:dyDescent="0.25">
      <c r="B43" s="15">
        <v>39</v>
      </c>
      <c r="C43" s="7">
        <v>43070.399305555555</v>
      </c>
      <c r="D43" s="8">
        <v>7</v>
      </c>
      <c r="E43" s="9">
        <v>2</v>
      </c>
    </row>
    <row r="44" spans="2:9" ht="13.5" thickBot="1" x14ac:dyDescent="0.25">
      <c r="B44" s="10">
        <v>40</v>
      </c>
      <c r="C44" s="7">
        <v>43070.414583333331</v>
      </c>
      <c r="D44" s="8">
        <v>22</v>
      </c>
      <c r="E44" s="9">
        <v>1</v>
      </c>
    </row>
    <row r="45" spans="2:9" ht="13.5" thickBot="1" x14ac:dyDescent="0.25">
      <c r="B45" s="15">
        <v>41</v>
      </c>
      <c r="C45" s="7">
        <v>43070.425694444442</v>
      </c>
      <c r="D45" s="8">
        <v>16</v>
      </c>
      <c r="E45" s="9">
        <v>1</v>
      </c>
    </row>
    <row r="46" spans="2:9" ht="13.5" thickBot="1" x14ac:dyDescent="0.25">
      <c r="B46" s="10">
        <v>42</v>
      </c>
      <c r="C46" s="7">
        <v>43070.461805555555</v>
      </c>
      <c r="D46" s="8">
        <v>52</v>
      </c>
      <c r="E46" s="9">
        <v>3</v>
      </c>
    </row>
    <row r="47" spans="2:9" ht="13.5" thickBot="1" x14ac:dyDescent="0.25">
      <c r="B47" s="15">
        <v>43</v>
      </c>
      <c r="C47" s="7">
        <v>43070.51666666667</v>
      </c>
      <c r="D47" s="8">
        <v>79</v>
      </c>
      <c r="E47" s="9">
        <v>1</v>
      </c>
    </row>
    <row r="48" spans="2:9" ht="13.5" thickBot="1" x14ac:dyDescent="0.25">
      <c r="B48" s="10">
        <v>44</v>
      </c>
      <c r="C48" s="7">
        <v>43070.518055555556</v>
      </c>
      <c r="D48" s="8">
        <v>2</v>
      </c>
      <c r="E48" s="9">
        <v>2</v>
      </c>
    </row>
    <row r="49" spans="2:5" ht="13.5" thickBot="1" x14ac:dyDescent="0.25">
      <c r="B49" s="15">
        <v>45</v>
      </c>
      <c r="C49" s="7">
        <v>43070.530555555553</v>
      </c>
      <c r="D49" s="8">
        <v>18</v>
      </c>
      <c r="E49" s="9">
        <v>1</v>
      </c>
    </row>
    <row r="50" spans="2:5" ht="13.5" thickBot="1" x14ac:dyDescent="0.25">
      <c r="B50" s="10">
        <v>46</v>
      </c>
      <c r="C50" s="7">
        <v>43070.53402777778</v>
      </c>
      <c r="D50" s="8">
        <v>5</v>
      </c>
      <c r="E50" s="9">
        <v>1</v>
      </c>
    </row>
    <row r="51" spans="2:5" ht="13.5" thickBot="1" x14ac:dyDescent="0.25">
      <c r="B51" s="15">
        <v>47</v>
      </c>
      <c r="C51" s="7">
        <v>43070.535416666666</v>
      </c>
      <c r="D51" s="8">
        <v>2</v>
      </c>
      <c r="E51" s="9">
        <v>1</v>
      </c>
    </row>
    <row r="52" spans="2:5" ht="13.5" thickBot="1" x14ac:dyDescent="0.25">
      <c r="B52" s="10">
        <v>48</v>
      </c>
      <c r="C52" s="7">
        <v>43070.571527777778</v>
      </c>
      <c r="D52" s="8">
        <v>52</v>
      </c>
      <c r="E52" s="9">
        <v>1</v>
      </c>
    </row>
    <row r="53" spans="2:5" ht="13.5" thickBot="1" x14ac:dyDescent="0.25">
      <c r="B53" s="15">
        <v>49</v>
      </c>
      <c r="C53" s="7">
        <v>43070.607638888891</v>
      </c>
      <c r="D53" s="8">
        <v>52</v>
      </c>
      <c r="E53" s="9">
        <v>3</v>
      </c>
    </row>
    <row r="54" spans="2:5" ht="13.5" thickBot="1" x14ac:dyDescent="0.25">
      <c r="B54" s="10">
        <v>50</v>
      </c>
      <c r="C54" s="7">
        <v>43070.618055555555</v>
      </c>
      <c r="D54" s="8">
        <v>15</v>
      </c>
      <c r="E54" s="9">
        <v>1</v>
      </c>
    </row>
    <row r="55" spans="2:5" ht="13.5" thickBot="1" x14ac:dyDescent="0.25">
      <c r="B55" s="15">
        <v>51</v>
      </c>
      <c r="C55" s="7">
        <v>43070.625694444447</v>
      </c>
      <c r="D55" s="8">
        <v>11</v>
      </c>
      <c r="E55" s="9">
        <v>1</v>
      </c>
    </row>
    <row r="56" spans="2:5" ht="13.5" thickBot="1" x14ac:dyDescent="0.25">
      <c r="B56" s="10">
        <v>52</v>
      </c>
      <c r="C56" s="7">
        <v>43070.626388888886</v>
      </c>
      <c r="D56" s="8">
        <v>1</v>
      </c>
      <c r="E56" s="9">
        <v>1</v>
      </c>
    </row>
    <row r="57" spans="2:5" ht="13.5" thickBot="1" x14ac:dyDescent="0.25">
      <c r="B57" s="15">
        <v>53</v>
      </c>
      <c r="C57" s="7">
        <v>43070.658333333333</v>
      </c>
      <c r="D57" s="8">
        <v>46</v>
      </c>
      <c r="E57" s="9">
        <v>4</v>
      </c>
    </row>
    <row r="58" spans="2:5" ht="13.5" thickBot="1" x14ac:dyDescent="0.25">
      <c r="B58" s="10">
        <v>54</v>
      </c>
      <c r="C58" s="7">
        <v>43070.661111111112</v>
      </c>
      <c r="D58" s="8">
        <v>4</v>
      </c>
      <c r="E58" s="9">
        <v>3</v>
      </c>
    </row>
    <row r="59" spans="2:5" ht="13.5" thickBot="1" x14ac:dyDescent="0.25">
      <c r="B59" s="15">
        <v>55</v>
      </c>
      <c r="C59" s="7">
        <v>43070.663194444445</v>
      </c>
      <c r="D59" s="8">
        <v>3</v>
      </c>
      <c r="E59" s="9">
        <v>1</v>
      </c>
    </row>
    <row r="60" spans="2:5" ht="13.5" thickBot="1" x14ac:dyDescent="0.25">
      <c r="B60" s="10">
        <v>56</v>
      </c>
      <c r="C60" s="7">
        <v>43070.665972222225</v>
      </c>
      <c r="D60" s="8">
        <v>4</v>
      </c>
      <c r="E60" s="9">
        <v>2</v>
      </c>
    </row>
    <row r="61" spans="2:5" ht="13.5" thickBot="1" x14ac:dyDescent="0.25">
      <c r="B61" s="15">
        <v>57</v>
      </c>
      <c r="C61" s="7">
        <v>43070.675000000003</v>
      </c>
      <c r="D61" s="8">
        <v>13</v>
      </c>
      <c r="E61" s="9">
        <v>1</v>
      </c>
    </row>
    <row r="62" spans="2:5" ht="13.5" thickBot="1" x14ac:dyDescent="0.25">
      <c r="B62" s="10">
        <v>58</v>
      </c>
      <c r="C62" s="7">
        <v>43070.681944444441</v>
      </c>
      <c r="D62" s="8">
        <v>10</v>
      </c>
      <c r="E62" s="9">
        <v>2</v>
      </c>
    </row>
    <row r="63" spans="2:5" ht="13.5" thickBot="1" x14ac:dyDescent="0.25">
      <c r="B63" s="15">
        <v>59</v>
      </c>
      <c r="C63" s="7">
        <v>43070.692361111112</v>
      </c>
      <c r="D63" s="8">
        <v>15</v>
      </c>
      <c r="E63" s="9">
        <v>5</v>
      </c>
    </row>
    <row r="64" spans="2:5" ht="13.5" thickBot="1" x14ac:dyDescent="0.25">
      <c r="B64" s="10">
        <v>60</v>
      </c>
      <c r="C64" s="7">
        <v>43070.693055555559</v>
      </c>
      <c r="D64" s="8">
        <v>1</v>
      </c>
      <c r="E64" s="9">
        <v>1</v>
      </c>
    </row>
    <row r="65" spans="2:5" ht="13.5" thickBot="1" x14ac:dyDescent="0.25">
      <c r="B65" s="15">
        <v>61</v>
      </c>
      <c r="C65" s="7">
        <v>43070.695138888892</v>
      </c>
      <c r="D65" s="8">
        <v>3</v>
      </c>
      <c r="E65" s="9">
        <v>2</v>
      </c>
    </row>
    <row r="66" spans="2:5" ht="13.5" thickBot="1" x14ac:dyDescent="0.25">
      <c r="B66" s="10">
        <v>62</v>
      </c>
      <c r="C66" s="7">
        <v>43070.711111111108</v>
      </c>
      <c r="D66" s="8">
        <v>23</v>
      </c>
      <c r="E66" s="9">
        <v>3</v>
      </c>
    </row>
    <row r="67" spans="2:5" ht="13.5" thickBot="1" x14ac:dyDescent="0.25">
      <c r="B67" s="15">
        <v>63</v>
      </c>
      <c r="C67" s="7">
        <v>43070.73333333333</v>
      </c>
      <c r="D67" s="8">
        <v>32</v>
      </c>
      <c r="E67" s="9">
        <v>1</v>
      </c>
    </row>
    <row r="68" spans="2:5" ht="13.5" thickBot="1" x14ac:dyDescent="0.25">
      <c r="B68" s="10">
        <v>64</v>
      </c>
      <c r="C68" s="7">
        <v>43070.736111111109</v>
      </c>
      <c r="D68" s="8">
        <v>4</v>
      </c>
      <c r="E68" s="9">
        <v>1</v>
      </c>
    </row>
    <row r="69" spans="2:5" ht="13.5" thickBot="1" x14ac:dyDescent="0.25">
      <c r="B69" s="15">
        <v>65</v>
      </c>
      <c r="C69" s="7">
        <v>43070.737500000003</v>
      </c>
      <c r="D69" s="8">
        <v>2</v>
      </c>
      <c r="E69" s="9">
        <v>1</v>
      </c>
    </row>
    <row r="70" spans="2:5" ht="13.5" thickBot="1" x14ac:dyDescent="0.25">
      <c r="B70" s="10">
        <v>66</v>
      </c>
      <c r="C70" s="7">
        <v>43070.743055555555</v>
      </c>
      <c r="D70" s="8">
        <v>6</v>
      </c>
      <c r="E70" s="9">
        <v>2</v>
      </c>
    </row>
    <row r="71" spans="2:5" ht="13.5" thickBot="1" x14ac:dyDescent="0.25">
      <c r="B71" s="15">
        <v>67</v>
      </c>
      <c r="C71" s="7">
        <v>43070.75</v>
      </c>
      <c r="D71" s="8">
        <v>10</v>
      </c>
      <c r="E71" s="9">
        <v>1</v>
      </c>
    </row>
    <row r="72" spans="2:5" ht="13.5" thickBot="1" x14ac:dyDescent="0.25">
      <c r="B72" s="10">
        <v>68</v>
      </c>
      <c r="C72" s="7">
        <v>43070.78402777778</v>
      </c>
      <c r="D72" s="8">
        <v>49</v>
      </c>
      <c r="E72" s="9">
        <v>1</v>
      </c>
    </row>
    <row r="73" spans="2:5" ht="13.5" thickBot="1" x14ac:dyDescent="0.25">
      <c r="B73" s="15">
        <v>69</v>
      </c>
      <c r="C73" s="7">
        <v>43070.793749999997</v>
      </c>
      <c r="D73" s="8">
        <v>14</v>
      </c>
      <c r="E73" s="9">
        <v>1</v>
      </c>
    </row>
    <row r="74" spans="2:5" ht="13.5" thickBot="1" x14ac:dyDescent="0.25">
      <c r="B74" s="10">
        <v>70</v>
      </c>
      <c r="C74" s="7">
        <v>43070.800694444442</v>
      </c>
      <c r="D74" s="8">
        <v>10</v>
      </c>
      <c r="E74" s="9">
        <v>2</v>
      </c>
    </row>
    <row r="75" spans="2:5" ht="13.5" thickBot="1" x14ac:dyDescent="0.25">
      <c r="B75" s="15">
        <v>71</v>
      </c>
      <c r="C75" s="7">
        <v>43070.811111111114</v>
      </c>
      <c r="D75" s="8">
        <v>15</v>
      </c>
      <c r="E75" s="9">
        <v>2</v>
      </c>
    </row>
    <row r="76" spans="2:5" ht="13.5" thickBot="1" x14ac:dyDescent="0.25">
      <c r="B76" s="10">
        <v>72</v>
      </c>
      <c r="C76" s="7">
        <v>43070.814583333333</v>
      </c>
      <c r="D76" s="8">
        <v>5</v>
      </c>
      <c r="E76" s="9">
        <v>2</v>
      </c>
    </row>
    <row r="77" spans="2:5" ht="13.5" thickBot="1" x14ac:dyDescent="0.25">
      <c r="B77" s="15">
        <v>73</v>
      </c>
      <c r="C77" s="7">
        <v>43070.815972222219</v>
      </c>
      <c r="D77" s="8">
        <v>2</v>
      </c>
      <c r="E77" s="9">
        <v>1</v>
      </c>
    </row>
    <row r="78" spans="2:5" ht="13.5" thickBot="1" x14ac:dyDescent="0.25">
      <c r="B78" s="10">
        <v>74</v>
      </c>
      <c r="C78" s="7">
        <v>43070.831944444442</v>
      </c>
      <c r="D78" s="8">
        <v>23</v>
      </c>
      <c r="E78" s="9">
        <v>1</v>
      </c>
    </row>
    <row r="79" spans="2:5" ht="13.5" thickBot="1" x14ac:dyDescent="0.25">
      <c r="B79" s="15">
        <v>75</v>
      </c>
      <c r="C79" s="7">
        <v>43070.836111111108</v>
      </c>
      <c r="D79" s="8">
        <v>6</v>
      </c>
      <c r="E79" s="9">
        <v>1</v>
      </c>
    </row>
    <row r="80" spans="2:5" ht="13.5" thickBot="1" x14ac:dyDescent="0.25">
      <c r="B80" s="28">
        <v>76</v>
      </c>
      <c r="C80" s="29">
        <v>43071.615277777775</v>
      </c>
      <c r="D80" s="30">
        <v>0</v>
      </c>
      <c r="E80" s="31">
        <v>5</v>
      </c>
    </row>
    <row r="81" spans="2:5" ht="13.5" thickBot="1" x14ac:dyDescent="0.25">
      <c r="B81" s="15">
        <v>77</v>
      </c>
      <c r="C81" s="7">
        <v>43071.621527777781</v>
      </c>
      <c r="D81" s="8">
        <v>9</v>
      </c>
      <c r="E81" s="9">
        <v>1</v>
      </c>
    </row>
    <row r="82" spans="2:5" ht="13.5" thickBot="1" x14ac:dyDescent="0.25">
      <c r="B82" s="15">
        <v>78</v>
      </c>
      <c r="C82" s="7">
        <v>43071.652083333334</v>
      </c>
      <c r="D82" s="8">
        <v>44</v>
      </c>
      <c r="E82" s="9">
        <v>2</v>
      </c>
    </row>
    <row r="83" spans="2:5" ht="13.5" thickBot="1" x14ac:dyDescent="0.25">
      <c r="B83" s="15">
        <v>79</v>
      </c>
      <c r="C83" s="7">
        <v>43071.659722222219</v>
      </c>
      <c r="D83" s="8">
        <v>11</v>
      </c>
      <c r="E83" s="9">
        <v>1</v>
      </c>
    </row>
    <row r="84" spans="2:5" ht="13.5" thickBot="1" x14ac:dyDescent="0.25">
      <c r="B84" s="15">
        <v>80</v>
      </c>
      <c r="C84" s="7">
        <v>43071.660416666666</v>
      </c>
      <c r="D84" s="8">
        <v>1</v>
      </c>
      <c r="E84" s="9">
        <v>1</v>
      </c>
    </row>
    <row r="85" spans="2:5" ht="13.5" thickBot="1" x14ac:dyDescent="0.25">
      <c r="B85" s="15">
        <v>81</v>
      </c>
      <c r="C85" s="7">
        <v>43071.665277777778</v>
      </c>
      <c r="D85" s="8">
        <v>7</v>
      </c>
      <c r="E85" s="9">
        <v>1</v>
      </c>
    </row>
    <row r="86" spans="2:5" ht="13.5" thickBot="1" x14ac:dyDescent="0.25">
      <c r="B86" s="15">
        <v>82</v>
      </c>
      <c r="C86" s="7">
        <v>43071.665972222225</v>
      </c>
      <c r="D86" s="8">
        <v>1</v>
      </c>
      <c r="E86" s="9">
        <v>1</v>
      </c>
    </row>
    <row r="87" spans="2:5" ht="13.5" thickBot="1" x14ac:dyDescent="0.25">
      <c r="B87" s="15">
        <v>83</v>
      </c>
      <c r="C87" s="7">
        <v>43071.679166666669</v>
      </c>
      <c r="D87" s="8">
        <v>19</v>
      </c>
      <c r="E87" s="9">
        <v>1</v>
      </c>
    </row>
    <row r="88" spans="2:5" ht="13.5" thickBot="1" x14ac:dyDescent="0.25">
      <c r="B88" s="15">
        <v>84</v>
      </c>
      <c r="C88" s="7">
        <v>43071.689583333333</v>
      </c>
      <c r="D88" s="8">
        <v>15</v>
      </c>
      <c r="E88" s="9">
        <v>2</v>
      </c>
    </row>
    <row r="89" spans="2:5" ht="13.5" thickBot="1" x14ac:dyDescent="0.25">
      <c r="B89" s="15">
        <v>85</v>
      </c>
      <c r="C89" s="7">
        <v>43071.708333333336</v>
      </c>
      <c r="D89" s="8">
        <v>27</v>
      </c>
      <c r="E89" s="9">
        <v>2</v>
      </c>
    </row>
    <row r="90" spans="2:5" ht="13.5" thickBot="1" x14ac:dyDescent="0.25">
      <c r="B90" s="15">
        <v>86</v>
      </c>
      <c r="C90" s="7">
        <v>43071.736111111109</v>
      </c>
      <c r="D90" s="8">
        <v>40</v>
      </c>
      <c r="E90" s="9">
        <v>1</v>
      </c>
    </row>
    <row r="91" spans="2:5" ht="13.5" thickBot="1" x14ac:dyDescent="0.25">
      <c r="B91" s="15">
        <v>87</v>
      </c>
      <c r="C91" s="7">
        <v>43071.740277777775</v>
      </c>
      <c r="D91" s="8">
        <v>6</v>
      </c>
      <c r="E91" s="9">
        <v>1</v>
      </c>
    </row>
    <row r="92" spans="2:5" ht="13.5" thickBot="1" x14ac:dyDescent="0.25">
      <c r="B92" s="15">
        <v>88</v>
      </c>
      <c r="C92" s="7">
        <v>43071.742361111108</v>
      </c>
      <c r="D92" s="8">
        <v>3</v>
      </c>
      <c r="E92" s="9">
        <v>1</v>
      </c>
    </row>
    <row r="93" spans="2:5" ht="13.5" thickBot="1" x14ac:dyDescent="0.25">
      <c r="B93" s="15">
        <v>89</v>
      </c>
      <c r="C93" s="7">
        <v>43071.75</v>
      </c>
      <c r="D93" s="8">
        <v>11</v>
      </c>
      <c r="E93" s="9">
        <v>2</v>
      </c>
    </row>
    <row r="94" spans="2:5" ht="13.5" thickBot="1" x14ac:dyDescent="0.25">
      <c r="B94" s="15">
        <v>90</v>
      </c>
      <c r="C94" s="7">
        <v>43071.768055555556</v>
      </c>
      <c r="D94" s="8">
        <v>26</v>
      </c>
      <c r="E94" s="9">
        <v>1</v>
      </c>
    </row>
    <row r="95" spans="2:5" ht="13.5" thickBot="1" x14ac:dyDescent="0.25">
      <c r="B95" s="15">
        <v>91</v>
      </c>
      <c r="C95" s="7">
        <v>43071.771527777775</v>
      </c>
      <c r="D95" s="8">
        <v>5</v>
      </c>
      <c r="E95" s="9">
        <v>1</v>
      </c>
    </row>
    <row r="96" spans="2:5" ht="13.5" thickBot="1" x14ac:dyDescent="0.25">
      <c r="B96" s="15">
        <v>92</v>
      </c>
      <c r="C96" s="7">
        <v>43071.772222222222</v>
      </c>
      <c r="D96" s="8">
        <v>1</v>
      </c>
      <c r="E96" s="9">
        <v>3</v>
      </c>
    </row>
    <row r="97" spans="4:5" x14ac:dyDescent="0.2">
      <c r="D97" s="41">
        <f>AVERAGE(D81:D96,D43:D79,D5:D41)</f>
        <v>16.888888888888889</v>
      </c>
      <c r="E97" s="42">
        <f>COUNT(E5:E96)</f>
        <v>92</v>
      </c>
    </row>
  </sheetData>
  <sortState ref="B57:B64">
    <sortCondition ref="B64"/>
  </sortState>
  <mergeCells count="4">
    <mergeCell ref="C2:D2"/>
    <mergeCell ref="G3:I3"/>
    <mergeCell ref="B3:E3"/>
    <mergeCell ref="G30:I3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Dáta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Márton</dc:creator>
  <cp:keywords/>
  <dc:description/>
  <cp:lastModifiedBy>MaestroDavo</cp:lastModifiedBy>
  <dcterms:created xsi:type="dcterms:W3CDTF">2009-09-03T09:04:51Z</dcterms:created>
  <dcterms:modified xsi:type="dcterms:W3CDTF">2018-10-19T13:26:30Z</dcterms:modified>
  <cp:category/>
</cp:coreProperties>
</file>