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codeName="ThisWorkbook"/>
  <xr:revisionPtr revIDLastSave="0" documentId="13_ncr:1_{4E53C2C9-5FF9-4764-9A8E-6677BEB381E9}" xr6:coauthVersionLast="45" xr6:coauthVersionMax="45" xr10:uidLastSave="{00000000-0000-0000-0000-000000000000}"/>
  <bookViews>
    <workbookView xWindow="-120" yWindow="-120" windowWidth="29040" windowHeight="15840" xr2:uid="{00000000-000D-0000-FFFF-FFFF00000000}"/>
  </bookViews>
  <sheets>
    <sheet name="Projektplan" sheetId="11" r:id="rId1"/>
  </sheets>
  <definedNames>
    <definedName name="_xlnm.Print_Titles" localSheetId="0">Projektplan!$4:$6</definedName>
    <definedName name="Heute" localSheetId="0">TODAY()</definedName>
    <definedName name="Projektanfang">Projektplan!$E$3</definedName>
    <definedName name="task_end" localSheetId="0">Projektplan!$F1</definedName>
    <definedName name="task_progress" localSheetId="0">Projektplan!$D1</definedName>
    <definedName name="task_start" localSheetId="0">Projektplan!$E1</definedName>
    <definedName name="Woche_anzeigen">Projektplan!$E$4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1" i="11" l="1"/>
  <c r="F21" i="11" s="1"/>
  <c r="F13" i="11" l="1"/>
  <c r="H7" i="11" l="1"/>
  <c r="I5" i="11" l="1"/>
  <c r="I6" i="11" s="1"/>
  <c r="E9" i="11" l="1"/>
  <c r="E20" i="11" s="1"/>
  <c r="F20" i="11" s="1"/>
  <c r="H33" i="11"/>
  <c r="H22" i="11"/>
  <c r="H19" i="11"/>
  <c r="H12" i="11"/>
  <c r="H8" i="11"/>
  <c r="H21" i="11" l="1"/>
  <c r="H9" i="11" l="1"/>
  <c r="H23" i="11"/>
  <c r="H11" i="11"/>
  <c r="J5" i="11"/>
  <c r="I4" i="11"/>
  <c r="H13" i="11" l="1"/>
  <c r="K5" i="11"/>
  <c r="J6" i="11"/>
  <c r="H14" i="11"/>
  <c r="L5" i="11" l="1"/>
  <c r="K6" i="11"/>
  <c r="H18" i="11"/>
  <c r="H16" i="11"/>
  <c r="H15" i="11"/>
  <c r="M5" i="11" l="1"/>
  <c r="L6" i="11"/>
  <c r="N5" i="11" l="1"/>
  <c r="M6" i="11"/>
  <c r="O5" i="11" l="1"/>
  <c r="N6" i="11"/>
  <c r="P5" i="11" l="1"/>
  <c r="O6" i="11"/>
  <c r="P6" i="11" l="1"/>
  <c r="Q5" i="11"/>
  <c r="P4" i="11"/>
  <c r="R5" i="11" l="1"/>
  <c r="Q6" i="11"/>
  <c r="S5" i="11" l="1"/>
  <c r="R6" i="11"/>
  <c r="T5" i="11" l="1"/>
  <c r="S6" i="11"/>
  <c r="U5" i="11" l="1"/>
  <c r="T6" i="11"/>
  <c r="V5" i="11" l="1"/>
  <c r="U6" i="11"/>
  <c r="W5" i="11" l="1"/>
  <c r="V6" i="11"/>
  <c r="W6" i="11" l="1"/>
  <c r="X5" i="11"/>
  <c r="W4" i="11"/>
  <c r="Y5" i="11" l="1"/>
  <c r="X6" i="11"/>
  <c r="Z5" i="11" l="1"/>
  <c r="Y6" i="11"/>
  <c r="AA5" i="11" l="1"/>
  <c r="Z6" i="11"/>
  <c r="AB5" i="11" l="1"/>
  <c r="AA6" i="11"/>
  <c r="AC5" i="11" l="1"/>
  <c r="AB6" i="11"/>
  <c r="AD5" i="11" l="1"/>
  <c r="AC6" i="11"/>
  <c r="AD6" i="11" l="1"/>
  <c r="AE5" i="11"/>
  <c r="AD4" i="11"/>
  <c r="AF5" i="11" l="1"/>
  <c r="AE6" i="11"/>
  <c r="AG5" i="11" l="1"/>
  <c r="AF6" i="11"/>
  <c r="AH5" i="11" l="1"/>
  <c r="AG6" i="11"/>
  <c r="AI5" i="11" l="1"/>
  <c r="AH6" i="11"/>
  <c r="AJ5" i="11" l="1"/>
  <c r="AI6" i="11"/>
  <c r="AJ6" i="11" l="1"/>
  <c r="AK5" i="11"/>
  <c r="AL5" i="11" l="1"/>
  <c r="AK6" i="11"/>
  <c r="AK4" i="11"/>
  <c r="AM5" i="11" l="1"/>
  <c r="AL6" i="11"/>
  <c r="AN5" i="11" l="1"/>
  <c r="AM6" i="11"/>
  <c r="AO5" i="11" l="1"/>
  <c r="AN6" i="11"/>
  <c r="AP5" i="11" l="1"/>
  <c r="AO6" i="11"/>
  <c r="AQ5" i="11" l="1"/>
  <c r="AP6" i="11"/>
  <c r="AQ6" i="11" l="1"/>
  <c r="AR5" i="11"/>
  <c r="AS5" i="11" l="1"/>
  <c r="AR6" i="11"/>
  <c r="AR4" i="11"/>
  <c r="AS6" i="11" l="1"/>
  <c r="AT5" i="11"/>
  <c r="AT6" i="11" l="1"/>
  <c r="AU5" i="11"/>
  <c r="AU6" i="11" l="1"/>
  <c r="AV5" i="11"/>
  <c r="AV6" i="11" l="1"/>
  <c r="AW5" i="11"/>
  <c r="AW6" i="11" l="1"/>
  <c r="AX5" i="11"/>
  <c r="AY5" i="11" l="1"/>
  <c r="AX6" i="11"/>
  <c r="AY6" i="11" l="1"/>
  <c r="AZ5" i="11"/>
  <c r="AY4" i="11"/>
  <c r="AZ6" i="11" l="1"/>
  <c r="BA5" i="11"/>
  <c r="BA6" i="11" l="1"/>
  <c r="BB5" i="11"/>
  <c r="BB6" i="11" l="1"/>
  <c r="BC5" i="11"/>
  <c r="BC6" i="11" l="1"/>
  <c r="BD5" i="11"/>
  <c r="BD6" i="11" l="1"/>
  <c r="BE5" i="11"/>
  <c r="BE6" i="11" l="1"/>
  <c r="BF5" i="11"/>
  <c r="BF6" i="11" l="1"/>
  <c r="BG5" i="11"/>
  <c r="BF4" i="11"/>
  <c r="BG6" i="11" l="1"/>
  <c r="BH5" i="11"/>
  <c r="BH6" i="11" l="1"/>
  <c r="BI5" i="11"/>
  <c r="BI6" i="11" l="1"/>
  <c r="BJ5" i="11"/>
  <c r="BJ6" i="11" l="1"/>
  <c r="BK5" i="11"/>
  <c r="BK6" i="11" l="1"/>
  <c r="BL5" i="11"/>
  <c r="BL6" i="11" s="1"/>
</calcChain>
</file>

<file path=xl/sharedStrings.xml><?xml version="1.0" encoding="utf-8"?>
<sst xmlns="http://schemas.openxmlformats.org/spreadsheetml/2006/main" count="72" uniqueCount="58">
  <si>
    <t>Erstellen Sie auf diesem Arbeitsblatt einen Projektplan.
Geben Sie den Titel dieses Projekts in Zelle B1 ein. 
Informationen zur Verwendung dieses Arbeitsblatts, einschließlich Anweisungen für die Sprachausgabe und den Verfasser dieser Arbeitsmappe, finden Sie auf dem Arbeitsblatt "Info".
Navigieren Sie weiterhin in Spalte A abwärts, um weitere Anweisungen zu hören.</t>
  </si>
  <si>
    <t>Geben Sie den Firmennamen in Zelle B2 ein.</t>
  </si>
  <si>
    <t>Geben Sie den Namen des Projektleiters in Zelle B3 ein. Geben Sie das Startdatum für das Projekt in Zelle E3 ein. Start des Projekts: Die Bezeichnung steht in Zelle C3.</t>
  </si>
  <si>
    <t>Die Anzeigewoche in Zelle E4 stellt die Anfangswoche dar, die im Projektplan in Zelle I4 angezeigt werden soll. Das Startdatum des Projekts wird als Woche 1 betrachtet. Um die Anzeigewoche zu ändern, geben Sie einfach eine neue Wochennummer in Zelle E4 ein.
Das Startdatum für jede Woche, beginnend mit der Anzeigewoche aus Zelle E4, beginnt in Zelle I4 und wird automatisch berechnet. In dieser Ansicht werden 8 Wochen von Zelle I4 bis Zelle BF4 dargestellt.
Ändern Sie diese Zellen nicht.
Anzeigewoche: Die Bezeichnung steht in Zelle C4.</t>
  </si>
  <si>
    <t>Die Zellen I5 bis BL5 enthalten die Tagesnummer der Woche für die im Zellenblock oberhalb der einzelnen Datumszellen angezeigten Woche und werden automatisch berechnet.
Ändern Sie diese Zellen nicht.
Das heutige Datum ist rot (Hex #AD3815) hervorgehoben, vom aktuellen Datum in Zeile 5 die gesamte Datumsspalte hindurch bis zum Ende des Projektplans.</t>
  </si>
  <si>
    <t>Diese Zeile enthält Überschriften für den Projektplan, der darunter dargestellt ist. 
Navigieren Sie von B6 bis BL6, um sich die Inhalte vorsprechen zu lassen. Der erste Buchstabe jedes Tags der Woche für das Datum oberhalb der Überschrift, beginnend in Zelle I6 und fortlaufend bis Zelle BL6.
Alle Projektzeitachsendiagramme werden automatisch basierend auf den eingegebenen Start- und Enddaten mithilfe von bedingten Formaten generiert.
Ändern Sie die Inhalte in den Zellen in Spalten nach Spalte I beginnend mit Zelle I7 nicht.</t>
  </si>
  <si>
    <t xml:space="preserve">Löschen Sie diese Zeile nicht. Diese Zeile ist ausgeblendet, um eine Formel zu schützen, die zum Hervorheben des aktuellen Tags im Projektzeitplan verwendet wird. </t>
  </si>
  <si>
    <t>Zelle B8 enthält den Beispieltitel „Phase 1“. 
Geben Sie in Zelle B8 einen neuen Titel ein.
Geben Sie in Zelle C8 einen Namen ein, der der Phase zugewiesen wird, wenn diese für Ihr Projekt zutrifft.
Geben Sie in Zelle D8 den Fortschritt für die gesamte Phase ein, wenn diese für Ihr Projekt zutrifft.
Geben Sie in den Zellen E8 und F8 das Start- und Enddatum für die gesamte Phase ein, wenn diese für Ihr Projekt zutrifft. 
Das Gantt-Diagramm füllt automatisch die entsprechenden Daten und die entsprechende Schattierung entsprechend dem eingegebenen Fortschritt aus.
Um die Phase zu löschen und nur mit Aufgaben zu arbeiten, löschen Sie einfach diese Zeile.</t>
  </si>
  <si>
    <t xml:space="preserve">Zelle B9 enthält die Beispielaufgabe „Aufgabe 1“. 
Geben Sie einen neuen Aufgabennamen in Zelle B9 ein.
Geben Sie in Zelle C9 eine Person ein, der die Aufgabe zugewiesen werden soll.
Geben Sie in Zelle D9 den Fortschritt der Aufgabe ein. In der Zelle wird eine Statusanzeige angezeigt, die entsprechend der in der Zelle eingegebenen Zahl schattiert wird. Bei einem Fortschritt von 50 % wäre beispielsweise die Hälfte der Zelle schattiert.
Geben Sie das Anfangsdatum der Aufgabe in Zelle E9 ein.
Geben Sie das Enddatum der Aufgabe in Zelle F9 ein.
Von Zelle I9 bis Zelle BL9 wird eine Statusleiste mit einer entsprechenden Schattierung für die eingegebenen Datumsangaben in Blöcken angezeigt. </t>
  </si>
  <si>
    <t>In den Zeilen 10 bis 13 wird das Muster aus Zeile 9 wiederholt. 
Wiederholen Sie die Anweisungen aus Zelle A9 für alle Aufgabenzeilen auf diesem Arbeitsblatt. Überschreiben Sie alle Beispieldaten.
Ein Beispiel für eine andere Phase beginnt in Zelle A14. 
Setzen Sie die Eingabe von Aufgaben in den Zellen A10 bis A13 fort, oder wechseln Sie zu Zelle A14, um weitere Informationen zu erhalten.</t>
  </si>
  <si>
    <t>Die Zelle rechts enthält den Beispieltitel „Phase 2“. 
Sie können jederzeit in Spalte B eine neue Phase erstellen. In diesem Projektplan sind keine Phasen erforderlich. Um die Phase zu entfernen, löschen Sie einfach die Zeile.
Zum Erstellen eines neuen Phasenblocks in dieser Zeile geben Sie in der Zelle rechts einen Titel ein.
Um der Phase oben weitere Aufgaben hinzuzufügen, geben Sie über dieser Zeile eine neue Zeile ein, und tragen Sie die Aufgabendaten wie in den Anweisungen in Zelle A9 ein.
Aktualisieren Sie die Phasendetails in der Zelle rechts basierend auf den Anweisungen in Zelle A8.
Navigieren Sie weiter nach unten durch die Spaltenzellen A, um weitere Informationen zu erhalten.
Wenn Sie in diesem Arbeitsblatt keine neuen Zeilen hinzugefügt haben, werden Sie sehen, dass in den Zellen B20 und B26 2 weitere Phasenblöcke für Sie erstellt wurden. Navigieren Sie andernfalls durch die Spaltenzellen A, um die zusätzlichen Blöcke zu finden. 
Wiederholen Sie bei Bedarf die Anweisungen aus den Zellen A8 und A9.</t>
  </si>
  <si>
    <t>Titelblock für Beispielphase</t>
  </si>
  <si>
    <t>Diese Zeile kennzeichnet das Ende des Projektplans. Geben Sie in dieser Zeile NICHTS EIN. 
Fügen Sie ÜBER dieser Zeile neue Zeilen ein, um mit der Erstellung Ihres Projektplans fortzufahren.</t>
  </si>
  <si>
    <t>AUFGABE</t>
  </si>
  <si>
    <t>Neue Zeilen ÜBER dieser einfügen</t>
  </si>
  <si>
    <t>Projektanfang:</t>
  </si>
  <si>
    <t>ZUGEWIESEN
AN</t>
  </si>
  <si>
    <t>FORTSCHRITT</t>
  </si>
  <si>
    <t>START</t>
  </si>
  <si>
    <t>ENDE</t>
  </si>
  <si>
    <t>TAGE</t>
  </si>
  <si>
    <t>Woche anzeigen:</t>
  </si>
  <si>
    <t>Modelling Wizard - TINF19C</t>
  </si>
  <si>
    <t>Erfassung des Aktullen Stands</t>
  </si>
  <si>
    <t>Einrichten des GitHub Repositories</t>
  </si>
  <si>
    <t>Fragenaustausch mit dem Kunden</t>
  </si>
  <si>
    <t>Woche 1 Sprint</t>
  </si>
  <si>
    <t>Woche 2 Sprint</t>
  </si>
  <si>
    <t>Firmenname : DHBW-Gruppe 2</t>
  </si>
  <si>
    <t>Projektleiter : Stefan-Nemanja Banov</t>
  </si>
  <si>
    <t>SB</t>
  </si>
  <si>
    <t>TZ</t>
  </si>
  <si>
    <t>PM Datei</t>
  </si>
  <si>
    <t>BC Datei</t>
  </si>
  <si>
    <t>SRS Datei</t>
  </si>
  <si>
    <t>Testen von GUI Problemen</t>
  </si>
  <si>
    <t>SJ</t>
  </si>
  <si>
    <t>Kürzel: Stefan-Nemanja Banov (SB),Timo Zaoral (TZ), Tobias Roth (TR), Simon Jess (SJ), Phillip Tran (PT), Jakob Schmidt (JS)</t>
  </si>
  <si>
    <t>SJ,PT,JS</t>
  </si>
  <si>
    <t>PT,SJ,JS</t>
  </si>
  <si>
    <t>Woche 3 Sprint</t>
  </si>
  <si>
    <t>Woche 4 Sprint</t>
  </si>
  <si>
    <t>Woche 5 Sprint</t>
  </si>
  <si>
    <t>Kontakt mit Kunden bzgl. Anforderungen</t>
  </si>
  <si>
    <t>Architekturspezifikation (SAS) Prototyp</t>
  </si>
  <si>
    <t>SJ,PT</t>
  </si>
  <si>
    <t>GUI Prototyping</t>
  </si>
  <si>
    <t>Lastenheft mit Pflichtenheft vergleich</t>
  </si>
  <si>
    <t>Usability Konzept</t>
  </si>
  <si>
    <t>CRS Fertigstellen</t>
  </si>
  <si>
    <t>Anpassung CRS</t>
  </si>
  <si>
    <t>Anpassung SRS</t>
  </si>
  <si>
    <t>Anpassung BC</t>
  </si>
  <si>
    <t>Anpassung PM</t>
  </si>
  <si>
    <t>Anpassung SAS</t>
  </si>
  <si>
    <t xml:space="preserve">Github Optimierung </t>
  </si>
  <si>
    <t>TR</t>
  </si>
  <si>
    <t>Präsentation Fertigstellen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</si>
</sst>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2" formatCode="_-* #,##0\ &quot;€&quot;_-;\-* #,##0\ &quot;€&quot;_-;_-* &quot;-&quot;\ &quot;€&quot;_-;_-@_-"/>
    <numFmt numFmtId="44" formatCode="_-* #,##0.00\ &quot;€&quot;_-;\-* #,##0.00\ &quot;€&quot;_-;_-* &quot;-&quot;??\ &quot;€&quot;_-;_-@_-"/>
    <numFmt numFmtId="164" formatCode="_(* #,##0_);_(* \(#,##0\);_(* &quot;-&quot;_);_(@_)"/>
    <numFmt numFmtId="165" formatCode="_(* #,##0.00_);_(* \(#,##0.00\);_(* &quot;-&quot;??_);_(@_)"/>
    <numFmt numFmtId="166" formatCode="ddd\,\ m/d/yyyy"/>
    <numFmt numFmtId="167" formatCode="d\.m\.yy;@"/>
    <numFmt numFmtId="168" formatCode="ddd\,\ m/d/yyyy\ "/>
    <numFmt numFmtId="169" formatCode="d"/>
    <numFmt numFmtId="170" formatCode="d/\ mmm\ yyyy"/>
    <numFmt numFmtId="171" formatCode="d/m/yy;@"/>
  </numFmts>
  <fonts count="29"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2" tint="-0.249977111117893"/>
        <bgColor indexed="64"/>
      </patternFill>
    </fill>
    <fill>
      <patternFill patternType="solid">
        <fgColor theme="2" tint="-9.9978637043366805E-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165"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71" fontId="9" fillId="0" borderId="2" applyFill="0">
      <alignment horizontal="center" vertical="center"/>
    </xf>
    <xf numFmtId="0" fontId="9" fillId="0" borderId="2" applyFill="0">
      <alignment horizontal="center" vertical="center"/>
    </xf>
    <xf numFmtId="0" fontId="9" fillId="0" borderId="2" applyFill="0">
      <alignment horizontal="left" vertical="center" indent="2"/>
    </xf>
    <xf numFmtId="0" fontId="17" fillId="0" borderId="0" applyNumberFormat="0" applyFill="0" applyBorder="0" applyAlignment="0" applyProtection="0"/>
    <xf numFmtId="164"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0" fontId="18" fillId="0" borderId="0" applyNumberFormat="0" applyFill="0" applyBorder="0" applyAlignment="0" applyProtection="0"/>
    <xf numFmtId="0" fontId="19"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2" fillId="15" borderId="11" applyNumberFormat="0" applyAlignment="0" applyProtection="0"/>
    <xf numFmtId="0" fontId="23" fillId="16" borderId="12" applyNumberFormat="0" applyAlignment="0" applyProtection="0"/>
    <xf numFmtId="0" fontId="24" fillId="16" borderId="11" applyNumberFormat="0" applyAlignment="0" applyProtection="0"/>
    <xf numFmtId="0" fontId="25" fillId="0" borderId="13" applyNumberFormat="0" applyFill="0" applyAlignment="0" applyProtection="0"/>
    <xf numFmtId="0" fontId="26" fillId="17" borderId="14" applyNumberFormat="0" applyAlignment="0" applyProtection="0"/>
    <xf numFmtId="0" fontId="27" fillId="0" borderId="0" applyNumberFormat="0" applyFill="0" applyBorder="0" applyAlignment="0" applyProtection="0"/>
    <xf numFmtId="0" fontId="9" fillId="18" borderId="15" applyNumberFormat="0" applyFont="0" applyAlignment="0" applyProtection="0"/>
    <xf numFmtId="0" fontId="28" fillId="0" borderId="0" applyNumberFormat="0" applyFill="0" applyBorder="0" applyAlignment="0" applyProtection="0"/>
    <xf numFmtId="0" fontId="6" fillId="0" borderId="16" applyNumberFormat="0" applyFill="0" applyAlignment="0" applyProtection="0"/>
    <xf numFmtId="0" fontId="16"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16"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9" fillId="26" borderId="0" applyNumberFormat="0" applyBorder="0" applyAlignment="0" applyProtection="0"/>
    <xf numFmtId="0" fontId="16" fillId="27"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16"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9" fillId="34" borderId="0" applyNumberFormat="0" applyBorder="0" applyAlignment="0" applyProtection="0"/>
    <xf numFmtId="0" fontId="16" fillId="35" borderId="0" applyNumberFormat="0" applyBorder="0" applyAlignment="0" applyProtection="0"/>
    <xf numFmtId="0" fontId="9" fillId="36" borderId="0" applyNumberFormat="0" applyBorder="0" applyAlignment="0" applyProtection="0"/>
    <xf numFmtId="0" fontId="9" fillId="37" borderId="0" applyNumberFormat="0" applyBorder="0" applyAlignment="0" applyProtection="0"/>
    <xf numFmtId="0" fontId="9" fillId="38" borderId="0" applyNumberFormat="0" applyBorder="0" applyAlignment="0" applyProtection="0"/>
    <xf numFmtId="0" fontId="16" fillId="39" borderId="0" applyNumberFormat="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cellStyleXfs>
  <cellXfs count="8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1" borderId="1" xfId="0" applyFont="1" applyFill="1" applyBorder="1" applyAlignment="1">
      <alignment horizontal="left" vertical="center" indent="1"/>
    </xf>
    <xf numFmtId="0" fontId="7" fillId="11" borderId="1" xfId="0" applyFont="1" applyFill="1" applyBorder="1" applyAlignment="1">
      <alignment horizontal="center" vertical="center" wrapText="1"/>
    </xf>
    <xf numFmtId="0" fontId="12" fillId="10"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9" borderId="2" xfId="2" applyFont="1" applyFill="1" applyBorder="1" applyAlignment="1">
      <alignment horizontal="center" vertical="center"/>
    </xf>
    <xf numFmtId="0" fontId="6" fillId="4" borderId="2" xfId="0" applyFont="1" applyFill="1" applyBorder="1" applyAlignment="1">
      <alignment horizontal="left" vertical="center" indent="1"/>
    </xf>
    <xf numFmtId="9" fontId="5" fillId="4" borderId="2" xfId="2" applyFont="1" applyFill="1" applyBorder="1" applyAlignment="1">
      <alignment horizontal="center" vertical="center"/>
    </xf>
    <xf numFmtId="9" fontId="5" fillId="8"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3"/>
    <xf numFmtId="0" fontId="16" fillId="0" borderId="0" xfId="3" applyAlignment="1">
      <alignment wrapText="1"/>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7" borderId="2" xfId="11" applyFill="1">
      <alignment horizontal="center" vertical="center"/>
    </xf>
    <xf numFmtId="0" fontId="9" fillId="3" borderId="2" xfId="11" applyFill="1">
      <alignment horizontal="center" vertical="center"/>
    </xf>
    <xf numFmtId="0" fontId="9" fillId="5"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8" borderId="2" xfId="11" applyFill="1">
      <alignment horizontal="center" vertical="center"/>
    </xf>
    <xf numFmtId="0" fontId="9" fillId="3" borderId="2" xfId="12" applyFill="1">
      <alignment horizontal="left" vertical="center" indent="2"/>
    </xf>
    <xf numFmtId="0" fontId="9" fillId="9" borderId="2" xfId="12" applyFill="1">
      <alignment horizontal="left" vertical="center" indent="2"/>
    </xf>
    <xf numFmtId="0" fontId="9" fillId="8" borderId="2" xfId="12" applyFill="1">
      <alignment horizontal="left" vertical="center" indent="2"/>
    </xf>
    <xf numFmtId="167" fontId="0" fillId="7" borderId="2" xfId="0" applyNumberFormat="1" applyFill="1" applyBorder="1" applyAlignment="1">
      <alignment horizontal="center" vertical="center"/>
    </xf>
    <xf numFmtId="167" fontId="5" fillId="7" borderId="2" xfId="0" applyNumberFormat="1" applyFont="1" applyFill="1" applyBorder="1" applyAlignment="1">
      <alignment horizontal="center" vertical="center"/>
    </xf>
    <xf numFmtId="167" fontId="9" fillId="3" borderId="2" xfId="10" applyNumberFormat="1" applyFill="1">
      <alignment horizontal="center" vertical="center"/>
    </xf>
    <xf numFmtId="167" fontId="0" fillId="5" borderId="2" xfId="0" applyNumberFormat="1" applyFill="1" applyBorder="1" applyAlignment="1">
      <alignment horizontal="center" vertical="center"/>
    </xf>
    <xf numFmtId="167" fontId="5" fillId="5" borderId="2" xfId="0" applyNumberFormat="1" applyFont="1" applyFill="1" applyBorder="1" applyAlignment="1">
      <alignment horizontal="center" vertical="center"/>
    </xf>
    <xf numFmtId="167" fontId="9" fillId="9" borderId="2" xfId="10" applyNumberFormat="1" applyFill="1">
      <alignment horizontal="center" vertical="center"/>
    </xf>
    <xf numFmtId="167" fontId="0" fillId="4" borderId="2" xfId="0" applyNumberFormat="1" applyFill="1" applyBorder="1" applyAlignment="1">
      <alignment horizontal="center" vertical="center"/>
    </xf>
    <xf numFmtId="167" fontId="5" fillId="4" borderId="2" xfId="0" applyNumberFormat="1" applyFont="1" applyFill="1" applyBorder="1" applyAlignment="1">
      <alignment horizontal="center" vertical="center"/>
    </xf>
    <xf numFmtId="167" fontId="9" fillId="8" borderId="2" xfId="10" applyNumberFormat="1" applyFill="1">
      <alignment horizontal="center" vertical="center"/>
    </xf>
    <xf numFmtId="167" fontId="4" fillId="2" borderId="2" xfId="0" applyNumberFormat="1" applyFont="1" applyFill="1" applyBorder="1" applyAlignment="1">
      <alignment horizontal="left" vertical="center"/>
    </xf>
    <xf numFmtId="167" fontId="5" fillId="2" borderId="2" xfId="0" applyNumberFormat="1" applyFont="1" applyFill="1" applyBorder="1" applyAlignment="1">
      <alignment horizontal="center" vertical="center"/>
    </xf>
    <xf numFmtId="169" fontId="11" fillId="6" borderId="6" xfId="0" applyNumberFormat="1" applyFont="1" applyFill="1" applyBorder="1" applyAlignment="1">
      <alignment horizontal="center" vertical="center"/>
    </xf>
    <xf numFmtId="169" fontId="11" fillId="6" borderId="0" xfId="0" applyNumberFormat="1" applyFont="1" applyFill="1" applyAlignment="1">
      <alignment horizontal="center" vertical="center"/>
    </xf>
    <xf numFmtId="169" fontId="11" fillId="6" borderId="7" xfId="0" applyNumberFormat="1" applyFont="1" applyFill="1" applyBorder="1" applyAlignment="1">
      <alignment horizontal="center" vertical="center"/>
    </xf>
    <xf numFmtId="0" fontId="0" fillId="43" borderId="9" xfId="0" applyFill="1" applyBorder="1" applyAlignment="1">
      <alignment vertical="center"/>
    </xf>
    <xf numFmtId="0" fontId="0" fillId="43" borderId="9" xfId="0" applyFill="1" applyBorder="1" applyAlignment="1">
      <alignment horizontal="right" vertical="center"/>
    </xf>
    <xf numFmtId="0" fontId="0" fillId="0" borderId="10" xfId="0" applyBorder="1" applyAlignment="1"/>
    <xf numFmtId="0" fontId="0" fillId="0" borderId="0" xfId="8" applyFont="1" applyAlignment="1"/>
    <xf numFmtId="0" fontId="9" fillId="0" borderId="0" xfId="8" applyAlignment="1"/>
    <xf numFmtId="0" fontId="9" fillId="44" borderId="2" xfId="11" applyFill="1">
      <alignment horizontal="center" vertical="center"/>
    </xf>
    <xf numFmtId="9" fontId="5" fillId="44" borderId="2" xfId="2" applyFont="1" applyFill="1" applyBorder="1" applyAlignment="1">
      <alignment horizontal="center" vertical="center"/>
    </xf>
    <xf numFmtId="0" fontId="9" fillId="44" borderId="2" xfId="12" applyFill="1">
      <alignment horizontal="left" vertical="center" indent="2"/>
    </xf>
    <xf numFmtId="167" fontId="9" fillId="44" borderId="2" xfId="10" applyNumberFormat="1" applyFill="1">
      <alignment horizontal="center" vertical="center"/>
    </xf>
    <xf numFmtId="0" fontId="6" fillId="45" borderId="2" xfId="0" applyFont="1" applyFill="1" applyBorder="1" applyAlignment="1">
      <alignment horizontal="left" vertical="center" indent="1"/>
    </xf>
    <xf numFmtId="0" fontId="9" fillId="45" borderId="2" xfId="11" applyFill="1">
      <alignment horizontal="center" vertical="center"/>
    </xf>
    <xf numFmtId="9" fontId="5" fillId="45" borderId="2" xfId="2" applyFont="1" applyFill="1" applyBorder="1" applyAlignment="1">
      <alignment horizontal="center" vertical="center"/>
    </xf>
    <xf numFmtId="167" fontId="0" fillId="45" borderId="2" xfId="0" applyNumberFormat="1" applyFill="1" applyBorder="1" applyAlignment="1">
      <alignment horizontal="center" vertical="center"/>
    </xf>
    <xf numFmtId="167" fontId="5" fillId="45" borderId="2" xfId="0" applyNumberFormat="1" applyFont="1" applyFill="1" applyBorder="1" applyAlignment="1">
      <alignment horizontal="center" vertical="center"/>
    </xf>
    <xf numFmtId="0" fontId="6" fillId="46" borderId="2" xfId="0" applyFont="1" applyFill="1" applyBorder="1" applyAlignment="1">
      <alignment horizontal="left" vertical="center" indent="1"/>
    </xf>
    <xf numFmtId="0" fontId="9" fillId="46" borderId="2" xfId="11" applyFill="1">
      <alignment horizontal="center" vertical="center"/>
    </xf>
    <xf numFmtId="9" fontId="5" fillId="46" borderId="2" xfId="2" applyFont="1" applyFill="1" applyBorder="1" applyAlignment="1">
      <alignment horizontal="center" vertical="center"/>
    </xf>
    <xf numFmtId="167" fontId="0" fillId="46" borderId="2" xfId="0" applyNumberFormat="1" applyFill="1" applyBorder="1" applyAlignment="1">
      <alignment horizontal="center" vertical="center"/>
    </xf>
    <xf numFmtId="167" fontId="5" fillId="46" borderId="2" xfId="0" applyNumberFormat="1" applyFont="1" applyFill="1" applyBorder="1" applyAlignment="1">
      <alignment horizontal="center" vertical="center"/>
    </xf>
    <xf numFmtId="0" fontId="9" fillId="47" borderId="2" xfId="12" applyFill="1">
      <alignment horizontal="left" vertical="center" indent="2"/>
    </xf>
    <xf numFmtId="0" fontId="9" fillId="47" borderId="2" xfId="11" applyFill="1">
      <alignment horizontal="center" vertical="center"/>
    </xf>
    <xf numFmtId="9" fontId="5" fillId="47" borderId="2" xfId="2" applyFont="1" applyFill="1" applyBorder="1" applyAlignment="1">
      <alignment horizontal="center" vertical="center"/>
    </xf>
    <xf numFmtId="167" fontId="9" fillId="47" borderId="2" xfId="10" applyNumberFormat="1" applyFill="1">
      <alignment horizontal="center" vertical="center"/>
    </xf>
    <xf numFmtId="168" fontId="9" fillId="0" borderId="3" xfId="9" applyNumberFormat="1">
      <alignment horizontal="center" vertical="center"/>
    </xf>
    <xf numFmtId="170" fontId="0" fillId="6" borderId="4" xfId="0" applyNumberFormat="1" applyFill="1" applyBorder="1" applyAlignment="1">
      <alignment horizontal="left" vertical="center" wrapText="1" indent="1"/>
    </xf>
    <xf numFmtId="170" fontId="0" fillId="6" borderId="1" xfId="0" applyNumberFormat="1" applyFill="1" applyBorder="1" applyAlignment="1">
      <alignment horizontal="left" vertical="center" wrapText="1" indent="1"/>
    </xf>
    <xf numFmtId="170" fontId="0" fillId="6" borderId="5" xfId="0" applyNumberFormat="1" applyFill="1" applyBorder="1" applyAlignment="1">
      <alignment horizontal="left" vertical="center" wrapText="1" indent="1"/>
    </xf>
    <xf numFmtId="0" fontId="0" fillId="3" borderId="0" xfId="0" applyFill="1" applyAlignment="1">
      <alignment horizontal="center" vertical="top" wrapText="1"/>
    </xf>
  </cellXfs>
  <cellStyles count="54">
    <cellStyle name="20 % - Akzent1" xfId="31" builtinId="30" customBuiltin="1"/>
    <cellStyle name="20 % - Akzent2" xfId="35" builtinId="34" customBuiltin="1"/>
    <cellStyle name="20 % - Akzent3" xfId="39" builtinId="38" customBuiltin="1"/>
    <cellStyle name="20 % - Akzent4" xfId="43" builtinId="42" customBuiltin="1"/>
    <cellStyle name="20 % - Akzent5" xfId="47" builtinId="46" customBuiltin="1"/>
    <cellStyle name="20 % - Akzent6" xfId="51" builtinId="50" customBuiltin="1"/>
    <cellStyle name="40 % - Akzent1" xfId="32" builtinId="31" customBuiltin="1"/>
    <cellStyle name="40 % - Akzent2" xfId="36" builtinId="35" customBuiltin="1"/>
    <cellStyle name="40 % - Akzent3" xfId="40" builtinId="39" customBuiltin="1"/>
    <cellStyle name="40 % - Akzent4" xfId="44" builtinId="43" customBuiltin="1"/>
    <cellStyle name="40 % - Akzent5" xfId="48" builtinId="47" customBuiltin="1"/>
    <cellStyle name="40 % - Akzent6" xfId="52" builtinId="51" customBuiltin="1"/>
    <cellStyle name="60 % - Akzent1" xfId="33" builtinId="32" customBuiltin="1"/>
    <cellStyle name="60 % - Akzent2" xfId="37" builtinId="36" customBuiltin="1"/>
    <cellStyle name="60 % - Akzent3" xfId="41" builtinId="40" customBuiltin="1"/>
    <cellStyle name="60 % - Akzent4" xfId="45" builtinId="44" customBuiltin="1"/>
    <cellStyle name="60 % - Akzent5" xfId="49" builtinId="48" customBuiltin="1"/>
    <cellStyle name="60 % - Akzent6" xfId="53" builtinId="52" customBuiltin="1"/>
    <cellStyle name="Akzent1" xfId="30" builtinId="29" customBuiltin="1"/>
    <cellStyle name="Akzent2" xfId="34" builtinId="33" customBuiltin="1"/>
    <cellStyle name="Akzent3" xfId="38" builtinId="37" customBuiltin="1"/>
    <cellStyle name="Akzent4" xfId="42" builtinId="41" customBuiltin="1"/>
    <cellStyle name="Akzent5" xfId="46" builtinId="45" customBuiltin="1"/>
    <cellStyle name="Akzent6" xfId="50" builtinId="49" customBuiltin="1"/>
    <cellStyle name="Aufgabe" xfId="12" xr:uid="{00000000-0005-0000-0000-000018000000}"/>
    <cellStyle name="Ausgabe" xfId="22" builtinId="21" customBuiltin="1"/>
    <cellStyle name="Berechnung" xfId="23" builtinId="22" customBuiltin="1"/>
    <cellStyle name="Besuchter Hyperlink" xfId="13" builtinId="9" customBuiltin="1"/>
    <cellStyle name="Datum" xfId="10" xr:uid="{00000000-0005-0000-0000-00001C000000}"/>
    <cellStyle name="Dezimal [0]" xfId="14" builtinId="6" customBuiltin="1"/>
    <cellStyle name="Eingabe" xfId="21" builtinId="20" customBuiltin="1"/>
    <cellStyle name="Ergebnis" xfId="29" builtinId="25" customBuiltin="1"/>
    <cellStyle name="Erklärender Text" xfId="28" builtinId="53" customBuiltin="1"/>
    <cellStyle name="Gut" xfId="18" builtinId="26" customBuiltin="1"/>
    <cellStyle name="Komma" xfId="4" builtinId="3" customBuiltin="1"/>
    <cellStyle name="Link" xfId="1" builtinId="8" customBuiltin="1"/>
    <cellStyle name="Name" xfId="11" xr:uid="{00000000-0005-0000-0000-000024000000}"/>
    <cellStyle name="Neutral" xfId="20" builtinId="28" customBuiltin="1"/>
    <cellStyle name="Notiz" xfId="27" builtinId="10" customBuiltin="1"/>
    <cellStyle name="Projektanfang" xfId="9" xr:uid="{00000000-0005-0000-0000-000027000000}"/>
    <cellStyle name="Prozent" xfId="2" builtinId="5" customBuiltin="1"/>
    <cellStyle name="Schlecht" xfId="19" builtinId="27" customBuiltin="1"/>
    <cellStyle name="Standard" xfId="0" builtinId="0" customBuiltin="1"/>
    <cellStyle name="Überschrift" xfId="5" builtinId="15" customBuiltin="1"/>
    <cellStyle name="Überschrift 1" xfId="6" builtinId="16" customBuiltin="1"/>
    <cellStyle name="Überschrift 2" xfId="7" builtinId="17" customBuiltin="1"/>
    <cellStyle name="Überschrift 3" xfId="8" builtinId="18" customBuiltin="1"/>
    <cellStyle name="Überschrift 4" xfId="17" builtinId="19" customBuiltin="1"/>
    <cellStyle name="Verknüpfte Zelle" xfId="24" builtinId="24" customBuiltin="1"/>
    <cellStyle name="Währung" xfId="15" builtinId="4" customBuiltin="1"/>
    <cellStyle name="Währung [0]" xfId="16" builtinId="7" customBuiltin="1"/>
    <cellStyle name="Warnender Text" xfId="26" builtinId="11" customBuiltin="1"/>
    <cellStyle name="zAusgeblText" xfId="3" xr:uid="{00000000-0005-0000-0000-000034000000}"/>
    <cellStyle name="Zelle überprüfen" xfId="25" builtinId="23"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Aufgabenliste"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B1" zoomScaleNormal="100" zoomScalePageLayoutView="70" workbookViewId="0">
      <pane ySplit="6" topLeftCell="A25" activePane="bottomLeft" state="frozen"/>
      <selection pane="bottomLeft" activeCell="AO25" sqref="AO25:AO32"/>
    </sheetView>
  </sheetViews>
  <sheetFormatPr baseColWidth="10" defaultColWidth="9.140625" defaultRowHeight="30" customHeight="1" x14ac:dyDescent="0.25"/>
  <cols>
    <col min="1" max="1" width="2.7109375" style="30" customWidth="1"/>
    <col min="2" max="2" width="50.7109375" bestFit="1" customWidth="1"/>
    <col min="3" max="3" width="30.7109375" customWidth="1"/>
    <col min="4" max="4" width="16.28515625" bestFit="1"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31" t="s">
        <v>0</v>
      </c>
      <c r="B1" s="35" t="s">
        <v>22</v>
      </c>
      <c r="C1" s="1"/>
      <c r="D1" s="2"/>
      <c r="E1" s="4"/>
      <c r="F1" s="29"/>
      <c r="H1" s="2"/>
      <c r="I1" s="11"/>
    </row>
    <row r="2" spans="1:64" ht="30" customHeight="1" x14ac:dyDescent="0.3">
      <c r="A2" s="30" t="s">
        <v>1</v>
      </c>
      <c r="B2" s="36" t="s">
        <v>28</v>
      </c>
      <c r="I2" s="33"/>
    </row>
    <row r="3" spans="1:64" ht="30" customHeight="1" x14ac:dyDescent="0.25">
      <c r="A3" s="30" t="s">
        <v>2</v>
      </c>
      <c r="B3" s="37" t="s">
        <v>29</v>
      </c>
      <c r="D3" s="65" t="s">
        <v>15</v>
      </c>
      <c r="E3" s="84">
        <v>44113</v>
      </c>
      <c r="F3" s="84"/>
    </row>
    <row r="4" spans="1:64" ht="30" customHeight="1" x14ac:dyDescent="0.25">
      <c r="A4" s="31" t="s">
        <v>3</v>
      </c>
      <c r="B4" s="88" t="s">
        <v>37</v>
      </c>
      <c r="C4" s="88"/>
      <c r="D4" s="64" t="s">
        <v>21</v>
      </c>
      <c r="E4" s="7">
        <v>2</v>
      </c>
      <c r="I4" s="85">
        <f>I5</f>
        <v>44116</v>
      </c>
      <c r="J4" s="86"/>
      <c r="K4" s="86"/>
      <c r="L4" s="86"/>
      <c r="M4" s="86"/>
      <c r="N4" s="86"/>
      <c r="O4" s="87"/>
      <c r="P4" s="85">
        <f>P5</f>
        <v>44123</v>
      </c>
      <c r="Q4" s="86"/>
      <c r="R4" s="86"/>
      <c r="S4" s="86"/>
      <c r="T4" s="86"/>
      <c r="U4" s="86"/>
      <c r="V4" s="87"/>
      <c r="W4" s="85">
        <f>W5</f>
        <v>44130</v>
      </c>
      <c r="X4" s="86"/>
      <c r="Y4" s="86"/>
      <c r="Z4" s="86"/>
      <c r="AA4" s="86"/>
      <c r="AB4" s="86"/>
      <c r="AC4" s="87"/>
      <c r="AD4" s="85">
        <f>AD5</f>
        <v>44137</v>
      </c>
      <c r="AE4" s="86"/>
      <c r="AF4" s="86"/>
      <c r="AG4" s="86"/>
      <c r="AH4" s="86"/>
      <c r="AI4" s="86"/>
      <c r="AJ4" s="87"/>
      <c r="AK4" s="85">
        <f>AK5</f>
        <v>44144</v>
      </c>
      <c r="AL4" s="86"/>
      <c r="AM4" s="86"/>
      <c r="AN4" s="86"/>
      <c r="AO4" s="86"/>
      <c r="AP4" s="86"/>
      <c r="AQ4" s="87"/>
      <c r="AR4" s="85">
        <f>AR5</f>
        <v>44151</v>
      </c>
      <c r="AS4" s="86"/>
      <c r="AT4" s="86"/>
      <c r="AU4" s="86"/>
      <c r="AV4" s="86"/>
      <c r="AW4" s="86"/>
      <c r="AX4" s="87"/>
      <c r="AY4" s="85">
        <f>AY5</f>
        <v>44158</v>
      </c>
      <c r="AZ4" s="86"/>
      <c r="BA4" s="86"/>
      <c r="BB4" s="86"/>
      <c r="BC4" s="86"/>
      <c r="BD4" s="86"/>
      <c r="BE4" s="87"/>
      <c r="BF4" s="85">
        <f>BF5</f>
        <v>44165</v>
      </c>
      <c r="BG4" s="86"/>
      <c r="BH4" s="86"/>
      <c r="BI4" s="86"/>
      <c r="BJ4" s="86"/>
      <c r="BK4" s="86"/>
      <c r="BL4" s="87"/>
    </row>
    <row r="5" spans="1:64" ht="15" customHeight="1" x14ac:dyDescent="0.25">
      <c r="A5" s="31" t="s">
        <v>4</v>
      </c>
      <c r="B5" s="63"/>
      <c r="C5" s="63"/>
      <c r="D5" s="63"/>
      <c r="E5" s="63"/>
      <c r="F5" s="63"/>
      <c r="G5" s="63"/>
      <c r="I5" s="58">
        <f>Projektanfang-WEEKDAY(Projektanfang,1)+2+7*(Woche_anzeigen-1)</f>
        <v>44116</v>
      </c>
      <c r="J5" s="59">
        <f>I5+1</f>
        <v>44117</v>
      </c>
      <c r="K5" s="59">
        <f t="shared" ref="K5:AX5" si="0">J5+1</f>
        <v>44118</v>
      </c>
      <c r="L5" s="59">
        <f t="shared" si="0"/>
        <v>44119</v>
      </c>
      <c r="M5" s="59">
        <f t="shared" si="0"/>
        <v>44120</v>
      </c>
      <c r="N5" s="59">
        <f t="shared" si="0"/>
        <v>44121</v>
      </c>
      <c r="O5" s="60">
        <f t="shared" si="0"/>
        <v>44122</v>
      </c>
      <c r="P5" s="58">
        <f>O5+1</f>
        <v>44123</v>
      </c>
      <c r="Q5" s="59">
        <f>P5+1</f>
        <v>44124</v>
      </c>
      <c r="R5" s="59">
        <f t="shared" si="0"/>
        <v>44125</v>
      </c>
      <c r="S5" s="59">
        <f t="shared" si="0"/>
        <v>44126</v>
      </c>
      <c r="T5" s="59">
        <f t="shared" si="0"/>
        <v>44127</v>
      </c>
      <c r="U5" s="59">
        <f t="shared" si="0"/>
        <v>44128</v>
      </c>
      <c r="V5" s="60">
        <f t="shared" si="0"/>
        <v>44129</v>
      </c>
      <c r="W5" s="58">
        <f>V5+1</f>
        <v>44130</v>
      </c>
      <c r="X5" s="59">
        <f>W5+1</f>
        <v>44131</v>
      </c>
      <c r="Y5" s="59">
        <f t="shared" si="0"/>
        <v>44132</v>
      </c>
      <c r="Z5" s="59">
        <f t="shared" si="0"/>
        <v>44133</v>
      </c>
      <c r="AA5" s="59">
        <f t="shared" si="0"/>
        <v>44134</v>
      </c>
      <c r="AB5" s="59">
        <f t="shared" si="0"/>
        <v>44135</v>
      </c>
      <c r="AC5" s="60">
        <f t="shared" si="0"/>
        <v>44136</v>
      </c>
      <c r="AD5" s="58">
        <f>AC5+1</f>
        <v>44137</v>
      </c>
      <c r="AE5" s="59">
        <f>AD5+1</f>
        <v>44138</v>
      </c>
      <c r="AF5" s="59">
        <f t="shared" si="0"/>
        <v>44139</v>
      </c>
      <c r="AG5" s="59">
        <f t="shared" si="0"/>
        <v>44140</v>
      </c>
      <c r="AH5" s="59">
        <f t="shared" si="0"/>
        <v>44141</v>
      </c>
      <c r="AI5" s="59">
        <f t="shared" si="0"/>
        <v>44142</v>
      </c>
      <c r="AJ5" s="60">
        <f t="shared" si="0"/>
        <v>44143</v>
      </c>
      <c r="AK5" s="58">
        <f>AJ5+1</f>
        <v>44144</v>
      </c>
      <c r="AL5" s="59">
        <f>AK5+1</f>
        <v>44145</v>
      </c>
      <c r="AM5" s="59">
        <f t="shared" si="0"/>
        <v>44146</v>
      </c>
      <c r="AN5" s="59">
        <f t="shared" si="0"/>
        <v>44147</v>
      </c>
      <c r="AO5" s="59">
        <f t="shared" si="0"/>
        <v>44148</v>
      </c>
      <c r="AP5" s="59">
        <f t="shared" si="0"/>
        <v>44149</v>
      </c>
      <c r="AQ5" s="60">
        <f t="shared" si="0"/>
        <v>44150</v>
      </c>
      <c r="AR5" s="58">
        <f>AQ5+1</f>
        <v>44151</v>
      </c>
      <c r="AS5" s="59">
        <f>AR5+1</f>
        <v>44152</v>
      </c>
      <c r="AT5" s="59">
        <f t="shared" si="0"/>
        <v>44153</v>
      </c>
      <c r="AU5" s="59">
        <f t="shared" si="0"/>
        <v>44154</v>
      </c>
      <c r="AV5" s="59">
        <f t="shared" si="0"/>
        <v>44155</v>
      </c>
      <c r="AW5" s="59">
        <f t="shared" si="0"/>
        <v>44156</v>
      </c>
      <c r="AX5" s="60">
        <f t="shared" si="0"/>
        <v>44157</v>
      </c>
      <c r="AY5" s="58">
        <f>AX5+1</f>
        <v>44158</v>
      </c>
      <c r="AZ5" s="59">
        <f>AY5+1</f>
        <v>44159</v>
      </c>
      <c r="BA5" s="59">
        <f t="shared" ref="BA5:BE5" si="1">AZ5+1</f>
        <v>44160</v>
      </c>
      <c r="BB5" s="59">
        <f t="shared" si="1"/>
        <v>44161</v>
      </c>
      <c r="BC5" s="59">
        <f t="shared" si="1"/>
        <v>44162</v>
      </c>
      <c r="BD5" s="59">
        <f t="shared" si="1"/>
        <v>44163</v>
      </c>
      <c r="BE5" s="60">
        <f t="shared" si="1"/>
        <v>44164</v>
      </c>
      <c r="BF5" s="58">
        <f>BE5+1</f>
        <v>44165</v>
      </c>
      <c r="BG5" s="59">
        <f>BF5+1</f>
        <v>44166</v>
      </c>
      <c r="BH5" s="59">
        <f t="shared" ref="BH5:BL5" si="2">BG5+1</f>
        <v>44167</v>
      </c>
      <c r="BI5" s="59">
        <f t="shared" si="2"/>
        <v>44168</v>
      </c>
      <c r="BJ5" s="59">
        <f t="shared" si="2"/>
        <v>44169</v>
      </c>
      <c r="BK5" s="59">
        <f t="shared" si="2"/>
        <v>44170</v>
      </c>
      <c r="BL5" s="60">
        <f t="shared" si="2"/>
        <v>44171</v>
      </c>
    </row>
    <row r="6" spans="1:64" ht="30" customHeight="1" thickBot="1" x14ac:dyDescent="0.3">
      <c r="A6" s="31" t="s">
        <v>5</v>
      </c>
      <c r="B6" s="8" t="s">
        <v>13</v>
      </c>
      <c r="C6" s="9" t="s">
        <v>16</v>
      </c>
      <c r="D6" s="9" t="s">
        <v>17</v>
      </c>
      <c r="E6" s="9" t="s">
        <v>18</v>
      </c>
      <c r="F6" s="9" t="s">
        <v>19</v>
      </c>
      <c r="G6" s="9"/>
      <c r="H6" s="9" t="s">
        <v>20</v>
      </c>
      <c r="I6" s="10" t="str">
        <f t="shared" ref="I6:AN6" si="3">LEFT(TEXT(I5,"TTT"),1)</f>
        <v>M</v>
      </c>
      <c r="J6" s="10" t="str">
        <f t="shared" si="3"/>
        <v>D</v>
      </c>
      <c r="K6" s="10" t="str">
        <f t="shared" si="3"/>
        <v>M</v>
      </c>
      <c r="L6" s="10" t="str">
        <f t="shared" si="3"/>
        <v>D</v>
      </c>
      <c r="M6" s="10" t="str">
        <f t="shared" si="3"/>
        <v>F</v>
      </c>
      <c r="N6" s="10" t="str">
        <f t="shared" si="3"/>
        <v>S</v>
      </c>
      <c r="O6" s="10" t="str">
        <f t="shared" si="3"/>
        <v>S</v>
      </c>
      <c r="P6" s="10" t="str">
        <f t="shared" si="3"/>
        <v>M</v>
      </c>
      <c r="Q6" s="10" t="str">
        <f t="shared" si="3"/>
        <v>D</v>
      </c>
      <c r="R6" s="10" t="str">
        <f t="shared" si="3"/>
        <v>M</v>
      </c>
      <c r="S6" s="10" t="str">
        <f t="shared" si="3"/>
        <v>D</v>
      </c>
      <c r="T6" s="10" t="str">
        <f t="shared" si="3"/>
        <v>F</v>
      </c>
      <c r="U6" s="10" t="str">
        <f t="shared" si="3"/>
        <v>S</v>
      </c>
      <c r="V6" s="10" t="str">
        <f t="shared" si="3"/>
        <v>S</v>
      </c>
      <c r="W6" s="10" t="str">
        <f t="shared" si="3"/>
        <v>M</v>
      </c>
      <c r="X6" s="10" t="str">
        <f t="shared" si="3"/>
        <v>D</v>
      </c>
      <c r="Y6" s="10" t="str">
        <f t="shared" si="3"/>
        <v>M</v>
      </c>
      <c r="Z6" s="10" t="str">
        <f t="shared" si="3"/>
        <v>D</v>
      </c>
      <c r="AA6" s="10" t="str">
        <f t="shared" si="3"/>
        <v>F</v>
      </c>
      <c r="AB6" s="10" t="str">
        <f t="shared" si="3"/>
        <v>S</v>
      </c>
      <c r="AC6" s="10" t="str">
        <f t="shared" si="3"/>
        <v>S</v>
      </c>
      <c r="AD6" s="10" t="str">
        <f t="shared" si="3"/>
        <v>M</v>
      </c>
      <c r="AE6" s="10" t="str">
        <f t="shared" si="3"/>
        <v>D</v>
      </c>
      <c r="AF6" s="10" t="str">
        <f t="shared" si="3"/>
        <v>M</v>
      </c>
      <c r="AG6" s="10" t="str">
        <f t="shared" si="3"/>
        <v>D</v>
      </c>
      <c r="AH6" s="10" t="str">
        <f t="shared" si="3"/>
        <v>F</v>
      </c>
      <c r="AI6" s="10" t="str">
        <f t="shared" si="3"/>
        <v>S</v>
      </c>
      <c r="AJ6" s="10" t="str">
        <f t="shared" si="3"/>
        <v>S</v>
      </c>
      <c r="AK6" s="10" t="str">
        <f t="shared" si="3"/>
        <v>M</v>
      </c>
      <c r="AL6" s="10" t="str">
        <f t="shared" si="3"/>
        <v>D</v>
      </c>
      <c r="AM6" s="10" t="str">
        <f t="shared" si="3"/>
        <v>M</v>
      </c>
      <c r="AN6" s="10" t="str">
        <f t="shared" si="3"/>
        <v>D</v>
      </c>
      <c r="AO6" s="10" t="str">
        <f t="shared" ref="AO6:BL6" si="4">LEFT(TEXT(AO5,"TTT"),1)</f>
        <v>F</v>
      </c>
      <c r="AP6" s="10" t="str">
        <f t="shared" si="4"/>
        <v>S</v>
      </c>
      <c r="AQ6" s="10" t="str">
        <f t="shared" si="4"/>
        <v>S</v>
      </c>
      <c r="AR6" s="10" t="str">
        <f t="shared" si="4"/>
        <v>M</v>
      </c>
      <c r="AS6" s="10" t="str">
        <f t="shared" si="4"/>
        <v>D</v>
      </c>
      <c r="AT6" s="10" t="str">
        <f t="shared" si="4"/>
        <v>M</v>
      </c>
      <c r="AU6" s="10" t="str">
        <f t="shared" si="4"/>
        <v>D</v>
      </c>
      <c r="AV6" s="10" t="str">
        <f t="shared" si="4"/>
        <v>F</v>
      </c>
      <c r="AW6" s="10" t="str">
        <f t="shared" si="4"/>
        <v>S</v>
      </c>
      <c r="AX6" s="10" t="str">
        <f t="shared" si="4"/>
        <v>S</v>
      </c>
      <c r="AY6" s="10" t="str">
        <f t="shared" si="4"/>
        <v>M</v>
      </c>
      <c r="AZ6" s="10" t="str">
        <f t="shared" si="4"/>
        <v>D</v>
      </c>
      <c r="BA6" s="10" t="str">
        <f t="shared" si="4"/>
        <v>M</v>
      </c>
      <c r="BB6" s="10" t="str">
        <f t="shared" si="4"/>
        <v>D</v>
      </c>
      <c r="BC6" s="10" t="str">
        <f t="shared" si="4"/>
        <v>F</v>
      </c>
      <c r="BD6" s="10" t="str">
        <f t="shared" si="4"/>
        <v>S</v>
      </c>
      <c r="BE6" s="10" t="str">
        <f t="shared" si="4"/>
        <v>S</v>
      </c>
      <c r="BF6" s="10" t="str">
        <f t="shared" si="4"/>
        <v>M</v>
      </c>
      <c r="BG6" s="10" t="str">
        <f t="shared" si="4"/>
        <v>D</v>
      </c>
      <c r="BH6" s="10" t="str">
        <f t="shared" si="4"/>
        <v>M</v>
      </c>
      <c r="BI6" s="10" t="str">
        <f t="shared" si="4"/>
        <v>D</v>
      </c>
      <c r="BJ6" s="10" t="str">
        <f t="shared" si="4"/>
        <v>F</v>
      </c>
      <c r="BK6" s="10" t="str">
        <f t="shared" si="4"/>
        <v>S</v>
      </c>
      <c r="BL6" s="10" t="str">
        <f t="shared" si="4"/>
        <v>S</v>
      </c>
    </row>
    <row r="7" spans="1:64" ht="30" hidden="1" customHeight="1" thickBot="1" x14ac:dyDescent="0.3">
      <c r="A7" s="30" t="s">
        <v>6</v>
      </c>
      <c r="C7" s="34"/>
      <c r="E7"/>
      <c r="H7" t="str">
        <f>IF(OR(ISBLANK(task_start),ISBLANK(task_end)),"",task_end-task_start+1)</f>
        <v/>
      </c>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row>
    <row r="8" spans="1:64" s="3" customFormat="1" ht="30" customHeight="1" thickBot="1" x14ac:dyDescent="0.3">
      <c r="A8" s="31" t="s">
        <v>7</v>
      </c>
      <c r="B8" s="14" t="s">
        <v>26</v>
      </c>
      <c r="C8" s="38"/>
      <c r="D8" s="15"/>
      <c r="E8" s="47"/>
      <c r="F8" s="48"/>
      <c r="G8" s="13"/>
      <c r="H8" s="13" t="str">
        <f t="shared" ref="H8:H33" si="5">IF(OR(ISBLANK(task_start),ISBLANK(task_end)),"",task_end-task_start+1)</f>
        <v/>
      </c>
      <c r="I8" s="61"/>
      <c r="J8" s="61"/>
      <c r="K8" s="61"/>
      <c r="L8" s="61"/>
      <c r="M8" s="61"/>
      <c r="N8" s="61"/>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61"/>
      <c r="AY8" s="61"/>
      <c r="AZ8" s="61"/>
      <c r="BA8" s="61"/>
      <c r="BB8" s="61"/>
      <c r="BC8" s="61"/>
      <c r="BD8" s="61"/>
      <c r="BE8" s="61"/>
      <c r="BF8" s="61"/>
      <c r="BG8" s="61"/>
      <c r="BH8" s="61"/>
      <c r="BI8" s="61"/>
      <c r="BJ8" s="27"/>
      <c r="BK8" s="27"/>
      <c r="BL8" s="27"/>
    </row>
    <row r="9" spans="1:64" s="3" customFormat="1" ht="30" customHeight="1" thickBot="1" x14ac:dyDescent="0.3">
      <c r="A9" s="31" t="s">
        <v>8</v>
      </c>
      <c r="B9" s="44" t="s">
        <v>24</v>
      </c>
      <c r="C9" s="39" t="s">
        <v>30</v>
      </c>
      <c r="D9" s="16">
        <v>1</v>
      </c>
      <c r="E9" s="49">
        <f>Projektanfang</f>
        <v>44113</v>
      </c>
      <c r="F9" s="49">
        <v>44120</v>
      </c>
      <c r="G9" s="13"/>
      <c r="H9" s="13">
        <f t="shared" si="5"/>
        <v>8</v>
      </c>
      <c r="I9" s="61"/>
      <c r="J9" s="61"/>
      <c r="K9" s="61"/>
      <c r="L9" s="61"/>
      <c r="M9" s="61"/>
      <c r="N9" s="61"/>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27"/>
      <c r="BK9" s="27"/>
      <c r="BL9" s="27"/>
    </row>
    <row r="10" spans="1:64" s="3" customFormat="1" ht="30" customHeight="1" thickBot="1" x14ac:dyDescent="0.3">
      <c r="A10" s="31"/>
      <c r="B10" s="44" t="s">
        <v>25</v>
      </c>
      <c r="C10" s="39" t="s">
        <v>31</v>
      </c>
      <c r="D10" s="16">
        <v>1</v>
      </c>
      <c r="E10" s="49">
        <v>44113</v>
      </c>
      <c r="F10" s="49">
        <v>44120</v>
      </c>
      <c r="G10" s="13"/>
      <c r="H10" s="13"/>
      <c r="I10" s="61"/>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1"/>
      <c r="BG10" s="61"/>
      <c r="BH10" s="61"/>
      <c r="BI10" s="61"/>
      <c r="BJ10" s="27"/>
      <c r="BK10" s="27"/>
      <c r="BL10" s="27"/>
    </row>
    <row r="11" spans="1:64" s="3" customFormat="1" ht="30" customHeight="1" thickBot="1" x14ac:dyDescent="0.3">
      <c r="A11" s="31" t="s">
        <v>9</v>
      </c>
      <c r="B11" s="44" t="s">
        <v>49</v>
      </c>
      <c r="C11" s="39" t="s">
        <v>31</v>
      </c>
      <c r="D11" s="16">
        <v>0.9</v>
      </c>
      <c r="E11" s="49">
        <v>44113</v>
      </c>
      <c r="F11" s="49">
        <v>44120</v>
      </c>
      <c r="G11" s="13"/>
      <c r="H11" s="13">
        <f t="shared" si="5"/>
        <v>8</v>
      </c>
      <c r="I11" s="61"/>
      <c r="J11" s="61"/>
      <c r="K11" s="61"/>
      <c r="L11" s="61"/>
      <c r="M11" s="61"/>
      <c r="N11" s="61"/>
      <c r="O11" s="61"/>
      <c r="P11" s="61"/>
      <c r="Q11" s="61"/>
      <c r="R11" s="61"/>
      <c r="S11" s="61"/>
      <c r="T11" s="61"/>
      <c r="U11" s="62"/>
      <c r="V11" s="62"/>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61"/>
      <c r="BA11" s="61"/>
      <c r="BB11" s="61"/>
      <c r="BC11" s="61"/>
      <c r="BD11" s="61"/>
      <c r="BE11" s="61"/>
      <c r="BF11" s="61"/>
      <c r="BG11" s="61"/>
      <c r="BH11" s="61"/>
      <c r="BI11" s="61"/>
      <c r="BJ11" s="27"/>
      <c r="BK11" s="27"/>
      <c r="BL11" s="27"/>
    </row>
    <row r="12" spans="1:64" s="3" customFormat="1" ht="30" customHeight="1" thickBot="1" x14ac:dyDescent="0.3">
      <c r="A12" s="31" t="s">
        <v>10</v>
      </c>
      <c r="B12" s="75" t="s">
        <v>27</v>
      </c>
      <c r="C12" s="76"/>
      <c r="D12" s="77"/>
      <c r="E12" s="78"/>
      <c r="F12" s="79"/>
      <c r="G12" s="13"/>
      <c r="H12" s="13" t="str">
        <f t="shared" si="5"/>
        <v/>
      </c>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27"/>
      <c r="BK12" s="27"/>
      <c r="BL12" s="27"/>
    </row>
    <row r="13" spans="1:64" s="3" customFormat="1" ht="30" customHeight="1" thickBot="1" x14ac:dyDescent="0.3">
      <c r="A13" s="31"/>
      <c r="B13" s="80" t="s">
        <v>23</v>
      </c>
      <c r="C13" s="81" t="s">
        <v>38</v>
      </c>
      <c r="D13" s="82">
        <v>1</v>
      </c>
      <c r="E13" s="83">
        <v>44120</v>
      </c>
      <c r="F13" s="83">
        <f>E13+7</f>
        <v>44127</v>
      </c>
      <c r="G13" s="13"/>
      <c r="H13" s="13">
        <f t="shared" si="5"/>
        <v>8</v>
      </c>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27"/>
      <c r="BK13" s="27"/>
      <c r="BL13" s="27"/>
    </row>
    <row r="14" spans="1:64" s="3" customFormat="1" ht="30" customHeight="1" thickBot="1" x14ac:dyDescent="0.3">
      <c r="A14" s="30"/>
      <c r="B14" s="80" t="s">
        <v>32</v>
      </c>
      <c r="C14" s="81" t="s">
        <v>30</v>
      </c>
      <c r="D14" s="82">
        <v>0.2</v>
      </c>
      <c r="E14" s="83">
        <v>44120</v>
      </c>
      <c r="F14" s="83">
        <v>44140</v>
      </c>
      <c r="G14" s="13"/>
      <c r="H14" s="13">
        <f t="shared" si="5"/>
        <v>21</v>
      </c>
      <c r="I14" s="61"/>
      <c r="J14" s="61"/>
      <c r="K14" s="61"/>
      <c r="L14" s="61"/>
      <c r="M14" s="61"/>
      <c r="N14" s="61"/>
      <c r="O14" s="61"/>
      <c r="P14" s="61"/>
      <c r="Q14" s="61"/>
      <c r="R14" s="61"/>
      <c r="S14" s="61"/>
      <c r="T14" s="61"/>
      <c r="U14" s="62"/>
      <c r="V14" s="62"/>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27"/>
      <c r="BK14" s="27"/>
      <c r="BL14" s="27"/>
    </row>
    <row r="15" spans="1:64" s="3" customFormat="1" ht="30" customHeight="1" thickBot="1" x14ac:dyDescent="0.3">
      <c r="A15" s="30"/>
      <c r="B15" s="80" t="s">
        <v>33</v>
      </c>
      <c r="C15" s="81" t="s">
        <v>30</v>
      </c>
      <c r="D15" s="82">
        <v>0</v>
      </c>
      <c r="E15" s="83">
        <v>44120</v>
      </c>
      <c r="F15" s="83">
        <v>44140</v>
      </c>
      <c r="G15" s="13"/>
      <c r="H15" s="13">
        <f t="shared" si="5"/>
        <v>21</v>
      </c>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27"/>
      <c r="BK15" s="27"/>
      <c r="BL15" s="27"/>
    </row>
    <row r="16" spans="1:64" s="3" customFormat="1" ht="30" customHeight="1" thickBot="1" x14ac:dyDescent="0.3">
      <c r="A16" s="30"/>
      <c r="B16" s="80" t="s">
        <v>34</v>
      </c>
      <c r="C16" s="81" t="s">
        <v>31</v>
      </c>
      <c r="D16" s="82">
        <v>0.4</v>
      </c>
      <c r="E16" s="83">
        <v>44120</v>
      </c>
      <c r="F16" s="83">
        <v>44140</v>
      </c>
      <c r="G16" s="13"/>
      <c r="H16" s="13">
        <f t="shared" si="5"/>
        <v>21</v>
      </c>
      <c r="I16" s="61"/>
      <c r="J16" s="61"/>
      <c r="K16" s="61"/>
      <c r="L16" s="61"/>
      <c r="M16" s="61"/>
      <c r="N16" s="61"/>
      <c r="O16" s="61"/>
      <c r="P16" s="61"/>
      <c r="Q16" s="61"/>
      <c r="R16" s="61"/>
      <c r="S16" s="61"/>
      <c r="T16" s="61"/>
      <c r="U16" s="61"/>
      <c r="V16" s="61"/>
      <c r="W16" s="61"/>
      <c r="X16" s="61"/>
      <c r="Y16" s="62"/>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61"/>
      <c r="AY16" s="61"/>
      <c r="AZ16" s="61"/>
      <c r="BA16" s="61"/>
      <c r="BB16" s="61"/>
      <c r="BC16" s="61"/>
      <c r="BD16" s="61"/>
      <c r="BE16" s="61"/>
      <c r="BF16" s="61"/>
      <c r="BG16" s="61"/>
      <c r="BH16" s="61"/>
      <c r="BI16" s="61"/>
      <c r="BJ16" s="27"/>
      <c r="BK16" s="27"/>
      <c r="BL16" s="27"/>
    </row>
    <row r="17" spans="1:64" s="3" customFormat="1" ht="30" customHeight="1" thickBot="1" x14ac:dyDescent="0.3">
      <c r="A17" s="30"/>
      <c r="B17" s="80" t="s">
        <v>35</v>
      </c>
      <c r="C17" s="81" t="s">
        <v>39</v>
      </c>
      <c r="D17" s="82">
        <v>1</v>
      </c>
      <c r="E17" s="83">
        <v>44120</v>
      </c>
      <c r="F17" s="83">
        <v>44131</v>
      </c>
      <c r="G17" s="13"/>
      <c r="H17" s="13"/>
      <c r="I17" s="61"/>
      <c r="J17" s="61"/>
      <c r="K17" s="61"/>
      <c r="L17" s="61"/>
      <c r="M17" s="61"/>
      <c r="N17" s="61"/>
      <c r="O17" s="61"/>
      <c r="P17" s="61"/>
      <c r="Q17" s="61"/>
      <c r="R17" s="61"/>
      <c r="S17" s="61"/>
      <c r="T17" s="61"/>
      <c r="U17" s="61"/>
      <c r="V17" s="61"/>
      <c r="W17" s="61"/>
      <c r="X17" s="61"/>
      <c r="Y17" s="62"/>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27"/>
      <c r="BK17" s="27"/>
      <c r="BL17" s="27"/>
    </row>
    <row r="18" spans="1:64" s="3" customFormat="1" ht="30" customHeight="1" thickBot="1" x14ac:dyDescent="0.3">
      <c r="A18" s="30"/>
      <c r="B18" s="80" t="s">
        <v>48</v>
      </c>
      <c r="C18" s="81" t="s">
        <v>36</v>
      </c>
      <c r="D18" s="82">
        <v>1</v>
      </c>
      <c r="E18" s="83">
        <v>44120</v>
      </c>
      <c r="F18" s="83">
        <v>44131</v>
      </c>
      <c r="G18" s="13"/>
      <c r="H18" s="13">
        <f t="shared" si="5"/>
        <v>12</v>
      </c>
      <c r="I18" s="61"/>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61"/>
      <c r="AY18" s="61"/>
      <c r="AZ18" s="61"/>
      <c r="BA18" s="61"/>
      <c r="BB18" s="61"/>
      <c r="BC18" s="61"/>
      <c r="BD18" s="61"/>
      <c r="BE18" s="61"/>
      <c r="BF18" s="61"/>
      <c r="BG18" s="61"/>
      <c r="BH18" s="61"/>
      <c r="BI18" s="61"/>
      <c r="BJ18" s="27"/>
      <c r="BK18" s="27"/>
      <c r="BL18" s="27"/>
    </row>
    <row r="19" spans="1:64" s="3" customFormat="1" ht="30" customHeight="1" thickBot="1" x14ac:dyDescent="0.3">
      <c r="A19" s="30" t="s">
        <v>11</v>
      </c>
      <c r="B19" s="17" t="s">
        <v>40</v>
      </c>
      <c r="C19" s="40"/>
      <c r="D19" s="18"/>
      <c r="E19" s="50"/>
      <c r="F19" s="51"/>
      <c r="G19" s="13"/>
      <c r="H19" s="13" t="str">
        <f t="shared" si="5"/>
        <v/>
      </c>
      <c r="I19" s="61"/>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27"/>
      <c r="BK19" s="27"/>
      <c r="BL19" s="27"/>
    </row>
    <row r="20" spans="1:64" s="3" customFormat="1" ht="30" customHeight="1" thickBot="1" x14ac:dyDescent="0.3">
      <c r="A20" s="30"/>
      <c r="B20" s="45" t="s">
        <v>43</v>
      </c>
      <c r="C20" s="41" t="s">
        <v>31</v>
      </c>
      <c r="D20" s="19">
        <v>1</v>
      </c>
      <c r="E20" s="52">
        <f>E9+15</f>
        <v>44128</v>
      </c>
      <c r="F20" s="52">
        <f>E20+6</f>
        <v>44134</v>
      </c>
      <c r="G20" s="13"/>
      <c r="H20" s="13"/>
      <c r="I20" s="61"/>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61"/>
      <c r="BA20" s="61"/>
      <c r="BB20" s="61"/>
      <c r="BC20" s="61"/>
      <c r="BD20" s="61"/>
      <c r="BE20" s="61"/>
      <c r="BF20" s="61"/>
      <c r="BG20" s="61"/>
      <c r="BH20" s="61"/>
      <c r="BI20" s="61"/>
      <c r="BJ20" s="27"/>
      <c r="BK20" s="27"/>
      <c r="BL20" s="27"/>
    </row>
    <row r="21" spans="1:64" s="3" customFormat="1" ht="30" customHeight="1" thickBot="1" x14ac:dyDescent="0.3">
      <c r="A21" s="30"/>
      <c r="B21" s="45" t="s">
        <v>47</v>
      </c>
      <c r="C21" s="41" t="s">
        <v>31</v>
      </c>
      <c r="D21" s="19">
        <v>1</v>
      </c>
      <c r="E21" s="52">
        <f>E11+15</f>
        <v>44128</v>
      </c>
      <c r="F21" s="52">
        <f>E21+6</f>
        <v>44134</v>
      </c>
      <c r="G21" s="13"/>
      <c r="H21" s="13">
        <f t="shared" si="5"/>
        <v>7</v>
      </c>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61"/>
      <c r="AY21" s="61"/>
      <c r="AZ21" s="61"/>
      <c r="BA21" s="61"/>
      <c r="BB21" s="61"/>
      <c r="BC21" s="61"/>
      <c r="BD21" s="61"/>
      <c r="BE21" s="61"/>
      <c r="BF21" s="61"/>
      <c r="BG21" s="61"/>
      <c r="BH21" s="61"/>
      <c r="BI21" s="61"/>
      <c r="BJ21" s="27"/>
      <c r="BK21" s="27"/>
      <c r="BL21" s="27"/>
    </row>
    <row r="22" spans="1:64" s="3" customFormat="1" ht="30" customHeight="1" thickBot="1" x14ac:dyDescent="0.3">
      <c r="A22" s="30" t="s">
        <v>11</v>
      </c>
      <c r="B22" s="20" t="s">
        <v>41</v>
      </c>
      <c r="C22" s="42"/>
      <c r="D22" s="21"/>
      <c r="E22" s="53"/>
      <c r="F22" s="54"/>
      <c r="G22" s="13"/>
      <c r="H22" s="13" t="str">
        <f t="shared" si="5"/>
        <v/>
      </c>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row>
    <row r="23" spans="1:64" s="3" customFormat="1" ht="30" customHeight="1" thickBot="1" x14ac:dyDescent="0.3">
      <c r="A23" s="30"/>
      <c r="B23" s="46" t="s">
        <v>46</v>
      </c>
      <c r="C23" s="43" t="s">
        <v>38</v>
      </c>
      <c r="D23" s="22">
        <v>0</v>
      </c>
      <c r="E23" s="55">
        <v>44135</v>
      </c>
      <c r="F23" s="55">
        <v>44147</v>
      </c>
      <c r="G23" s="13"/>
      <c r="H23" s="13">
        <f t="shared" si="5"/>
        <v>13</v>
      </c>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row>
    <row r="24" spans="1:64" s="3" customFormat="1" ht="30" customHeight="1" thickBot="1" x14ac:dyDescent="0.3">
      <c r="A24" s="30"/>
      <c r="B24" s="46" t="s">
        <v>55</v>
      </c>
      <c r="C24" s="43" t="s">
        <v>56</v>
      </c>
      <c r="D24" s="22">
        <v>0</v>
      </c>
      <c r="E24" s="55">
        <v>44135</v>
      </c>
      <c r="F24" s="55">
        <v>44140</v>
      </c>
      <c r="G24" s="13"/>
      <c r="H24" s="13"/>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row>
    <row r="25" spans="1:64" s="3" customFormat="1" ht="30" customHeight="1" thickBot="1" x14ac:dyDescent="0.3">
      <c r="A25" s="30"/>
      <c r="B25" s="45" t="s">
        <v>44</v>
      </c>
      <c r="C25" s="41" t="s">
        <v>45</v>
      </c>
      <c r="D25" s="19">
        <v>0</v>
      </c>
      <c r="E25" s="52">
        <v>44135</v>
      </c>
      <c r="F25" s="52">
        <v>44140</v>
      </c>
      <c r="G25" s="13"/>
      <c r="H25" s="13"/>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row>
    <row r="26" spans="1:64" s="3" customFormat="1" ht="30" customHeight="1" thickBot="1" x14ac:dyDescent="0.3">
      <c r="A26" s="30"/>
      <c r="B26" s="70" t="s">
        <v>42</v>
      </c>
      <c r="C26" s="71"/>
      <c r="D26" s="72"/>
      <c r="E26" s="73"/>
      <c r="F26" s="74"/>
      <c r="G26" s="13"/>
      <c r="H26" s="13"/>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row>
    <row r="27" spans="1:64" s="3" customFormat="1" ht="30" customHeight="1" thickBot="1" x14ac:dyDescent="0.3">
      <c r="A27" s="30"/>
      <c r="B27" s="68" t="s">
        <v>50</v>
      </c>
      <c r="C27" s="66" t="s">
        <v>31</v>
      </c>
      <c r="D27" s="67">
        <v>0</v>
      </c>
      <c r="E27" s="69">
        <v>44142</v>
      </c>
      <c r="F27" s="69">
        <v>44144</v>
      </c>
      <c r="G27" s="13"/>
      <c r="H27" s="13"/>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row>
    <row r="28" spans="1:64" s="3" customFormat="1" ht="30" customHeight="1" thickBot="1" x14ac:dyDescent="0.3">
      <c r="A28" s="30"/>
      <c r="B28" s="68" t="s">
        <v>51</v>
      </c>
      <c r="C28" s="66" t="s">
        <v>31</v>
      </c>
      <c r="D28" s="67">
        <v>0</v>
      </c>
      <c r="E28" s="69">
        <v>44142</v>
      </c>
      <c r="F28" s="69">
        <v>44144</v>
      </c>
      <c r="G28" s="13"/>
      <c r="H28" s="13"/>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row>
    <row r="29" spans="1:64" s="3" customFormat="1" ht="30" customHeight="1" thickBot="1" x14ac:dyDescent="0.3">
      <c r="A29" s="30"/>
      <c r="B29" s="68" t="s">
        <v>52</v>
      </c>
      <c r="C29" s="66" t="s">
        <v>30</v>
      </c>
      <c r="D29" s="67">
        <v>0</v>
      </c>
      <c r="E29" s="69">
        <v>44142</v>
      </c>
      <c r="F29" s="69">
        <v>44144</v>
      </c>
      <c r="G29" s="13"/>
      <c r="H29" s="13"/>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row>
    <row r="30" spans="1:64" s="3" customFormat="1" ht="30" customHeight="1" thickBot="1" x14ac:dyDescent="0.3">
      <c r="A30" s="30"/>
      <c r="B30" s="68" t="s">
        <v>53</v>
      </c>
      <c r="C30" s="66" t="s">
        <v>30</v>
      </c>
      <c r="D30" s="67">
        <v>0</v>
      </c>
      <c r="E30" s="69">
        <v>44142</v>
      </c>
      <c r="F30" s="69">
        <v>44144</v>
      </c>
      <c r="G30" s="13"/>
      <c r="H30" s="13"/>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row>
    <row r="31" spans="1:64" s="3" customFormat="1" ht="30" customHeight="1" thickBot="1" x14ac:dyDescent="0.3">
      <c r="A31" s="30"/>
      <c r="B31" s="68" t="s">
        <v>54</v>
      </c>
      <c r="C31" s="66" t="s">
        <v>36</v>
      </c>
      <c r="D31" s="67">
        <v>0</v>
      </c>
      <c r="E31" s="69">
        <v>44142</v>
      </c>
      <c r="F31" s="69">
        <v>44144</v>
      </c>
      <c r="G31" s="13"/>
      <c r="H31" s="13"/>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row>
    <row r="32" spans="1:64" s="3" customFormat="1" ht="30" customHeight="1" thickBot="1" x14ac:dyDescent="0.3">
      <c r="A32" s="30"/>
      <c r="B32" s="68" t="s">
        <v>57</v>
      </c>
      <c r="C32" s="66" t="s">
        <v>30</v>
      </c>
      <c r="D32" s="67">
        <v>0</v>
      </c>
      <c r="E32" s="69">
        <v>44144</v>
      </c>
      <c r="F32" s="69">
        <v>44147</v>
      </c>
      <c r="G32" s="13"/>
      <c r="H32" s="13"/>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row>
    <row r="33" spans="1:64" s="3" customFormat="1" ht="30" customHeight="1" thickBot="1" x14ac:dyDescent="0.3">
      <c r="A33" s="31" t="s">
        <v>12</v>
      </c>
      <c r="B33" s="23" t="s">
        <v>14</v>
      </c>
      <c r="C33" s="24"/>
      <c r="D33" s="25"/>
      <c r="E33" s="56"/>
      <c r="F33" s="57"/>
      <c r="G33" s="26"/>
      <c r="H33" s="26" t="str">
        <f t="shared" si="5"/>
        <v/>
      </c>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row>
    <row r="34" spans="1:64" ht="30" customHeight="1" x14ac:dyDescent="0.25">
      <c r="G34" s="6"/>
    </row>
    <row r="35" spans="1:64" ht="30" customHeight="1" x14ac:dyDescent="0.25">
      <c r="C35" s="11"/>
      <c r="F35" s="32"/>
    </row>
    <row r="36" spans="1:64" ht="30" customHeight="1" x14ac:dyDescent="0.25">
      <c r="C36" s="12"/>
    </row>
  </sheetData>
  <mergeCells count="10">
    <mergeCell ref="AK4:AQ4"/>
    <mergeCell ref="AR4:AX4"/>
    <mergeCell ref="B4:C4"/>
    <mergeCell ref="AY4:BE4"/>
    <mergeCell ref="BF4:BL4"/>
    <mergeCell ref="E3:F3"/>
    <mergeCell ref="I4:O4"/>
    <mergeCell ref="P4:V4"/>
    <mergeCell ref="W4:AC4"/>
    <mergeCell ref="AD4:AJ4"/>
  </mergeCells>
  <conditionalFormatting sqref="D19:D20 D7:D9 D22:D24 D11:D17 D26:D30 D32:D33">
    <cfRule type="dataBar" priority="2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41">
      <formula>AND(TODAY()&gt;=I$5,TODAY()&lt;J$5)</formula>
    </cfRule>
  </conditionalFormatting>
  <conditionalFormatting sqref="I7:BL33">
    <cfRule type="expression" dxfId="1" priority="35">
      <formula>AND(task_start&lt;=I$5,ROUNDDOWN((task_end-task_start+1)*task_progress,0)+task_start-1&gt;=I$5)</formula>
    </cfRule>
    <cfRule type="expression" dxfId="0" priority="36" stopIfTrue="1">
      <formula>AND(task_end&gt;=I$5,task_start&lt;J$5)</formula>
    </cfRule>
  </conditionalFormatting>
  <conditionalFormatting sqref="D21">
    <cfRule type="dataBar" priority="5">
      <dataBar>
        <cfvo type="num" val="0"/>
        <cfvo type="num" val="1"/>
        <color theme="0" tint="-0.249977111117893"/>
      </dataBar>
      <extLst>
        <ext xmlns:x14="http://schemas.microsoft.com/office/spreadsheetml/2009/9/main" uri="{B025F937-C7B1-47D3-B67F-A62EFF666E3E}">
          <x14:id>{76AAB79F-4ACA-4D58-8097-95BC0DA9DDE2}</x14:id>
        </ext>
      </extLst>
    </cfRule>
  </conditionalFormatting>
  <conditionalFormatting sqref="D18">
    <cfRule type="dataBar" priority="4">
      <dataBar>
        <cfvo type="num" val="0"/>
        <cfvo type="num" val="1"/>
        <color theme="0" tint="-0.249977111117893"/>
      </dataBar>
      <extLst>
        <ext xmlns:x14="http://schemas.microsoft.com/office/spreadsheetml/2009/9/main" uri="{B025F937-C7B1-47D3-B67F-A62EFF666E3E}">
          <x14:id>{83924B70-AFAF-42AD-81EB-2FF1CC02D9EB}</x14:id>
        </ext>
      </extLst>
    </cfRule>
  </conditionalFormatting>
  <conditionalFormatting sqref="D10">
    <cfRule type="dataBar" priority="3">
      <dataBar>
        <cfvo type="num" val="0"/>
        <cfvo type="num" val="1"/>
        <color theme="0" tint="-0.249977111117893"/>
      </dataBar>
      <extLst>
        <ext xmlns:x14="http://schemas.microsoft.com/office/spreadsheetml/2009/9/main" uri="{B025F937-C7B1-47D3-B67F-A62EFF666E3E}">
          <x14:id>{6A02471B-CBED-420D-A71B-22E39791D61B}</x14:id>
        </ext>
      </extLst>
    </cfRule>
  </conditionalFormatting>
  <conditionalFormatting sqref="D25">
    <cfRule type="dataBar" priority="2">
      <dataBar>
        <cfvo type="num" val="0"/>
        <cfvo type="num" val="1"/>
        <color theme="0" tint="-0.249977111117893"/>
      </dataBar>
      <extLst>
        <ext xmlns:x14="http://schemas.microsoft.com/office/spreadsheetml/2009/9/main" uri="{B025F937-C7B1-47D3-B67F-A62EFF666E3E}">
          <x14:id>{F86867E4-58BB-4864-8253-844434C31680}</x14:id>
        </ext>
      </extLst>
    </cfRule>
  </conditionalFormatting>
  <conditionalFormatting sqref="D31">
    <cfRule type="dataBar" priority="1">
      <dataBar>
        <cfvo type="num" val="0"/>
        <cfvo type="num" val="1"/>
        <color theme="0" tint="-0.249977111117893"/>
      </dataBar>
      <extLst>
        <ext xmlns:x14="http://schemas.microsoft.com/office/spreadsheetml/2009/9/main" uri="{B025F937-C7B1-47D3-B67F-A62EFF666E3E}">
          <x14:id>{CD125F54-BDCB-44B0-BE3B-F4BA512C5C1B}</x14:id>
        </ext>
      </extLst>
    </cfRule>
  </conditionalFormatting>
  <dataValidations disablePrompts="1" count="1">
    <dataValidation type="whole" operator="greaterThanOrEqual" allowBlank="1" showInputMessage="1" promptTitle="Woche anzeigen" prompt="Das Ändern dieser Zahl bewirkt ein Scrollen in der Gantt-Diagrammansicht."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D19:D20 D7:D9 D22:D24 D11:D17 D26:D30 D32:D33</xm:sqref>
        </x14:conditionalFormatting>
        <x14:conditionalFormatting xmlns:xm="http://schemas.microsoft.com/office/excel/2006/main">
          <x14:cfRule type="dataBar" id="{76AAB79F-4ACA-4D58-8097-95BC0DA9DDE2}">
            <x14:dataBar minLength="0" maxLength="100" gradient="0">
              <x14:cfvo type="num">
                <xm:f>0</xm:f>
              </x14:cfvo>
              <x14:cfvo type="num">
                <xm:f>1</xm:f>
              </x14:cfvo>
              <x14:negativeFillColor rgb="FFFF0000"/>
              <x14:axisColor rgb="FF000000"/>
            </x14:dataBar>
          </x14:cfRule>
          <xm:sqref>D21</xm:sqref>
        </x14:conditionalFormatting>
        <x14:conditionalFormatting xmlns:xm="http://schemas.microsoft.com/office/excel/2006/main">
          <x14:cfRule type="dataBar" id="{83924B70-AFAF-42AD-81EB-2FF1CC02D9EB}">
            <x14:dataBar minLength="0" maxLength="100" gradient="0">
              <x14:cfvo type="num">
                <xm:f>0</xm:f>
              </x14:cfvo>
              <x14:cfvo type="num">
                <xm:f>1</xm:f>
              </x14:cfvo>
              <x14:negativeFillColor rgb="FFFF0000"/>
              <x14:axisColor rgb="FF000000"/>
            </x14:dataBar>
          </x14:cfRule>
          <xm:sqref>D18</xm:sqref>
        </x14:conditionalFormatting>
        <x14:conditionalFormatting xmlns:xm="http://schemas.microsoft.com/office/excel/2006/main">
          <x14:cfRule type="dataBar" id="{6A02471B-CBED-420D-A71B-22E39791D61B}">
            <x14:dataBar minLength="0" maxLength="100" gradient="0">
              <x14:cfvo type="num">
                <xm:f>0</xm:f>
              </x14:cfvo>
              <x14:cfvo type="num">
                <xm:f>1</xm:f>
              </x14:cfvo>
              <x14:negativeFillColor rgb="FFFF0000"/>
              <x14:axisColor rgb="FF000000"/>
            </x14:dataBar>
          </x14:cfRule>
          <xm:sqref>D10</xm:sqref>
        </x14:conditionalFormatting>
        <x14:conditionalFormatting xmlns:xm="http://schemas.microsoft.com/office/excel/2006/main">
          <x14:cfRule type="dataBar" id="{F86867E4-58BB-4864-8253-844434C31680}">
            <x14:dataBar minLength="0" maxLength="100" gradient="0">
              <x14:cfvo type="num">
                <xm:f>0</xm:f>
              </x14:cfvo>
              <x14:cfvo type="num">
                <xm:f>1</xm:f>
              </x14:cfvo>
              <x14:negativeFillColor rgb="FFFF0000"/>
              <x14:axisColor rgb="FF000000"/>
            </x14:dataBar>
          </x14:cfRule>
          <xm:sqref>D25</xm:sqref>
        </x14:conditionalFormatting>
        <x14:conditionalFormatting xmlns:xm="http://schemas.microsoft.com/office/excel/2006/main">
          <x14:cfRule type="dataBar" id="{CD125F54-BDCB-44B0-BE3B-F4BA512C5C1B}">
            <x14:dataBar minLength="0" maxLength="100" gradient="0">
              <x14:cfvo type="num">
                <xm:f>0</xm:f>
              </x14:cfvo>
              <x14:cfvo type="num">
                <xm:f>1</xm:f>
              </x14:cfvo>
              <x14:negativeFillColor rgb="FFFF0000"/>
              <x14:axisColor rgb="FF000000"/>
            </x14:dataBar>
          </x14:cfRule>
          <xm:sqref>D31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Projektplan!Drucktitel</vt:lpstr>
      <vt:lpstr>Projektanfang</vt:lpstr>
      <vt:lpstr>Projektplan!task_end</vt:lpstr>
      <vt:lpstr>Projektplan!task_progress</vt:lpstr>
      <vt:lpstr>Projektplan!task_start</vt:lpstr>
      <vt:lpstr>Woche_anzeigen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2020-10-31T12:31:24Z</dcterms:modified>
</cp:coreProperties>
</file>