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in\Desktop\"/>
    </mc:Choice>
  </mc:AlternateContent>
  <xr:revisionPtr revIDLastSave="0" documentId="8_{BF8A9B24-E42B-48C0-9308-C0A695823091}" xr6:coauthVersionLast="47" xr6:coauthVersionMax="47" xr10:uidLastSave="{00000000-0000-0000-0000-000000000000}"/>
  <bookViews>
    <workbookView xWindow="-120" yWindow="-120" windowWidth="20730" windowHeight="11160" xr2:uid="{6FE2D3C6-8FC2-4187-8961-F94FE416A0DD}"/>
  </bookViews>
  <sheets>
    <sheet name="รายละเอียด" sheetId="5" r:id="rId1"/>
    <sheet name="ทีมที่เข้าร่วม" sheetId="7" state="hidden" r:id="rId2"/>
    <sheet name="ลงทะเบียนทีมที่เข้าร่วม" sheetId="1" state="hidden" r:id="rId3"/>
    <sheet name="Sheet1" sheetId="8" state="hidden" r:id="rId4"/>
    <sheet name="ผลการประกบคู่" sheetId="2" r:id="rId5"/>
    <sheet name="data_ทีมเข้าร่วม" sheetId="9" r:id="rId6"/>
    <sheet name="ผลประกบคู่" sheetId="10" r:id="rId7"/>
    <sheet name="รอบ8 รอบ4 รอบชิง" sheetId="6" r:id="rId8"/>
    <sheet name="สกอร์ชีท" sheetId="4" r:id="rId9"/>
  </sheets>
  <definedNames>
    <definedName name="_xlnm.Print_Area" localSheetId="4">ผลการประกบคู่!$A$1:$M$161</definedName>
    <definedName name="_xlnm.Print_Area" localSheetId="7">'รอบ8 รอบ4 รอบชิง'!$A$1:$M$21</definedName>
    <definedName name="_xlnm.Print_Area" localSheetId="2">ลงทะเบียนทีมที่เข้าร่วม!$A$1:$H$140</definedName>
    <definedName name="_xlnm.Print_Area" localSheetId="8">สกอร์ชีท!$A$1:$Q$45</definedName>
    <definedName name="_xlnm.Print_Titles" localSheetId="2">ลงทะเบียนทีมที่เข้าร่วม!$1:$4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6" i="2" l="1" a="1"/>
  <c r="J156" i="2" s="1"/>
  <c r="C156" i="2" a="1"/>
  <c r="C156" i="2" s="1"/>
  <c r="H153" i="2"/>
  <c r="A153" i="2"/>
  <c r="J147" i="2" a="1"/>
  <c r="J147" i="2" s="1"/>
  <c r="C147" i="2" a="1"/>
  <c r="C147" i="2" s="1"/>
  <c r="H144" i="2"/>
  <c r="A144" i="2"/>
  <c r="A143" i="2"/>
  <c r="A142" i="2"/>
  <c r="J136" i="2" a="1"/>
  <c r="J136" i="2" s="1"/>
  <c r="C136" i="2" a="1"/>
  <c r="C136" i="2" s="1"/>
  <c r="H133" i="2"/>
  <c r="A133" i="2"/>
  <c r="J127" i="2" a="1"/>
  <c r="J127" i="2" s="1"/>
  <c r="C127" i="2" a="1"/>
  <c r="C127" i="2" s="1"/>
  <c r="H124" i="2"/>
  <c r="A124" i="2"/>
  <c r="A123" i="2"/>
  <c r="A122" i="2"/>
  <c r="J116" i="2" a="1"/>
  <c r="J116" i="2" s="1"/>
  <c r="C116" i="2" a="1"/>
  <c r="C116" i="2" s="1"/>
  <c r="H113" i="2"/>
  <c r="A113" i="2"/>
  <c r="J107" i="2" a="1"/>
  <c r="J107" i="2" s="1"/>
  <c r="C107" i="2" a="1"/>
  <c r="C107" i="2" s="1"/>
  <c r="H104" i="2"/>
  <c r="A104" i="2"/>
  <c r="A103" i="2"/>
  <c r="A102" i="2"/>
  <c r="J96" i="2" a="1"/>
  <c r="J96" i="2" s="1"/>
  <c r="C96" i="2" a="1"/>
  <c r="C96" i="2" s="1"/>
  <c r="H93" i="2"/>
  <c r="A93" i="2"/>
  <c r="J87" i="2" a="1"/>
  <c r="J87" i="2" s="1"/>
  <c r="C87" i="2" a="1"/>
  <c r="C87" i="2" s="1"/>
  <c r="H84" i="2"/>
  <c r="A84" i="2"/>
  <c r="A83" i="2"/>
  <c r="A82" i="2"/>
  <c r="J76" i="2" a="1"/>
  <c r="J76" i="2" s="1"/>
  <c r="C76" i="2" a="1"/>
  <c r="C76" i="2" s="1"/>
  <c r="H73" i="2"/>
  <c r="A73" i="2"/>
  <c r="J67" i="2" a="1"/>
  <c r="J67" i="2" s="1"/>
  <c r="C67" i="2" a="1"/>
  <c r="C67" i="2" s="1"/>
  <c r="H64" i="2"/>
  <c r="A64" i="2"/>
  <c r="A63" i="2"/>
  <c r="A62" i="2"/>
  <c r="J56" i="2" a="1"/>
  <c r="J56" i="2" s="1"/>
  <c r="C56" i="2" a="1"/>
  <c r="C56" i="2" s="1"/>
  <c r="H53" i="2"/>
  <c r="A53" i="2"/>
  <c r="J47" i="2" a="1"/>
  <c r="J47" i="2" s="1"/>
  <c r="C47" i="2" a="1"/>
  <c r="C47" i="2" s="1"/>
  <c r="H44" i="2"/>
  <c r="A44" i="2"/>
  <c r="A43" i="2"/>
  <c r="A42" i="2"/>
  <c r="A23" i="2"/>
  <c r="A22" i="2"/>
  <c r="A3" i="2"/>
  <c r="A2" i="2"/>
  <c r="J36" i="2" a="1"/>
  <c r="J36" i="2" s="1"/>
  <c r="C36" i="2" a="1"/>
  <c r="C36" i="2" s="1"/>
  <c r="H33" i="2"/>
  <c r="A33" i="2"/>
  <c r="J27" i="2" a="1"/>
  <c r="J27" i="2" s="1"/>
  <c r="C27" i="2" a="1"/>
  <c r="C27" i="2" s="1"/>
  <c r="H24" i="2"/>
  <c r="A24" i="2"/>
  <c r="J16" i="2" a="1"/>
  <c r="J16" i="2" s="1"/>
  <c r="C16" i="2" a="1"/>
  <c r="C16" i="2" s="1"/>
  <c r="J7" i="2" a="1"/>
  <c r="J7" i="2" s="1"/>
  <c r="C7" i="2" a="1"/>
  <c r="C7" i="2" s="1"/>
  <c r="A3" i="6"/>
  <c r="H42" i="1"/>
  <c r="H41" i="1"/>
  <c r="G41" i="1"/>
  <c r="F41" i="1"/>
  <c r="E41" i="1"/>
  <c r="D41" i="1"/>
  <c r="F40" i="1"/>
  <c r="G40" i="1"/>
  <c r="E40" i="1"/>
  <c r="H40" i="1" s="1"/>
  <c r="D40" i="1"/>
  <c r="A34" i="4"/>
  <c r="A33" i="4"/>
  <c r="A19" i="4"/>
  <c r="A18" i="4"/>
  <c r="A4" i="4" l="1"/>
  <c r="A3" i="4"/>
  <c r="H4" i="6" l="1"/>
  <c r="A4" i="6"/>
  <c r="A2" i="6"/>
  <c r="A13" i="2"/>
  <c r="H13" i="2"/>
  <c r="H4" i="2"/>
  <c r="A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<sst xmlns="http://schemas.openxmlformats.org/spreadsheetml/2006/main" count="621" uniqueCount="249">
  <si>
    <t>ลำดับ</t>
  </si>
  <si>
    <t>รายชื่อทีม</t>
  </si>
  <si>
    <t xml:space="preserve">   วันที่  24 มกราคม 2568   ณ  สนามลานหน้าที่ว่าการอำเภอเขาสวนกวาง</t>
  </si>
  <si>
    <t>ประเภททีมคู่ทั่วไป</t>
  </si>
  <si>
    <t>โอนจ่าย</t>
  </si>
  <si>
    <t>หน้างาน</t>
  </si>
  <si>
    <t>หมายเหตุ</t>
  </si>
  <si>
    <t>นักกีฬา</t>
  </si>
  <si>
    <t xml:space="preserve">ตารางแบ่งสายการแข่งขัน </t>
  </si>
  <si>
    <t>รอบที่</t>
  </si>
  <si>
    <t>สายที่</t>
  </si>
  <si>
    <t>สนาม</t>
  </si>
  <si>
    <t>ลำดับที่</t>
  </si>
  <si>
    <t>แข่งขันครั้งที่</t>
  </si>
  <si>
    <t xml:space="preserve">      รายชื่อการแข่งขันเปตอง "ไก่ย่างเขาสวนกวาง โอเพ่น ครั้งที่ 2 "  ประจำปี  พ.ศ. 2568</t>
  </si>
  <si>
    <t>ชื่องาน</t>
  </si>
  <si>
    <t>รางวัล</t>
  </si>
  <si>
    <t>วันเวลา</t>
  </si>
  <si>
    <t>สถานที่</t>
  </si>
  <si>
    <t>ประเภทการแข่งขัน</t>
  </si>
  <si>
    <t>รอบแปดทีม</t>
  </si>
  <si>
    <t>ผลการแข่งขัน</t>
  </si>
  <si>
    <t>รอบรองชนะเลิศ คู่ที่ 2</t>
  </si>
  <si>
    <t>รอบรองชนะเลิศ คู่ที่ 1</t>
  </si>
  <si>
    <t>ผู้ชนะคู่ที่1</t>
  </si>
  <si>
    <t>ผู้ชนะคู่ที่2</t>
  </si>
  <si>
    <t>ชนะเลิศ</t>
  </si>
  <si>
    <t>รองชนะเลิศอันดับ 1</t>
  </si>
  <si>
    <t>รองชนะเลิศอันดับ 2</t>
  </si>
  <si>
    <t>รองชนะเลิศอันดับ 3</t>
  </si>
  <si>
    <t>ใบบันทึกคะแนน</t>
  </si>
  <si>
    <t>ครั้งที่</t>
  </si>
  <si>
    <t>❏1</t>
  </si>
  <si>
    <t>❏2</t>
  </si>
  <si>
    <t>❏3</t>
  </si>
  <si>
    <t>❏4</t>
  </si>
  <si>
    <t>❏5</t>
  </si>
  <si>
    <t>❏6</t>
  </si>
  <si>
    <t>❏7</t>
  </si>
  <si>
    <t>เพศ</t>
  </si>
  <si>
    <t>สนาม............</t>
  </si>
  <si>
    <r>
      <rPr>
        <b/>
        <sz val="12"/>
        <color theme="1"/>
        <rFont val="Tahoma"/>
        <family val="2"/>
        <scheme val="minor"/>
      </rPr>
      <t>❏</t>
    </r>
    <r>
      <rPr>
        <b/>
        <sz val="9"/>
        <color theme="1"/>
        <rFont val="Tahoma"/>
        <family val="2"/>
        <scheme val="minor"/>
      </rPr>
      <t>รอบ
คัดเลือก</t>
    </r>
  </si>
  <si>
    <t>❏รอบ
24ทีม</t>
  </si>
  <si>
    <t>❏รอบ
16 ทีม</t>
  </si>
  <si>
    <t>❏รอบ 
QF</t>
  </si>
  <si>
    <t>❏รอบ
SF</t>
  </si>
  <si>
    <t>❏รอบ
Final</t>
  </si>
  <si>
    <t>ทีม..........................................................ขอเปลี่ยนตัวให้......................................................ลงแข่งขันแทน..........................................................</t>
  </si>
  <si>
    <t>ระบบ ❏SS.❏RR.❏DD.❏KO.</t>
  </si>
  <si>
    <t>ประเภท ❏เดี่ยว ❏ทีมคู่ ❏ทีม3คน</t>
  </si>
  <si>
    <t>รุ่น   ❏12 ปี ❏14 ปี ❏16 ปี ❏18 ปี ❏ทั่วไป</t>
  </si>
  <si>
    <t>ชื่อทีม</t>
  </si>
  <si>
    <t>ลงชื่อนักกีฬา.........................................................</t>
  </si>
  <si>
    <t>กรรมการบันทึกคะแนน.............................................................</t>
  </si>
  <si>
    <t>ลงชื่อนักกีฬา........................................................................</t>
  </si>
  <si>
    <t>❏ชาย</t>
  </si>
  <si>
    <t>❏หญิง</t>
  </si>
  <si>
    <t>ทีมที่เข้ารอบ 1….....................................2..............................................</t>
  </si>
  <si>
    <t>ภูผา KTM - 1</t>
  </si>
  <si>
    <t>ภูผา KTM - 2</t>
  </si>
  <si>
    <t xml:space="preserve">ครูหยอง </t>
  </si>
  <si>
    <t>คำกล่าวรายงานพิธีเปิดการแข่งขันกีฬาสีภายในโรงเรียน</t>
  </si>
  <si>
    <t>คำกล่าวรายงาน</t>
  </si>
  <si>
    <t>พิธีเปิดการแข่งขันกีฬาภายในโรงเรียนครูเชียงราย</t>
  </si>
  <si>
    <t>วันพุธที่ 15 เดือนธันวาคมพ.ศ. 2566</t>
  </si>
  <si>
    <t>ณสนามกีฬาโรงเรียนครูเชียงราย</t>
  </si>
  <si>
    <t>****************************************************************************</t>
  </si>
  <si>
    <t>กราบเรียนท่านประธานในพิธีที่เคารพ</t>
  </si>
  <si>
    <t>“ ครูเชียงรายเกมส์ ”  ประจำปีการศึกษา  2566</t>
  </si>
  <si>
    <t xml:space="preserve"> กระผม  นายสมชาย มาเยอะ  ผู้อำนวยการโรงเรียนและประธานคณะกรรมการจัดการแข่งขันกีฬาภายในโรงเรียนครูเชียงราย  </t>
  </si>
  <si>
    <t>ในนามคณะครู   นักเรียน  นักการภารโรง  และบุคลากรทางการศึกษา   ตลอดจนคณะกรรมการจัดการแข่งขัน  </t>
  </si>
  <si>
    <t>นักกีฬาและผู้มีส่วนเกี่ยวข้องทุกฝ่าย  ขอกราบขอบพระคุณท่านเป็นอย่างสูง ที่กรุณาให้เกียรติมาเป็นประธานในพิธีเปิดการแข่งขันกีฬาภายใน โรงเรียนครูเชียงราย “ครูเชียงรายเกมส์” ประจำปีการศึกษา 2566 ในวันนี้</t>
  </si>
  <si>
    <t xml:space="preserve"> </t>
  </si>
  <si>
    <t>อุบลรัตน์ - 1</t>
  </si>
  <si>
    <t>อุบลรัตน์ - 2</t>
  </si>
  <si>
    <t>อุบลรัตน์ - 3</t>
  </si>
  <si>
    <t>super99</t>
  </si>
  <si>
    <t>ฟอฟัน</t>
  </si>
  <si>
    <t>นำคุณ - 1</t>
  </si>
  <si>
    <t>นำคุณ - 2</t>
  </si>
  <si>
    <t>คำนางปุ่ม - 1</t>
  </si>
  <si>
    <t>คำนางปุ่ม - 2</t>
  </si>
  <si>
    <t>น้องไทด์ฟาร์ม</t>
  </si>
  <si>
    <t>ส.สุระส่ง</t>
  </si>
  <si>
    <t>อนุบาลเขาสวนกวาง - 1</t>
  </si>
  <si>
    <t>อนุบาลเขาสวนกวาง - 2</t>
  </si>
  <si>
    <t>เปตองป่าหวาย - 1</t>
  </si>
  <si>
    <t>เปตองป่าหวาย - 2</t>
  </si>
  <si>
    <t>คอนสารฮอดแล้ว - 1</t>
  </si>
  <si>
    <t>คอนสารฮอดแล้ว - 2</t>
  </si>
  <si>
    <t>พรเทพโชคเจริญ</t>
  </si>
  <si>
    <t>ภูฝอยลลม - 1</t>
  </si>
  <si>
    <t>ภูฝอยลลม - 2</t>
  </si>
  <si>
    <t>ภูฝอยลลม - 3</t>
  </si>
  <si>
    <t>ครูรัก - 1</t>
  </si>
  <si>
    <t>ครูรัก - 2</t>
  </si>
  <si>
    <t>ครูรัก - 3</t>
  </si>
  <si>
    <t>ศรีชมชื่น - 1</t>
  </si>
  <si>
    <t>ศรีชมชื่น - 2</t>
  </si>
  <si>
    <t>อบต.เขาสวนกวาง - 1</t>
  </si>
  <si>
    <t>อบต.เขาสวนกวาง - 2</t>
  </si>
  <si>
    <t>ครูรัก - 4</t>
  </si>
  <si>
    <t>จ่าสังข์</t>
  </si>
  <si>
    <t>น้องอาบู</t>
  </si>
  <si>
    <t>โค้ชอาร์ม</t>
  </si>
  <si>
    <t>เยาวชน</t>
  </si>
  <si>
    <t>หัวหน้ารับ</t>
  </si>
  <si>
    <t xml:space="preserve">ต้องให้ </t>
  </si>
  <si>
    <t>รอบชิงชนะเลิศ</t>
  </si>
  <si>
    <t>วันที่ 2-10 พฤษภาคม 2568</t>
  </si>
  <si>
    <t>ณ  สนามมหาวิทยาลัยวลัยลักษณ์</t>
  </si>
  <si>
    <t>คู่ชาย</t>
  </si>
  <si>
    <t xml:space="preserve">การแข่งขันกีฬาบุคลากรมหาวิทยาลัยแห่งประเทศไทย </t>
  </si>
  <si>
    <t>ตุมปังเกมส์ ครั้งที่ 41 ประจำปี 2568</t>
  </si>
  <si>
    <t>กลุ่ม A</t>
  </si>
  <si>
    <t>มทร.อ.-2</t>
  </si>
  <si>
    <t>มรส.-2</t>
  </si>
  <si>
    <t>มจร.-1</t>
  </si>
  <si>
    <t>กลุ่ม B</t>
  </si>
  <si>
    <t>มรภน.-1</t>
  </si>
  <si>
    <t>มร.มจ.-2</t>
  </si>
  <si>
    <t>มมจ.-2</t>
  </si>
  <si>
    <t>กลุ่ม C</t>
  </si>
  <si>
    <t>มบ.-2</t>
  </si>
  <si>
    <t>มร.-1</t>
  </si>
  <si>
    <t>มพ.-2</t>
  </si>
  <si>
    <t>กลุ่ม D</t>
  </si>
  <si>
    <t>มมส.-2</t>
  </si>
  <si>
    <t>มรภ.นศ.-1</t>
  </si>
  <si>
    <t>มกส.-2</t>
  </si>
  <si>
    <t>กลุ่ม E</t>
  </si>
  <si>
    <t>มฟน.-2</t>
  </si>
  <si>
    <t>มรภ.-2</t>
  </si>
  <si>
    <t>มรภ.สร.-2</t>
  </si>
  <si>
    <t>กลุ่ม F</t>
  </si>
  <si>
    <t>มทร.พ.-2</t>
  </si>
  <si>
    <t>ม.อบ.-1</t>
  </si>
  <si>
    <t>CRA-1</t>
  </si>
  <si>
    <t>กลุ่ม G</t>
  </si>
  <si>
    <t>มศก.-2</t>
  </si>
  <si>
    <t>มจพ.-2</t>
  </si>
  <si>
    <t>มนร.-2</t>
  </si>
  <si>
    <t>มทร.ธ.-1</t>
  </si>
  <si>
    <t>กลุ่ม H</t>
  </si>
  <si>
    <t>มธ.-2</t>
  </si>
  <si>
    <t>มศว.-1</t>
  </si>
  <si>
    <t>มน.-1</t>
  </si>
  <si>
    <t>กลุ่ม I</t>
  </si>
  <si>
    <t>มธ.-1</t>
  </si>
  <si>
    <t>มน.-2</t>
  </si>
  <si>
    <t>มศว.-2</t>
  </si>
  <si>
    <t>กลุ่ม J</t>
  </si>
  <si>
    <t>มบส-2</t>
  </si>
  <si>
    <t>มสธ.-1</t>
  </si>
  <si>
    <t>มฟล.-2</t>
  </si>
  <si>
    <t>กลุ่ม K</t>
  </si>
  <si>
    <t>มบ.-1</t>
  </si>
  <si>
    <t>มร.-2</t>
  </si>
  <si>
    <t>มพ.-1</t>
  </si>
  <si>
    <t>กลุ่ม L</t>
  </si>
  <si>
    <t>มรภ.นศ.-2</t>
  </si>
  <si>
    <t>มกส.-1</t>
  </si>
  <si>
    <t>มมส.-1</t>
  </si>
  <si>
    <t>กลุ่ม M</t>
  </si>
  <si>
    <t>มรภ.สร.-1</t>
  </si>
  <si>
    <t>มฟน.-1</t>
  </si>
  <si>
    <t>มรภ.-1</t>
  </si>
  <si>
    <t>กลุ่ม N</t>
  </si>
  <si>
    <t>มทร.ก.-2</t>
  </si>
  <si>
    <t>มร.อย.-2</t>
  </si>
  <si>
    <t>มข.-1</t>
  </si>
  <si>
    <t>มวล.-2</t>
  </si>
  <si>
    <t>กลุ่ม O</t>
  </si>
  <si>
    <t>สจล.-1</t>
  </si>
  <si>
    <t>สพบ.-2</t>
  </si>
  <si>
    <t>อว.-1</t>
  </si>
  <si>
    <t>กลุ่ม P</t>
  </si>
  <si>
    <t>มจพ.-1</t>
  </si>
  <si>
    <t>มนร.-1</t>
  </si>
  <si>
    <t>มทร.ธ.-2</t>
  </si>
  <si>
    <t>มศก.-1</t>
  </si>
  <si>
    <t>กลุ่ม Q</t>
  </si>
  <si>
    <t>มจร.-2</t>
  </si>
  <si>
    <t>มทร.อ.-1</t>
  </si>
  <si>
    <t>มรส.-1</t>
  </si>
  <si>
    <t>กลุ่ม R</t>
  </si>
  <si>
    <t>สจล.-2</t>
  </si>
  <si>
    <t>สพบ.-1</t>
  </si>
  <si>
    <t>อว.-2</t>
  </si>
  <si>
    <t>กลุ่ม S</t>
  </si>
  <si>
    <t>มทร.ศ.-2</t>
  </si>
  <si>
    <t>มรภ.พบ-2</t>
  </si>
  <si>
    <t>มรว.-2</t>
  </si>
  <si>
    <t>กลุ่ม T</t>
  </si>
  <si>
    <t>มร.พน-1</t>
  </si>
  <si>
    <t>มอ.-1</t>
  </si>
  <si>
    <t>มก.-1</t>
  </si>
  <si>
    <t>กลุ่ม U</t>
  </si>
  <si>
    <t>มทร.ก.-1</t>
  </si>
  <si>
    <t>มวล.-1</t>
  </si>
  <si>
    <t>มข.-2</t>
  </si>
  <si>
    <t>มร.อย.-1</t>
  </si>
  <si>
    <t>กลุ่ม V</t>
  </si>
  <si>
    <t>มทร.ตอ.-1</t>
  </si>
  <si>
    <t>มม.-1</t>
  </si>
  <si>
    <t>มทษ.-2</t>
  </si>
  <si>
    <t>กลุ่ม W</t>
  </si>
  <si>
    <t>มทร.พ.-1</t>
  </si>
  <si>
    <t>ม.อบ.-2</t>
  </si>
  <si>
    <t>CRA-2</t>
  </si>
  <si>
    <t>กลุ่ม X</t>
  </si>
  <si>
    <t>มจธ.-1</t>
  </si>
  <si>
    <t>มนพ.-1</t>
  </si>
  <si>
    <t>มรภ.สข.-1</t>
  </si>
  <si>
    <t>มช.-1</t>
  </si>
  <si>
    <t>กลุ่ม Y</t>
  </si>
  <si>
    <t>มรภ.สข.-2</t>
  </si>
  <si>
    <t>มช.-2</t>
  </si>
  <si>
    <t>มจธ.-2</t>
  </si>
  <si>
    <t>มนพ.-2</t>
  </si>
  <si>
    <t>กลุ่ม Z</t>
  </si>
  <si>
    <t>จุฬา-1</t>
  </si>
  <si>
    <t>มรภ.กจ.-1</t>
  </si>
  <si>
    <t>มทส.-1</t>
  </si>
  <si>
    <t>มบส-1</t>
  </si>
  <si>
    <t>มฟล.-1</t>
  </si>
  <si>
    <t>มสธ.-2</t>
  </si>
  <si>
    <t>มร.พน-2</t>
  </si>
  <si>
    <t>มอ.-2</t>
  </si>
  <si>
    <t>มก.-2</t>
  </si>
  <si>
    <t>มร.มจ.-1</t>
  </si>
  <si>
    <t>มรภน.-2</t>
  </si>
  <si>
    <t>มมจ.-1</t>
  </si>
  <si>
    <t>มทส.-2</t>
  </si>
  <si>
    <t>มรภ.กจ.-2</t>
  </si>
  <si>
    <t>จุฬา-2</t>
  </si>
  <si>
    <t>มทษ.-1</t>
  </si>
  <si>
    <t>มม.-2</t>
  </si>
  <si>
    <t>มทร.ตอ.-2</t>
  </si>
  <si>
    <t>มรว.-1</t>
  </si>
  <si>
    <t>มทร.ศ.-1</t>
  </si>
  <si>
    <t>มรภ.พบ-1</t>
  </si>
  <si>
    <t>X</t>
  </si>
  <si>
    <t>กลุ่ม 27</t>
  </si>
  <si>
    <t>กลุ่ม 28</t>
  </si>
  <si>
    <t>กลุ่ม 29</t>
  </si>
  <si>
    <t>กลุ่ม 30</t>
  </si>
  <si>
    <t>กลุ่ม 31</t>
  </si>
  <si>
    <t>กลุ่ม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</si>
</sst>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Tahoma"/>
      <family val="2"/>
      <charset val="222"/>
      <scheme val="minor"/>
    </font>
    <font>
      <b/>
      <sz val="16"/>
      <color indexed="8"/>
      <name val="TH SarabunPSK"/>
      <family val="2"/>
    </font>
    <font>
      <b/>
      <u/>
      <sz val="16"/>
      <color indexed="8"/>
      <name val="TH SarabunPSK"/>
      <family val="2"/>
    </font>
    <font>
      <sz val="16"/>
      <color theme="1"/>
      <name val="TH SarabunPSK"/>
      <family val="2"/>
    </font>
    <font>
      <sz val="16"/>
      <color indexed="8"/>
      <name val="TH SarabunPSK"/>
      <family val="2"/>
    </font>
    <font>
      <sz val="22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b/>
      <sz val="22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b/>
      <sz val="18"/>
      <color theme="1"/>
      <name val="Tahoma"/>
      <family val="2"/>
      <scheme val="minor"/>
    </font>
    <font>
      <b/>
      <sz val="20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charset val="22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charset val="222"/>
      <scheme val="minor"/>
    </font>
    <font>
      <b/>
      <sz val="14"/>
      <name val="Arial"/>
      <family val="2"/>
      <charset val="222"/>
    </font>
    <font>
      <sz val="14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b/>
      <sz val="9"/>
      <color theme="1"/>
      <name val="Tahoma"/>
      <family val="2"/>
      <scheme val="minor"/>
    </font>
    <font>
      <sz val="18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b/>
      <sz val="14"/>
      <color rgb="FFFF000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2" xfId="0" quotePrefix="1" applyFont="1" applyBorder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0" fillId="0" borderId="2" xfId="0" applyBorder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2" borderId="14" xfId="0" applyFont="1" applyFill="1" applyBorder="1" applyAlignment="1">
      <alignment horizontal="center" vertical="center"/>
    </xf>
    <xf numFmtId="0" fontId="14" fillId="2" borderId="0" xfId="0" applyFont="1" applyFill="1"/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18" fillId="2" borderId="17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vertical="center"/>
    </xf>
    <xf numFmtId="0" fontId="23" fillId="0" borderId="0" xfId="0" applyFont="1"/>
    <xf numFmtId="0" fontId="19" fillId="2" borderId="16" xfId="0" applyFont="1" applyFill="1" applyBorder="1" applyAlignment="1">
      <alignment vertical="center"/>
    </xf>
    <xf numFmtId="0" fontId="16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/>
    </xf>
    <xf numFmtId="0" fontId="13" fillId="2" borderId="15" xfId="0" applyFont="1" applyFill="1" applyBorder="1" applyAlignment="1">
      <alignment horizontal="center" vertical="center"/>
    </xf>
    <xf numFmtId="0" fontId="13" fillId="0" borderId="0" xfId="0" applyFont="1"/>
    <xf numFmtId="0" fontId="12" fillId="2" borderId="11" xfId="0" applyFont="1" applyFill="1" applyBorder="1" applyAlignment="1">
      <alignment horizontal="left"/>
    </xf>
    <xf numFmtId="0" fontId="12" fillId="2" borderId="12" xfId="0" applyFont="1" applyFill="1" applyBorder="1" applyAlignment="1">
      <alignment horizontal="left"/>
    </xf>
    <xf numFmtId="0" fontId="12" fillId="2" borderId="13" xfId="0" applyFont="1" applyFill="1" applyBorder="1" applyAlignment="1">
      <alignment horizontal="left"/>
    </xf>
    <xf numFmtId="0" fontId="19" fillId="0" borderId="0" xfId="0" applyFont="1"/>
    <xf numFmtId="0" fontId="12" fillId="2" borderId="0" xfId="0" applyFont="1" applyFill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8" fillId="0" borderId="0" xfId="0" applyFont="1" applyAlignment="1">
      <alignment horizontal="left"/>
    </xf>
    <xf numFmtId="0" fontId="1" fillId="4" borderId="2" xfId="0" applyFont="1" applyFill="1" applyBorder="1" applyAlignment="1">
      <alignment vertical="center" shrinkToFit="1"/>
    </xf>
    <xf numFmtId="0" fontId="3" fillId="4" borderId="2" xfId="0" applyFont="1" applyFill="1" applyBorder="1" applyAlignment="1">
      <alignment vertical="center" shrinkToFit="1"/>
    </xf>
    <xf numFmtId="0" fontId="4" fillId="4" borderId="2" xfId="0" applyFont="1" applyFill="1" applyBorder="1" applyAlignment="1">
      <alignment vertical="center" shrinkToFit="1"/>
    </xf>
    <xf numFmtId="0" fontId="1" fillId="5" borderId="2" xfId="0" applyFont="1" applyFill="1" applyBorder="1" applyAlignment="1">
      <alignment vertical="center" shrinkToFit="1"/>
    </xf>
    <xf numFmtId="0" fontId="3" fillId="5" borderId="2" xfId="0" applyFont="1" applyFill="1" applyBorder="1" applyAlignment="1">
      <alignment vertical="center" shrinkToFit="1"/>
    </xf>
    <xf numFmtId="0" fontId="4" fillId="5" borderId="2" xfId="0" applyFont="1" applyFill="1" applyBorder="1" applyAlignment="1">
      <alignment vertical="center" shrinkToFit="1"/>
    </xf>
    <xf numFmtId="0" fontId="1" fillId="6" borderId="2" xfId="0" applyFont="1" applyFill="1" applyBorder="1" applyAlignment="1">
      <alignment vertical="center" shrinkToFit="1"/>
    </xf>
    <xf numFmtId="0" fontId="3" fillId="6" borderId="2" xfId="0" applyFont="1" applyFill="1" applyBorder="1" applyAlignment="1">
      <alignment vertical="center" shrinkToFit="1"/>
    </xf>
    <xf numFmtId="0" fontId="4" fillId="6" borderId="2" xfId="0" applyFont="1" applyFill="1" applyBorder="1" applyAlignment="1">
      <alignment vertical="center" shrinkToFit="1"/>
    </xf>
    <xf numFmtId="0" fontId="1" fillId="5" borderId="0" xfId="0" applyFont="1" applyFill="1" applyAlignment="1">
      <alignment horizontal="left" vertical="center" shrinkToFit="1"/>
    </xf>
    <xf numFmtId="0" fontId="1" fillId="7" borderId="2" xfId="0" applyFont="1" applyFill="1" applyBorder="1" applyAlignment="1">
      <alignment horizontal="center" vertical="center" shrinkToFit="1"/>
    </xf>
    <xf numFmtId="0" fontId="1" fillId="7" borderId="2" xfId="0" applyFont="1" applyFill="1" applyBorder="1" applyAlignment="1">
      <alignment vertical="center" shrinkToFit="1"/>
    </xf>
    <xf numFmtId="0" fontId="3" fillId="7" borderId="2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vertical="center" shrinkToFit="1"/>
    </xf>
    <xf numFmtId="0" fontId="1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left"/>
    </xf>
    <xf numFmtId="0" fontId="12" fillId="2" borderId="12" xfId="0" applyFont="1" applyFill="1" applyBorder="1" applyAlignment="1">
      <alignment horizontal="left"/>
    </xf>
    <xf numFmtId="0" fontId="24" fillId="2" borderId="12" xfId="0" applyFont="1" applyFill="1" applyBorder="1" applyAlignment="1">
      <alignment horizontal="left"/>
    </xf>
    <xf numFmtId="0" fontId="12" fillId="2" borderId="14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15" xfId="0" applyFont="1" applyFill="1" applyBorder="1" applyAlignment="1">
      <alignment horizontal="left"/>
    </xf>
    <xf numFmtId="0" fontId="22" fillId="2" borderId="1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left"/>
    </xf>
    <xf numFmtId="0" fontId="12" fillId="2" borderId="26" xfId="0" applyFont="1" applyFill="1" applyBorder="1" applyAlignment="1">
      <alignment horizontal="left"/>
    </xf>
    <xf numFmtId="0" fontId="12" fillId="2" borderId="28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2" fillId="2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31986</xdr:rowOff>
    </xdr:from>
    <xdr:ext cx="409575" cy="468893"/>
    <xdr:pic>
      <xdr:nvPicPr>
        <xdr:cNvPr id="2" name="Picture 1">
          <a:extLst>
            <a:ext uri="{FF2B5EF4-FFF2-40B4-BE49-F238E27FC236}">
              <a16:creationId xmlns:a16="http://schemas.microsoft.com/office/drawing/2014/main" id="{702A9C6C-C88A-4B99-96DA-616FFF9DB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31986"/>
          <a:ext cx="409575" cy="468893"/>
        </a:xfrm>
        <a:prstGeom prst="rect">
          <a:avLst/>
        </a:prstGeom>
      </xdr:spPr>
    </xdr:pic>
    <xdr:clientData/>
  </xdr:oneCellAnchor>
  <xdr:oneCellAnchor>
    <xdr:from>
      <xdr:col>7</xdr:col>
      <xdr:colOff>991216</xdr:colOff>
      <xdr:row>0</xdr:row>
      <xdr:rowOff>38100</xdr:rowOff>
    </xdr:from>
    <xdr:ext cx="408274" cy="446301"/>
    <xdr:pic>
      <xdr:nvPicPr>
        <xdr:cNvPr id="3" name="Picture 2">
          <a:extLst>
            <a:ext uri="{FF2B5EF4-FFF2-40B4-BE49-F238E27FC236}">
              <a16:creationId xmlns:a16="http://schemas.microsoft.com/office/drawing/2014/main" id="{9FAE2544-9DA9-48B0-B38C-6FA12E8E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91941" y="38100"/>
          <a:ext cx="408274" cy="44630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134965</xdr:colOff>
      <xdr:row>0</xdr:row>
      <xdr:rowOff>0</xdr:rowOff>
    </xdr:from>
    <xdr:ext cx="783062" cy="896471"/>
    <xdr:pic>
      <xdr:nvPicPr>
        <xdr:cNvPr id="2" name="Picture 1">
          <a:extLst>
            <a:ext uri="{FF2B5EF4-FFF2-40B4-BE49-F238E27FC236}">
              <a16:creationId xmlns:a16="http://schemas.microsoft.com/office/drawing/2014/main" id="{B2FC1FF9-48EC-4DE7-9856-D64C18D2F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0"/>
          <a:ext cx="783062" cy="896471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20</xdr:row>
      <xdr:rowOff>0</xdr:rowOff>
    </xdr:from>
    <xdr:ext cx="783062" cy="896471"/>
    <xdr:pic>
      <xdr:nvPicPr>
        <xdr:cNvPr id="4" name="Picture 3">
          <a:extLst>
            <a:ext uri="{FF2B5EF4-FFF2-40B4-BE49-F238E27FC236}">
              <a16:creationId xmlns:a16="http://schemas.microsoft.com/office/drawing/2014/main" id="{C35BBA16-8D73-4098-9DB5-3C52790A1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0"/>
          <a:ext cx="783062" cy="896471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40</xdr:row>
      <xdr:rowOff>0</xdr:rowOff>
    </xdr:from>
    <xdr:ext cx="783062" cy="896471"/>
    <xdr:pic>
      <xdr:nvPicPr>
        <xdr:cNvPr id="3" name="Picture 2">
          <a:extLst>
            <a:ext uri="{FF2B5EF4-FFF2-40B4-BE49-F238E27FC236}">
              <a16:creationId xmlns:a16="http://schemas.microsoft.com/office/drawing/2014/main" id="{7B254F97-E6B9-4CD5-AF18-E98A073CC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0"/>
          <a:ext cx="783062" cy="896471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60</xdr:row>
      <xdr:rowOff>0</xdr:rowOff>
    </xdr:from>
    <xdr:ext cx="783062" cy="896471"/>
    <xdr:pic>
      <xdr:nvPicPr>
        <xdr:cNvPr id="5" name="Picture 4">
          <a:extLst>
            <a:ext uri="{FF2B5EF4-FFF2-40B4-BE49-F238E27FC236}">
              <a16:creationId xmlns:a16="http://schemas.microsoft.com/office/drawing/2014/main" id="{DA078331-1464-4A6A-ACCB-EB4FD6DA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8524875"/>
          <a:ext cx="783062" cy="896471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80</xdr:row>
      <xdr:rowOff>0</xdr:rowOff>
    </xdr:from>
    <xdr:ext cx="783062" cy="896471"/>
    <xdr:pic>
      <xdr:nvPicPr>
        <xdr:cNvPr id="6" name="Picture 5">
          <a:extLst>
            <a:ext uri="{FF2B5EF4-FFF2-40B4-BE49-F238E27FC236}">
              <a16:creationId xmlns:a16="http://schemas.microsoft.com/office/drawing/2014/main" id="{DEA76F2F-E1B4-47C9-B510-7B7199D9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0"/>
          <a:ext cx="783062" cy="896471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100</xdr:row>
      <xdr:rowOff>0</xdr:rowOff>
    </xdr:from>
    <xdr:ext cx="783062" cy="896471"/>
    <xdr:pic>
      <xdr:nvPicPr>
        <xdr:cNvPr id="7" name="Picture 6">
          <a:extLst>
            <a:ext uri="{FF2B5EF4-FFF2-40B4-BE49-F238E27FC236}">
              <a16:creationId xmlns:a16="http://schemas.microsoft.com/office/drawing/2014/main" id="{EA29AFD6-EF22-4BC2-BF6F-011817977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8721587"/>
          <a:ext cx="783062" cy="896471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120</xdr:row>
      <xdr:rowOff>0</xdr:rowOff>
    </xdr:from>
    <xdr:ext cx="783062" cy="896471"/>
    <xdr:pic>
      <xdr:nvPicPr>
        <xdr:cNvPr id="8" name="Picture 7">
          <a:extLst>
            <a:ext uri="{FF2B5EF4-FFF2-40B4-BE49-F238E27FC236}">
              <a16:creationId xmlns:a16="http://schemas.microsoft.com/office/drawing/2014/main" id="{EBE868DF-C403-498C-9D94-8B68EF3C9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17443174"/>
          <a:ext cx="783062" cy="896471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140</xdr:row>
      <xdr:rowOff>0</xdr:rowOff>
    </xdr:from>
    <xdr:ext cx="783062" cy="896471"/>
    <xdr:pic>
      <xdr:nvPicPr>
        <xdr:cNvPr id="9" name="Picture 8">
          <a:extLst>
            <a:ext uri="{FF2B5EF4-FFF2-40B4-BE49-F238E27FC236}">
              <a16:creationId xmlns:a16="http://schemas.microsoft.com/office/drawing/2014/main" id="{6D784AA7-C8B8-4CB8-B46E-D01F0D551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26164761"/>
          <a:ext cx="783062" cy="89647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117647</xdr:colOff>
      <xdr:row>0</xdr:row>
      <xdr:rowOff>0</xdr:rowOff>
    </xdr:from>
    <xdr:ext cx="748262" cy="856631"/>
    <xdr:pic>
      <xdr:nvPicPr>
        <xdr:cNvPr id="2" name="Picture 1">
          <a:extLst>
            <a:ext uri="{FF2B5EF4-FFF2-40B4-BE49-F238E27FC236}">
              <a16:creationId xmlns:a16="http://schemas.microsoft.com/office/drawing/2014/main" id="{EC7480AF-0941-4DFA-88B7-804E959F4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7647" y="0"/>
          <a:ext cx="748262" cy="856631"/>
        </a:xfrm>
        <a:prstGeom prst="rect">
          <a:avLst/>
        </a:prstGeom>
      </xdr:spPr>
    </xdr:pic>
    <xdr:clientData/>
  </xdr:oneCellAnchor>
  <xdr:oneCellAnchor>
    <xdr:from>
      <xdr:col>11</xdr:col>
      <xdr:colOff>583234</xdr:colOff>
      <xdr:row>0</xdr:row>
      <xdr:rowOff>51955</xdr:rowOff>
    </xdr:from>
    <xdr:ext cx="750265" cy="820146"/>
    <xdr:pic>
      <xdr:nvPicPr>
        <xdr:cNvPr id="3" name="Picture 2">
          <a:extLst>
            <a:ext uri="{FF2B5EF4-FFF2-40B4-BE49-F238E27FC236}">
              <a16:creationId xmlns:a16="http://schemas.microsoft.com/office/drawing/2014/main" id="{07A6B747-6535-4C00-BE34-92899B2D6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294779" y="51955"/>
          <a:ext cx="750265" cy="82014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134965</xdr:colOff>
      <xdr:row>1</xdr:row>
      <xdr:rowOff>41591</xdr:rowOff>
    </xdr:from>
    <xdr:ext cx="902766" cy="1033512"/>
    <xdr:pic>
      <xdr:nvPicPr>
        <xdr:cNvPr id="34" name="Picture 33">
          <a:extLst>
            <a:ext uri="{FF2B5EF4-FFF2-40B4-BE49-F238E27FC236}">
              <a16:creationId xmlns:a16="http://schemas.microsoft.com/office/drawing/2014/main" id="{42213E6F-F25C-4710-8E4B-1D789896E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245698"/>
          <a:ext cx="902766" cy="1033512"/>
        </a:xfrm>
        <a:prstGeom prst="rect">
          <a:avLst/>
        </a:prstGeom>
      </xdr:spPr>
    </xdr:pic>
    <xdr:clientData/>
  </xdr:oneCellAnchor>
  <xdr:oneCellAnchor>
    <xdr:from>
      <xdr:col>15</xdr:col>
      <xdr:colOff>407723</xdr:colOff>
      <xdr:row>1</xdr:row>
      <xdr:rowOff>9605</xdr:rowOff>
    </xdr:from>
    <xdr:ext cx="899899" cy="983717"/>
    <xdr:pic>
      <xdr:nvPicPr>
        <xdr:cNvPr id="35" name="Picture 34">
          <a:extLst>
            <a:ext uri="{FF2B5EF4-FFF2-40B4-BE49-F238E27FC236}">
              <a16:creationId xmlns:a16="http://schemas.microsoft.com/office/drawing/2014/main" id="{39EACB64-720F-4B3B-9D12-B3179B2AF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13080" y="213712"/>
          <a:ext cx="899899" cy="983717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16</xdr:row>
      <xdr:rowOff>41591</xdr:rowOff>
    </xdr:from>
    <xdr:ext cx="902766" cy="1033512"/>
    <xdr:pic>
      <xdr:nvPicPr>
        <xdr:cNvPr id="6" name="Picture 5">
          <a:extLst>
            <a:ext uri="{FF2B5EF4-FFF2-40B4-BE49-F238E27FC236}">
              <a16:creationId xmlns:a16="http://schemas.microsoft.com/office/drawing/2014/main" id="{7B80486D-7DBE-4F91-801E-8B485A2CC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245698"/>
          <a:ext cx="902766" cy="1033512"/>
        </a:xfrm>
        <a:prstGeom prst="rect">
          <a:avLst/>
        </a:prstGeom>
      </xdr:spPr>
    </xdr:pic>
    <xdr:clientData/>
  </xdr:oneCellAnchor>
  <xdr:oneCellAnchor>
    <xdr:from>
      <xdr:col>15</xdr:col>
      <xdr:colOff>407723</xdr:colOff>
      <xdr:row>16</xdr:row>
      <xdr:rowOff>9605</xdr:rowOff>
    </xdr:from>
    <xdr:ext cx="899899" cy="983717"/>
    <xdr:pic>
      <xdr:nvPicPr>
        <xdr:cNvPr id="7" name="Picture 6">
          <a:extLst>
            <a:ext uri="{FF2B5EF4-FFF2-40B4-BE49-F238E27FC236}">
              <a16:creationId xmlns:a16="http://schemas.microsoft.com/office/drawing/2014/main" id="{1E5C06E3-9A8F-4592-85CD-49CAF2F9A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13080" y="213712"/>
          <a:ext cx="899899" cy="983717"/>
        </a:xfrm>
        <a:prstGeom prst="rect">
          <a:avLst/>
        </a:prstGeom>
      </xdr:spPr>
    </xdr:pic>
    <xdr:clientData/>
  </xdr:oneCellAnchor>
  <xdr:oneCellAnchor>
    <xdr:from>
      <xdr:col>0</xdr:col>
      <xdr:colOff>134965</xdr:colOff>
      <xdr:row>31</xdr:row>
      <xdr:rowOff>41591</xdr:rowOff>
    </xdr:from>
    <xdr:ext cx="902766" cy="1033512"/>
    <xdr:pic>
      <xdr:nvPicPr>
        <xdr:cNvPr id="8" name="Picture 7">
          <a:extLst>
            <a:ext uri="{FF2B5EF4-FFF2-40B4-BE49-F238E27FC236}">
              <a16:creationId xmlns:a16="http://schemas.microsoft.com/office/drawing/2014/main" id="{C75980B6-E820-4864-B4B3-32A18C8CB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965" y="245698"/>
          <a:ext cx="902766" cy="1033512"/>
        </a:xfrm>
        <a:prstGeom prst="rect">
          <a:avLst/>
        </a:prstGeom>
      </xdr:spPr>
    </xdr:pic>
    <xdr:clientData/>
  </xdr:oneCellAnchor>
  <xdr:oneCellAnchor>
    <xdr:from>
      <xdr:col>15</xdr:col>
      <xdr:colOff>407723</xdr:colOff>
      <xdr:row>31</xdr:row>
      <xdr:rowOff>9605</xdr:rowOff>
    </xdr:from>
    <xdr:ext cx="899899" cy="983717"/>
    <xdr:pic>
      <xdr:nvPicPr>
        <xdr:cNvPr id="9" name="Picture 8">
          <a:extLst>
            <a:ext uri="{FF2B5EF4-FFF2-40B4-BE49-F238E27FC236}">
              <a16:creationId xmlns:a16="http://schemas.microsoft.com/office/drawing/2014/main" id="{66F69208-0B48-4E16-A4B7-F5E3DABCA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13080" y="213712"/>
          <a:ext cx="899899" cy="983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F3A8-54B7-4F5A-A922-28F0427E7859}">
  <dimension ref="A1:B6"/>
  <sheetViews>
    <sheetView tabSelected="1" workbookViewId="0">
      <selection activeCell="H10" sqref="H10"/>
    </sheetView>
  </sheetViews>
  <sheetFormatPr defaultRowHeight="14.25" x14ac:dyDescent="0.2"/>
  <cols>
    <col min="1" max="1" width="15" bestFit="1" customWidth="1"/>
  </cols>
  <sheetData>
    <row r="1" spans="1:2" x14ac:dyDescent="0.2">
      <c r="A1" t="s">
        <v>15</v>
      </c>
      <c r="B1" t="s">
        <v>112</v>
      </c>
    </row>
    <row r="2" spans="1:2" x14ac:dyDescent="0.2">
      <c r="B2" t="s">
        <v>113</v>
      </c>
    </row>
    <row r="3" spans="1:2" x14ac:dyDescent="0.2">
      <c r="A3" t="s">
        <v>16</v>
      </c>
    </row>
    <row r="4" spans="1:2" x14ac:dyDescent="0.2">
      <c r="A4" t="s">
        <v>17</v>
      </c>
      <c r="B4" t="s">
        <v>109</v>
      </c>
    </row>
    <row r="5" spans="1:2" x14ac:dyDescent="0.2">
      <c r="A5" t="s">
        <v>18</v>
      </c>
      <c r="B5" t="s">
        <v>110</v>
      </c>
    </row>
    <row r="6" spans="1:2" x14ac:dyDescent="0.2">
      <c r="A6" t="s">
        <v>19</v>
      </c>
      <c r="B6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36AB-F9CB-4EF4-A0BA-FF72EB7BFC2F}">
  <dimension ref="A1"/>
  <sheetViews>
    <sheetView workbookViewId="0">
      <selection activeCell="G18" sqref="G18"/>
    </sheetView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DA66-18BE-488F-9A10-62629413DA87}">
  <dimension ref="A1:H140"/>
  <sheetViews>
    <sheetView view="pageBreakPreview" zoomScale="85" zoomScaleNormal="100" zoomScaleSheetLayoutView="85" workbookViewId="0">
      <selection activeCell="C39" sqref="C39"/>
    </sheetView>
  </sheetViews>
  <sheetFormatPr defaultRowHeight="21" x14ac:dyDescent="0.2"/>
  <cols>
    <col min="1" max="1" width="5.875" style="1" customWidth="1"/>
    <col min="2" max="2" width="31.875" style="1" customWidth="1"/>
    <col min="3" max="3" width="9.75" style="1" customWidth="1"/>
    <col min="4" max="7" width="9.125" style="6" customWidth="1"/>
    <col min="8" max="8" width="19.25" customWidth="1"/>
  </cols>
  <sheetData>
    <row r="1" spans="1:8" x14ac:dyDescent="0.2">
      <c r="A1" s="84" t="s">
        <v>14</v>
      </c>
      <c r="B1" s="84"/>
      <c r="C1" s="84"/>
      <c r="D1" s="84"/>
      <c r="E1" s="84"/>
      <c r="F1" s="84"/>
      <c r="G1" s="84"/>
      <c r="H1" s="84"/>
    </row>
    <row r="2" spans="1:8" x14ac:dyDescent="0.2">
      <c r="A2" s="84" t="s">
        <v>2</v>
      </c>
      <c r="B2" s="84"/>
      <c r="C2" s="84"/>
      <c r="D2" s="84"/>
      <c r="E2" s="84"/>
      <c r="F2" s="84"/>
      <c r="G2" s="84"/>
      <c r="H2" s="84"/>
    </row>
    <row r="3" spans="1:8" x14ac:dyDescent="0.2">
      <c r="A3" s="85" t="s">
        <v>3</v>
      </c>
      <c r="B3" s="85"/>
      <c r="C3" s="85"/>
      <c r="D3" s="85"/>
      <c r="E3" s="85"/>
      <c r="F3" s="85"/>
      <c r="G3" s="85"/>
      <c r="H3" s="85"/>
    </row>
    <row r="4" spans="1:8" x14ac:dyDescent="0.2">
      <c r="A4" s="2" t="s">
        <v>0</v>
      </c>
      <c r="B4" s="2" t="s">
        <v>1</v>
      </c>
      <c r="C4" s="2" t="s">
        <v>7</v>
      </c>
      <c r="D4" s="2" t="s">
        <v>4</v>
      </c>
      <c r="E4" s="2" t="s">
        <v>105</v>
      </c>
      <c r="F4" s="2" t="s">
        <v>106</v>
      </c>
      <c r="G4" s="3" t="s">
        <v>5</v>
      </c>
      <c r="H4" s="2" t="s">
        <v>6</v>
      </c>
    </row>
    <row r="5" spans="1:8" x14ac:dyDescent="0.2">
      <c r="A5" s="2">
        <v>1</v>
      </c>
      <c r="B5" s="73" t="s">
        <v>58</v>
      </c>
      <c r="C5" s="73">
        <v>37</v>
      </c>
      <c r="D5" s="74">
        <v>1</v>
      </c>
      <c r="E5" s="74"/>
      <c r="F5" s="74"/>
      <c r="G5" s="75"/>
      <c r="H5" s="8"/>
    </row>
    <row r="6" spans="1:8" x14ac:dyDescent="0.2">
      <c r="A6" s="80">
        <v>2</v>
      </c>
      <c r="B6" s="81" t="s">
        <v>59</v>
      </c>
      <c r="C6" s="81">
        <v>14</v>
      </c>
      <c r="D6" s="82"/>
      <c r="E6" s="82"/>
      <c r="F6" s="82"/>
      <c r="G6" s="83"/>
      <c r="H6" s="8"/>
    </row>
    <row r="7" spans="1:8" x14ac:dyDescent="0.2">
      <c r="A7" s="2">
        <v>3</v>
      </c>
      <c r="B7" s="7" t="s">
        <v>73</v>
      </c>
      <c r="C7" s="7">
        <v>18</v>
      </c>
      <c r="D7" s="4"/>
      <c r="E7" s="4"/>
      <c r="F7" s="4"/>
      <c r="G7" s="5">
        <v>1</v>
      </c>
      <c r="H7" s="8"/>
    </row>
    <row r="8" spans="1:8" x14ac:dyDescent="0.2">
      <c r="A8" s="2">
        <v>4</v>
      </c>
      <c r="B8" s="7" t="s">
        <v>74</v>
      </c>
      <c r="C8" s="7">
        <v>7</v>
      </c>
      <c r="D8" s="4"/>
      <c r="E8" s="4"/>
      <c r="F8" s="4"/>
      <c r="G8" s="5">
        <v>1</v>
      </c>
      <c r="H8" s="8"/>
    </row>
    <row r="9" spans="1:8" x14ac:dyDescent="0.2">
      <c r="A9" s="2">
        <v>5</v>
      </c>
      <c r="B9" s="7" t="s">
        <v>75</v>
      </c>
      <c r="C9" s="7">
        <v>15</v>
      </c>
      <c r="D9" s="4"/>
      <c r="E9" s="4"/>
      <c r="F9" s="4"/>
      <c r="G9" s="5">
        <v>1</v>
      </c>
      <c r="H9" s="8"/>
    </row>
    <row r="10" spans="1:8" x14ac:dyDescent="0.2">
      <c r="A10" s="2">
        <v>6</v>
      </c>
      <c r="B10" s="73" t="s">
        <v>60</v>
      </c>
      <c r="C10" s="73">
        <v>2</v>
      </c>
      <c r="D10" s="74">
        <v>1</v>
      </c>
      <c r="E10" s="74"/>
      <c r="F10" s="74"/>
      <c r="G10" s="75"/>
      <c r="H10" s="8"/>
    </row>
    <row r="11" spans="1:8" x14ac:dyDescent="0.2">
      <c r="A11" s="2">
        <v>7</v>
      </c>
      <c r="B11" s="73" t="s">
        <v>104</v>
      </c>
      <c r="C11" s="73">
        <v>32</v>
      </c>
      <c r="D11" s="74">
        <v>1</v>
      </c>
      <c r="E11" s="74"/>
      <c r="F11" s="74"/>
      <c r="G11" s="75"/>
      <c r="H11" s="8"/>
    </row>
    <row r="12" spans="1:8" x14ac:dyDescent="0.2">
      <c r="A12" s="2">
        <v>8</v>
      </c>
      <c r="B12" s="7" t="s">
        <v>76</v>
      </c>
      <c r="C12" s="7">
        <v>10</v>
      </c>
      <c r="D12" s="4"/>
      <c r="E12" s="4"/>
      <c r="F12" s="4"/>
      <c r="G12" s="5">
        <v>1</v>
      </c>
      <c r="H12" s="8"/>
    </row>
    <row r="13" spans="1:8" x14ac:dyDescent="0.2">
      <c r="A13" s="2">
        <v>9</v>
      </c>
      <c r="B13" s="73" t="s">
        <v>77</v>
      </c>
      <c r="C13" s="73">
        <v>38</v>
      </c>
      <c r="D13" s="74">
        <v>1</v>
      </c>
      <c r="E13" s="74"/>
      <c r="F13" s="74"/>
      <c r="G13" s="75"/>
      <c r="H13" s="8"/>
    </row>
    <row r="14" spans="1:8" x14ac:dyDescent="0.2">
      <c r="A14" s="2">
        <v>10</v>
      </c>
      <c r="B14" s="76" t="s">
        <v>78</v>
      </c>
      <c r="C14" s="76">
        <v>22</v>
      </c>
      <c r="D14" s="77"/>
      <c r="E14" s="77">
        <v>1</v>
      </c>
      <c r="F14" s="77"/>
      <c r="G14" s="78"/>
      <c r="H14" s="8"/>
    </row>
    <row r="15" spans="1:8" x14ac:dyDescent="0.2">
      <c r="A15" s="2">
        <v>11</v>
      </c>
      <c r="B15" s="76" t="s">
        <v>79</v>
      </c>
      <c r="C15" s="76">
        <v>1</v>
      </c>
      <c r="D15" s="77"/>
      <c r="E15" s="77">
        <v>1</v>
      </c>
      <c r="F15" s="77"/>
      <c r="G15" s="78"/>
      <c r="H15" s="8"/>
    </row>
    <row r="16" spans="1:8" x14ac:dyDescent="0.2">
      <c r="A16" s="2">
        <v>12</v>
      </c>
      <c r="B16" s="70" t="s">
        <v>80</v>
      </c>
      <c r="C16" s="70">
        <v>3</v>
      </c>
      <c r="D16" s="71"/>
      <c r="E16" s="71"/>
      <c r="F16" s="71">
        <v>1</v>
      </c>
      <c r="G16" s="72"/>
      <c r="H16" s="8"/>
    </row>
    <row r="17" spans="1:8" x14ac:dyDescent="0.2">
      <c r="A17" s="80">
        <v>13</v>
      </c>
      <c r="B17" s="81" t="s">
        <v>81</v>
      </c>
      <c r="C17" s="81">
        <v>39</v>
      </c>
      <c r="D17" s="82"/>
      <c r="E17" s="82"/>
      <c r="F17" s="82"/>
      <c r="G17" s="83"/>
      <c r="H17" s="8"/>
    </row>
    <row r="18" spans="1:8" x14ac:dyDescent="0.2">
      <c r="A18" s="2">
        <v>14</v>
      </c>
      <c r="B18" s="7" t="s">
        <v>82</v>
      </c>
      <c r="C18" s="7">
        <v>13</v>
      </c>
      <c r="D18" s="4"/>
      <c r="E18" s="4"/>
      <c r="F18" s="4"/>
      <c r="G18" s="5">
        <v>1</v>
      </c>
      <c r="H18" s="8"/>
    </row>
    <row r="19" spans="1:8" x14ac:dyDescent="0.2">
      <c r="A19" s="2">
        <v>15</v>
      </c>
      <c r="B19" s="7" t="s">
        <v>83</v>
      </c>
      <c r="C19" s="7">
        <v>25</v>
      </c>
      <c r="D19" s="4"/>
      <c r="E19" s="4"/>
      <c r="F19" s="4"/>
      <c r="G19" s="5">
        <v>1</v>
      </c>
      <c r="H19" s="8"/>
    </row>
    <row r="20" spans="1:8" x14ac:dyDescent="0.2">
      <c r="A20" s="2">
        <v>16</v>
      </c>
      <c r="B20" s="7" t="s">
        <v>97</v>
      </c>
      <c r="C20" s="7">
        <v>35</v>
      </c>
      <c r="D20" s="4"/>
      <c r="E20" s="4"/>
      <c r="F20" s="4"/>
      <c r="G20" s="5">
        <v>1</v>
      </c>
      <c r="H20" s="8"/>
    </row>
    <row r="21" spans="1:8" x14ac:dyDescent="0.2">
      <c r="A21" s="2">
        <v>17</v>
      </c>
      <c r="B21" s="7" t="s">
        <v>98</v>
      </c>
      <c r="C21" s="7">
        <v>27</v>
      </c>
      <c r="D21" s="4"/>
      <c r="E21" s="4"/>
      <c r="F21" s="4"/>
      <c r="G21" s="5">
        <v>1</v>
      </c>
      <c r="H21" s="8"/>
    </row>
    <row r="22" spans="1:8" x14ac:dyDescent="0.2">
      <c r="A22" s="2">
        <v>18</v>
      </c>
      <c r="B22" s="7" t="s">
        <v>84</v>
      </c>
      <c r="C22" s="7">
        <v>41</v>
      </c>
      <c r="D22" s="4"/>
      <c r="E22" s="4"/>
      <c r="F22" s="4"/>
      <c r="G22" s="5">
        <v>1</v>
      </c>
      <c r="H22" s="8"/>
    </row>
    <row r="23" spans="1:8" x14ac:dyDescent="0.2">
      <c r="A23" s="2">
        <v>19</v>
      </c>
      <c r="B23" s="7" t="s">
        <v>85</v>
      </c>
      <c r="C23" s="7">
        <v>30</v>
      </c>
      <c r="D23" s="4"/>
      <c r="E23" s="4"/>
      <c r="F23" s="4"/>
      <c r="G23" s="5">
        <v>1</v>
      </c>
      <c r="H23" s="8"/>
    </row>
    <row r="24" spans="1:8" x14ac:dyDescent="0.2">
      <c r="A24" s="2">
        <v>20</v>
      </c>
      <c r="B24" s="7" t="s">
        <v>86</v>
      </c>
      <c r="C24" s="7">
        <v>5</v>
      </c>
      <c r="D24" s="4"/>
      <c r="E24" s="4"/>
      <c r="F24" s="4"/>
      <c r="G24" s="5">
        <v>1</v>
      </c>
      <c r="H24" s="8"/>
    </row>
    <row r="25" spans="1:8" x14ac:dyDescent="0.2">
      <c r="A25" s="2">
        <v>21</v>
      </c>
      <c r="B25" s="7" t="s">
        <v>87</v>
      </c>
      <c r="C25" s="7">
        <v>34</v>
      </c>
      <c r="D25" s="4"/>
      <c r="E25" s="4"/>
      <c r="F25" s="4"/>
      <c r="G25" s="5">
        <v>1</v>
      </c>
      <c r="H25" s="8"/>
    </row>
    <row r="26" spans="1:8" x14ac:dyDescent="0.2">
      <c r="A26" s="2">
        <v>22</v>
      </c>
      <c r="B26" s="7" t="s">
        <v>88</v>
      </c>
      <c r="C26" s="7">
        <v>29</v>
      </c>
      <c r="D26" s="4"/>
      <c r="E26" s="4"/>
      <c r="F26" s="4"/>
      <c r="G26" s="5">
        <v>1</v>
      </c>
      <c r="H26" s="8"/>
    </row>
    <row r="27" spans="1:8" x14ac:dyDescent="0.2">
      <c r="A27" s="2">
        <v>23</v>
      </c>
      <c r="B27" s="7" t="s">
        <v>89</v>
      </c>
      <c r="C27" s="7">
        <v>6</v>
      </c>
      <c r="D27" s="4"/>
      <c r="E27" s="4"/>
      <c r="F27" s="4"/>
      <c r="G27" s="5">
        <v>1</v>
      </c>
      <c r="H27" s="8"/>
    </row>
    <row r="28" spans="1:8" x14ac:dyDescent="0.2">
      <c r="A28" s="2">
        <v>24</v>
      </c>
      <c r="B28" s="7" t="s">
        <v>90</v>
      </c>
      <c r="C28" s="7">
        <v>43</v>
      </c>
      <c r="D28" s="4"/>
      <c r="E28" s="4"/>
      <c r="F28" s="4"/>
      <c r="G28" s="5">
        <v>1</v>
      </c>
      <c r="H28" s="8"/>
    </row>
    <row r="29" spans="1:8" x14ac:dyDescent="0.2">
      <c r="A29" s="2">
        <v>25</v>
      </c>
      <c r="B29" s="7" t="s">
        <v>91</v>
      </c>
      <c r="C29" s="7">
        <v>17</v>
      </c>
      <c r="D29" s="4"/>
      <c r="E29" s="4"/>
      <c r="F29" s="4"/>
      <c r="G29" s="5">
        <v>1</v>
      </c>
      <c r="H29" s="8"/>
    </row>
    <row r="30" spans="1:8" x14ac:dyDescent="0.2">
      <c r="A30" s="2">
        <v>26</v>
      </c>
      <c r="B30" s="7" t="s">
        <v>92</v>
      </c>
      <c r="C30" s="7">
        <v>21</v>
      </c>
      <c r="D30" s="4"/>
      <c r="E30" s="4"/>
      <c r="F30" s="4"/>
      <c r="G30" s="5">
        <v>1</v>
      </c>
      <c r="H30" s="8"/>
    </row>
    <row r="31" spans="1:8" x14ac:dyDescent="0.2">
      <c r="A31" s="2">
        <v>27</v>
      </c>
      <c r="B31" s="7" t="s">
        <v>93</v>
      </c>
      <c r="C31" s="7">
        <v>33</v>
      </c>
      <c r="D31" s="4"/>
      <c r="E31" s="4"/>
      <c r="F31" s="4"/>
      <c r="G31" s="5">
        <v>1</v>
      </c>
      <c r="H31" s="8"/>
    </row>
    <row r="32" spans="1:8" x14ac:dyDescent="0.2">
      <c r="A32" s="2">
        <v>28</v>
      </c>
      <c r="B32" s="76" t="s">
        <v>94</v>
      </c>
      <c r="C32" s="76">
        <v>31</v>
      </c>
      <c r="D32" s="77"/>
      <c r="E32" s="77">
        <v>1</v>
      </c>
      <c r="F32" s="77"/>
      <c r="G32" s="78"/>
      <c r="H32" s="8"/>
    </row>
    <row r="33" spans="1:8" x14ac:dyDescent="0.2">
      <c r="A33" s="2">
        <v>29</v>
      </c>
      <c r="B33" s="76" t="s">
        <v>95</v>
      </c>
      <c r="C33" s="76">
        <v>9</v>
      </c>
      <c r="D33" s="77"/>
      <c r="E33" s="77">
        <v>1</v>
      </c>
      <c r="F33" s="77"/>
      <c r="G33" s="78"/>
      <c r="H33" s="8"/>
    </row>
    <row r="34" spans="1:8" x14ac:dyDescent="0.2">
      <c r="A34" s="2">
        <v>30</v>
      </c>
      <c r="B34" s="7" t="s">
        <v>96</v>
      </c>
      <c r="C34" s="7">
        <v>23</v>
      </c>
      <c r="D34" s="4"/>
      <c r="E34" s="4"/>
      <c r="F34" s="4"/>
      <c r="G34" s="5">
        <v>1</v>
      </c>
      <c r="H34" s="8"/>
    </row>
    <row r="35" spans="1:8" x14ac:dyDescent="0.2">
      <c r="A35" s="2">
        <v>31</v>
      </c>
      <c r="B35" s="7" t="s">
        <v>101</v>
      </c>
      <c r="C35" s="7">
        <v>19</v>
      </c>
      <c r="D35" s="4"/>
      <c r="E35" s="4"/>
      <c r="F35" s="4"/>
      <c r="G35" s="5">
        <v>1</v>
      </c>
      <c r="H35" s="8"/>
    </row>
    <row r="36" spans="1:8" x14ac:dyDescent="0.2">
      <c r="A36" s="2">
        <v>32</v>
      </c>
      <c r="B36" s="70" t="s">
        <v>99</v>
      </c>
      <c r="C36" s="70">
        <v>26</v>
      </c>
      <c r="D36" s="71"/>
      <c r="E36" s="71"/>
      <c r="F36" s="71">
        <v>1</v>
      </c>
      <c r="G36" s="72"/>
      <c r="H36" s="8"/>
    </row>
    <row r="37" spans="1:8" x14ac:dyDescent="0.2">
      <c r="A37" s="2">
        <v>33</v>
      </c>
      <c r="B37" s="70" t="s">
        <v>100</v>
      </c>
      <c r="C37" s="70">
        <v>11</v>
      </c>
      <c r="D37" s="71"/>
      <c r="E37" s="71"/>
      <c r="F37" s="71">
        <v>1</v>
      </c>
      <c r="G37" s="72"/>
      <c r="H37" s="8"/>
    </row>
    <row r="38" spans="1:8" x14ac:dyDescent="0.2">
      <c r="A38" s="2">
        <v>34</v>
      </c>
      <c r="B38" s="79" t="s">
        <v>102</v>
      </c>
      <c r="C38" s="73">
        <v>42</v>
      </c>
      <c r="D38" s="74">
        <v>1</v>
      </c>
      <c r="E38" s="74"/>
      <c r="F38" s="74"/>
      <c r="G38" s="75"/>
      <c r="H38" s="8"/>
    </row>
    <row r="39" spans="1:8" x14ac:dyDescent="0.2">
      <c r="A39" s="2">
        <v>35</v>
      </c>
      <c r="B39" s="7" t="s">
        <v>103</v>
      </c>
      <c r="C39" s="7">
        <v>24</v>
      </c>
      <c r="D39" s="4"/>
      <c r="E39" s="4"/>
      <c r="F39" s="4"/>
      <c r="G39" s="5">
        <v>1</v>
      </c>
      <c r="H39" s="8"/>
    </row>
    <row r="40" spans="1:8" x14ac:dyDescent="0.2">
      <c r="A40" s="2">
        <v>36</v>
      </c>
      <c r="B40" s="7"/>
      <c r="C40" s="7"/>
      <c r="D40" s="4">
        <f>SUM(D5:D39)</f>
        <v>5</v>
      </c>
      <c r="E40" s="4">
        <f>SUM(E5:E39)</f>
        <v>4</v>
      </c>
      <c r="F40" s="4">
        <f>SUM(F5:F39)</f>
        <v>3</v>
      </c>
      <c r="G40" s="5">
        <f>SUM(G5:G39)</f>
        <v>21</v>
      </c>
      <c r="H40" s="8">
        <f>SUM(D40:G40)</f>
        <v>33</v>
      </c>
    </row>
    <row r="41" spans="1:8" x14ac:dyDescent="0.2">
      <c r="A41" s="2">
        <v>37</v>
      </c>
      <c r="B41" s="7"/>
      <c r="C41" s="7"/>
      <c r="D41" s="4">
        <f>D40*300</f>
        <v>1500</v>
      </c>
      <c r="E41" s="4">
        <f>E40*300</f>
        <v>1200</v>
      </c>
      <c r="F41" s="4">
        <f>F40*300</f>
        <v>900</v>
      </c>
      <c r="G41" s="4">
        <f>G40*300</f>
        <v>6300</v>
      </c>
      <c r="H41" s="4">
        <f>SUM(D41:G41)</f>
        <v>9900</v>
      </c>
    </row>
    <row r="42" spans="1:8" x14ac:dyDescent="0.2">
      <c r="A42" s="2">
        <v>38</v>
      </c>
      <c r="B42" s="7" t="s">
        <v>107</v>
      </c>
      <c r="C42" s="7"/>
      <c r="D42" s="4"/>
      <c r="E42" s="4"/>
      <c r="F42" s="4"/>
      <c r="G42" s="5"/>
      <c r="H42" s="8">
        <f>D41+G41</f>
        <v>7800</v>
      </c>
    </row>
    <row r="43" spans="1:8" x14ac:dyDescent="0.2">
      <c r="A43" s="2">
        <v>39</v>
      </c>
      <c r="B43" s="7"/>
      <c r="C43" s="7"/>
      <c r="D43" s="4"/>
      <c r="E43" s="4"/>
      <c r="F43" s="4"/>
      <c r="G43" s="5"/>
      <c r="H43" s="8"/>
    </row>
    <row r="44" spans="1:8" x14ac:dyDescent="0.2">
      <c r="A44" s="2">
        <v>40</v>
      </c>
      <c r="B44" s="7"/>
      <c r="C44" s="7"/>
      <c r="D44" s="4"/>
      <c r="E44" s="4"/>
      <c r="F44" s="4"/>
      <c r="G44" s="5"/>
      <c r="H44" s="8"/>
    </row>
    <row r="45" spans="1:8" x14ac:dyDescent="0.2">
      <c r="A45" s="2">
        <v>41</v>
      </c>
      <c r="B45" s="7"/>
      <c r="C45" s="7"/>
      <c r="D45" s="4"/>
      <c r="E45" s="4"/>
      <c r="F45" s="4"/>
      <c r="G45" s="5"/>
      <c r="H45" s="8"/>
    </row>
    <row r="46" spans="1:8" x14ac:dyDescent="0.2">
      <c r="A46" s="2">
        <v>42</v>
      </c>
      <c r="B46" s="7"/>
      <c r="C46" s="7"/>
      <c r="D46" s="4"/>
      <c r="E46" s="4"/>
      <c r="F46" s="4"/>
      <c r="G46" s="5"/>
      <c r="H46" s="8"/>
    </row>
    <row r="47" spans="1:8" x14ac:dyDescent="0.2">
      <c r="A47" s="2">
        <v>43</v>
      </c>
      <c r="B47" s="7"/>
      <c r="C47" s="7"/>
      <c r="D47" s="4"/>
      <c r="E47" s="4"/>
      <c r="F47" s="4"/>
      <c r="G47" s="5"/>
      <c r="H47" s="8"/>
    </row>
    <row r="48" spans="1:8" x14ac:dyDescent="0.2">
      <c r="A48" s="2">
        <v>44</v>
      </c>
      <c r="B48" s="7"/>
      <c r="C48" s="7"/>
      <c r="D48" s="4"/>
      <c r="E48" s="4"/>
      <c r="F48" s="4"/>
      <c r="G48" s="5"/>
      <c r="H48" s="8"/>
    </row>
    <row r="49" spans="1:8" x14ac:dyDescent="0.2">
      <c r="A49" s="2">
        <v>45</v>
      </c>
      <c r="B49" s="7"/>
      <c r="C49" s="7"/>
      <c r="D49" s="4"/>
      <c r="E49" s="4"/>
      <c r="F49" s="4"/>
      <c r="G49" s="5"/>
      <c r="H49" s="8"/>
    </row>
    <row r="50" spans="1:8" x14ac:dyDescent="0.2">
      <c r="A50" s="2">
        <v>46</v>
      </c>
      <c r="B50" s="7"/>
      <c r="C50" s="7"/>
      <c r="D50" s="4"/>
      <c r="E50" s="4"/>
      <c r="F50" s="4"/>
      <c r="G50" s="5"/>
      <c r="H50" s="8"/>
    </row>
    <row r="51" spans="1:8" x14ac:dyDescent="0.2">
      <c r="A51" s="2">
        <v>47</v>
      </c>
      <c r="B51" s="7"/>
      <c r="C51" s="7"/>
      <c r="D51" s="4"/>
      <c r="E51" s="4"/>
      <c r="F51" s="4"/>
      <c r="G51" s="5"/>
      <c r="H51" s="8"/>
    </row>
    <row r="52" spans="1:8" x14ac:dyDescent="0.2">
      <c r="A52" s="2">
        <v>48</v>
      </c>
      <c r="B52" s="7"/>
      <c r="C52" s="7"/>
      <c r="D52" s="4"/>
      <c r="E52" s="4"/>
      <c r="F52" s="4"/>
      <c r="G52" s="5"/>
      <c r="H52" s="8"/>
    </row>
    <row r="53" spans="1:8" x14ac:dyDescent="0.2">
      <c r="A53" s="2">
        <v>49</v>
      </c>
      <c r="B53" s="7"/>
      <c r="C53" s="7"/>
      <c r="D53" s="4"/>
      <c r="E53" s="4"/>
      <c r="F53" s="4"/>
      <c r="G53" s="5"/>
      <c r="H53" s="8"/>
    </row>
    <row r="54" spans="1:8" x14ac:dyDescent="0.2">
      <c r="A54" s="2">
        <v>50</v>
      </c>
      <c r="B54" s="7"/>
      <c r="C54" s="7"/>
      <c r="D54" s="4"/>
      <c r="E54" s="4"/>
      <c r="F54" s="4"/>
      <c r="G54" s="5"/>
      <c r="H54" s="8"/>
    </row>
    <row r="55" spans="1:8" x14ac:dyDescent="0.2">
      <c r="A55" s="2">
        <v>51</v>
      </c>
      <c r="B55" s="7"/>
      <c r="C55" s="7"/>
      <c r="D55" s="4"/>
      <c r="E55" s="4"/>
      <c r="F55" s="4"/>
      <c r="G55" s="5"/>
      <c r="H55" s="8"/>
    </row>
    <row r="56" spans="1:8" x14ac:dyDescent="0.2">
      <c r="A56" s="2">
        <v>52</v>
      </c>
      <c r="B56" s="7"/>
      <c r="C56" s="7"/>
      <c r="D56" s="4"/>
      <c r="E56" s="4"/>
      <c r="F56" s="4"/>
      <c r="G56" s="5"/>
      <c r="H56" s="8"/>
    </row>
    <row r="57" spans="1:8" x14ac:dyDescent="0.2">
      <c r="A57" s="2">
        <v>53</v>
      </c>
      <c r="B57" s="7"/>
      <c r="C57" s="7"/>
      <c r="D57" s="4"/>
      <c r="E57" s="4"/>
      <c r="F57" s="4"/>
      <c r="G57" s="5"/>
      <c r="H57" s="8"/>
    </row>
    <row r="58" spans="1:8" x14ac:dyDescent="0.2">
      <c r="A58" s="2">
        <v>54</v>
      </c>
      <c r="B58" s="7"/>
      <c r="C58" s="7"/>
      <c r="D58" s="4"/>
      <c r="E58" s="4"/>
      <c r="F58" s="4"/>
      <c r="G58" s="5"/>
      <c r="H58" s="8"/>
    </row>
    <row r="59" spans="1:8" x14ac:dyDescent="0.2">
      <c r="A59" s="2">
        <v>55</v>
      </c>
      <c r="B59" s="7"/>
      <c r="C59" s="7"/>
      <c r="D59" s="4"/>
      <c r="E59" s="4"/>
      <c r="F59" s="4"/>
      <c r="G59" s="5"/>
      <c r="H59" s="8"/>
    </row>
    <row r="60" spans="1:8" x14ac:dyDescent="0.2">
      <c r="A60" s="2">
        <v>56</v>
      </c>
      <c r="B60" s="7"/>
      <c r="C60" s="7"/>
      <c r="D60" s="4"/>
      <c r="E60" s="4"/>
      <c r="F60" s="4"/>
      <c r="G60" s="5"/>
      <c r="H60" s="8"/>
    </row>
    <row r="61" spans="1:8" x14ac:dyDescent="0.2">
      <c r="A61" s="2">
        <v>57</v>
      </c>
      <c r="B61" s="7"/>
      <c r="C61" s="7"/>
      <c r="D61" s="4"/>
      <c r="E61" s="4"/>
      <c r="F61" s="4"/>
      <c r="G61" s="5"/>
      <c r="H61" s="8"/>
    </row>
    <row r="62" spans="1:8" x14ac:dyDescent="0.2">
      <c r="A62" s="2">
        <v>58</v>
      </c>
      <c r="B62" s="7"/>
      <c r="C62" s="7"/>
      <c r="D62" s="4"/>
      <c r="E62" s="4"/>
      <c r="F62" s="4"/>
      <c r="G62" s="5"/>
      <c r="H62" s="8"/>
    </row>
    <row r="63" spans="1:8" x14ac:dyDescent="0.2">
      <c r="A63" s="2">
        <v>59</v>
      </c>
      <c r="B63" s="7"/>
      <c r="C63" s="7"/>
      <c r="D63" s="4"/>
      <c r="E63" s="4"/>
      <c r="F63" s="4"/>
      <c r="G63" s="5"/>
      <c r="H63" s="8"/>
    </row>
    <row r="64" spans="1:8" x14ac:dyDescent="0.2">
      <c r="A64" s="2">
        <v>60</v>
      </c>
      <c r="B64" s="7"/>
      <c r="C64" s="7"/>
      <c r="D64" s="4"/>
      <c r="E64" s="4"/>
      <c r="F64" s="4"/>
      <c r="G64" s="5"/>
      <c r="H64" s="8"/>
    </row>
    <row r="65" spans="1:8" x14ac:dyDescent="0.2">
      <c r="A65" s="2">
        <v>61</v>
      </c>
      <c r="B65" s="7"/>
      <c r="C65" s="7"/>
      <c r="D65" s="4"/>
      <c r="E65" s="4"/>
      <c r="F65" s="4"/>
      <c r="G65" s="5"/>
      <c r="H65" s="8"/>
    </row>
    <row r="66" spans="1:8" x14ac:dyDescent="0.2">
      <c r="A66" s="2">
        <v>62</v>
      </c>
      <c r="B66" s="7"/>
      <c r="C66" s="7"/>
      <c r="D66" s="4"/>
      <c r="E66" s="4"/>
      <c r="F66" s="4"/>
      <c r="G66" s="5"/>
      <c r="H66" s="8"/>
    </row>
    <row r="67" spans="1:8" x14ac:dyDescent="0.2">
      <c r="A67" s="2">
        <v>63</v>
      </c>
      <c r="B67" s="7"/>
      <c r="C67" s="7"/>
      <c r="D67" s="4"/>
      <c r="E67" s="4"/>
      <c r="F67" s="4"/>
      <c r="G67" s="5"/>
      <c r="H67" s="8"/>
    </row>
    <row r="68" spans="1:8" x14ac:dyDescent="0.2">
      <c r="A68" s="2">
        <v>64</v>
      </c>
      <c r="B68" s="7"/>
      <c r="C68" s="7"/>
      <c r="D68" s="4"/>
      <c r="E68" s="4"/>
      <c r="F68" s="4"/>
      <c r="G68" s="5"/>
      <c r="H68" s="8"/>
    </row>
    <row r="69" spans="1:8" x14ac:dyDescent="0.2">
      <c r="A69" s="2">
        <v>65</v>
      </c>
      <c r="B69" s="7"/>
      <c r="C69" s="7"/>
      <c r="D69" s="4"/>
      <c r="E69" s="4"/>
      <c r="F69" s="4"/>
      <c r="G69" s="5"/>
      <c r="H69" s="8"/>
    </row>
    <row r="70" spans="1:8" x14ac:dyDescent="0.2">
      <c r="A70" s="2">
        <v>66</v>
      </c>
      <c r="B70" s="7"/>
      <c r="C70" s="7"/>
      <c r="D70" s="4"/>
      <c r="E70" s="4"/>
      <c r="F70" s="4"/>
      <c r="G70" s="5"/>
      <c r="H70" s="8"/>
    </row>
    <row r="71" spans="1:8" x14ac:dyDescent="0.2">
      <c r="A71" s="2">
        <v>67</v>
      </c>
      <c r="B71" s="7"/>
      <c r="C71" s="7"/>
      <c r="D71" s="4"/>
      <c r="E71" s="4"/>
      <c r="F71" s="4"/>
      <c r="G71" s="5"/>
      <c r="H71" s="8"/>
    </row>
    <row r="72" spans="1:8" x14ac:dyDescent="0.2">
      <c r="A72" s="2">
        <v>68</v>
      </c>
      <c r="B72" s="7"/>
      <c r="C72" s="7"/>
      <c r="D72" s="4"/>
      <c r="E72" s="4"/>
      <c r="F72" s="4"/>
      <c r="G72" s="5"/>
      <c r="H72" s="8"/>
    </row>
    <row r="73" spans="1:8" x14ac:dyDescent="0.2">
      <c r="A73" s="2">
        <v>69</v>
      </c>
      <c r="B73" s="7"/>
      <c r="C73" s="7"/>
      <c r="D73" s="4"/>
      <c r="E73" s="4"/>
      <c r="F73" s="4"/>
      <c r="G73" s="5"/>
      <c r="H73" s="8"/>
    </row>
    <row r="74" spans="1:8" x14ac:dyDescent="0.2">
      <c r="A74" s="2">
        <v>70</v>
      </c>
      <c r="B74" s="7"/>
      <c r="C74" s="7"/>
      <c r="D74" s="4"/>
      <c r="E74" s="4"/>
      <c r="F74" s="4"/>
      <c r="G74" s="5"/>
      <c r="H74" s="8"/>
    </row>
    <row r="75" spans="1:8" x14ac:dyDescent="0.2">
      <c r="A75" s="2">
        <v>71</v>
      </c>
      <c r="B75" s="7"/>
      <c r="C75" s="7"/>
      <c r="D75" s="4"/>
      <c r="E75" s="4"/>
      <c r="F75" s="4"/>
      <c r="G75" s="5"/>
      <c r="H75" s="8"/>
    </row>
    <row r="76" spans="1:8" x14ac:dyDescent="0.2">
      <c r="A76" s="2">
        <v>72</v>
      </c>
      <c r="B76" s="7"/>
      <c r="C76" s="7"/>
      <c r="D76" s="4"/>
      <c r="E76" s="4"/>
      <c r="F76" s="4"/>
      <c r="G76" s="5"/>
      <c r="H76" s="8"/>
    </row>
    <row r="77" spans="1:8" x14ac:dyDescent="0.2">
      <c r="A77" s="2">
        <v>73</v>
      </c>
      <c r="B77" s="7"/>
      <c r="C77" s="7"/>
      <c r="D77" s="4"/>
      <c r="E77" s="4"/>
      <c r="F77" s="4"/>
      <c r="G77" s="5"/>
      <c r="H77" s="8"/>
    </row>
    <row r="78" spans="1:8" x14ac:dyDescent="0.2">
      <c r="A78" s="2">
        <v>74</v>
      </c>
      <c r="B78" s="7"/>
      <c r="C78" s="7"/>
      <c r="D78" s="4"/>
      <c r="E78" s="4"/>
      <c r="F78" s="4"/>
      <c r="G78" s="5"/>
      <c r="H78" s="8"/>
    </row>
    <row r="79" spans="1:8" x14ac:dyDescent="0.2">
      <c r="A79" s="2">
        <v>75</v>
      </c>
      <c r="B79" s="7"/>
      <c r="C79" s="7"/>
      <c r="D79" s="4"/>
      <c r="E79" s="4"/>
      <c r="F79" s="4"/>
      <c r="G79" s="5"/>
      <c r="H79" s="8"/>
    </row>
    <row r="80" spans="1:8" x14ac:dyDescent="0.2">
      <c r="A80" s="2">
        <v>76</v>
      </c>
      <c r="B80" s="7"/>
      <c r="C80" s="7"/>
      <c r="D80" s="4"/>
      <c r="E80" s="4"/>
      <c r="F80" s="4"/>
      <c r="G80" s="5"/>
      <c r="H80" s="8"/>
    </row>
    <row r="81" spans="1:8" x14ac:dyDescent="0.2">
      <c r="A81" s="2">
        <v>77</v>
      </c>
      <c r="B81" s="7"/>
      <c r="C81" s="7"/>
      <c r="D81" s="4"/>
      <c r="E81" s="4"/>
      <c r="F81" s="4"/>
      <c r="G81" s="5"/>
      <c r="H81" s="8"/>
    </row>
    <row r="82" spans="1:8" x14ac:dyDescent="0.2">
      <c r="A82" s="2">
        <v>78</v>
      </c>
      <c r="B82" s="7"/>
      <c r="C82" s="7"/>
      <c r="D82" s="4"/>
      <c r="E82" s="4"/>
      <c r="F82" s="4"/>
      <c r="G82" s="5"/>
      <c r="H82" s="8"/>
    </row>
    <row r="83" spans="1:8" x14ac:dyDescent="0.2">
      <c r="A83" s="2">
        <v>79</v>
      </c>
      <c r="B83" s="7"/>
      <c r="C83" s="7"/>
      <c r="D83" s="4"/>
      <c r="E83" s="4"/>
      <c r="F83" s="4"/>
      <c r="G83" s="5"/>
      <c r="H83" s="8"/>
    </row>
    <row r="84" spans="1:8" x14ac:dyDescent="0.2">
      <c r="A84" s="2">
        <v>80</v>
      </c>
      <c r="B84" s="7"/>
      <c r="C84" s="7"/>
      <c r="D84" s="4"/>
      <c r="E84" s="4"/>
      <c r="F84" s="4"/>
      <c r="G84" s="5"/>
      <c r="H84" s="8"/>
    </row>
    <row r="85" spans="1:8" x14ac:dyDescent="0.2">
      <c r="A85" s="2">
        <v>81</v>
      </c>
      <c r="B85" s="7"/>
      <c r="C85" s="7"/>
      <c r="D85" s="4"/>
      <c r="E85" s="4"/>
      <c r="F85" s="4"/>
      <c r="G85" s="5"/>
      <c r="H85" s="8"/>
    </row>
    <row r="86" spans="1:8" x14ac:dyDescent="0.2">
      <c r="A86" s="2">
        <v>82</v>
      </c>
      <c r="B86" s="7"/>
      <c r="C86" s="7"/>
      <c r="D86" s="4"/>
      <c r="E86" s="4"/>
      <c r="F86" s="4"/>
      <c r="G86" s="5"/>
      <c r="H86" s="8"/>
    </row>
    <row r="87" spans="1:8" x14ac:dyDescent="0.2">
      <c r="A87" s="2">
        <v>83</v>
      </c>
      <c r="B87" s="7"/>
      <c r="C87" s="7"/>
      <c r="D87" s="4"/>
      <c r="E87" s="4"/>
      <c r="F87" s="4"/>
      <c r="G87" s="5"/>
      <c r="H87" s="8"/>
    </row>
    <row r="88" spans="1:8" x14ac:dyDescent="0.2">
      <c r="A88" s="2">
        <v>84</v>
      </c>
      <c r="B88" s="7"/>
      <c r="C88" s="7"/>
      <c r="D88" s="4"/>
      <c r="E88" s="4"/>
      <c r="F88" s="4"/>
      <c r="G88" s="5"/>
      <c r="H88" s="8"/>
    </row>
    <row r="89" spans="1:8" x14ac:dyDescent="0.2">
      <c r="A89" s="2">
        <v>85</v>
      </c>
      <c r="B89" s="7"/>
      <c r="C89" s="7"/>
      <c r="D89" s="4"/>
      <c r="E89" s="4"/>
      <c r="F89" s="4"/>
      <c r="G89" s="5"/>
      <c r="H89" s="8"/>
    </row>
    <row r="90" spans="1:8" x14ac:dyDescent="0.2">
      <c r="A90" s="2">
        <v>86</v>
      </c>
      <c r="B90" s="7"/>
      <c r="C90" s="7"/>
      <c r="D90" s="4"/>
      <c r="E90" s="4"/>
      <c r="F90" s="4"/>
      <c r="G90" s="5"/>
      <c r="H90" s="8"/>
    </row>
    <row r="91" spans="1:8" x14ac:dyDescent="0.2">
      <c r="A91" s="2">
        <v>87</v>
      </c>
      <c r="B91" s="7"/>
      <c r="C91" s="7"/>
      <c r="D91" s="4"/>
      <c r="E91" s="4"/>
      <c r="F91" s="4"/>
      <c r="G91" s="5"/>
      <c r="H91" s="8"/>
    </row>
    <row r="92" spans="1:8" x14ac:dyDescent="0.2">
      <c r="A92" s="2">
        <v>88</v>
      </c>
      <c r="B92" s="7"/>
      <c r="C92" s="7"/>
      <c r="D92" s="4"/>
      <c r="E92" s="4"/>
      <c r="F92" s="4"/>
      <c r="G92" s="5"/>
      <c r="H92" s="8"/>
    </row>
    <row r="93" spans="1:8" x14ac:dyDescent="0.2">
      <c r="A93" s="2">
        <v>89</v>
      </c>
      <c r="B93" s="7"/>
      <c r="C93" s="7"/>
      <c r="D93" s="4"/>
      <c r="E93" s="4"/>
      <c r="F93" s="4"/>
      <c r="G93" s="5"/>
      <c r="H93" s="8"/>
    </row>
    <row r="94" spans="1:8" x14ac:dyDescent="0.2">
      <c r="A94" s="2">
        <v>90</v>
      </c>
      <c r="B94" s="7"/>
      <c r="C94" s="7"/>
      <c r="D94" s="4"/>
      <c r="E94" s="4"/>
      <c r="F94" s="4"/>
      <c r="G94" s="5"/>
      <c r="H94" s="8"/>
    </row>
    <row r="95" spans="1:8" x14ac:dyDescent="0.2">
      <c r="A95" s="2">
        <v>91</v>
      </c>
      <c r="B95" s="7"/>
      <c r="C95" s="7"/>
      <c r="D95" s="4"/>
      <c r="E95" s="4"/>
      <c r="F95" s="4"/>
      <c r="G95" s="5"/>
      <c r="H95" s="8"/>
    </row>
    <row r="96" spans="1:8" x14ac:dyDescent="0.2">
      <c r="A96" s="2">
        <v>92</v>
      </c>
      <c r="B96" s="7"/>
      <c r="C96" s="7"/>
      <c r="D96" s="4"/>
      <c r="E96" s="4"/>
      <c r="F96" s="4"/>
      <c r="G96" s="5"/>
      <c r="H96" s="8"/>
    </row>
    <row r="97" spans="1:8" x14ac:dyDescent="0.2">
      <c r="A97" s="2">
        <v>93</v>
      </c>
      <c r="B97" s="7"/>
      <c r="C97" s="7"/>
      <c r="D97" s="4"/>
      <c r="E97" s="4"/>
      <c r="F97" s="4"/>
      <c r="G97" s="5"/>
      <c r="H97" s="8"/>
    </row>
    <row r="98" spans="1:8" x14ac:dyDescent="0.2">
      <c r="A98" s="2">
        <v>94</v>
      </c>
      <c r="B98" s="7"/>
      <c r="C98" s="7"/>
      <c r="D98" s="4"/>
      <c r="E98" s="4"/>
      <c r="F98" s="4"/>
      <c r="G98" s="5"/>
      <c r="H98" s="8"/>
    </row>
    <row r="99" spans="1:8" x14ac:dyDescent="0.2">
      <c r="A99" s="2">
        <v>95</v>
      </c>
      <c r="B99" s="7"/>
      <c r="C99" s="7"/>
      <c r="D99" s="4"/>
      <c r="E99" s="4"/>
      <c r="F99" s="4"/>
      <c r="G99" s="5"/>
      <c r="H99" s="8"/>
    </row>
    <row r="100" spans="1:8" x14ac:dyDescent="0.2">
      <c r="A100" s="2">
        <v>96</v>
      </c>
      <c r="B100" s="7"/>
      <c r="C100" s="7"/>
      <c r="D100" s="4"/>
      <c r="E100" s="4"/>
      <c r="F100" s="4"/>
      <c r="G100" s="5"/>
      <c r="H100" s="8"/>
    </row>
    <row r="101" spans="1:8" x14ac:dyDescent="0.2">
      <c r="A101" s="2">
        <v>97</v>
      </c>
      <c r="B101" s="7"/>
      <c r="C101" s="7"/>
      <c r="D101" s="4"/>
      <c r="E101" s="4"/>
      <c r="F101" s="4"/>
      <c r="G101" s="5"/>
      <c r="H101" s="8"/>
    </row>
    <row r="102" spans="1:8" x14ac:dyDescent="0.2">
      <c r="A102" s="2">
        <v>98</v>
      </c>
      <c r="B102" s="7"/>
      <c r="C102" s="7"/>
      <c r="D102" s="4"/>
      <c r="E102" s="4"/>
      <c r="F102" s="4"/>
      <c r="G102" s="5"/>
      <c r="H102" s="8"/>
    </row>
    <row r="103" spans="1:8" x14ac:dyDescent="0.2">
      <c r="A103" s="2">
        <v>99</v>
      </c>
      <c r="B103" s="7"/>
      <c r="C103" s="7"/>
      <c r="D103" s="4"/>
      <c r="E103" s="4"/>
      <c r="F103" s="4"/>
      <c r="G103" s="5"/>
      <c r="H103" s="8"/>
    </row>
    <row r="104" spans="1:8" x14ac:dyDescent="0.2">
      <c r="A104" s="2">
        <v>100</v>
      </c>
      <c r="B104" s="7"/>
      <c r="C104" s="7"/>
      <c r="D104" s="4"/>
      <c r="E104" s="4"/>
      <c r="F104" s="4"/>
      <c r="G104" s="5"/>
      <c r="H104" s="8"/>
    </row>
    <row r="105" spans="1:8" x14ac:dyDescent="0.2">
      <c r="A105" s="2">
        <v>101</v>
      </c>
      <c r="B105" s="7"/>
      <c r="C105" s="7"/>
      <c r="D105" s="4"/>
      <c r="E105" s="4"/>
      <c r="F105" s="4"/>
      <c r="G105" s="5"/>
      <c r="H105" s="8"/>
    </row>
    <row r="106" spans="1:8" x14ac:dyDescent="0.2">
      <c r="A106" s="2">
        <v>102</v>
      </c>
      <c r="B106" s="7"/>
      <c r="C106" s="7"/>
      <c r="D106" s="4"/>
      <c r="E106" s="4"/>
      <c r="F106" s="4"/>
      <c r="G106" s="5"/>
      <c r="H106" s="8"/>
    </row>
    <row r="107" spans="1:8" x14ac:dyDescent="0.2">
      <c r="A107" s="2">
        <v>103</v>
      </c>
      <c r="B107" s="7"/>
      <c r="C107" s="7"/>
      <c r="D107" s="4"/>
      <c r="E107" s="4"/>
      <c r="F107" s="4"/>
      <c r="G107" s="5"/>
      <c r="H107" s="8"/>
    </row>
    <row r="108" spans="1:8" x14ac:dyDescent="0.2">
      <c r="A108" s="2">
        <v>104</v>
      </c>
      <c r="B108" s="7"/>
      <c r="C108" s="7"/>
      <c r="D108" s="4"/>
      <c r="E108" s="4"/>
      <c r="F108" s="4"/>
      <c r="G108" s="5"/>
      <c r="H108" s="8"/>
    </row>
    <row r="109" spans="1:8" x14ac:dyDescent="0.2">
      <c r="A109" s="2">
        <v>105</v>
      </c>
      <c r="B109" s="7"/>
      <c r="C109" s="7"/>
      <c r="D109" s="4"/>
      <c r="E109" s="4"/>
      <c r="F109" s="4"/>
      <c r="G109" s="5"/>
      <c r="H109" s="8"/>
    </row>
    <row r="110" spans="1:8" x14ac:dyDescent="0.2">
      <c r="A110" s="2">
        <v>106</v>
      </c>
      <c r="B110" s="7"/>
      <c r="C110" s="7"/>
      <c r="D110" s="4"/>
      <c r="E110" s="4"/>
      <c r="F110" s="4"/>
      <c r="G110" s="5"/>
      <c r="H110" s="8"/>
    </row>
    <row r="111" spans="1:8" x14ac:dyDescent="0.2">
      <c r="A111" s="2">
        <v>107</v>
      </c>
      <c r="B111" s="7"/>
      <c r="C111" s="7"/>
      <c r="D111" s="4"/>
      <c r="E111" s="4"/>
      <c r="F111" s="4"/>
      <c r="G111" s="5"/>
      <c r="H111" s="8"/>
    </row>
    <row r="112" spans="1:8" x14ac:dyDescent="0.2">
      <c r="A112" s="2">
        <v>108</v>
      </c>
      <c r="B112" s="7"/>
      <c r="C112" s="7"/>
      <c r="D112" s="4"/>
      <c r="E112" s="4"/>
      <c r="F112" s="4"/>
      <c r="G112" s="5"/>
      <c r="H112" s="8"/>
    </row>
    <row r="113" spans="1:8" x14ac:dyDescent="0.2">
      <c r="A113" s="2">
        <v>109</v>
      </c>
      <c r="B113" s="7"/>
      <c r="C113" s="7"/>
      <c r="D113" s="4"/>
      <c r="E113" s="4"/>
      <c r="F113" s="4"/>
      <c r="G113" s="5"/>
      <c r="H113" s="8"/>
    </row>
    <row r="114" spans="1:8" x14ac:dyDescent="0.2">
      <c r="A114" s="2">
        <v>110</v>
      </c>
      <c r="B114" s="7"/>
      <c r="C114" s="7"/>
      <c r="D114" s="4"/>
      <c r="E114" s="4"/>
      <c r="F114" s="4"/>
      <c r="G114" s="5"/>
      <c r="H114" s="8"/>
    </row>
    <row r="115" spans="1:8" x14ac:dyDescent="0.2">
      <c r="A115" s="2">
        <v>111</v>
      </c>
      <c r="B115" s="7"/>
      <c r="C115" s="7"/>
      <c r="D115" s="4"/>
      <c r="E115" s="4"/>
      <c r="F115" s="4"/>
      <c r="G115" s="5"/>
      <c r="H115" s="8"/>
    </row>
    <row r="116" spans="1:8" x14ac:dyDescent="0.2">
      <c r="A116" s="2">
        <v>112</v>
      </c>
      <c r="B116" s="7"/>
      <c r="C116" s="7"/>
      <c r="D116" s="4"/>
      <c r="E116" s="4"/>
      <c r="F116" s="4"/>
      <c r="G116" s="5"/>
      <c r="H116" s="8"/>
    </row>
    <row r="117" spans="1:8" x14ac:dyDescent="0.2">
      <c r="A117" s="2">
        <v>113</v>
      </c>
      <c r="B117" s="7"/>
      <c r="C117" s="7"/>
      <c r="D117" s="4"/>
      <c r="E117" s="4"/>
      <c r="F117" s="4"/>
      <c r="G117" s="5"/>
      <c r="H117" s="8"/>
    </row>
    <row r="118" spans="1:8" x14ac:dyDescent="0.2">
      <c r="A118" s="2">
        <v>114</v>
      </c>
      <c r="B118" s="7"/>
      <c r="C118" s="7"/>
      <c r="D118" s="4"/>
      <c r="E118" s="4"/>
      <c r="F118" s="4"/>
      <c r="G118" s="5"/>
      <c r="H118" s="8"/>
    </row>
    <row r="119" spans="1:8" x14ac:dyDescent="0.2">
      <c r="A119" s="2">
        <v>115</v>
      </c>
      <c r="B119" s="7"/>
      <c r="C119" s="7"/>
      <c r="D119" s="4"/>
      <c r="E119" s="4"/>
      <c r="F119" s="4"/>
      <c r="G119" s="5"/>
      <c r="H119" s="8"/>
    </row>
    <row r="120" spans="1:8" x14ac:dyDescent="0.2">
      <c r="A120" s="2">
        <v>116</v>
      </c>
      <c r="B120" s="7"/>
      <c r="C120" s="7"/>
      <c r="D120" s="4"/>
      <c r="E120" s="4"/>
      <c r="F120" s="4"/>
      <c r="G120" s="5"/>
      <c r="H120" s="8"/>
    </row>
    <row r="121" spans="1:8" x14ac:dyDescent="0.2">
      <c r="A121" s="2">
        <v>117</v>
      </c>
      <c r="B121" s="7"/>
      <c r="C121" s="7"/>
      <c r="D121" s="4"/>
      <c r="E121" s="4"/>
      <c r="F121" s="4"/>
      <c r="G121" s="5"/>
      <c r="H121" s="8"/>
    </row>
    <row r="122" spans="1:8" x14ac:dyDescent="0.2">
      <c r="A122" s="2">
        <v>118</v>
      </c>
      <c r="B122" s="7"/>
      <c r="C122" s="7"/>
      <c r="D122" s="4"/>
      <c r="E122" s="4"/>
      <c r="F122" s="4"/>
      <c r="G122" s="5"/>
      <c r="H122" s="8"/>
    </row>
    <row r="123" spans="1:8" x14ac:dyDescent="0.2">
      <c r="A123" s="2">
        <v>119</v>
      </c>
      <c r="B123" s="7"/>
      <c r="C123" s="7"/>
      <c r="D123" s="4"/>
      <c r="E123" s="4"/>
      <c r="F123" s="4"/>
      <c r="G123" s="5"/>
      <c r="H123" s="8"/>
    </row>
    <row r="124" spans="1:8" x14ac:dyDescent="0.2">
      <c r="A124" s="2">
        <v>120</v>
      </c>
      <c r="B124" s="7"/>
      <c r="C124" s="7"/>
      <c r="D124" s="4"/>
      <c r="E124" s="4"/>
      <c r="F124" s="4"/>
      <c r="G124" s="5"/>
      <c r="H124" s="8"/>
    </row>
    <row r="125" spans="1:8" x14ac:dyDescent="0.2">
      <c r="A125" s="2">
        <v>121</v>
      </c>
      <c r="B125" s="7"/>
      <c r="C125" s="7"/>
      <c r="D125" s="4"/>
      <c r="E125" s="4"/>
      <c r="F125" s="4"/>
      <c r="G125" s="5"/>
      <c r="H125" s="8"/>
    </row>
    <row r="126" spans="1:8" x14ac:dyDescent="0.2">
      <c r="A126" s="2">
        <v>122</v>
      </c>
      <c r="B126" s="7"/>
      <c r="C126" s="7"/>
      <c r="D126" s="4"/>
      <c r="E126" s="4"/>
      <c r="F126" s="4"/>
      <c r="G126" s="5"/>
      <c r="H126" s="8"/>
    </row>
    <row r="127" spans="1:8" x14ac:dyDescent="0.2">
      <c r="A127" s="2">
        <v>123</v>
      </c>
      <c r="B127" s="7"/>
      <c r="C127" s="7"/>
      <c r="D127" s="4"/>
      <c r="E127" s="4"/>
      <c r="F127" s="4"/>
      <c r="G127" s="5"/>
      <c r="H127" s="8"/>
    </row>
    <row r="128" spans="1:8" x14ac:dyDescent="0.2">
      <c r="A128" s="2">
        <v>124</v>
      </c>
      <c r="B128" s="7"/>
      <c r="C128" s="7"/>
      <c r="D128" s="4"/>
      <c r="E128" s="4"/>
      <c r="F128" s="4"/>
      <c r="G128" s="5"/>
      <c r="H128" s="8"/>
    </row>
    <row r="129" spans="1:8" x14ac:dyDescent="0.2">
      <c r="A129" s="2">
        <v>125</v>
      </c>
      <c r="B129" s="7"/>
      <c r="C129" s="7"/>
      <c r="D129" s="4"/>
      <c r="E129" s="4"/>
      <c r="F129" s="4"/>
      <c r="G129" s="5"/>
      <c r="H129" s="8"/>
    </row>
    <row r="130" spans="1:8" x14ac:dyDescent="0.2">
      <c r="A130" s="2">
        <v>126</v>
      </c>
      <c r="B130" s="7"/>
      <c r="C130" s="7"/>
      <c r="D130" s="4"/>
      <c r="E130" s="4"/>
      <c r="F130" s="4"/>
      <c r="G130" s="5"/>
      <c r="H130" s="8"/>
    </row>
    <row r="131" spans="1:8" x14ac:dyDescent="0.2">
      <c r="A131" s="2">
        <v>127</v>
      </c>
      <c r="B131" s="7"/>
      <c r="C131" s="7"/>
      <c r="D131" s="4"/>
      <c r="E131" s="4"/>
      <c r="F131" s="4"/>
      <c r="G131" s="5"/>
      <c r="H131" s="8"/>
    </row>
    <row r="132" spans="1:8" x14ac:dyDescent="0.2">
      <c r="A132" s="2">
        <v>128</v>
      </c>
      <c r="B132" s="7"/>
      <c r="C132" s="7"/>
      <c r="D132" s="4"/>
      <c r="E132" s="4"/>
      <c r="F132" s="4"/>
      <c r="G132" s="5"/>
      <c r="H132" s="8"/>
    </row>
    <row r="133" spans="1:8" x14ac:dyDescent="0.2">
      <c r="A133" s="2">
        <v>129</v>
      </c>
      <c r="B133" s="7"/>
      <c r="C133" s="7"/>
      <c r="D133" s="4"/>
      <c r="E133" s="4"/>
      <c r="F133" s="4"/>
      <c r="G133" s="5"/>
      <c r="H133" s="8"/>
    </row>
    <row r="134" spans="1:8" x14ac:dyDescent="0.2">
      <c r="A134" s="2">
        <v>130</v>
      </c>
      <c r="B134" s="7"/>
      <c r="C134" s="7"/>
      <c r="D134" s="4"/>
      <c r="E134" s="4"/>
      <c r="F134" s="4"/>
      <c r="G134" s="5"/>
      <c r="H134" s="8"/>
    </row>
    <row r="135" spans="1:8" x14ac:dyDescent="0.2">
      <c r="A135" s="2">
        <v>131</v>
      </c>
      <c r="B135" s="7"/>
      <c r="C135" s="7"/>
      <c r="D135" s="4"/>
      <c r="E135" s="4"/>
      <c r="F135" s="4"/>
      <c r="G135" s="5"/>
      <c r="H135" s="8"/>
    </row>
    <row r="136" spans="1:8" x14ac:dyDescent="0.2">
      <c r="A136" s="2">
        <v>132</v>
      </c>
      <c r="B136" s="7"/>
      <c r="C136" s="7"/>
      <c r="D136" s="4"/>
      <c r="E136" s="4"/>
      <c r="F136" s="4"/>
      <c r="G136" s="5"/>
      <c r="H136" s="8"/>
    </row>
    <row r="137" spans="1:8" x14ac:dyDescent="0.2">
      <c r="A137" s="2">
        <v>133</v>
      </c>
      <c r="B137" s="7"/>
      <c r="C137" s="7"/>
      <c r="D137" s="4"/>
      <c r="E137" s="4"/>
      <c r="F137" s="4"/>
      <c r="G137" s="5"/>
      <c r="H137" s="8"/>
    </row>
    <row r="138" spans="1:8" x14ac:dyDescent="0.2">
      <c r="A138" s="2">
        <v>134</v>
      </c>
      <c r="B138" s="7"/>
      <c r="C138" s="7"/>
      <c r="D138" s="4"/>
      <c r="E138" s="4"/>
      <c r="F138" s="4"/>
      <c r="G138" s="5"/>
      <c r="H138" s="8"/>
    </row>
    <row r="139" spans="1:8" x14ac:dyDescent="0.2">
      <c r="A139" s="2">
        <v>135</v>
      </c>
      <c r="B139" s="7"/>
      <c r="C139" s="7"/>
      <c r="D139" s="4"/>
      <c r="E139" s="4"/>
      <c r="F139" s="4"/>
      <c r="G139" s="5"/>
      <c r="H139" s="8"/>
    </row>
    <row r="140" spans="1:8" x14ac:dyDescent="0.2">
      <c r="A140" s="2">
        <v>136</v>
      </c>
      <c r="B140" s="7"/>
      <c r="C140" s="7"/>
      <c r="D140" s="4"/>
      <c r="E140" s="4"/>
      <c r="F140" s="4"/>
      <c r="G140" s="5"/>
      <c r="H140" s="8"/>
    </row>
  </sheetData>
  <mergeCells count="3">
    <mergeCell ref="A1:H1"/>
    <mergeCell ref="A2:H2"/>
    <mergeCell ref="A3:H3"/>
  </mergeCells>
  <phoneticPr fontId="11" type="noConversion"/>
  <printOptions horizontalCentered="1"/>
  <pageMargins left="0" right="0" top="0.19685039370078741" bottom="0" header="0.11811023622047245" footer="0.11811023622047245"/>
  <pageSetup paperSize="9" scale="9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C0AE-C4CC-4666-988A-534948917EC2}">
  <dimension ref="A1:A11"/>
  <sheetViews>
    <sheetView workbookViewId="0">
      <selection activeCell="F17" sqref="F17"/>
    </sheetView>
  </sheetViews>
  <sheetFormatPr defaultRowHeight="14.25" x14ac:dyDescent="0.2"/>
  <sheetData>
    <row r="1" spans="1:1" x14ac:dyDescent="0.2">
      <c r="A1" t="s">
        <v>61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68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t="s">
        <v>67</v>
      </c>
    </row>
    <row r="9" spans="1:1" x14ac:dyDescent="0.2">
      <c r="A9" t="s">
        <v>69</v>
      </c>
    </row>
    <row r="10" spans="1:1" x14ac:dyDescent="0.2">
      <c r="A10" t="s">
        <v>70</v>
      </c>
    </row>
    <row r="11" spans="1:1" x14ac:dyDescent="0.2">
      <c r="A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930C-9A59-4426-9D42-C1798CBE0819}">
  <dimension ref="A1:P160"/>
  <sheetViews>
    <sheetView view="pageBreakPreview" zoomScale="40" zoomScaleNormal="55" zoomScaleSheetLayoutView="40" workbookViewId="0">
      <selection activeCell="Y29" sqref="Y29"/>
    </sheetView>
  </sheetViews>
  <sheetFormatPr defaultRowHeight="27" x14ac:dyDescent="0.35"/>
  <cols>
    <col min="1" max="1" width="19.125" style="10" bestFit="1" customWidth="1"/>
    <col min="2" max="2" width="14.625" style="10" hidden="1" customWidth="1"/>
    <col min="3" max="3" width="27" style="10" customWidth="1"/>
    <col min="4" max="7" width="9" style="10"/>
    <col min="8" max="8" width="19.125" style="10" bestFit="1" customWidth="1"/>
    <col min="9" max="9" width="14.625" style="10" hidden="1" customWidth="1"/>
    <col min="10" max="10" width="27" style="10" customWidth="1"/>
    <col min="11" max="13" width="9" style="10"/>
    <col min="14" max="16384" width="9" style="9"/>
  </cols>
  <sheetData>
    <row r="1" spans="1:16" s="14" customFormat="1" ht="35.1" customHeight="1" x14ac:dyDescent="0.2">
      <c r="A1" s="88" t="s">
        <v>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6" s="14" customFormat="1" ht="39.950000000000003" customHeight="1" x14ac:dyDescent="0.2">
      <c r="A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6" s="14" customFormat="1" ht="39.950000000000003" customHeight="1" x14ac:dyDescent="0.2">
      <c r="A3" s="87" t="str">
        <f>รายละเอียด!$B$2</f>
        <v>ตุมปังเกมส์ ครั้งที่ 41 ประจำปี 2568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6" s="14" customFormat="1" ht="35.1" customHeight="1" x14ac:dyDescent="0.2">
      <c r="A4" s="15" t="str">
        <f>"ประเภท" &amp;" "&amp; รายละเอียด!$B$6</f>
        <v>ประเภท คู่ชาย</v>
      </c>
      <c r="B4" s="15"/>
      <c r="C4" s="18" t="s">
        <v>9</v>
      </c>
      <c r="D4" s="15" t="s">
        <v>10</v>
      </c>
      <c r="E4" s="15" t="s">
        <v>114</v>
      </c>
      <c r="F4" s="15"/>
      <c r="G4" s="15"/>
      <c r="H4" s="15" t="str">
        <f>"ประเภท" &amp;" "&amp; รายละเอียด!$B$6</f>
        <v>ประเภท คู่ชาย</v>
      </c>
      <c r="I4" s="15"/>
      <c r="J4" s="15" t="s">
        <v>9</v>
      </c>
      <c r="K4" s="15" t="s">
        <v>10</v>
      </c>
      <c r="L4" s="15" t="s">
        <v>118</v>
      </c>
      <c r="M4" s="15"/>
    </row>
    <row r="5" spans="1:16" s="14" customFormat="1" ht="35.1" customHeight="1" x14ac:dyDescent="0.2">
      <c r="A5" s="86" t="s">
        <v>11</v>
      </c>
      <c r="B5" s="86" t="s">
        <v>12</v>
      </c>
      <c r="C5" s="86" t="s">
        <v>1</v>
      </c>
      <c r="D5" s="86" t="s">
        <v>13</v>
      </c>
      <c r="E5" s="86"/>
      <c r="F5" s="86"/>
      <c r="G5" s="15"/>
      <c r="H5" s="86" t="s">
        <v>11</v>
      </c>
      <c r="I5" s="86" t="s">
        <v>12</v>
      </c>
      <c r="J5" s="86" t="s">
        <v>1</v>
      </c>
      <c r="K5" s="86" t="s">
        <v>13</v>
      </c>
      <c r="L5" s="86"/>
      <c r="M5" s="86"/>
    </row>
    <row r="6" spans="1:16" s="14" customFormat="1" ht="35.1" customHeight="1" x14ac:dyDescent="0.2">
      <c r="A6" s="86"/>
      <c r="B6" s="86"/>
      <c r="C6" s="86"/>
      <c r="D6" s="11">
        <v>1</v>
      </c>
      <c r="E6" s="11">
        <v>2</v>
      </c>
      <c r="F6" s="11">
        <v>3</v>
      </c>
      <c r="G6" s="15"/>
      <c r="H6" s="86"/>
      <c r="I6" s="86"/>
      <c r="J6" s="86"/>
      <c r="K6" s="11">
        <v>1</v>
      </c>
      <c r="L6" s="11">
        <v>2</v>
      </c>
      <c r="M6" s="11">
        <v>3</v>
      </c>
      <c r="P6" s="14" t="s">
        <v>72</v>
      </c>
    </row>
    <row r="7" spans="1:16" s="14" customFormat="1" ht="35.1" customHeight="1" x14ac:dyDescent="0.2">
      <c r="A7" s="16"/>
      <c r="B7" s="12"/>
      <c r="C7" s="12" t="str" cm="1">
        <f t="array" ref="C7:C10">_xlfn._xlws.FILTER(ผลประกบคู่!$A$2:$AF$5,ผลประกบคู่!$A$1:$AF$1=ผลการประกบคู่!E4)</f>
        <v>มทร.อ.-2</v>
      </c>
      <c r="D7" s="12"/>
      <c r="E7" s="12"/>
      <c r="F7" s="12"/>
      <c r="G7" s="15"/>
      <c r="H7" s="16"/>
      <c r="I7" s="12"/>
      <c r="J7" s="12" t="str" cm="1">
        <f t="array" ref="J7:J10">_xlfn._xlws.FILTER(ผลประกบคู่!$A$2:$AF$5,ผลประกบคู่!$A$1:$AF$1=ผลการประกบคู่!L4)</f>
        <v>มรภน.-1</v>
      </c>
      <c r="K7" s="12"/>
      <c r="L7" s="12"/>
      <c r="M7" s="12"/>
    </row>
    <row r="8" spans="1:16" s="14" customFormat="1" ht="35.1" customHeight="1" x14ac:dyDescent="0.2">
      <c r="A8" s="17"/>
      <c r="B8" s="12"/>
      <c r="C8" s="12" t="str">
        <v>มรส.-2</v>
      </c>
      <c r="D8" s="12"/>
      <c r="E8" s="12"/>
      <c r="F8" s="12"/>
      <c r="G8" s="15"/>
      <c r="H8" s="17"/>
      <c r="I8" s="12"/>
      <c r="J8" s="12" t="str">
        <v>มร.มจ.-2</v>
      </c>
      <c r="K8" s="12"/>
      <c r="L8" s="12"/>
      <c r="M8" s="12"/>
    </row>
    <row r="9" spans="1:16" s="14" customFormat="1" ht="35.1" customHeight="1" x14ac:dyDescent="0.2">
      <c r="A9" s="16"/>
      <c r="B9" s="12"/>
      <c r="C9" s="12" t="str">
        <v>มจร.-1</v>
      </c>
      <c r="D9" s="12"/>
      <c r="E9" s="12"/>
      <c r="F9" s="12"/>
      <c r="G9" s="15"/>
      <c r="H9" s="16"/>
      <c r="I9" s="12"/>
      <c r="J9" s="12" t="str">
        <v>มมจ.-2</v>
      </c>
      <c r="K9" s="12"/>
      <c r="L9" s="12"/>
      <c r="M9" s="12"/>
    </row>
    <row r="10" spans="1:16" s="14" customFormat="1" ht="35.1" customHeight="1" x14ac:dyDescent="0.2">
      <c r="A10" s="17"/>
      <c r="B10" s="12"/>
      <c r="C10" s="12" t="str">
        <v>X</v>
      </c>
      <c r="D10" s="12"/>
      <c r="E10" s="12"/>
      <c r="F10" s="12"/>
      <c r="G10" s="15"/>
      <c r="H10" s="17"/>
      <c r="I10" s="12"/>
      <c r="J10" s="12" t="str">
        <v>X</v>
      </c>
      <c r="K10" s="12"/>
      <c r="L10" s="12"/>
      <c r="M10" s="12"/>
    </row>
    <row r="11" spans="1:16" ht="35.1" customHeight="1" x14ac:dyDescent="0.35">
      <c r="A11" s="13" t="s">
        <v>57</v>
      </c>
      <c r="B11" s="13"/>
      <c r="C11" s="13"/>
      <c r="D11" s="69"/>
      <c r="E11" s="13"/>
      <c r="F11" s="13"/>
      <c r="G11" s="13"/>
      <c r="H11" s="13" t="s">
        <v>57</v>
      </c>
      <c r="I11" s="13"/>
      <c r="J11" s="13"/>
      <c r="K11" s="69"/>
      <c r="L11" s="13"/>
      <c r="M11" s="13"/>
    </row>
    <row r="12" spans="1:16" s="14" customFormat="1" ht="20.100000000000001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6" s="14" customFormat="1" ht="35.1" customHeight="1" x14ac:dyDescent="0.2">
      <c r="A13" s="15" t="str">
        <f>"ประเภท" &amp;" "&amp; รายละเอียด!$B$6</f>
        <v>ประเภท คู่ชาย</v>
      </c>
      <c r="B13" s="15"/>
      <c r="C13" s="15" t="s">
        <v>9</v>
      </c>
      <c r="D13" s="15" t="s">
        <v>10</v>
      </c>
      <c r="E13" s="15" t="s">
        <v>122</v>
      </c>
      <c r="F13" s="15"/>
      <c r="G13" s="15"/>
      <c r="H13" s="15" t="str">
        <f>"ประเภท" &amp;" "&amp; รายละเอียด!$B$6</f>
        <v>ประเภท คู่ชาย</v>
      </c>
      <c r="I13" s="15"/>
      <c r="J13" s="15" t="s">
        <v>9</v>
      </c>
      <c r="K13" s="15" t="s">
        <v>10</v>
      </c>
      <c r="L13" s="15" t="s">
        <v>126</v>
      </c>
      <c r="M13" s="15"/>
    </row>
    <row r="14" spans="1:16" s="14" customFormat="1" ht="35.1" customHeight="1" x14ac:dyDescent="0.2">
      <c r="A14" s="86" t="s">
        <v>11</v>
      </c>
      <c r="B14" s="86" t="s">
        <v>12</v>
      </c>
      <c r="C14" s="86" t="s">
        <v>1</v>
      </c>
      <c r="D14" s="86" t="s">
        <v>13</v>
      </c>
      <c r="E14" s="86"/>
      <c r="F14" s="86"/>
      <c r="G14" s="15"/>
      <c r="H14" s="86" t="s">
        <v>11</v>
      </c>
      <c r="I14" s="86" t="s">
        <v>12</v>
      </c>
      <c r="J14" s="86" t="s">
        <v>1</v>
      </c>
      <c r="K14" s="86" t="s">
        <v>13</v>
      </c>
      <c r="L14" s="86"/>
      <c r="M14" s="86"/>
    </row>
    <row r="15" spans="1:16" s="14" customFormat="1" ht="35.1" customHeight="1" x14ac:dyDescent="0.2">
      <c r="A15" s="86"/>
      <c r="B15" s="86"/>
      <c r="C15" s="86"/>
      <c r="D15" s="11">
        <v>1</v>
      </c>
      <c r="E15" s="11">
        <v>2</v>
      </c>
      <c r="F15" s="11">
        <v>3</v>
      </c>
      <c r="G15" s="15"/>
      <c r="H15" s="86"/>
      <c r="I15" s="86"/>
      <c r="J15" s="86"/>
      <c r="K15" s="11">
        <v>1</v>
      </c>
      <c r="L15" s="11">
        <v>2</v>
      </c>
      <c r="M15" s="11">
        <v>3</v>
      </c>
    </row>
    <row r="16" spans="1:16" s="14" customFormat="1" ht="35.1" customHeight="1" x14ac:dyDescent="0.2">
      <c r="A16" s="16"/>
      <c r="B16" s="12"/>
      <c r="C16" s="12" t="str" cm="1">
        <f t="array" ref="C16:C19">_xlfn._xlws.FILTER(ผลประกบคู่!$A$2:$AF$5,ผลประกบคู่!$A$1:$AF$1=ผลการประกบคู่!E13)</f>
        <v>มบ.-2</v>
      </c>
      <c r="D16" s="12"/>
      <c r="E16" s="12"/>
      <c r="F16" s="12"/>
      <c r="G16" s="15"/>
      <c r="H16" s="16"/>
      <c r="I16" s="12"/>
      <c r="J16" s="12" t="str" cm="1">
        <f t="array" ref="J16:J19">_xlfn._xlws.FILTER(ผลประกบคู่!$A$2:$AF$5,ผลประกบคู่!$A$1:$AF$1=ผลการประกบคู่!L13)</f>
        <v>มมส.-2</v>
      </c>
      <c r="K16" s="12"/>
      <c r="L16" s="12"/>
      <c r="M16" s="12"/>
    </row>
    <row r="17" spans="1:16" s="14" customFormat="1" ht="35.1" customHeight="1" x14ac:dyDescent="0.2">
      <c r="A17" s="17"/>
      <c r="B17" s="12"/>
      <c r="C17" s="12" t="str">
        <v>มร.-1</v>
      </c>
      <c r="D17" s="12"/>
      <c r="E17" s="12"/>
      <c r="F17" s="12"/>
      <c r="G17" s="15"/>
      <c r="H17" s="17"/>
      <c r="I17" s="12"/>
      <c r="J17" s="12" t="str">
        <v>มรภ.นศ.-1</v>
      </c>
      <c r="K17" s="12"/>
      <c r="L17" s="12"/>
      <c r="M17" s="12"/>
    </row>
    <row r="18" spans="1:16" s="14" customFormat="1" ht="35.1" customHeight="1" x14ac:dyDescent="0.2">
      <c r="A18" s="16"/>
      <c r="B18" s="12"/>
      <c r="C18" s="12" t="str">
        <v>มพ.-2</v>
      </c>
      <c r="D18" s="12"/>
      <c r="E18" s="12"/>
      <c r="F18" s="12"/>
      <c r="G18" s="15"/>
      <c r="H18" s="16"/>
      <c r="I18" s="12"/>
      <c r="J18" s="12" t="str">
        <v>มกส.-2</v>
      </c>
      <c r="K18" s="12"/>
      <c r="L18" s="12"/>
      <c r="M18" s="12"/>
    </row>
    <row r="19" spans="1:16" s="14" customFormat="1" ht="35.1" customHeight="1" x14ac:dyDescent="0.2">
      <c r="A19" s="17"/>
      <c r="B19" s="12"/>
      <c r="C19" s="12" t="str">
        <v>X</v>
      </c>
      <c r="D19" s="12"/>
      <c r="E19" s="12"/>
      <c r="F19" s="12"/>
      <c r="G19" s="15"/>
      <c r="H19" s="17"/>
      <c r="I19" s="12"/>
      <c r="J19" s="12" t="str">
        <v>X</v>
      </c>
      <c r="K19" s="12"/>
      <c r="L19" s="12"/>
      <c r="M19" s="12"/>
    </row>
    <row r="20" spans="1:16" ht="35.1" customHeight="1" x14ac:dyDescent="0.35">
      <c r="A20" s="13" t="s">
        <v>57</v>
      </c>
      <c r="B20" s="13"/>
      <c r="C20" s="13"/>
      <c r="D20" s="69"/>
      <c r="E20" s="13"/>
      <c r="F20" s="13"/>
      <c r="G20" s="13"/>
      <c r="H20" s="13" t="s">
        <v>57</v>
      </c>
      <c r="I20" s="13"/>
      <c r="J20" s="13"/>
      <c r="K20" s="69"/>
      <c r="L20" s="13"/>
      <c r="M20" s="13"/>
    </row>
    <row r="21" spans="1:16" s="14" customFormat="1" ht="35.1" customHeight="1" x14ac:dyDescent="0.2">
      <c r="A21" s="88" t="s">
        <v>8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</row>
    <row r="22" spans="1:16" s="14" customFormat="1" ht="39.950000000000003" customHeight="1" x14ac:dyDescent="0.2">
      <c r="A2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</row>
    <row r="23" spans="1:16" s="14" customFormat="1" ht="39.950000000000003" customHeight="1" x14ac:dyDescent="0.2">
      <c r="A23" s="87" t="str">
        <f>รายละเอียด!$B$2</f>
        <v>ตุมปังเกมส์ ครั้งที่ 41 ประจำปี 2568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6" s="14" customFormat="1" ht="35.1" customHeight="1" x14ac:dyDescent="0.2">
      <c r="A24" s="15" t="str">
        <f>"ประเภท" &amp;" "&amp; รายละเอียด!$B$6</f>
        <v>ประเภท คู่ชาย</v>
      </c>
      <c r="B24" s="15"/>
      <c r="C24" s="18" t="s">
        <v>9</v>
      </c>
      <c r="D24" s="15" t="s">
        <v>10</v>
      </c>
      <c r="E24" s="15" t="s">
        <v>130</v>
      </c>
      <c r="F24" s="15"/>
      <c r="G24" s="15"/>
      <c r="H24" s="15" t="str">
        <f>"ประเภท" &amp;" "&amp; รายละเอียด!$B$6</f>
        <v>ประเภท คู่ชาย</v>
      </c>
      <c r="I24" s="15"/>
      <c r="J24" s="15" t="s">
        <v>9</v>
      </c>
      <c r="K24" s="15" t="s">
        <v>10</v>
      </c>
      <c r="L24" s="15" t="s">
        <v>134</v>
      </c>
      <c r="M24" s="15"/>
    </row>
    <row r="25" spans="1:16" s="14" customFormat="1" ht="35.1" customHeight="1" x14ac:dyDescent="0.2">
      <c r="A25" s="86" t="s">
        <v>11</v>
      </c>
      <c r="B25" s="86" t="s">
        <v>12</v>
      </c>
      <c r="C25" s="86" t="s">
        <v>1</v>
      </c>
      <c r="D25" s="86" t="s">
        <v>13</v>
      </c>
      <c r="E25" s="86"/>
      <c r="F25" s="86"/>
      <c r="G25" s="15"/>
      <c r="H25" s="86" t="s">
        <v>11</v>
      </c>
      <c r="I25" s="86" t="s">
        <v>12</v>
      </c>
      <c r="J25" s="86" t="s">
        <v>1</v>
      </c>
      <c r="K25" s="86" t="s">
        <v>13</v>
      </c>
      <c r="L25" s="86"/>
      <c r="M25" s="86"/>
    </row>
    <row r="26" spans="1:16" s="14" customFormat="1" ht="35.1" customHeight="1" x14ac:dyDescent="0.2">
      <c r="A26" s="86"/>
      <c r="B26" s="86"/>
      <c r="C26" s="86"/>
      <c r="D26" s="11">
        <v>1</v>
      </c>
      <c r="E26" s="11">
        <v>2</v>
      </c>
      <c r="F26" s="11">
        <v>3</v>
      </c>
      <c r="G26" s="15"/>
      <c r="H26" s="86"/>
      <c r="I26" s="86"/>
      <c r="J26" s="86"/>
      <c r="K26" s="11">
        <v>1</v>
      </c>
      <c r="L26" s="11">
        <v>2</v>
      </c>
      <c r="M26" s="11">
        <v>3</v>
      </c>
      <c r="P26" s="14" t="s">
        <v>72</v>
      </c>
    </row>
    <row r="27" spans="1:16" s="14" customFormat="1" ht="35.1" customHeight="1" x14ac:dyDescent="0.2">
      <c r="A27" s="16"/>
      <c r="B27" s="12"/>
      <c r="C27" s="12" t="str" cm="1">
        <f t="array" ref="C27:C30">_xlfn._xlws.FILTER(ผลประกบคู่!$A$2:$AF$5,ผลประกบคู่!$A$1:$AF$1=ผลการประกบคู่!E24)</f>
        <v>มฟน.-2</v>
      </c>
      <c r="D27" s="12"/>
      <c r="E27" s="12"/>
      <c r="F27" s="12"/>
      <c r="G27" s="15"/>
      <c r="H27" s="16"/>
      <c r="I27" s="12"/>
      <c r="J27" s="12" t="str" cm="1">
        <f t="array" ref="J27:J30">_xlfn._xlws.FILTER(ผลประกบคู่!$A$2:$AF$5,ผลประกบคู่!$A$1:$AF$1=ผลการประกบคู่!L24)</f>
        <v>มทร.พ.-2</v>
      </c>
      <c r="K27" s="12"/>
      <c r="L27" s="12"/>
      <c r="M27" s="12"/>
    </row>
    <row r="28" spans="1:16" s="14" customFormat="1" ht="35.1" customHeight="1" x14ac:dyDescent="0.2">
      <c r="A28" s="17"/>
      <c r="B28" s="12"/>
      <c r="C28" s="12" t="str">
        <v>มรภ.-2</v>
      </c>
      <c r="D28" s="12"/>
      <c r="E28" s="12"/>
      <c r="F28" s="12"/>
      <c r="G28" s="15"/>
      <c r="H28" s="17"/>
      <c r="I28" s="12"/>
      <c r="J28" s="12" t="str">
        <v>ม.อบ.-1</v>
      </c>
      <c r="K28" s="12"/>
      <c r="L28" s="12"/>
      <c r="M28" s="12"/>
    </row>
    <row r="29" spans="1:16" s="14" customFormat="1" ht="35.1" customHeight="1" x14ac:dyDescent="0.2">
      <c r="A29" s="16"/>
      <c r="B29" s="12"/>
      <c r="C29" s="12" t="str">
        <v>มรภ.สร.-2</v>
      </c>
      <c r="D29" s="12"/>
      <c r="E29" s="12"/>
      <c r="F29" s="12"/>
      <c r="G29" s="15"/>
      <c r="H29" s="16"/>
      <c r="I29" s="12"/>
      <c r="J29" s="12" t="str">
        <v>CRA-1</v>
      </c>
      <c r="K29" s="12"/>
      <c r="L29" s="12"/>
      <c r="M29" s="12"/>
    </row>
    <row r="30" spans="1:16" s="14" customFormat="1" ht="35.1" customHeight="1" x14ac:dyDescent="0.2">
      <c r="A30" s="17"/>
      <c r="B30" s="12"/>
      <c r="C30" s="12" t="str">
        <v>X</v>
      </c>
      <c r="D30" s="12"/>
      <c r="E30" s="12"/>
      <c r="F30" s="12"/>
      <c r="G30" s="15"/>
      <c r="H30" s="17"/>
      <c r="I30" s="12"/>
      <c r="J30" s="12" t="str">
        <v>X</v>
      </c>
      <c r="K30" s="12"/>
      <c r="L30" s="12"/>
      <c r="M30" s="12"/>
    </row>
    <row r="31" spans="1:16" ht="35.1" customHeight="1" x14ac:dyDescent="0.35">
      <c r="A31" s="13" t="s">
        <v>57</v>
      </c>
      <c r="B31" s="13"/>
      <c r="C31" s="13"/>
      <c r="D31" s="69"/>
      <c r="E31" s="13"/>
      <c r="F31" s="13"/>
      <c r="G31" s="13"/>
      <c r="H31" s="13" t="s">
        <v>57</v>
      </c>
      <c r="I31" s="13"/>
      <c r="J31" s="13"/>
      <c r="K31" s="69"/>
      <c r="L31" s="13"/>
      <c r="M31" s="13"/>
    </row>
    <row r="32" spans="1:16" s="14" customFormat="1" ht="20.100000000000001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6" s="14" customFormat="1" ht="35.1" customHeight="1" x14ac:dyDescent="0.2">
      <c r="A33" s="15" t="str">
        <f>"ประเภท" &amp;" "&amp; รายละเอียด!$B$6</f>
        <v>ประเภท คู่ชาย</v>
      </c>
      <c r="B33" s="15"/>
      <c r="C33" s="15" t="s">
        <v>9</v>
      </c>
      <c r="D33" s="15" t="s">
        <v>10</v>
      </c>
      <c r="E33" s="15" t="s">
        <v>138</v>
      </c>
      <c r="F33" s="15"/>
      <c r="G33" s="15"/>
      <c r="H33" s="15" t="str">
        <f>"ประเภท" &amp;" "&amp; รายละเอียด!$B$6</f>
        <v>ประเภท คู่ชาย</v>
      </c>
      <c r="I33" s="15"/>
      <c r="J33" s="15" t="s">
        <v>9</v>
      </c>
      <c r="K33" s="15" t="s">
        <v>10</v>
      </c>
      <c r="L33" s="15" t="s">
        <v>143</v>
      </c>
      <c r="M33" s="15"/>
    </row>
    <row r="34" spans="1:16" s="14" customFormat="1" ht="35.1" customHeight="1" x14ac:dyDescent="0.2">
      <c r="A34" s="86" t="s">
        <v>11</v>
      </c>
      <c r="B34" s="86" t="s">
        <v>12</v>
      </c>
      <c r="C34" s="86" t="s">
        <v>1</v>
      </c>
      <c r="D34" s="86" t="s">
        <v>13</v>
      </c>
      <c r="E34" s="86"/>
      <c r="F34" s="86"/>
      <c r="G34" s="15"/>
      <c r="H34" s="86" t="s">
        <v>11</v>
      </c>
      <c r="I34" s="86" t="s">
        <v>12</v>
      </c>
      <c r="J34" s="86" t="s">
        <v>1</v>
      </c>
      <c r="K34" s="86" t="s">
        <v>13</v>
      </c>
      <c r="L34" s="86"/>
      <c r="M34" s="86"/>
    </row>
    <row r="35" spans="1:16" s="14" customFormat="1" ht="35.1" customHeight="1" x14ac:dyDescent="0.2">
      <c r="A35" s="86"/>
      <c r="B35" s="86"/>
      <c r="C35" s="86"/>
      <c r="D35" s="11">
        <v>1</v>
      </c>
      <c r="E35" s="11">
        <v>2</v>
      </c>
      <c r="F35" s="11">
        <v>3</v>
      </c>
      <c r="G35" s="15"/>
      <c r="H35" s="86"/>
      <c r="I35" s="86"/>
      <c r="J35" s="86"/>
      <c r="K35" s="11">
        <v>1</v>
      </c>
      <c r="L35" s="11">
        <v>2</v>
      </c>
      <c r="M35" s="11">
        <v>3</v>
      </c>
    </row>
    <row r="36" spans="1:16" s="14" customFormat="1" ht="35.1" customHeight="1" x14ac:dyDescent="0.2">
      <c r="A36" s="16"/>
      <c r="B36" s="12"/>
      <c r="C36" s="12" t="str" cm="1">
        <f t="array" ref="C36:C39">_xlfn._xlws.FILTER(ผลประกบคู่!$A$2:$AF$5,ผลประกบคู่!$A$1:$AF$1=ผลการประกบคู่!E33)</f>
        <v>มศก.-2</v>
      </c>
      <c r="D36" s="12"/>
      <c r="E36" s="12"/>
      <c r="F36" s="12"/>
      <c r="G36" s="15"/>
      <c r="H36" s="16"/>
      <c r="I36" s="12"/>
      <c r="J36" s="12" t="str" cm="1">
        <f t="array" ref="J36:J39">_xlfn._xlws.FILTER(ผลประกบคู่!$A$2:$AF$5,ผลประกบคู่!$A$1:$AF$1=ผลการประกบคู่!L33)</f>
        <v>มธ.-2</v>
      </c>
      <c r="K36" s="12"/>
      <c r="L36" s="12"/>
      <c r="M36" s="12"/>
    </row>
    <row r="37" spans="1:16" s="14" customFormat="1" ht="35.1" customHeight="1" x14ac:dyDescent="0.2">
      <c r="A37" s="17"/>
      <c r="B37" s="12"/>
      <c r="C37" s="12" t="str">
        <v>มจพ.-2</v>
      </c>
      <c r="D37" s="12"/>
      <c r="E37" s="12"/>
      <c r="F37" s="12"/>
      <c r="G37" s="15"/>
      <c r="H37" s="17"/>
      <c r="I37" s="12"/>
      <c r="J37" s="12" t="str">
        <v>มศว.-1</v>
      </c>
      <c r="K37" s="12"/>
      <c r="L37" s="12"/>
      <c r="M37" s="12"/>
    </row>
    <row r="38" spans="1:16" s="14" customFormat="1" ht="35.1" customHeight="1" x14ac:dyDescent="0.2">
      <c r="A38" s="16"/>
      <c r="B38" s="12"/>
      <c r="C38" s="12" t="str">
        <v>มนร.-2</v>
      </c>
      <c r="D38" s="12"/>
      <c r="E38" s="12"/>
      <c r="F38" s="12"/>
      <c r="G38" s="15"/>
      <c r="H38" s="16"/>
      <c r="I38" s="12"/>
      <c r="J38" s="12" t="str">
        <v>มน.-1</v>
      </c>
      <c r="K38" s="12"/>
      <c r="L38" s="12"/>
      <c r="M38" s="12"/>
    </row>
    <row r="39" spans="1:16" s="14" customFormat="1" ht="35.1" customHeight="1" x14ac:dyDescent="0.2">
      <c r="A39" s="17"/>
      <c r="B39" s="12"/>
      <c r="C39" s="12" t="str">
        <v>มทร.ธ.-1</v>
      </c>
      <c r="D39" s="12"/>
      <c r="E39" s="12"/>
      <c r="F39" s="12"/>
      <c r="G39" s="15"/>
      <c r="H39" s="17"/>
      <c r="I39" s="12"/>
      <c r="J39" s="12" t="str">
        <v>X</v>
      </c>
      <c r="K39" s="12"/>
      <c r="L39" s="12"/>
      <c r="M39" s="12"/>
    </row>
    <row r="40" spans="1:16" ht="35.1" customHeight="1" x14ac:dyDescent="0.35">
      <c r="A40" s="13" t="s">
        <v>57</v>
      </c>
      <c r="B40" s="13"/>
      <c r="C40" s="13"/>
      <c r="D40" s="69"/>
      <c r="E40" s="13"/>
      <c r="F40" s="13"/>
      <c r="G40" s="13"/>
      <c r="H40" s="13" t="s">
        <v>57</v>
      </c>
      <c r="I40" s="13"/>
      <c r="J40" s="13"/>
      <c r="K40" s="69"/>
      <c r="L40" s="13"/>
      <c r="M40" s="13"/>
    </row>
    <row r="41" spans="1:16" s="14" customFormat="1" ht="35.1" customHeight="1" x14ac:dyDescent="0.2">
      <c r="A41" s="88" t="s">
        <v>8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</row>
    <row r="42" spans="1:16" s="14" customFormat="1" ht="39.950000000000003" customHeight="1" x14ac:dyDescent="0.2">
      <c r="A4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</row>
    <row r="43" spans="1:16" s="14" customFormat="1" ht="39.950000000000003" customHeight="1" x14ac:dyDescent="0.2">
      <c r="A43" s="87" t="str">
        <f>รายละเอียด!$B$2</f>
        <v>ตุมปังเกมส์ ครั้งที่ 41 ประจำปี 2568</v>
      </c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</row>
    <row r="44" spans="1:16" s="14" customFormat="1" ht="35.1" customHeight="1" x14ac:dyDescent="0.2">
      <c r="A44" s="15" t="str">
        <f>"ประเภท" &amp;" "&amp; รายละเอียด!$B$6</f>
        <v>ประเภท คู่ชาย</v>
      </c>
      <c r="B44" s="15"/>
      <c r="C44" s="18" t="s">
        <v>9</v>
      </c>
      <c r="D44" s="15" t="s">
        <v>10</v>
      </c>
      <c r="E44" s="15" t="s">
        <v>147</v>
      </c>
      <c r="F44" s="15"/>
      <c r="G44" s="15"/>
      <c r="H44" s="15" t="str">
        <f>"ประเภท" &amp;" "&amp; รายละเอียด!$B$6</f>
        <v>ประเภท คู่ชาย</v>
      </c>
      <c r="I44" s="15"/>
      <c r="J44" s="15" t="s">
        <v>9</v>
      </c>
      <c r="K44" s="15" t="s">
        <v>10</v>
      </c>
      <c r="L44" s="15" t="s">
        <v>151</v>
      </c>
      <c r="M44" s="15"/>
    </row>
    <row r="45" spans="1:16" s="14" customFormat="1" ht="35.1" customHeight="1" x14ac:dyDescent="0.2">
      <c r="A45" s="86" t="s">
        <v>11</v>
      </c>
      <c r="B45" s="86" t="s">
        <v>12</v>
      </c>
      <c r="C45" s="86" t="s">
        <v>1</v>
      </c>
      <c r="D45" s="86" t="s">
        <v>13</v>
      </c>
      <c r="E45" s="86"/>
      <c r="F45" s="86"/>
      <c r="G45" s="15"/>
      <c r="H45" s="86" t="s">
        <v>11</v>
      </c>
      <c r="I45" s="86" t="s">
        <v>12</v>
      </c>
      <c r="J45" s="86" t="s">
        <v>1</v>
      </c>
      <c r="K45" s="86" t="s">
        <v>13</v>
      </c>
      <c r="L45" s="86"/>
      <c r="M45" s="86"/>
    </row>
    <row r="46" spans="1:16" s="14" customFormat="1" ht="35.1" customHeight="1" x14ac:dyDescent="0.2">
      <c r="A46" s="86"/>
      <c r="B46" s="86"/>
      <c r="C46" s="86"/>
      <c r="D46" s="11">
        <v>1</v>
      </c>
      <c r="E46" s="11">
        <v>2</v>
      </c>
      <c r="F46" s="11">
        <v>3</v>
      </c>
      <c r="G46" s="15"/>
      <c r="H46" s="86"/>
      <c r="I46" s="86"/>
      <c r="J46" s="86"/>
      <c r="K46" s="11">
        <v>1</v>
      </c>
      <c r="L46" s="11">
        <v>2</v>
      </c>
      <c r="M46" s="11">
        <v>3</v>
      </c>
      <c r="P46" s="14" t="s">
        <v>72</v>
      </c>
    </row>
    <row r="47" spans="1:16" s="14" customFormat="1" ht="35.1" customHeight="1" x14ac:dyDescent="0.2">
      <c r="A47" s="16"/>
      <c r="B47" s="12"/>
      <c r="C47" s="12" t="str" cm="1">
        <f t="array" ref="C47:C50">_xlfn._xlws.FILTER(ผลประกบคู่!$A$2:$AF$5,ผลประกบคู่!$A$1:$AF$1=ผลการประกบคู่!E44)</f>
        <v>มธ.-1</v>
      </c>
      <c r="D47" s="12"/>
      <c r="E47" s="12"/>
      <c r="F47" s="12"/>
      <c r="G47" s="15"/>
      <c r="H47" s="16"/>
      <c r="I47" s="12"/>
      <c r="J47" s="12" t="str" cm="1">
        <f t="array" ref="J47:J50">_xlfn._xlws.FILTER(ผลประกบคู่!$A$2:$AF$5,ผลประกบคู่!$A$1:$AF$1=ผลการประกบคู่!L44)</f>
        <v>มบส-2</v>
      </c>
      <c r="K47" s="12"/>
      <c r="L47" s="12"/>
      <c r="M47" s="12"/>
    </row>
    <row r="48" spans="1:16" s="14" customFormat="1" ht="35.1" customHeight="1" x14ac:dyDescent="0.2">
      <c r="A48" s="17"/>
      <c r="B48" s="12"/>
      <c r="C48" s="12" t="str">
        <v>มน.-2</v>
      </c>
      <c r="D48" s="12"/>
      <c r="E48" s="12"/>
      <c r="F48" s="12"/>
      <c r="G48" s="15"/>
      <c r="H48" s="17"/>
      <c r="I48" s="12"/>
      <c r="J48" s="12" t="str">
        <v>มสธ.-1</v>
      </c>
      <c r="K48" s="12"/>
      <c r="L48" s="12"/>
      <c r="M48" s="12"/>
    </row>
    <row r="49" spans="1:13" s="14" customFormat="1" ht="35.1" customHeight="1" x14ac:dyDescent="0.2">
      <c r="A49" s="16"/>
      <c r="B49" s="12"/>
      <c r="C49" s="12" t="str">
        <v>มศว.-2</v>
      </c>
      <c r="D49" s="12"/>
      <c r="E49" s="12"/>
      <c r="F49" s="12"/>
      <c r="G49" s="15"/>
      <c r="H49" s="16"/>
      <c r="I49" s="12"/>
      <c r="J49" s="12" t="str">
        <v>มฟล.-2</v>
      </c>
      <c r="K49" s="12"/>
      <c r="L49" s="12"/>
      <c r="M49" s="12"/>
    </row>
    <row r="50" spans="1:13" s="14" customFormat="1" ht="35.1" customHeight="1" x14ac:dyDescent="0.2">
      <c r="A50" s="17"/>
      <c r="B50" s="12"/>
      <c r="C50" s="12" t="str">
        <v>X</v>
      </c>
      <c r="D50" s="12"/>
      <c r="E50" s="12"/>
      <c r="F50" s="12"/>
      <c r="G50" s="15"/>
      <c r="H50" s="17"/>
      <c r="I50" s="12"/>
      <c r="J50" s="12" t="str">
        <v>X</v>
      </c>
      <c r="K50" s="12"/>
      <c r="L50" s="12"/>
      <c r="M50" s="12"/>
    </row>
    <row r="51" spans="1:13" ht="35.1" customHeight="1" x14ac:dyDescent="0.35">
      <c r="A51" s="13" t="s">
        <v>57</v>
      </c>
      <c r="B51" s="13"/>
      <c r="C51" s="13"/>
      <c r="D51" s="69"/>
      <c r="E51" s="13"/>
      <c r="F51" s="13"/>
      <c r="G51" s="13"/>
      <c r="H51" s="13" t="s">
        <v>57</v>
      </c>
      <c r="I51" s="13"/>
      <c r="J51" s="13"/>
      <c r="K51" s="69"/>
      <c r="L51" s="13"/>
      <c r="M51" s="13"/>
    </row>
    <row r="52" spans="1:13" s="14" customFormat="1" ht="20.100000000000001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s="14" customFormat="1" ht="35.1" customHeight="1" x14ac:dyDescent="0.2">
      <c r="A53" s="15" t="str">
        <f>"ประเภท" &amp;" "&amp; รายละเอียด!$B$6</f>
        <v>ประเภท คู่ชาย</v>
      </c>
      <c r="B53" s="15"/>
      <c r="C53" s="15" t="s">
        <v>9</v>
      </c>
      <c r="D53" s="15" t="s">
        <v>10</v>
      </c>
      <c r="E53" s="15" t="s">
        <v>155</v>
      </c>
      <c r="F53" s="15"/>
      <c r="G53" s="15"/>
      <c r="H53" s="15" t="str">
        <f>"ประเภท" &amp;" "&amp; รายละเอียด!$B$6</f>
        <v>ประเภท คู่ชาย</v>
      </c>
      <c r="I53" s="15"/>
      <c r="J53" s="15" t="s">
        <v>9</v>
      </c>
      <c r="K53" s="15" t="s">
        <v>10</v>
      </c>
      <c r="L53" s="15" t="s">
        <v>159</v>
      </c>
      <c r="M53" s="15"/>
    </row>
    <row r="54" spans="1:13" s="14" customFormat="1" ht="35.1" customHeight="1" x14ac:dyDescent="0.2">
      <c r="A54" s="86" t="s">
        <v>11</v>
      </c>
      <c r="B54" s="86" t="s">
        <v>12</v>
      </c>
      <c r="C54" s="86" t="s">
        <v>1</v>
      </c>
      <c r="D54" s="86" t="s">
        <v>13</v>
      </c>
      <c r="E54" s="86"/>
      <c r="F54" s="86"/>
      <c r="G54" s="15"/>
      <c r="H54" s="86" t="s">
        <v>11</v>
      </c>
      <c r="I54" s="86" t="s">
        <v>12</v>
      </c>
      <c r="J54" s="86" t="s">
        <v>1</v>
      </c>
      <c r="K54" s="86" t="s">
        <v>13</v>
      </c>
      <c r="L54" s="86"/>
      <c r="M54" s="86"/>
    </row>
    <row r="55" spans="1:13" s="14" customFormat="1" ht="35.1" customHeight="1" x14ac:dyDescent="0.2">
      <c r="A55" s="86"/>
      <c r="B55" s="86"/>
      <c r="C55" s="86"/>
      <c r="D55" s="11">
        <v>1</v>
      </c>
      <c r="E55" s="11">
        <v>2</v>
      </c>
      <c r="F55" s="11">
        <v>3</v>
      </c>
      <c r="G55" s="15"/>
      <c r="H55" s="86"/>
      <c r="I55" s="86"/>
      <c r="J55" s="86"/>
      <c r="K55" s="11">
        <v>1</v>
      </c>
      <c r="L55" s="11">
        <v>2</v>
      </c>
      <c r="M55" s="11">
        <v>3</v>
      </c>
    </row>
    <row r="56" spans="1:13" s="14" customFormat="1" ht="35.1" customHeight="1" x14ac:dyDescent="0.2">
      <c r="A56" s="16"/>
      <c r="B56" s="12"/>
      <c r="C56" s="12" t="str" cm="1">
        <f t="array" ref="C56:C59">_xlfn._xlws.FILTER(ผลประกบคู่!$A$2:$AF$5,ผลประกบคู่!$A$1:$AF$1=ผลการประกบคู่!E53)</f>
        <v>มบ.-1</v>
      </c>
      <c r="D56" s="12"/>
      <c r="E56" s="12"/>
      <c r="F56" s="12"/>
      <c r="G56" s="15"/>
      <c r="H56" s="16"/>
      <c r="I56" s="12"/>
      <c r="J56" s="12" t="str" cm="1">
        <f t="array" ref="J56:J59">_xlfn._xlws.FILTER(ผลประกบคู่!$A$2:$AF$5,ผลประกบคู่!$A$1:$AF$1=ผลการประกบคู่!L53)</f>
        <v>มรภ.นศ.-2</v>
      </c>
      <c r="K56" s="12"/>
      <c r="L56" s="12"/>
      <c r="M56" s="12"/>
    </row>
    <row r="57" spans="1:13" s="14" customFormat="1" ht="35.1" customHeight="1" x14ac:dyDescent="0.2">
      <c r="A57" s="17"/>
      <c r="B57" s="12"/>
      <c r="C57" s="12" t="str">
        <v>มร.-2</v>
      </c>
      <c r="D57" s="12"/>
      <c r="E57" s="12"/>
      <c r="F57" s="12"/>
      <c r="G57" s="15"/>
      <c r="H57" s="17"/>
      <c r="I57" s="12"/>
      <c r="J57" s="12" t="str">
        <v>มกส.-1</v>
      </c>
      <c r="K57" s="12"/>
      <c r="L57" s="12"/>
      <c r="M57" s="12"/>
    </row>
    <row r="58" spans="1:13" s="14" customFormat="1" ht="35.1" customHeight="1" x14ac:dyDescent="0.2">
      <c r="A58" s="16"/>
      <c r="B58" s="12"/>
      <c r="C58" s="12" t="str">
        <v>มพ.-1</v>
      </c>
      <c r="D58" s="12"/>
      <c r="E58" s="12"/>
      <c r="F58" s="12"/>
      <c r="G58" s="15"/>
      <c r="H58" s="16"/>
      <c r="I58" s="12"/>
      <c r="J58" s="12" t="str">
        <v>มมส.-1</v>
      </c>
      <c r="K58" s="12"/>
      <c r="L58" s="12"/>
      <c r="M58" s="12"/>
    </row>
    <row r="59" spans="1:13" s="14" customFormat="1" ht="35.1" customHeight="1" x14ac:dyDescent="0.2">
      <c r="A59" s="17"/>
      <c r="B59" s="12"/>
      <c r="C59" s="12" t="str">
        <v>X</v>
      </c>
      <c r="D59" s="12"/>
      <c r="E59" s="12"/>
      <c r="F59" s="12"/>
      <c r="G59" s="15"/>
      <c r="H59" s="17"/>
      <c r="I59" s="12"/>
      <c r="J59" s="12" t="str">
        <v>X</v>
      </c>
      <c r="K59" s="12"/>
      <c r="L59" s="12"/>
      <c r="M59" s="12"/>
    </row>
    <row r="60" spans="1:13" ht="35.1" customHeight="1" x14ac:dyDescent="0.35">
      <c r="A60" s="13" t="s">
        <v>57</v>
      </c>
      <c r="B60" s="13"/>
      <c r="C60" s="13"/>
      <c r="D60" s="69"/>
      <c r="E60" s="13"/>
      <c r="F60" s="13"/>
      <c r="G60" s="13"/>
      <c r="H60" s="13" t="s">
        <v>57</v>
      </c>
      <c r="I60" s="13"/>
      <c r="J60" s="13"/>
      <c r="K60" s="69"/>
      <c r="L60" s="13"/>
      <c r="M60" s="13"/>
    </row>
    <row r="61" spans="1:13" s="14" customFormat="1" ht="35.1" customHeight="1" x14ac:dyDescent="0.2">
      <c r="A61" s="88" t="s">
        <v>8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</row>
    <row r="62" spans="1:13" s="14" customFormat="1" ht="39.950000000000003" customHeight="1" x14ac:dyDescent="0.2">
      <c r="A6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</row>
    <row r="63" spans="1:13" s="14" customFormat="1" ht="39.950000000000003" customHeight="1" x14ac:dyDescent="0.2">
      <c r="A63" s="87" t="str">
        <f>รายละเอียด!$B$2</f>
        <v>ตุมปังเกมส์ ครั้งที่ 41 ประจำปี 2568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</row>
    <row r="64" spans="1:13" s="14" customFormat="1" ht="35.1" customHeight="1" x14ac:dyDescent="0.2">
      <c r="A64" s="15" t="str">
        <f>"ประเภท" &amp;" "&amp; รายละเอียด!$B$6</f>
        <v>ประเภท คู่ชาย</v>
      </c>
      <c r="B64" s="15"/>
      <c r="C64" s="18" t="s">
        <v>9</v>
      </c>
      <c r="D64" s="15" t="s">
        <v>10</v>
      </c>
      <c r="E64" s="15" t="s">
        <v>163</v>
      </c>
      <c r="F64" s="15"/>
      <c r="G64" s="15"/>
      <c r="H64" s="15" t="str">
        <f>"ประเภท" &amp;" "&amp; รายละเอียด!$B$6</f>
        <v>ประเภท คู่ชาย</v>
      </c>
      <c r="I64" s="15"/>
      <c r="J64" s="15" t="s">
        <v>9</v>
      </c>
      <c r="K64" s="15" t="s">
        <v>10</v>
      </c>
      <c r="L64" s="15" t="s">
        <v>167</v>
      </c>
      <c r="M64" s="15"/>
    </row>
    <row r="65" spans="1:16" s="14" customFormat="1" ht="35.1" customHeight="1" x14ac:dyDescent="0.2">
      <c r="A65" s="86" t="s">
        <v>11</v>
      </c>
      <c r="B65" s="86" t="s">
        <v>12</v>
      </c>
      <c r="C65" s="86" t="s">
        <v>1</v>
      </c>
      <c r="D65" s="86" t="s">
        <v>13</v>
      </c>
      <c r="E65" s="86"/>
      <c r="F65" s="86"/>
      <c r="G65" s="15"/>
      <c r="H65" s="86" t="s">
        <v>11</v>
      </c>
      <c r="I65" s="86" t="s">
        <v>12</v>
      </c>
      <c r="J65" s="86" t="s">
        <v>1</v>
      </c>
      <c r="K65" s="86" t="s">
        <v>13</v>
      </c>
      <c r="L65" s="86"/>
      <c r="M65" s="86"/>
    </row>
    <row r="66" spans="1:16" s="14" customFormat="1" ht="35.1" customHeight="1" x14ac:dyDescent="0.2">
      <c r="A66" s="86"/>
      <c r="B66" s="86"/>
      <c r="C66" s="86"/>
      <c r="D66" s="11">
        <v>1</v>
      </c>
      <c r="E66" s="11">
        <v>2</v>
      </c>
      <c r="F66" s="11">
        <v>3</v>
      </c>
      <c r="G66" s="15"/>
      <c r="H66" s="86"/>
      <c r="I66" s="86"/>
      <c r="J66" s="86"/>
      <c r="K66" s="11">
        <v>1</v>
      </c>
      <c r="L66" s="11">
        <v>2</v>
      </c>
      <c r="M66" s="11">
        <v>3</v>
      </c>
      <c r="P66" s="14" t="s">
        <v>72</v>
      </c>
    </row>
    <row r="67" spans="1:16" s="14" customFormat="1" ht="35.1" customHeight="1" x14ac:dyDescent="0.2">
      <c r="A67" s="16"/>
      <c r="B67" s="12"/>
      <c r="C67" s="12" t="str" cm="1">
        <f t="array" ref="C67:C70">_xlfn._xlws.FILTER(ผลประกบคู่!$A$2:$AF$5,ผลประกบคู่!$A$1:$AF$1=ผลการประกบคู่!E64)</f>
        <v>มรภ.สร.-1</v>
      </c>
      <c r="D67" s="12"/>
      <c r="E67" s="12"/>
      <c r="F67" s="12"/>
      <c r="G67" s="15"/>
      <c r="H67" s="16"/>
      <c r="I67" s="12"/>
      <c r="J67" s="12" t="str" cm="1">
        <f t="array" ref="J67:J70">_xlfn._xlws.FILTER(ผลประกบคู่!$A$2:$AF$5,ผลประกบคู่!$A$1:$AF$1=ผลการประกบคู่!L64)</f>
        <v>มทร.ก.-2</v>
      </c>
      <c r="K67" s="12"/>
      <c r="L67" s="12"/>
      <c r="M67" s="12"/>
    </row>
    <row r="68" spans="1:16" s="14" customFormat="1" ht="35.1" customHeight="1" x14ac:dyDescent="0.2">
      <c r="A68" s="17"/>
      <c r="B68" s="12"/>
      <c r="C68" s="12" t="str">
        <v>มฟน.-1</v>
      </c>
      <c r="D68" s="12"/>
      <c r="E68" s="12"/>
      <c r="F68" s="12"/>
      <c r="G68" s="15"/>
      <c r="H68" s="17"/>
      <c r="I68" s="12"/>
      <c r="J68" s="12" t="str">
        <v>มร.อย.-2</v>
      </c>
      <c r="K68" s="12"/>
      <c r="L68" s="12"/>
      <c r="M68" s="12"/>
    </row>
    <row r="69" spans="1:16" s="14" customFormat="1" ht="35.1" customHeight="1" x14ac:dyDescent="0.2">
      <c r="A69" s="16"/>
      <c r="B69" s="12"/>
      <c r="C69" s="12" t="str">
        <v>มรภ.-1</v>
      </c>
      <c r="D69" s="12"/>
      <c r="E69" s="12"/>
      <c r="F69" s="12"/>
      <c r="G69" s="15"/>
      <c r="H69" s="16"/>
      <c r="I69" s="12"/>
      <c r="J69" s="12" t="str">
        <v>มข.-1</v>
      </c>
      <c r="K69" s="12"/>
      <c r="L69" s="12"/>
      <c r="M69" s="12"/>
    </row>
    <row r="70" spans="1:16" s="14" customFormat="1" ht="35.1" customHeight="1" x14ac:dyDescent="0.2">
      <c r="A70" s="17"/>
      <c r="B70" s="12"/>
      <c r="C70" s="12" t="str">
        <v>X</v>
      </c>
      <c r="D70" s="12"/>
      <c r="E70" s="12"/>
      <c r="F70" s="12"/>
      <c r="G70" s="15"/>
      <c r="H70" s="17"/>
      <c r="I70" s="12"/>
      <c r="J70" s="12" t="str">
        <v>มวล.-2</v>
      </c>
      <c r="K70" s="12"/>
      <c r="L70" s="12"/>
      <c r="M70" s="12"/>
    </row>
    <row r="71" spans="1:16" ht="35.1" customHeight="1" x14ac:dyDescent="0.35">
      <c r="A71" s="13" t="s">
        <v>57</v>
      </c>
      <c r="B71" s="13"/>
      <c r="C71" s="13"/>
      <c r="D71" s="69"/>
      <c r="E71" s="13"/>
      <c r="F71" s="13"/>
      <c r="G71" s="13"/>
      <c r="H71" s="13" t="s">
        <v>57</v>
      </c>
      <c r="I71" s="13"/>
      <c r="J71" s="13"/>
      <c r="K71" s="69"/>
      <c r="L71" s="13"/>
      <c r="M71" s="13"/>
    </row>
    <row r="72" spans="1:16" s="14" customFormat="1" ht="20.100000000000001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6" s="14" customFormat="1" ht="35.1" customHeight="1" x14ac:dyDescent="0.2">
      <c r="A73" s="15" t="str">
        <f>"ประเภท" &amp;" "&amp; รายละเอียด!$B$6</f>
        <v>ประเภท คู่ชาย</v>
      </c>
      <c r="B73" s="15"/>
      <c r="C73" s="15" t="s">
        <v>9</v>
      </c>
      <c r="D73" s="15" t="s">
        <v>10</v>
      </c>
      <c r="E73" s="15" t="s">
        <v>172</v>
      </c>
      <c r="F73" s="15"/>
      <c r="G73" s="15"/>
      <c r="H73" s="15" t="str">
        <f>"ประเภท" &amp;" "&amp; รายละเอียด!$B$6</f>
        <v>ประเภท คู่ชาย</v>
      </c>
      <c r="I73" s="15"/>
      <c r="J73" s="15" t="s">
        <v>9</v>
      </c>
      <c r="K73" s="15" t="s">
        <v>10</v>
      </c>
      <c r="L73" s="15" t="s">
        <v>176</v>
      </c>
      <c r="M73" s="15"/>
    </row>
    <row r="74" spans="1:16" s="14" customFormat="1" ht="35.1" customHeight="1" x14ac:dyDescent="0.2">
      <c r="A74" s="86" t="s">
        <v>11</v>
      </c>
      <c r="B74" s="86" t="s">
        <v>12</v>
      </c>
      <c r="C74" s="86" t="s">
        <v>1</v>
      </c>
      <c r="D74" s="86" t="s">
        <v>13</v>
      </c>
      <c r="E74" s="86"/>
      <c r="F74" s="86"/>
      <c r="G74" s="15"/>
      <c r="H74" s="86" t="s">
        <v>11</v>
      </c>
      <c r="I74" s="86" t="s">
        <v>12</v>
      </c>
      <c r="J74" s="86" t="s">
        <v>1</v>
      </c>
      <c r="K74" s="86" t="s">
        <v>13</v>
      </c>
      <c r="L74" s="86"/>
      <c r="M74" s="86"/>
    </row>
    <row r="75" spans="1:16" s="14" customFormat="1" ht="35.1" customHeight="1" x14ac:dyDescent="0.2">
      <c r="A75" s="86"/>
      <c r="B75" s="86"/>
      <c r="C75" s="86"/>
      <c r="D75" s="11">
        <v>1</v>
      </c>
      <c r="E75" s="11">
        <v>2</v>
      </c>
      <c r="F75" s="11">
        <v>3</v>
      </c>
      <c r="G75" s="15"/>
      <c r="H75" s="86"/>
      <c r="I75" s="86"/>
      <c r="J75" s="86"/>
      <c r="K75" s="11">
        <v>1</v>
      </c>
      <c r="L75" s="11">
        <v>2</v>
      </c>
      <c r="M75" s="11">
        <v>3</v>
      </c>
    </row>
    <row r="76" spans="1:16" s="14" customFormat="1" ht="35.1" customHeight="1" x14ac:dyDescent="0.2">
      <c r="A76" s="16"/>
      <c r="B76" s="12"/>
      <c r="C76" s="12" t="str" cm="1">
        <f t="array" ref="C76:C79">_xlfn._xlws.FILTER(ผลประกบคู่!$A$2:$AF$5,ผลประกบคู่!$A$1:$AF$1=ผลการประกบคู่!E73)</f>
        <v>สจล.-1</v>
      </c>
      <c r="D76" s="12"/>
      <c r="E76" s="12"/>
      <c r="F76" s="12"/>
      <c r="G76" s="15"/>
      <c r="H76" s="16"/>
      <c r="I76" s="12"/>
      <c r="J76" s="12" t="str" cm="1">
        <f t="array" ref="J76:J79">_xlfn._xlws.FILTER(ผลประกบคู่!$A$2:$AF$5,ผลประกบคู่!$A$1:$AF$1=ผลการประกบคู่!L73)</f>
        <v>มจพ.-1</v>
      </c>
      <c r="K76" s="12"/>
      <c r="L76" s="12"/>
      <c r="M76" s="12"/>
    </row>
    <row r="77" spans="1:16" s="14" customFormat="1" ht="35.1" customHeight="1" x14ac:dyDescent="0.2">
      <c r="A77" s="17"/>
      <c r="B77" s="12"/>
      <c r="C77" s="12" t="str">
        <v>สพบ.-2</v>
      </c>
      <c r="D77" s="12"/>
      <c r="E77" s="12"/>
      <c r="F77" s="12"/>
      <c r="G77" s="15"/>
      <c r="H77" s="17"/>
      <c r="I77" s="12"/>
      <c r="J77" s="12" t="str">
        <v>มนร.-1</v>
      </c>
      <c r="K77" s="12"/>
      <c r="L77" s="12"/>
      <c r="M77" s="12"/>
    </row>
    <row r="78" spans="1:16" s="14" customFormat="1" ht="35.1" customHeight="1" x14ac:dyDescent="0.2">
      <c r="A78" s="16"/>
      <c r="B78" s="12"/>
      <c r="C78" s="12" t="str">
        <v>อว.-1</v>
      </c>
      <c r="D78" s="12"/>
      <c r="E78" s="12"/>
      <c r="F78" s="12"/>
      <c r="G78" s="15"/>
      <c r="H78" s="16"/>
      <c r="I78" s="12"/>
      <c r="J78" s="12" t="str">
        <v>มทร.ธ.-2</v>
      </c>
      <c r="K78" s="12"/>
      <c r="L78" s="12"/>
      <c r="M78" s="12"/>
    </row>
    <row r="79" spans="1:16" s="14" customFormat="1" ht="35.1" customHeight="1" x14ac:dyDescent="0.2">
      <c r="A79" s="17"/>
      <c r="B79" s="12"/>
      <c r="C79" s="12" t="str">
        <v>X</v>
      </c>
      <c r="D79" s="12"/>
      <c r="E79" s="12"/>
      <c r="F79" s="12"/>
      <c r="G79" s="15"/>
      <c r="H79" s="17"/>
      <c r="I79" s="12"/>
      <c r="J79" s="12" t="str">
        <v>มศก.-1</v>
      </c>
      <c r="K79" s="12"/>
      <c r="L79" s="12"/>
      <c r="M79" s="12"/>
    </row>
    <row r="80" spans="1:16" ht="35.1" customHeight="1" x14ac:dyDescent="0.35">
      <c r="A80" s="13" t="s">
        <v>57</v>
      </c>
      <c r="B80" s="13"/>
      <c r="C80" s="13"/>
      <c r="D80" s="69"/>
      <c r="E80" s="13"/>
      <c r="F80" s="13"/>
      <c r="G80" s="13"/>
      <c r="H80" s="13" t="s">
        <v>57</v>
      </c>
      <c r="I80" s="13"/>
      <c r="J80" s="13"/>
      <c r="K80" s="69"/>
      <c r="L80" s="13"/>
      <c r="M80" s="13"/>
    </row>
    <row r="81" spans="1:16" s="14" customFormat="1" ht="35.1" customHeight="1" x14ac:dyDescent="0.2">
      <c r="A81" s="88" t="s">
        <v>8</v>
      </c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</row>
    <row r="82" spans="1:16" s="14" customFormat="1" ht="39.950000000000003" customHeight="1" x14ac:dyDescent="0.2">
      <c r="A8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</row>
    <row r="83" spans="1:16" s="14" customFormat="1" ht="39.950000000000003" customHeight="1" x14ac:dyDescent="0.2">
      <c r="A83" s="87" t="str">
        <f>รายละเอียด!$B$2</f>
        <v>ตุมปังเกมส์ ครั้งที่ 41 ประจำปี 2568</v>
      </c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</row>
    <row r="84" spans="1:16" s="14" customFormat="1" ht="35.1" customHeight="1" x14ac:dyDescent="0.2">
      <c r="A84" s="15" t="str">
        <f>"ประเภท" &amp;" "&amp; รายละเอียด!$B$6</f>
        <v>ประเภท คู่ชาย</v>
      </c>
      <c r="B84" s="15"/>
      <c r="C84" s="18" t="s">
        <v>9</v>
      </c>
      <c r="D84" s="15" t="s">
        <v>10</v>
      </c>
      <c r="E84" s="15" t="s">
        <v>181</v>
      </c>
      <c r="F84" s="15"/>
      <c r="G84" s="15"/>
      <c r="H84" s="15" t="str">
        <f>"ประเภท" &amp;" "&amp; รายละเอียด!$B$6</f>
        <v>ประเภท คู่ชาย</v>
      </c>
      <c r="I84" s="15"/>
      <c r="J84" s="15" t="s">
        <v>9</v>
      </c>
      <c r="K84" s="15" t="s">
        <v>10</v>
      </c>
      <c r="L84" s="15" t="s">
        <v>185</v>
      </c>
      <c r="M84" s="15"/>
    </row>
    <row r="85" spans="1:16" s="14" customFormat="1" ht="35.1" customHeight="1" x14ac:dyDescent="0.2">
      <c r="A85" s="86" t="s">
        <v>11</v>
      </c>
      <c r="B85" s="86" t="s">
        <v>12</v>
      </c>
      <c r="C85" s="86" t="s">
        <v>1</v>
      </c>
      <c r="D85" s="86" t="s">
        <v>13</v>
      </c>
      <c r="E85" s="86"/>
      <c r="F85" s="86"/>
      <c r="G85" s="15"/>
      <c r="H85" s="86" t="s">
        <v>11</v>
      </c>
      <c r="I85" s="86" t="s">
        <v>12</v>
      </c>
      <c r="J85" s="86" t="s">
        <v>1</v>
      </c>
      <c r="K85" s="86" t="s">
        <v>13</v>
      </c>
      <c r="L85" s="86"/>
      <c r="M85" s="86"/>
    </row>
    <row r="86" spans="1:16" s="14" customFormat="1" ht="35.1" customHeight="1" x14ac:dyDescent="0.2">
      <c r="A86" s="86"/>
      <c r="B86" s="86"/>
      <c r="C86" s="86"/>
      <c r="D86" s="11">
        <v>1</v>
      </c>
      <c r="E86" s="11">
        <v>2</v>
      </c>
      <c r="F86" s="11">
        <v>3</v>
      </c>
      <c r="G86" s="15"/>
      <c r="H86" s="86"/>
      <c r="I86" s="86"/>
      <c r="J86" s="86"/>
      <c r="K86" s="11">
        <v>1</v>
      </c>
      <c r="L86" s="11">
        <v>2</v>
      </c>
      <c r="M86" s="11">
        <v>3</v>
      </c>
      <c r="P86" s="14" t="s">
        <v>72</v>
      </c>
    </row>
    <row r="87" spans="1:16" s="14" customFormat="1" ht="35.1" customHeight="1" x14ac:dyDescent="0.2">
      <c r="A87" s="16"/>
      <c r="B87" s="12"/>
      <c r="C87" s="12" t="str" cm="1">
        <f t="array" ref="C87:C90">_xlfn._xlws.FILTER(ผลประกบคู่!$A$2:$AF$5,ผลประกบคู่!$A$1:$AF$1=ผลการประกบคู่!E84)</f>
        <v>มจร.-2</v>
      </c>
      <c r="D87" s="12"/>
      <c r="E87" s="12"/>
      <c r="F87" s="12"/>
      <c r="G87" s="15"/>
      <c r="H87" s="16"/>
      <c r="I87" s="12"/>
      <c r="J87" s="12" t="str" cm="1">
        <f t="array" ref="J87:J90">_xlfn._xlws.FILTER(ผลประกบคู่!$A$2:$AF$5,ผลประกบคู่!$A$1:$AF$1=ผลการประกบคู่!L84)</f>
        <v>สจล.-2</v>
      </c>
      <c r="K87" s="12"/>
      <c r="L87" s="12"/>
      <c r="M87" s="12"/>
    </row>
    <row r="88" spans="1:16" s="14" customFormat="1" ht="35.1" customHeight="1" x14ac:dyDescent="0.2">
      <c r="A88" s="17"/>
      <c r="B88" s="12"/>
      <c r="C88" s="12" t="str">
        <v>มทร.อ.-1</v>
      </c>
      <c r="D88" s="12"/>
      <c r="E88" s="12"/>
      <c r="F88" s="12"/>
      <c r="G88" s="15"/>
      <c r="H88" s="17"/>
      <c r="I88" s="12"/>
      <c r="J88" s="12" t="str">
        <v>สพบ.-1</v>
      </c>
      <c r="K88" s="12"/>
      <c r="L88" s="12"/>
      <c r="M88" s="12"/>
    </row>
    <row r="89" spans="1:16" s="14" customFormat="1" ht="35.1" customHeight="1" x14ac:dyDescent="0.2">
      <c r="A89" s="16"/>
      <c r="B89" s="12"/>
      <c r="C89" s="12" t="str">
        <v>มรส.-1</v>
      </c>
      <c r="D89" s="12"/>
      <c r="E89" s="12"/>
      <c r="F89" s="12"/>
      <c r="G89" s="15"/>
      <c r="H89" s="16"/>
      <c r="I89" s="12"/>
      <c r="J89" s="12" t="str">
        <v>อว.-2</v>
      </c>
      <c r="K89" s="12"/>
      <c r="L89" s="12"/>
      <c r="M89" s="12"/>
    </row>
    <row r="90" spans="1:16" s="14" customFormat="1" ht="35.1" customHeight="1" x14ac:dyDescent="0.2">
      <c r="A90" s="17"/>
      <c r="B90" s="12"/>
      <c r="C90" s="12" t="str">
        <v>X</v>
      </c>
      <c r="D90" s="12"/>
      <c r="E90" s="12"/>
      <c r="F90" s="12"/>
      <c r="G90" s="15"/>
      <c r="H90" s="17"/>
      <c r="I90" s="12"/>
      <c r="J90" s="12" t="str">
        <v>X</v>
      </c>
      <c r="K90" s="12"/>
      <c r="L90" s="12"/>
      <c r="M90" s="12"/>
    </row>
    <row r="91" spans="1:16" ht="35.1" customHeight="1" x14ac:dyDescent="0.35">
      <c r="A91" s="13" t="s">
        <v>57</v>
      </c>
      <c r="B91" s="13"/>
      <c r="C91" s="13"/>
      <c r="D91" s="69"/>
      <c r="E91" s="13"/>
      <c r="F91" s="13"/>
      <c r="G91" s="13"/>
      <c r="H91" s="13" t="s">
        <v>57</v>
      </c>
      <c r="I91" s="13"/>
      <c r="J91" s="13"/>
      <c r="K91" s="69"/>
      <c r="L91" s="13"/>
      <c r="M91" s="13"/>
    </row>
    <row r="92" spans="1:16" s="14" customFormat="1" ht="20.100000000000001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6" s="14" customFormat="1" ht="35.1" customHeight="1" x14ac:dyDescent="0.2">
      <c r="A93" s="15" t="str">
        <f>"ประเภท" &amp;" "&amp; รายละเอียด!$B$6</f>
        <v>ประเภท คู่ชาย</v>
      </c>
      <c r="B93" s="15"/>
      <c r="C93" s="15" t="s">
        <v>9</v>
      </c>
      <c r="D93" s="15" t="s">
        <v>10</v>
      </c>
      <c r="E93" s="15" t="s">
        <v>189</v>
      </c>
      <c r="F93" s="15"/>
      <c r="G93" s="15"/>
      <c r="H93" s="15" t="str">
        <f>"ประเภท" &amp;" "&amp; รายละเอียด!$B$6</f>
        <v>ประเภท คู่ชาย</v>
      </c>
      <c r="I93" s="15"/>
      <c r="J93" s="15" t="s">
        <v>9</v>
      </c>
      <c r="K93" s="15" t="s">
        <v>10</v>
      </c>
      <c r="L93" s="15" t="s">
        <v>193</v>
      </c>
      <c r="M93" s="15"/>
    </row>
    <row r="94" spans="1:16" s="14" customFormat="1" ht="35.1" customHeight="1" x14ac:dyDescent="0.2">
      <c r="A94" s="86" t="s">
        <v>11</v>
      </c>
      <c r="B94" s="86" t="s">
        <v>12</v>
      </c>
      <c r="C94" s="86" t="s">
        <v>1</v>
      </c>
      <c r="D94" s="86" t="s">
        <v>13</v>
      </c>
      <c r="E94" s="86"/>
      <c r="F94" s="86"/>
      <c r="G94" s="15"/>
      <c r="H94" s="86" t="s">
        <v>11</v>
      </c>
      <c r="I94" s="86" t="s">
        <v>12</v>
      </c>
      <c r="J94" s="86" t="s">
        <v>1</v>
      </c>
      <c r="K94" s="86" t="s">
        <v>13</v>
      </c>
      <c r="L94" s="86"/>
      <c r="M94" s="86"/>
    </row>
    <row r="95" spans="1:16" s="14" customFormat="1" ht="35.1" customHeight="1" x14ac:dyDescent="0.2">
      <c r="A95" s="86"/>
      <c r="B95" s="86"/>
      <c r="C95" s="86"/>
      <c r="D95" s="11">
        <v>1</v>
      </c>
      <c r="E95" s="11">
        <v>2</v>
      </c>
      <c r="F95" s="11">
        <v>3</v>
      </c>
      <c r="G95" s="15"/>
      <c r="H95" s="86"/>
      <c r="I95" s="86"/>
      <c r="J95" s="86"/>
      <c r="K95" s="11">
        <v>1</v>
      </c>
      <c r="L95" s="11">
        <v>2</v>
      </c>
      <c r="M95" s="11">
        <v>3</v>
      </c>
    </row>
    <row r="96" spans="1:16" s="14" customFormat="1" ht="35.1" customHeight="1" x14ac:dyDescent="0.2">
      <c r="A96" s="16"/>
      <c r="B96" s="12"/>
      <c r="C96" s="12" t="str" cm="1">
        <f t="array" ref="C96:C99">_xlfn._xlws.FILTER(ผลประกบคู่!$A$2:$AF$5,ผลประกบคู่!$A$1:$AF$1=ผลการประกบคู่!E93)</f>
        <v>มทร.ศ.-2</v>
      </c>
      <c r="D96" s="12"/>
      <c r="E96" s="12"/>
      <c r="F96" s="12"/>
      <c r="G96" s="15"/>
      <c r="H96" s="16"/>
      <c r="I96" s="12"/>
      <c r="J96" s="12" t="str" cm="1">
        <f t="array" ref="J96:J99">_xlfn._xlws.FILTER(ผลประกบคู่!$A$2:$AF$5,ผลประกบคู่!$A$1:$AF$1=ผลการประกบคู่!L93)</f>
        <v>มร.พน-1</v>
      </c>
      <c r="K96" s="12"/>
      <c r="L96" s="12"/>
      <c r="M96" s="12"/>
    </row>
    <row r="97" spans="1:16" s="14" customFormat="1" ht="35.1" customHeight="1" x14ac:dyDescent="0.2">
      <c r="A97" s="17"/>
      <c r="B97" s="12"/>
      <c r="C97" s="12" t="str">
        <v>มรภ.พบ-2</v>
      </c>
      <c r="D97" s="12"/>
      <c r="E97" s="12"/>
      <c r="F97" s="12"/>
      <c r="G97" s="15"/>
      <c r="H97" s="17"/>
      <c r="I97" s="12"/>
      <c r="J97" s="12" t="str">
        <v>มอ.-1</v>
      </c>
      <c r="K97" s="12"/>
      <c r="L97" s="12"/>
      <c r="M97" s="12"/>
    </row>
    <row r="98" spans="1:16" s="14" customFormat="1" ht="35.1" customHeight="1" x14ac:dyDescent="0.2">
      <c r="A98" s="16"/>
      <c r="B98" s="12"/>
      <c r="C98" s="12" t="str">
        <v>มรว.-2</v>
      </c>
      <c r="D98" s="12"/>
      <c r="E98" s="12"/>
      <c r="F98" s="12"/>
      <c r="G98" s="15"/>
      <c r="H98" s="16"/>
      <c r="I98" s="12"/>
      <c r="J98" s="12" t="str">
        <v>มก.-1</v>
      </c>
      <c r="K98" s="12"/>
      <c r="L98" s="12"/>
      <c r="M98" s="12"/>
    </row>
    <row r="99" spans="1:16" s="14" customFormat="1" ht="35.1" customHeight="1" x14ac:dyDescent="0.2">
      <c r="A99" s="17"/>
      <c r="B99" s="12"/>
      <c r="C99" s="12" t="str">
        <v>X</v>
      </c>
      <c r="D99" s="12"/>
      <c r="E99" s="12"/>
      <c r="F99" s="12"/>
      <c r="G99" s="15"/>
      <c r="H99" s="17"/>
      <c r="I99" s="12"/>
      <c r="J99" s="12" t="str">
        <v>X</v>
      </c>
      <c r="K99" s="12"/>
      <c r="L99" s="12"/>
      <c r="M99" s="12"/>
    </row>
    <row r="100" spans="1:16" ht="35.1" customHeight="1" x14ac:dyDescent="0.35">
      <c r="A100" s="13" t="s">
        <v>57</v>
      </c>
      <c r="B100" s="13"/>
      <c r="C100" s="13"/>
      <c r="D100" s="69"/>
      <c r="E100" s="13"/>
      <c r="F100" s="13"/>
      <c r="G100" s="13"/>
      <c r="H100" s="13" t="s">
        <v>57</v>
      </c>
      <c r="I100" s="13"/>
      <c r="J100" s="13"/>
      <c r="K100" s="69"/>
      <c r="L100" s="13"/>
      <c r="M100" s="13"/>
    </row>
    <row r="101" spans="1:16" s="14" customFormat="1" ht="35.1" customHeight="1" x14ac:dyDescent="0.2">
      <c r="A101" s="88" t="s">
        <v>8</v>
      </c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</row>
    <row r="102" spans="1:16" s="14" customFormat="1" ht="39.950000000000003" customHeight="1" x14ac:dyDescent="0.2">
      <c r="A10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</row>
    <row r="103" spans="1:16" s="14" customFormat="1" ht="39.950000000000003" customHeight="1" x14ac:dyDescent="0.2">
      <c r="A103" s="87" t="str">
        <f>รายละเอียด!$B$2</f>
        <v>ตุมปังเกมส์ ครั้งที่ 41 ประจำปี 2568</v>
      </c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</row>
    <row r="104" spans="1:16" s="14" customFormat="1" ht="35.1" customHeight="1" x14ac:dyDescent="0.2">
      <c r="A104" s="15" t="str">
        <f>"ประเภท" &amp;" "&amp; รายละเอียด!$B$6</f>
        <v>ประเภท คู่ชาย</v>
      </c>
      <c r="B104" s="15"/>
      <c r="C104" s="18" t="s">
        <v>9</v>
      </c>
      <c r="D104" s="15" t="s">
        <v>10</v>
      </c>
      <c r="E104" s="15" t="s">
        <v>197</v>
      </c>
      <c r="F104" s="15"/>
      <c r="G104" s="15"/>
      <c r="H104" s="15" t="str">
        <f>"ประเภท" &amp;" "&amp; รายละเอียด!$B$6</f>
        <v>ประเภท คู่ชาย</v>
      </c>
      <c r="I104" s="15"/>
      <c r="J104" s="15" t="s">
        <v>9</v>
      </c>
      <c r="K104" s="15" t="s">
        <v>10</v>
      </c>
      <c r="L104" s="15" t="s">
        <v>202</v>
      </c>
      <c r="M104" s="15"/>
    </row>
    <row r="105" spans="1:16" s="14" customFormat="1" ht="35.1" customHeight="1" x14ac:dyDescent="0.2">
      <c r="A105" s="86" t="s">
        <v>11</v>
      </c>
      <c r="B105" s="86" t="s">
        <v>12</v>
      </c>
      <c r="C105" s="86" t="s">
        <v>1</v>
      </c>
      <c r="D105" s="86" t="s">
        <v>13</v>
      </c>
      <c r="E105" s="86"/>
      <c r="F105" s="86"/>
      <c r="G105" s="15"/>
      <c r="H105" s="86" t="s">
        <v>11</v>
      </c>
      <c r="I105" s="86" t="s">
        <v>12</v>
      </c>
      <c r="J105" s="86" t="s">
        <v>1</v>
      </c>
      <c r="K105" s="86" t="s">
        <v>13</v>
      </c>
      <c r="L105" s="86"/>
      <c r="M105" s="86"/>
    </row>
    <row r="106" spans="1:16" s="14" customFormat="1" ht="35.1" customHeight="1" x14ac:dyDescent="0.2">
      <c r="A106" s="86"/>
      <c r="B106" s="86"/>
      <c r="C106" s="86"/>
      <c r="D106" s="11">
        <v>1</v>
      </c>
      <c r="E106" s="11">
        <v>2</v>
      </c>
      <c r="F106" s="11">
        <v>3</v>
      </c>
      <c r="G106" s="15"/>
      <c r="H106" s="86"/>
      <c r="I106" s="86"/>
      <c r="J106" s="86"/>
      <c r="K106" s="11">
        <v>1</v>
      </c>
      <c r="L106" s="11">
        <v>2</v>
      </c>
      <c r="M106" s="11">
        <v>3</v>
      </c>
      <c r="P106" s="14" t="s">
        <v>72</v>
      </c>
    </row>
    <row r="107" spans="1:16" s="14" customFormat="1" ht="35.1" customHeight="1" x14ac:dyDescent="0.2">
      <c r="A107" s="16"/>
      <c r="B107" s="12"/>
      <c r="C107" s="12" t="str" cm="1">
        <f t="array" ref="C107:C110">_xlfn._xlws.FILTER(ผลประกบคู่!$A$2:$AF$5,ผลประกบคู่!$A$1:$AF$1=ผลการประกบคู่!E104)</f>
        <v>มทร.ก.-1</v>
      </c>
      <c r="D107" s="12"/>
      <c r="E107" s="12"/>
      <c r="F107" s="12"/>
      <c r="G107" s="15"/>
      <c r="H107" s="16"/>
      <c r="I107" s="12"/>
      <c r="J107" s="12" t="str" cm="1">
        <f t="array" ref="J107:J110">_xlfn._xlws.FILTER(ผลประกบคู่!$A$2:$AF$5,ผลประกบคู่!$A$1:$AF$1=ผลการประกบคู่!L104)</f>
        <v>มทร.ตอ.-1</v>
      </c>
      <c r="K107" s="12"/>
      <c r="L107" s="12"/>
      <c r="M107" s="12"/>
    </row>
    <row r="108" spans="1:16" s="14" customFormat="1" ht="35.1" customHeight="1" x14ac:dyDescent="0.2">
      <c r="A108" s="17"/>
      <c r="B108" s="12"/>
      <c r="C108" s="12" t="str">
        <v>มวล.-1</v>
      </c>
      <c r="D108" s="12"/>
      <c r="E108" s="12"/>
      <c r="F108" s="12"/>
      <c r="G108" s="15"/>
      <c r="H108" s="17"/>
      <c r="I108" s="12"/>
      <c r="J108" s="12" t="str">
        <v>มม.-1</v>
      </c>
      <c r="K108" s="12"/>
      <c r="L108" s="12"/>
      <c r="M108" s="12"/>
    </row>
    <row r="109" spans="1:16" s="14" customFormat="1" ht="35.1" customHeight="1" x14ac:dyDescent="0.2">
      <c r="A109" s="16"/>
      <c r="B109" s="12"/>
      <c r="C109" s="12" t="str">
        <v>มข.-2</v>
      </c>
      <c r="D109" s="12"/>
      <c r="E109" s="12"/>
      <c r="F109" s="12"/>
      <c r="G109" s="15"/>
      <c r="H109" s="16"/>
      <c r="I109" s="12"/>
      <c r="J109" s="12" t="str">
        <v>มทษ.-2</v>
      </c>
      <c r="K109" s="12"/>
      <c r="L109" s="12"/>
      <c r="M109" s="12"/>
    </row>
    <row r="110" spans="1:16" s="14" customFormat="1" ht="35.1" customHeight="1" x14ac:dyDescent="0.2">
      <c r="A110" s="17"/>
      <c r="B110" s="12"/>
      <c r="C110" s="12" t="str">
        <v>มร.อย.-1</v>
      </c>
      <c r="D110" s="12"/>
      <c r="E110" s="12"/>
      <c r="F110" s="12"/>
      <c r="G110" s="15"/>
      <c r="H110" s="17"/>
      <c r="I110" s="12"/>
      <c r="J110" s="12" t="str">
        <v>X</v>
      </c>
      <c r="K110" s="12"/>
      <c r="L110" s="12"/>
      <c r="M110" s="12"/>
    </row>
    <row r="111" spans="1:16" ht="35.1" customHeight="1" x14ac:dyDescent="0.35">
      <c r="A111" s="13" t="s">
        <v>57</v>
      </c>
      <c r="B111" s="13"/>
      <c r="C111" s="13"/>
      <c r="D111" s="69"/>
      <c r="E111" s="13"/>
      <c r="F111" s="13"/>
      <c r="G111" s="13"/>
      <c r="H111" s="13" t="s">
        <v>57</v>
      </c>
      <c r="I111" s="13"/>
      <c r="J111" s="13"/>
      <c r="K111" s="69"/>
      <c r="L111" s="13"/>
      <c r="M111" s="13"/>
    </row>
    <row r="112" spans="1:16" s="14" customFormat="1" ht="20.100000000000001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6" s="14" customFormat="1" ht="35.1" customHeight="1" x14ac:dyDescent="0.2">
      <c r="A113" s="15" t="str">
        <f>"ประเภท" &amp;" "&amp; รายละเอียด!$B$6</f>
        <v>ประเภท คู่ชาย</v>
      </c>
      <c r="B113" s="15"/>
      <c r="C113" s="15" t="s">
        <v>9</v>
      </c>
      <c r="D113" s="15" t="s">
        <v>10</v>
      </c>
      <c r="E113" s="15" t="s">
        <v>206</v>
      </c>
      <c r="F113" s="15"/>
      <c r="G113" s="15"/>
      <c r="H113" s="15" t="str">
        <f>"ประเภท" &amp;" "&amp; รายละเอียด!$B$6</f>
        <v>ประเภท คู่ชาย</v>
      </c>
      <c r="I113" s="15"/>
      <c r="J113" s="15" t="s">
        <v>9</v>
      </c>
      <c r="K113" s="15" t="s">
        <v>10</v>
      </c>
      <c r="L113" s="15" t="s">
        <v>210</v>
      </c>
      <c r="M113" s="15"/>
    </row>
    <row r="114" spans="1:16" s="14" customFormat="1" ht="35.1" customHeight="1" x14ac:dyDescent="0.2">
      <c r="A114" s="86" t="s">
        <v>11</v>
      </c>
      <c r="B114" s="86" t="s">
        <v>12</v>
      </c>
      <c r="C114" s="86" t="s">
        <v>1</v>
      </c>
      <c r="D114" s="86" t="s">
        <v>13</v>
      </c>
      <c r="E114" s="86"/>
      <c r="F114" s="86"/>
      <c r="G114" s="15"/>
      <c r="H114" s="86" t="s">
        <v>11</v>
      </c>
      <c r="I114" s="86" t="s">
        <v>12</v>
      </c>
      <c r="J114" s="86" t="s">
        <v>1</v>
      </c>
      <c r="K114" s="86" t="s">
        <v>13</v>
      </c>
      <c r="L114" s="86"/>
      <c r="M114" s="86"/>
    </row>
    <row r="115" spans="1:16" s="14" customFormat="1" ht="35.1" customHeight="1" x14ac:dyDescent="0.2">
      <c r="A115" s="86"/>
      <c r="B115" s="86"/>
      <c r="C115" s="86"/>
      <c r="D115" s="11">
        <v>1</v>
      </c>
      <c r="E115" s="11">
        <v>2</v>
      </c>
      <c r="F115" s="11">
        <v>3</v>
      </c>
      <c r="G115" s="15"/>
      <c r="H115" s="86"/>
      <c r="I115" s="86"/>
      <c r="J115" s="86"/>
      <c r="K115" s="11">
        <v>1</v>
      </c>
      <c r="L115" s="11">
        <v>2</v>
      </c>
      <c r="M115" s="11">
        <v>3</v>
      </c>
    </row>
    <row r="116" spans="1:16" s="14" customFormat="1" ht="35.1" customHeight="1" x14ac:dyDescent="0.2">
      <c r="A116" s="16"/>
      <c r="B116" s="12"/>
      <c r="C116" s="12" t="str" cm="1">
        <f t="array" ref="C116:C119">_xlfn._xlws.FILTER(ผลประกบคู่!$A$2:$AF$5,ผลประกบคู่!$A$1:$AF$1=ผลการประกบคู่!E113)</f>
        <v>มทร.พ.-1</v>
      </c>
      <c r="D116" s="12"/>
      <c r="E116" s="12"/>
      <c r="F116" s="12"/>
      <c r="G116" s="15"/>
      <c r="H116" s="16"/>
      <c r="I116" s="12"/>
      <c r="J116" s="12" t="str" cm="1">
        <f t="array" ref="J116:J119">_xlfn._xlws.FILTER(ผลประกบคู่!$A$2:$AF$5,ผลประกบคู่!$A$1:$AF$1=ผลการประกบคู่!L113)</f>
        <v>มจธ.-1</v>
      </c>
      <c r="K116" s="12"/>
      <c r="L116" s="12"/>
      <c r="M116" s="12"/>
    </row>
    <row r="117" spans="1:16" s="14" customFormat="1" ht="35.1" customHeight="1" x14ac:dyDescent="0.2">
      <c r="A117" s="17"/>
      <c r="B117" s="12"/>
      <c r="C117" s="12" t="str">
        <v>ม.อบ.-2</v>
      </c>
      <c r="D117" s="12"/>
      <c r="E117" s="12"/>
      <c r="F117" s="12"/>
      <c r="G117" s="15"/>
      <c r="H117" s="17"/>
      <c r="I117" s="12"/>
      <c r="J117" s="12" t="str">
        <v>มนพ.-1</v>
      </c>
      <c r="K117" s="12"/>
      <c r="L117" s="12"/>
      <c r="M117" s="12"/>
    </row>
    <row r="118" spans="1:16" s="14" customFormat="1" ht="35.1" customHeight="1" x14ac:dyDescent="0.2">
      <c r="A118" s="16"/>
      <c r="B118" s="12"/>
      <c r="C118" s="12" t="str">
        <v>CRA-2</v>
      </c>
      <c r="D118" s="12"/>
      <c r="E118" s="12"/>
      <c r="F118" s="12"/>
      <c r="G118" s="15"/>
      <c r="H118" s="16"/>
      <c r="I118" s="12"/>
      <c r="J118" s="12" t="str">
        <v>มรภ.สข.-1</v>
      </c>
      <c r="K118" s="12"/>
      <c r="L118" s="12"/>
      <c r="M118" s="12"/>
    </row>
    <row r="119" spans="1:16" s="14" customFormat="1" ht="35.1" customHeight="1" x14ac:dyDescent="0.2">
      <c r="A119" s="17"/>
      <c r="B119" s="12"/>
      <c r="C119" s="12" t="str">
        <v>X</v>
      </c>
      <c r="D119" s="12"/>
      <c r="E119" s="12"/>
      <c r="F119" s="12"/>
      <c r="G119" s="15"/>
      <c r="H119" s="17"/>
      <c r="I119" s="12"/>
      <c r="J119" s="12" t="str">
        <v>มช.-1</v>
      </c>
      <c r="K119" s="12"/>
      <c r="L119" s="12"/>
      <c r="M119" s="12"/>
    </row>
    <row r="120" spans="1:16" ht="35.1" customHeight="1" x14ac:dyDescent="0.35">
      <c r="A120" s="13" t="s">
        <v>57</v>
      </c>
      <c r="B120" s="13"/>
      <c r="C120" s="13"/>
      <c r="D120" s="69"/>
      <c r="E120" s="13"/>
      <c r="F120" s="13"/>
      <c r="G120" s="13"/>
      <c r="H120" s="13" t="s">
        <v>57</v>
      </c>
      <c r="I120" s="13"/>
      <c r="J120" s="13"/>
      <c r="K120" s="69"/>
      <c r="L120" s="13"/>
      <c r="M120" s="13"/>
    </row>
    <row r="121" spans="1:16" s="14" customFormat="1" ht="35.1" customHeight="1" x14ac:dyDescent="0.2">
      <c r="A121" s="88" t="s">
        <v>8</v>
      </c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</row>
    <row r="122" spans="1:16" s="14" customFormat="1" ht="39.950000000000003" customHeight="1" x14ac:dyDescent="0.2">
      <c r="A12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</row>
    <row r="123" spans="1:16" s="14" customFormat="1" ht="39.950000000000003" customHeight="1" x14ac:dyDescent="0.2">
      <c r="A123" s="87" t="str">
        <f>รายละเอียด!$B$2</f>
        <v>ตุมปังเกมส์ ครั้งที่ 41 ประจำปี 2568</v>
      </c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</row>
    <row r="124" spans="1:16" s="14" customFormat="1" ht="35.1" customHeight="1" x14ac:dyDescent="0.2">
      <c r="A124" s="15" t="str">
        <f>"ประเภท" &amp;" "&amp; รายละเอียด!$B$6</f>
        <v>ประเภท คู่ชาย</v>
      </c>
      <c r="B124" s="15"/>
      <c r="C124" s="18" t="s">
        <v>9</v>
      </c>
      <c r="D124" s="15" t="s">
        <v>10</v>
      </c>
      <c r="E124" s="15" t="s">
        <v>215</v>
      </c>
      <c r="F124" s="15"/>
      <c r="G124" s="15"/>
      <c r="H124" s="15" t="str">
        <f>"ประเภท" &amp;" "&amp; รายละเอียด!$B$6</f>
        <v>ประเภท คู่ชาย</v>
      </c>
      <c r="I124" s="15"/>
      <c r="J124" s="15" t="s">
        <v>9</v>
      </c>
      <c r="K124" s="15" t="s">
        <v>10</v>
      </c>
      <c r="L124" s="15" t="s">
        <v>220</v>
      </c>
      <c r="M124" s="15"/>
    </row>
    <row r="125" spans="1:16" s="14" customFormat="1" ht="35.1" customHeight="1" x14ac:dyDescent="0.2">
      <c r="A125" s="86" t="s">
        <v>11</v>
      </c>
      <c r="B125" s="86" t="s">
        <v>12</v>
      </c>
      <c r="C125" s="86" t="s">
        <v>1</v>
      </c>
      <c r="D125" s="86" t="s">
        <v>13</v>
      </c>
      <c r="E125" s="86"/>
      <c r="F125" s="86"/>
      <c r="G125" s="15"/>
      <c r="H125" s="86" t="s">
        <v>11</v>
      </c>
      <c r="I125" s="86" t="s">
        <v>12</v>
      </c>
      <c r="J125" s="86" t="s">
        <v>1</v>
      </c>
      <c r="K125" s="86" t="s">
        <v>13</v>
      </c>
      <c r="L125" s="86"/>
      <c r="M125" s="86"/>
    </row>
    <row r="126" spans="1:16" s="14" customFormat="1" ht="35.1" customHeight="1" x14ac:dyDescent="0.2">
      <c r="A126" s="86"/>
      <c r="B126" s="86"/>
      <c r="C126" s="86"/>
      <c r="D126" s="11">
        <v>1</v>
      </c>
      <c r="E126" s="11">
        <v>2</v>
      </c>
      <c r="F126" s="11">
        <v>3</v>
      </c>
      <c r="G126" s="15"/>
      <c r="H126" s="86"/>
      <c r="I126" s="86"/>
      <c r="J126" s="86"/>
      <c r="K126" s="11">
        <v>1</v>
      </c>
      <c r="L126" s="11">
        <v>2</v>
      </c>
      <c r="M126" s="11">
        <v>3</v>
      </c>
      <c r="P126" s="14" t="s">
        <v>72</v>
      </c>
    </row>
    <row r="127" spans="1:16" s="14" customFormat="1" ht="35.1" customHeight="1" x14ac:dyDescent="0.2">
      <c r="A127" s="16"/>
      <c r="B127" s="12"/>
      <c r="C127" s="12" t="str" cm="1">
        <f t="array" ref="C127:C130">_xlfn._xlws.FILTER(ผลประกบคู่!$A$2:$AF$5,ผลประกบคู่!$A$1:$AF$1=ผลการประกบคู่!E124)</f>
        <v>มรภ.สข.-2</v>
      </c>
      <c r="D127" s="12"/>
      <c r="E127" s="12"/>
      <c r="F127" s="12"/>
      <c r="G127" s="15"/>
      <c r="H127" s="16"/>
      <c r="I127" s="12"/>
      <c r="J127" s="12" t="str" cm="1">
        <f t="array" ref="J127:J130">_xlfn._xlws.FILTER(ผลประกบคู่!$A$2:$AF$5,ผลประกบคู่!$A$1:$AF$1=ผลการประกบคู่!L124)</f>
        <v>จุฬา-1</v>
      </c>
      <c r="K127" s="12"/>
      <c r="L127" s="12"/>
      <c r="M127" s="12"/>
    </row>
    <row r="128" spans="1:16" s="14" customFormat="1" ht="35.1" customHeight="1" x14ac:dyDescent="0.2">
      <c r="A128" s="17"/>
      <c r="B128" s="12"/>
      <c r="C128" s="12" t="str">
        <v>มช.-2</v>
      </c>
      <c r="D128" s="12"/>
      <c r="E128" s="12"/>
      <c r="F128" s="12"/>
      <c r="G128" s="15"/>
      <c r="H128" s="17"/>
      <c r="I128" s="12"/>
      <c r="J128" s="12" t="str">
        <v>มรภ.กจ.-1</v>
      </c>
      <c r="K128" s="12"/>
      <c r="L128" s="12"/>
      <c r="M128" s="12"/>
    </row>
    <row r="129" spans="1:13" s="14" customFormat="1" ht="35.1" customHeight="1" x14ac:dyDescent="0.2">
      <c r="A129" s="16"/>
      <c r="B129" s="12"/>
      <c r="C129" s="12" t="str">
        <v>มจธ.-2</v>
      </c>
      <c r="D129" s="12"/>
      <c r="E129" s="12"/>
      <c r="F129" s="12"/>
      <c r="G129" s="15"/>
      <c r="H129" s="16"/>
      <c r="I129" s="12"/>
      <c r="J129" s="12" t="str">
        <v>มทส.-1</v>
      </c>
      <c r="K129" s="12"/>
      <c r="L129" s="12"/>
      <c r="M129" s="12"/>
    </row>
    <row r="130" spans="1:13" s="14" customFormat="1" ht="35.1" customHeight="1" x14ac:dyDescent="0.2">
      <c r="A130" s="17"/>
      <c r="B130" s="12"/>
      <c r="C130" s="12" t="str">
        <v>มนพ.-2</v>
      </c>
      <c r="D130" s="12"/>
      <c r="E130" s="12"/>
      <c r="F130" s="12"/>
      <c r="G130" s="15"/>
      <c r="H130" s="17"/>
      <c r="I130" s="12"/>
      <c r="J130" s="12" t="str">
        <v>X</v>
      </c>
      <c r="K130" s="12"/>
      <c r="L130" s="12"/>
      <c r="M130" s="12"/>
    </row>
    <row r="131" spans="1:13" ht="35.1" customHeight="1" x14ac:dyDescent="0.35">
      <c r="A131" s="13" t="s">
        <v>57</v>
      </c>
      <c r="B131" s="13"/>
      <c r="C131" s="13"/>
      <c r="D131" s="69"/>
      <c r="E131" s="13"/>
      <c r="F131" s="13"/>
      <c r="G131" s="13"/>
      <c r="H131" s="13" t="s">
        <v>57</v>
      </c>
      <c r="I131" s="13"/>
      <c r="J131" s="13"/>
      <c r="K131" s="69"/>
      <c r="L131" s="13"/>
      <c r="M131" s="13"/>
    </row>
    <row r="132" spans="1:13" s="14" customFormat="1" ht="20.100000000000001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s="14" customFormat="1" ht="35.1" customHeight="1" x14ac:dyDescent="0.2">
      <c r="A133" s="15" t="str">
        <f>"ประเภท" &amp;" "&amp; รายละเอียด!$B$6</f>
        <v>ประเภท คู่ชาย</v>
      </c>
      <c r="B133" s="15"/>
      <c r="C133" s="15" t="s">
        <v>9</v>
      </c>
      <c r="D133" s="15" t="s">
        <v>10</v>
      </c>
      <c r="E133" s="15" t="s">
        <v>243</v>
      </c>
      <c r="F133" s="15"/>
      <c r="G133" s="15"/>
      <c r="H133" s="15" t="str">
        <f>"ประเภท" &amp;" "&amp; รายละเอียด!$B$6</f>
        <v>ประเภท คู่ชาย</v>
      </c>
      <c r="I133" s="15"/>
      <c r="J133" s="15" t="s">
        <v>9</v>
      </c>
      <c r="K133" s="15" t="s">
        <v>10</v>
      </c>
      <c r="L133" s="15" t="s">
        <v>244</v>
      </c>
      <c r="M133" s="15"/>
    </row>
    <row r="134" spans="1:13" s="14" customFormat="1" ht="35.1" customHeight="1" x14ac:dyDescent="0.2">
      <c r="A134" s="86" t="s">
        <v>11</v>
      </c>
      <c r="B134" s="86" t="s">
        <v>12</v>
      </c>
      <c r="C134" s="86" t="s">
        <v>1</v>
      </c>
      <c r="D134" s="86" t="s">
        <v>13</v>
      </c>
      <c r="E134" s="86"/>
      <c r="F134" s="86"/>
      <c r="G134" s="15"/>
      <c r="H134" s="86" t="s">
        <v>11</v>
      </c>
      <c r="I134" s="86" t="s">
        <v>12</v>
      </c>
      <c r="J134" s="86" t="s">
        <v>1</v>
      </c>
      <c r="K134" s="86" t="s">
        <v>13</v>
      </c>
      <c r="L134" s="86"/>
      <c r="M134" s="86"/>
    </row>
    <row r="135" spans="1:13" s="14" customFormat="1" ht="35.1" customHeight="1" x14ac:dyDescent="0.2">
      <c r="A135" s="86"/>
      <c r="B135" s="86"/>
      <c r="C135" s="86"/>
      <c r="D135" s="11">
        <v>1</v>
      </c>
      <c r="E135" s="11">
        <v>2</v>
      </c>
      <c r="F135" s="11">
        <v>3</v>
      </c>
      <c r="G135" s="15"/>
      <c r="H135" s="86"/>
      <c r="I135" s="86"/>
      <c r="J135" s="86"/>
      <c r="K135" s="11">
        <v>1</v>
      </c>
      <c r="L135" s="11">
        <v>2</v>
      </c>
      <c r="M135" s="11">
        <v>3</v>
      </c>
    </row>
    <row r="136" spans="1:13" s="14" customFormat="1" ht="35.1" customHeight="1" x14ac:dyDescent="0.2">
      <c r="A136" s="16"/>
      <c r="B136" s="12"/>
      <c r="C136" s="12" t="str" cm="1">
        <f t="array" ref="C136:C139">_xlfn._xlws.FILTER(ผลประกบคู่!$A$2:$AF$5,ผลประกบคู่!$A$1:$AF$1=ผลการประกบคู่!E133)</f>
        <v>มบส-1</v>
      </c>
      <c r="D136" s="12"/>
      <c r="E136" s="12"/>
      <c r="F136" s="12"/>
      <c r="G136" s="15"/>
      <c r="H136" s="16"/>
      <c r="I136" s="12"/>
      <c r="J136" s="12" t="str" cm="1">
        <f t="array" ref="J136:J139">_xlfn._xlws.FILTER(ผลประกบคู่!$A$2:$AF$5,ผลประกบคู่!$A$1:$AF$1=ผลการประกบคู่!L133)</f>
        <v>มร.พน-2</v>
      </c>
      <c r="K136" s="12"/>
      <c r="L136" s="12"/>
      <c r="M136" s="12"/>
    </row>
    <row r="137" spans="1:13" s="14" customFormat="1" ht="35.1" customHeight="1" x14ac:dyDescent="0.2">
      <c r="A137" s="17"/>
      <c r="B137" s="12"/>
      <c r="C137" s="12" t="str">
        <v>มฟล.-1</v>
      </c>
      <c r="D137" s="12"/>
      <c r="E137" s="12"/>
      <c r="F137" s="12"/>
      <c r="G137" s="15"/>
      <c r="H137" s="17"/>
      <c r="I137" s="12"/>
      <c r="J137" s="12" t="str">
        <v>มอ.-2</v>
      </c>
      <c r="K137" s="12"/>
      <c r="L137" s="12"/>
      <c r="M137" s="12"/>
    </row>
    <row r="138" spans="1:13" s="14" customFormat="1" ht="35.1" customHeight="1" x14ac:dyDescent="0.2">
      <c r="A138" s="16"/>
      <c r="B138" s="12"/>
      <c r="C138" s="12" t="str">
        <v>มสธ.-2</v>
      </c>
      <c r="D138" s="12"/>
      <c r="E138" s="12"/>
      <c r="F138" s="12"/>
      <c r="G138" s="15"/>
      <c r="H138" s="16"/>
      <c r="I138" s="12"/>
      <c r="J138" s="12" t="str">
        <v>มก.-2</v>
      </c>
      <c r="K138" s="12"/>
      <c r="L138" s="12"/>
      <c r="M138" s="12"/>
    </row>
    <row r="139" spans="1:13" s="14" customFormat="1" ht="35.1" customHeight="1" x14ac:dyDescent="0.2">
      <c r="A139" s="17"/>
      <c r="B139" s="12"/>
      <c r="C139" s="12" t="str">
        <v>X</v>
      </c>
      <c r="D139" s="12"/>
      <c r="E139" s="12"/>
      <c r="F139" s="12"/>
      <c r="G139" s="15"/>
      <c r="H139" s="17"/>
      <c r="I139" s="12"/>
      <c r="J139" s="12" t="str">
        <v>X</v>
      </c>
      <c r="K139" s="12"/>
      <c r="L139" s="12"/>
      <c r="M139" s="12"/>
    </row>
    <row r="140" spans="1:13" ht="35.1" customHeight="1" x14ac:dyDescent="0.35">
      <c r="A140" s="13" t="s">
        <v>57</v>
      </c>
      <c r="B140" s="13"/>
      <c r="C140" s="13"/>
      <c r="D140" s="69"/>
      <c r="E140" s="13"/>
      <c r="F140" s="13"/>
      <c r="G140" s="13"/>
      <c r="H140" s="13" t="s">
        <v>57</v>
      </c>
      <c r="I140" s="13"/>
      <c r="J140" s="13"/>
      <c r="K140" s="69"/>
      <c r="L140" s="13"/>
      <c r="M140" s="13"/>
    </row>
    <row r="141" spans="1:13" s="14" customFormat="1" ht="35.1" customHeight="1" x14ac:dyDescent="0.2">
      <c r="A141" s="88" t="s">
        <v>8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</row>
    <row r="142" spans="1:13" s="14" customFormat="1" ht="39.950000000000003" customHeight="1" x14ac:dyDescent="0.2">
      <c r="A142" s="87" t="str">
        <f>รายละเอียด!$B$1 &amp; รายละเอียด!$B$5</f>
        <v>การแข่งขันกีฬาบุคลากรมหาวิทยาลัยแห่งประเทศไทย ณ  สนามมหาวิทยาลัยวลัยลักษณ์</v>
      </c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</row>
    <row r="143" spans="1:13" s="14" customFormat="1" ht="39.950000000000003" customHeight="1" x14ac:dyDescent="0.2">
      <c r="A143" s="87" t="str">
        <f>รายละเอียด!$B$2</f>
        <v>ตุมปังเกมส์ ครั้งที่ 41 ประจำปี 2568</v>
      </c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</row>
    <row r="144" spans="1:13" s="14" customFormat="1" ht="35.1" customHeight="1" x14ac:dyDescent="0.2">
      <c r="A144" s="15" t="str">
        <f>"ประเภท" &amp;" "&amp; รายละเอียด!$B$6</f>
        <v>ประเภท คู่ชาย</v>
      </c>
      <c r="B144" s="15"/>
      <c r="C144" s="18" t="s">
        <v>9</v>
      </c>
      <c r="D144" s="15" t="s">
        <v>10</v>
      </c>
      <c r="E144" s="15" t="s">
        <v>245</v>
      </c>
      <c r="F144" s="15"/>
      <c r="G144" s="15"/>
      <c r="H144" s="15" t="str">
        <f>"ประเภท" &amp;" "&amp; รายละเอียด!$B$6</f>
        <v>ประเภท คู่ชาย</v>
      </c>
      <c r="I144" s="15"/>
      <c r="J144" s="15" t="s">
        <v>9</v>
      </c>
      <c r="K144" s="15" t="s">
        <v>10</v>
      </c>
      <c r="L144" s="15" t="s">
        <v>246</v>
      </c>
      <c r="M144" s="15"/>
    </row>
    <row r="145" spans="1:16" s="14" customFormat="1" ht="35.1" customHeight="1" x14ac:dyDescent="0.2">
      <c r="A145" s="86" t="s">
        <v>11</v>
      </c>
      <c r="B145" s="86" t="s">
        <v>12</v>
      </c>
      <c r="C145" s="86" t="s">
        <v>1</v>
      </c>
      <c r="D145" s="86" t="s">
        <v>13</v>
      </c>
      <c r="E145" s="86"/>
      <c r="F145" s="86"/>
      <c r="G145" s="15"/>
      <c r="H145" s="86" t="s">
        <v>11</v>
      </c>
      <c r="I145" s="86" t="s">
        <v>12</v>
      </c>
      <c r="J145" s="86" t="s">
        <v>1</v>
      </c>
      <c r="K145" s="86" t="s">
        <v>13</v>
      </c>
      <c r="L145" s="86"/>
      <c r="M145" s="86"/>
    </row>
    <row r="146" spans="1:16" s="14" customFormat="1" ht="35.1" customHeight="1" x14ac:dyDescent="0.2">
      <c r="A146" s="86"/>
      <c r="B146" s="86"/>
      <c r="C146" s="86"/>
      <c r="D146" s="11">
        <v>1</v>
      </c>
      <c r="E146" s="11">
        <v>2</v>
      </c>
      <c r="F146" s="11">
        <v>3</v>
      </c>
      <c r="G146" s="15"/>
      <c r="H146" s="86"/>
      <c r="I146" s="86"/>
      <c r="J146" s="86"/>
      <c r="K146" s="11">
        <v>1</v>
      </c>
      <c r="L146" s="11">
        <v>2</v>
      </c>
      <c r="M146" s="11">
        <v>3</v>
      </c>
      <c r="P146" s="14" t="s">
        <v>72</v>
      </c>
    </row>
    <row r="147" spans="1:16" s="14" customFormat="1" ht="35.1" customHeight="1" x14ac:dyDescent="0.2">
      <c r="A147" s="16"/>
      <c r="B147" s="12"/>
      <c r="C147" s="12" t="str" cm="1">
        <f t="array" ref="C147:C150">_xlfn._xlws.FILTER(ผลประกบคู่!$A$2:$AF$5,ผลประกบคู่!$A$1:$AF$1=ผลการประกบคู่!E144)</f>
        <v>มร.มจ.-1</v>
      </c>
      <c r="D147" s="12"/>
      <c r="E147" s="12"/>
      <c r="F147" s="12"/>
      <c r="G147" s="15"/>
      <c r="H147" s="16"/>
      <c r="I147" s="12"/>
      <c r="J147" s="12" t="str" cm="1">
        <f t="array" ref="J147:J150">_xlfn._xlws.FILTER(ผลประกบคู่!$A$2:$AF$5,ผลประกบคู่!$A$1:$AF$1=ผลการประกบคู่!L144)</f>
        <v>มทส.-2</v>
      </c>
      <c r="K147" s="12"/>
      <c r="L147" s="12"/>
      <c r="M147" s="12"/>
    </row>
    <row r="148" spans="1:16" s="14" customFormat="1" ht="35.1" customHeight="1" x14ac:dyDescent="0.2">
      <c r="A148" s="17"/>
      <c r="B148" s="12"/>
      <c r="C148" s="12" t="str">
        <v>มรภน.-2</v>
      </c>
      <c r="D148" s="12"/>
      <c r="E148" s="12"/>
      <c r="F148" s="12"/>
      <c r="G148" s="15"/>
      <c r="H148" s="17"/>
      <c r="I148" s="12"/>
      <c r="J148" s="12" t="str">
        <v>มรภ.กจ.-2</v>
      </c>
      <c r="K148" s="12"/>
      <c r="L148" s="12"/>
      <c r="M148" s="12"/>
    </row>
    <row r="149" spans="1:16" s="14" customFormat="1" ht="35.1" customHeight="1" x14ac:dyDescent="0.2">
      <c r="A149" s="16"/>
      <c r="B149" s="12"/>
      <c r="C149" s="12" t="str">
        <v>มมจ.-1</v>
      </c>
      <c r="D149" s="12"/>
      <c r="E149" s="12"/>
      <c r="F149" s="12"/>
      <c r="G149" s="15"/>
      <c r="H149" s="16"/>
      <c r="I149" s="12"/>
      <c r="J149" s="12" t="str">
        <v>จุฬา-2</v>
      </c>
      <c r="K149" s="12"/>
      <c r="L149" s="12"/>
      <c r="M149" s="12"/>
    </row>
    <row r="150" spans="1:16" s="14" customFormat="1" ht="35.1" customHeight="1" x14ac:dyDescent="0.2">
      <c r="A150" s="17"/>
      <c r="B150" s="12"/>
      <c r="C150" s="12" t="str">
        <v>X</v>
      </c>
      <c r="D150" s="12"/>
      <c r="E150" s="12"/>
      <c r="F150" s="12"/>
      <c r="G150" s="15"/>
      <c r="H150" s="17"/>
      <c r="I150" s="12"/>
      <c r="J150" s="12" t="str">
        <v>X</v>
      </c>
      <c r="K150" s="12"/>
      <c r="L150" s="12"/>
      <c r="M150" s="12"/>
    </row>
    <row r="151" spans="1:16" ht="35.1" customHeight="1" x14ac:dyDescent="0.35">
      <c r="A151" s="13" t="s">
        <v>57</v>
      </c>
      <c r="B151" s="13"/>
      <c r="C151" s="13"/>
      <c r="D151" s="69"/>
      <c r="E151" s="13"/>
      <c r="F151" s="13"/>
      <c r="G151" s="13"/>
      <c r="H151" s="13" t="s">
        <v>57</v>
      </c>
      <c r="I151" s="13"/>
      <c r="J151" s="13"/>
      <c r="K151" s="69"/>
      <c r="L151" s="13"/>
      <c r="M151" s="13"/>
    </row>
    <row r="152" spans="1:16" s="14" customFormat="1" ht="20.100000000000001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6" s="14" customFormat="1" ht="35.1" customHeight="1" x14ac:dyDescent="0.2">
      <c r="A153" s="15" t="str">
        <f>"ประเภท" &amp;" "&amp; รายละเอียด!$B$6</f>
        <v>ประเภท คู่ชาย</v>
      </c>
      <c r="B153" s="15"/>
      <c r="C153" s="15" t="s">
        <v>9</v>
      </c>
      <c r="D153" s="15" t="s">
        <v>10</v>
      </c>
      <c r="E153" s="15" t="s">
        <v>247</v>
      </c>
      <c r="F153" s="15"/>
      <c r="G153" s="15"/>
      <c r="H153" s="15" t="str">
        <f>"ประเภท" &amp;" "&amp; รายละเอียด!$B$6</f>
        <v>ประเภท คู่ชาย</v>
      </c>
      <c r="I153" s="15"/>
      <c r="J153" s="15" t="s">
        <v>9</v>
      </c>
      <c r="K153" s="15" t="s">
        <v>10</v>
      </c>
      <c r="L153" s="15" t="s">
        <v>248</v>
      </c>
      <c r="M153" s="15"/>
    </row>
    <row r="154" spans="1:16" s="14" customFormat="1" ht="35.1" customHeight="1" x14ac:dyDescent="0.2">
      <c r="A154" s="86" t="s">
        <v>11</v>
      </c>
      <c r="B154" s="86" t="s">
        <v>12</v>
      </c>
      <c r="C154" s="86" t="s">
        <v>1</v>
      </c>
      <c r="D154" s="86" t="s">
        <v>13</v>
      </c>
      <c r="E154" s="86"/>
      <c r="F154" s="86"/>
      <c r="G154" s="15"/>
      <c r="H154" s="86" t="s">
        <v>11</v>
      </c>
      <c r="I154" s="86" t="s">
        <v>12</v>
      </c>
      <c r="J154" s="86" t="s">
        <v>1</v>
      </c>
      <c r="K154" s="86" t="s">
        <v>13</v>
      </c>
      <c r="L154" s="86"/>
      <c r="M154" s="86"/>
    </row>
    <row r="155" spans="1:16" s="14" customFormat="1" ht="35.1" customHeight="1" x14ac:dyDescent="0.2">
      <c r="A155" s="86"/>
      <c r="B155" s="86"/>
      <c r="C155" s="86"/>
      <c r="D155" s="11">
        <v>1</v>
      </c>
      <c r="E155" s="11">
        <v>2</v>
      </c>
      <c r="F155" s="11">
        <v>3</v>
      </c>
      <c r="G155" s="15"/>
      <c r="H155" s="86"/>
      <c r="I155" s="86"/>
      <c r="J155" s="86"/>
      <c r="K155" s="11">
        <v>1</v>
      </c>
      <c r="L155" s="11">
        <v>2</v>
      </c>
      <c r="M155" s="11">
        <v>3</v>
      </c>
    </row>
    <row r="156" spans="1:16" s="14" customFormat="1" ht="35.1" customHeight="1" x14ac:dyDescent="0.2">
      <c r="A156" s="16"/>
      <c r="B156" s="12"/>
      <c r="C156" s="12" t="str" cm="1">
        <f t="array" ref="C156:C159">_xlfn._xlws.FILTER(ผลประกบคู่!$A$2:$AF$5,ผลประกบคู่!$A$1:$AF$1=ผลการประกบคู่!E153)</f>
        <v>มทษ.-1</v>
      </c>
      <c r="D156" s="12"/>
      <c r="E156" s="12"/>
      <c r="F156" s="12"/>
      <c r="G156" s="15"/>
      <c r="H156" s="16"/>
      <c r="I156" s="12"/>
      <c r="J156" s="12" t="str" cm="1">
        <f t="array" ref="J156:J159">_xlfn._xlws.FILTER(ผลประกบคู่!$A$2:$AF$5,ผลประกบคู่!$A$1:$AF$1=ผลการประกบคู่!L153)</f>
        <v>มรว.-1</v>
      </c>
      <c r="K156" s="12"/>
      <c r="L156" s="12"/>
      <c r="M156" s="12"/>
    </row>
    <row r="157" spans="1:16" s="14" customFormat="1" ht="35.1" customHeight="1" x14ac:dyDescent="0.2">
      <c r="A157" s="17"/>
      <c r="B157" s="12"/>
      <c r="C157" s="12" t="str">
        <v>มม.-2</v>
      </c>
      <c r="D157" s="12"/>
      <c r="E157" s="12"/>
      <c r="F157" s="12"/>
      <c r="G157" s="15"/>
      <c r="H157" s="17"/>
      <c r="I157" s="12"/>
      <c r="J157" s="12" t="str">
        <v>มทร.ศ.-1</v>
      </c>
      <c r="K157" s="12"/>
      <c r="L157" s="12"/>
      <c r="M157" s="12"/>
    </row>
    <row r="158" spans="1:16" s="14" customFormat="1" ht="35.1" customHeight="1" x14ac:dyDescent="0.2">
      <c r="A158" s="16"/>
      <c r="B158" s="12"/>
      <c r="C158" s="12" t="str">
        <v>มทร.ตอ.-2</v>
      </c>
      <c r="D158" s="12"/>
      <c r="E158" s="12"/>
      <c r="F158" s="12"/>
      <c r="G158" s="15"/>
      <c r="H158" s="16"/>
      <c r="I158" s="12"/>
      <c r="J158" s="12" t="str">
        <v>มรภ.พบ-1</v>
      </c>
      <c r="K158" s="12"/>
      <c r="L158" s="12"/>
      <c r="M158" s="12"/>
    </row>
    <row r="159" spans="1:16" s="14" customFormat="1" ht="35.1" customHeight="1" x14ac:dyDescent="0.2">
      <c r="A159" s="17"/>
      <c r="B159" s="12"/>
      <c r="C159" s="12" t="str">
        <v>X</v>
      </c>
      <c r="D159" s="12"/>
      <c r="E159" s="12"/>
      <c r="F159" s="12"/>
      <c r="G159" s="15"/>
      <c r="H159" s="17"/>
      <c r="I159" s="12"/>
      <c r="J159" s="12" t="str">
        <v>X</v>
      </c>
      <c r="K159" s="12"/>
      <c r="L159" s="12"/>
      <c r="M159" s="12"/>
    </row>
    <row r="160" spans="1:16" ht="35.1" customHeight="1" x14ac:dyDescent="0.35">
      <c r="A160" s="13" t="s">
        <v>57</v>
      </c>
      <c r="B160" s="13"/>
      <c r="C160" s="13"/>
      <c r="D160" s="69"/>
      <c r="E160" s="13"/>
      <c r="F160" s="13"/>
      <c r="G160" s="13"/>
      <c r="H160" s="13" t="s">
        <v>57</v>
      </c>
      <c r="I160" s="13"/>
      <c r="J160" s="13"/>
      <c r="K160" s="69"/>
      <c r="L160" s="13"/>
      <c r="M160" s="13"/>
    </row>
  </sheetData>
  <mergeCells count="152">
    <mergeCell ref="I34:I35"/>
    <mergeCell ref="J34:J35"/>
    <mergeCell ref="K34:M34"/>
    <mergeCell ref="A34:A35"/>
    <mergeCell ref="B34:B35"/>
    <mergeCell ref="C34:C35"/>
    <mergeCell ref="D34:F34"/>
    <mergeCell ref="H34:H35"/>
    <mergeCell ref="A1:M1"/>
    <mergeCell ref="A2:M2"/>
    <mergeCell ref="J5:J6"/>
    <mergeCell ref="K5:M5"/>
    <mergeCell ref="A3:M3"/>
    <mergeCell ref="A21:M21"/>
    <mergeCell ref="A22:M22"/>
    <mergeCell ref="A23:M23"/>
    <mergeCell ref="A25:A26"/>
    <mergeCell ref="B25:B26"/>
    <mergeCell ref="C25:C26"/>
    <mergeCell ref="D25:F25"/>
    <mergeCell ref="H25:H26"/>
    <mergeCell ref="I25:I26"/>
    <mergeCell ref="J25:J26"/>
    <mergeCell ref="K25:M25"/>
    <mergeCell ref="I14:I15"/>
    <mergeCell ref="J14:J15"/>
    <mergeCell ref="K14:M14"/>
    <mergeCell ref="D5:F5"/>
    <mergeCell ref="A5:A6"/>
    <mergeCell ref="B5:B6"/>
    <mergeCell ref="C5:C6"/>
    <mergeCell ref="A14:A15"/>
    <mergeCell ref="B14:B15"/>
    <mergeCell ref="C14:C15"/>
    <mergeCell ref="D14:F14"/>
    <mergeCell ref="H14:H15"/>
    <mergeCell ref="H5:H6"/>
    <mergeCell ref="I5:I6"/>
    <mergeCell ref="A41:M41"/>
    <mergeCell ref="A42:M42"/>
    <mergeCell ref="A43:M43"/>
    <mergeCell ref="A45:A46"/>
    <mergeCell ref="B45:B46"/>
    <mergeCell ref="C45:C46"/>
    <mergeCell ref="D45:F45"/>
    <mergeCell ref="H45:H46"/>
    <mergeCell ref="I45:I46"/>
    <mergeCell ref="J45:J46"/>
    <mergeCell ref="K45:M45"/>
    <mergeCell ref="I54:I55"/>
    <mergeCell ref="J54:J55"/>
    <mergeCell ref="K54:M54"/>
    <mergeCell ref="A61:M61"/>
    <mergeCell ref="A62:M62"/>
    <mergeCell ref="A54:A55"/>
    <mergeCell ref="B54:B55"/>
    <mergeCell ref="C54:C55"/>
    <mergeCell ref="D54:F54"/>
    <mergeCell ref="H54:H55"/>
    <mergeCell ref="A63:M63"/>
    <mergeCell ref="A65:A66"/>
    <mergeCell ref="B65:B66"/>
    <mergeCell ref="C65:C66"/>
    <mergeCell ref="D65:F65"/>
    <mergeCell ref="H65:H66"/>
    <mergeCell ref="I65:I66"/>
    <mergeCell ref="J65:J66"/>
    <mergeCell ref="K65:M65"/>
    <mergeCell ref="I74:I75"/>
    <mergeCell ref="J74:J75"/>
    <mergeCell ref="K74:M74"/>
    <mergeCell ref="A81:M81"/>
    <mergeCell ref="A82:M82"/>
    <mergeCell ref="A74:A75"/>
    <mergeCell ref="B74:B75"/>
    <mergeCell ref="C74:C75"/>
    <mergeCell ref="D74:F74"/>
    <mergeCell ref="H74:H75"/>
    <mergeCell ref="A83:M83"/>
    <mergeCell ref="A85:A86"/>
    <mergeCell ref="B85:B86"/>
    <mergeCell ref="C85:C86"/>
    <mergeCell ref="D85:F85"/>
    <mergeCell ref="H85:H86"/>
    <mergeCell ref="I85:I86"/>
    <mergeCell ref="J85:J86"/>
    <mergeCell ref="K85:M85"/>
    <mergeCell ref="I94:I95"/>
    <mergeCell ref="J94:J95"/>
    <mergeCell ref="K94:M94"/>
    <mergeCell ref="A101:M101"/>
    <mergeCell ref="A102:M102"/>
    <mergeCell ref="A94:A95"/>
    <mergeCell ref="B94:B95"/>
    <mergeCell ref="C94:C95"/>
    <mergeCell ref="D94:F94"/>
    <mergeCell ref="H94:H95"/>
    <mergeCell ref="A103:M103"/>
    <mergeCell ref="A105:A106"/>
    <mergeCell ref="B105:B106"/>
    <mergeCell ref="C105:C106"/>
    <mergeCell ref="D105:F105"/>
    <mergeCell ref="H105:H106"/>
    <mergeCell ref="I105:I106"/>
    <mergeCell ref="J105:J106"/>
    <mergeCell ref="K105:M105"/>
    <mergeCell ref="I114:I115"/>
    <mergeCell ref="J114:J115"/>
    <mergeCell ref="K114:M114"/>
    <mergeCell ref="A121:M121"/>
    <mergeCell ref="A122:M122"/>
    <mergeCell ref="A114:A115"/>
    <mergeCell ref="B114:B115"/>
    <mergeCell ref="C114:C115"/>
    <mergeCell ref="D114:F114"/>
    <mergeCell ref="H114:H115"/>
    <mergeCell ref="A123:M123"/>
    <mergeCell ref="A125:A126"/>
    <mergeCell ref="B125:B126"/>
    <mergeCell ref="C125:C126"/>
    <mergeCell ref="D125:F125"/>
    <mergeCell ref="H125:H126"/>
    <mergeCell ref="I125:I126"/>
    <mergeCell ref="J125:J126"/>
    <mergeCell ref="K125:M125"/>
    <mergeCell ref="I134:I135"/>
    <mergeCell ref="J134:J135"/>
    <mergeCell ref="K134:M134"/>
    <mergeCell ref="A141:M141"/>
    <mergeCell ref="A142:M142"/>
    <mergeCell ref="A134:A135"/>
    <mergeCell ref="B134:B135"/>
    <mergeCell ref="C134:C135"/>
    <mergeCell ref="D134:F134"/>
    <mergeCell ref="H134:H135"/>
    <mergeCell ref="I154:I155"/>
    <mergeCell ref="J154:J155"/>
    <mergeCell ref="K154:M154"/>
    <mergeCell ref="A154:A155"/>
    <mergeCell ref="B154:B155"/>
    <mergeCell ref="C154:C155"/>
    <mergeCell ref="D154:F154"/>
    <mergeCell ref="H154:H155"/>
    <mergeCell ref="A143:M143"/>
    <mergeCell ref="A145:A146"/>
    <mergeCell ref="B145:B146"/>
    <mergeCell ref="C145:C146"/>
    <mergeCell ref="D145:F145"/>
    <mergeCell ref="H145:H146"/>
    <mergeCell ref="I145:I146"/>
    <mergeCell ref="J145:J146"/>
    <mergeCell ref="K145:M145"/>
  </mergeCells>
  <printOptions horizontalCentered="1"/>
  <pageMargins left="0" right="0" top="0.59055118110236227" bottom="0" header="0" footer="0"/>
  <pageSetup paperSize="9" scale="74" orientation="landscape" r:id="rId1"/>
  <rowBreaks count="6" manualBreakCount="6">
    <brk id="20" max="12" man="1"/>
    <brk id="40" max="12" man="1"/>
    <brk id="60" max="12" man="1"/>
    <brk id="80" max="12" man="1"/>
    <brk id="100" max="12" man="1"/>
    <brk id="120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A121-FBE8-4F32-9EC7-2DA682570468}">
  <dimension ref="A1"/>
  <sheetViews>
    <sheetView workbookViewId="0">
      <selection activeCell="I19" sqref="I19"/>
    </sheetView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E40B-90DB-44F9-AA93-1357368C2135}">
  <dimension ref="A1:AF5"/>
  <sheetViews>
    <sheetView topLeftCell="P1" workbookViewId="0">
      <selection activeCell="AF1" sqref="AF1"/>
    </sheetView>
  </sheetViews>
  <sheetFormatPr defaultRowHeight="14.25" x14ac:dyDescent="0.2"/>
  <cols>
    <col min="27" max="32" width="10.25" bestFit="1" customWidth="1"/>
  </cols>
  <sheetData>
    <row r="1" spans="1:32" x14ac:dyDescent="0.2">
      <c r="A1" t="s">
        <v>114</v>
      </c>
      <c r="B1" t="s">
        <v>118</v>
      </c>
      <c r="C1" t="s">
        <v>122</v>
      </c>
      <c r="D1" t="s">
        <v>126</v>
      </c>
      <c r="E1" t="s">
        <v>130</v>
      </c>
      <c r="F1" t="s">
        <v>134</v>
      </c>
      <c r="G1" t="s">
        <v>138</v>
      </c>
      <c r="H1" t="s">
        <v>143</v>
      </c>
      <c r="I1" t="s">
        <v>147</v>
      </c>
      <c r="J1" t="s">
        <v>151</v>
      </c>
      <c r="K1" t="s">
        <v>155</v>
      </c>
      <c r="L1" t="s">
        <v>159</v>
      </c>
      <c r="M1" t="s">
        <v>163</v>
      </c>
      <c r="N1" t="s">
        <v>167</v>
      </c>
      <c r="O1" t="s">
        <v>172</v>
      </c>
      <c r="P1" t="s">
        <v>176</v>
      </c>
      <c r="Q1" t="s">
        <v>181</v>
      </c>
      <c r="R1" t="s">
        <v>185</v>
      </c>
      <c r="S1" t="s">
        <v>189</v>
      </c>
      <c r="T1" t="s">
        <v>193</v>
      </c>
      <c r="U1" t="s">
        <v>197</v>
      </c>
      <c r="V1" t="s">
        <v>202</v>
      </c>
      <c r="W1" t="s">
        <v>206</v>
      </c>
      <c r="X1" t="s">
        <v>210</v>
      </c>
      <c r="Y1" t="s">
        <v>215</v>
      </c>
      <c r="Z1" t="s">
        <v>220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</row>
    <row r="2" spans="1:32" x14ac:dyDescent="0.2">
      <c r="A2" t="s">
        <v>115</v>
      </c>
      <c r="B2" t="s">
        <v>119</v>
      </c>
      <c r="C2" t="s">
        <v>123</v>
      </c>
      <c r="D2" t="s">
        <v>127</v>
      </c>
      <c r="E2" t="s">
        <v>131</v>
      </c>
      <c r="F2" t="s">
        <v>135</v>
      </c>
      <c r="G2" t="s">
        <v>139</v>
      </c>
      <c r="H2" t="s">
        <v>144</v>
      </c>
      <c r="I2" t="s">
        <v>148</v>
      </c>
      <c r="J2" t="s">
        <v>152</v>
      </c>
      <c r="K2" t="s">
        <v>156</v>
      </c>
      <c r="L2" t="s">
        <v>160</v>
      </c>
      <c r="M2" t="s">
        <v>164</v>
      </c>
      <c r="N2" t="s">
        <v>168</v>
      </c>
      <c r="O2" t="s">
        <v>173</v>
      </c>
      <c r="P2" t="s">
        <v>177</v>
      </c>
      <c r="Q2" t="s">
        <v>182</v>
      </c>
      <c r="R2" t="s">
        <v>186</v>
      </c>
      <c r="S2" t="s">
        <v>190</v>
      </c>
      <c r="T2" t="s">
        <v>194</v>
      </c>
      <c r="U2" t="s">
        <v>198</v>
      </c>
      <c r="V2" t="s">
        <v>203</v>
      </c>
      <c r="W2" t="s">
        <v>207</v>
      </c>
      <c r="X2" t="s">
        <v>211</v>
      </c>
      <c r="Y2" t="s">
        <v>216</v>
      </c>
      <c r="Z2" t="s">
        <v>221</v>
      </c>
      <c r="AA2" t="s">
        <v>224</v>
      </c>
      <c r="AB2" t="s">
        <v>227</v>
      </c>
      <c r="AC2" t="s">
        <v>230</v>
      </c>
      <c r="AD2" t="s">
        <v>233</v>
      </c>
      <c r="AE2" t="s">
        <v>236</v>
      </c>
      <c r="AF2" t="s">
        <v>239</v>
      </c>
    </row>
    <row r="3" spans="1:32" x14ac:dyDescent="0.2">
      <c r="A3" t="s">
        <v>116</v>
      </c>
      <c r="B3" t="s">
        <v>120</v>
      </c>
      <c r="C3" t="s">
        <v>124</v>
      </c>
      <c r="D3" t="s">
        <v>128</v>
      </c>
      <c r="E3" t="s">
        <v>132</v>
      </c>
      <c r="F3" t="s">
        <v>136</v>
      </c>
      <c r="G3" t="s">
        <v>140</v>
      </c>
      <c r="H3" t="s">
        <v>145</v>
      </c>
      <c r="I3" t="s">
        <v>149</v>
      </c>
      <c r="J3" t="s">
        <v>153</v>
      </c>
      <c r="K3" t="s">
        <v>157</v>
      </c>
      <c r="L3" t="s">
        <v>161</v>
      </c>
      <c r="M3" t="s">
        <v>165</v>
      </c>
      <c r="N3" t="s">
        <v>169</v>
      </c>
      <c r="O3" t="s">
        <v>174</v>
      </c>
      <c r="P3" t="s">
        <v>178</v>
      </c>
      <c r="Q3" t="s">
        <v>183</v>
      </c>
      <c r="R3" t="s">
        <v>187</v>
      </c>
      <c r="S3" t="s">
        <v>191</v>
      </c>
      <c r="T3" t="s">
        <v>195</v>
      </c>
      <c r="U3" t="s">
        <v>199</v>
      </c>
      <c r="V3" t="s">
        <v>204</v>
      </c>
      <c r="W3" t="s">
        <v>208</v>
      </c>
      <c r="X3" t="s">
        <v>212</v>
      </c>
      <c r="Y3" t="s">
        <v>217</v>
      </c>
      <c r="Z3" t="s">
        <v>222</v>
      </c>
      <c r="AA3" t="s">
        <v>225</v>
      </c>
      <c r="AB3" t="s">
        <v>228</v>
      </c>
      <c r="AC3" t="s">
        <v>231</v>
      </c>
      <c r="AD3" t="s">
        <v>234</v>
      </c>
      <c r="AE3" t="s">
        <v>237</v>
      </c>
      <c r="AF3" t="s">
        <v>240</v>
      </c>
    </row>
    <row r="4" spans="1:32" x14ac:dyDescent="0.2">
      <c r="A4" t="s">
        <v>117</v>
      </c>
      <c r="B4" t="s">
        <v>121</v>
      </c>
      <c r="C4" t="s">
        <v>125</v>
      </c>
      <c r="D4" t="s">
        <v>129</v>
      </c>
      <c r="E4" t="s">
        <v>133</v>
      </c>
      <c r="F4" t="s">
        <v>137</v>
      </c>
      <c r="G4" t="s">
        <v>141</v>
      </c>
      <c r="H4" t="s">
        <v>146</v>
      </c>
      <c r="I4" t="s">
        <v>150</v>
      </c>
      <c r="J4" t="s">
        <v>154</v>
      </c>
      <c r="K4" t="s">
        <v>158</v>
      </c>
      <c r="L4" t="s">
        <v>162</v>
      </c>
      <c r="M4" t="s">
        <v>166</v>
      </c>
      <c r="N4" t="s">
        <v>170</v>
      </c>
      <c r="O4" t="s">
        <v>175</v>
      </c>
      <c r="P4" t="s">
        <v>179</v>
      </c>
      <c r="Q4" t="s">
        <v>184</v>
      </c>
      <c r="R4" t="s">
        <v>188</v>
      </c>
      <c r="S4" t="s">
        <v>192</v>
      </c>
      <c r="T4" t="s">
        <v>196</v>
      </c>
      <c r="U4" t="s">
        <v>200</v>
      </c>
      <c r="V4" t="s">
        <v>205</v>
      </c>
      <c r="W4" t="s">
        <v>209</v>
      </c>
      <c r="X4" t="s">
        <v>213</v>
      </c>
      <c r="Y4" t="s">
        <v>218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238</v>
      </c>
      <c r="AF4" t="s">
        <v>241</v>
      </c>
    </row>
    <row r="5" spans="1:32" x14ac:dyDescent="0.2">
      <c r="A5" t="s">
        <v>242</v>
      </c>
      <c r="B5" t="s">
        <v>242</v>
      </c>
      <c r="C5" t="s">
        <v>242</v>
      </c>
      <c r="D5" t="s">
        <v>242</v>
      </c>
      <c r="E5" t="s">
        <v>242</v>
      </c>
      <c r="F5" t="s">
        <v>242</v>
      </c>
      <c r="G5" t="s">
        <v>142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  <c r="N5" t="s">
        <v>171</v>
      </c>
      <c r="O5" t="s">
        <v>242</v>
      </c>
      <c r="P5" t="s">
        <v>180</v>
      </c>
      <c r="Q5" t="s">
        <v>242</v>
      </c>
      <c r="R5" t="s">
        <v>242</v>
      </c>
      <c r="S5" t="s">
        <v>242</v>
      </c>
      <c r="T5" t="s">
        <v>242</v>
      </c>
      <c r="U5" t="s">
        <v>201</v>
      </c>
      <c r="V5" t="s">
        <v>242</v>
      </c>
      <c r="W5" t="s">
        <v>242</v>
      </c>
      <c r="X5" t="s">
        <v>214</v>
      </c>
      <c r="Y5" t="s">
        <v>219</v>
      </c>
      <c r="Z5" t="s">
        <v>242</v>
      </c>
      <c r="AA5" t="s">
        <v>242</v>
      </c>
      <c r="AB5" t="s">
        <v>242</v>
      </c>
      <c r="AC5" t="s">
        <v>242</v>
      </c>
      <c r="AD5" t="s">
        <v>242</v>
      </c>
      <c r="AE5" t="s">
        <v>242</v>
      </c>
      <c r="AF5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FDF1-D42E-41C4-99B8-940EBB4E25AA}">
  <dimension ref="A1:M21"/>
  <sheetViews>
    <sheetView view="pageBreakPreview" topLeftCell="A5" zoomScale="55" zoomScaleNormal="55" zoomScaleSheetLayoutView="55" workbookViewId="0">
      <selection activeCell="A4" sqref="A4"/>
    </sheetView>
  </sheetViews>
  <sheetFormatPr defaultRowHeight="27" x14ac:dyDescent="0.35"/>
  <cols>
    <col min="1" max="1" width="19.125" style="10" bestFit="1" customWidth="1"/>
    <col min="2" max="2" width="14.625" style="10" customWidth="1"/>
    <col min="3" max="3" width="27" style="10" customWidth="1"/>
    <col min="4" max="7" width="9" style="10"/>
    <col min="8" max="8" width="19.125" style="10" bestFit="1" customWidth="1"/>
    <col min="9" max="9" width="14.625" style="10" bestFit="1" customWidth="1"/>
    <col min="10" max="10" width="27" style="10" customWidth="1"/>
    <col min="11" max="13" width="9" style="10"/>
    <col min="14" max="16384" width="9" style="9"/>
  </cols>
  <sheetData>
    <row r="1" spans="1:13" s="14" customFormat="1" ht="35.1" customHeight="1" x14ac:dyDescent="0.2">
      <c r="A1" s="88" t="s">
        <v>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 s="14" customFormat="1" ht="35.1" customHeight="1" x14ac:dyDescent="0.2">
      <c r="A2" s="87" t="str">
        <f>รายละเอียด!B1 &amp; รายละเอียด!B5</f>
        <v>การแข่งขันกีฬาบุคลากรมหาวิทยาลัยแห่งประเทศไทย ณ  สนามมหาวิทยาลัยวลัยลักษณ์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14" customFormat="1" ht="35.1" customHeight="1" x14ac:dyDescent="0.2">
      <c r="A3" s="87" t="str">
        <f>รายละเอียด!B2</f>
        <v>ตุมปังเกมส์ ครั้งที่ 41 ประจำปี 2568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14" customFormat="1" ht="35.1" customHeight="1" x14ac:dyDescent="0.2">
      <c r="A4" s="15" t="str">
        <f>"ประเภท" &amp;" "&amp; รายละเอียด!$B$6</f>
        <v>ประเภท คู่ชาย</v>
      </c>
      <c r="B4" s="15"/>
      <c r="C4" s="18" t="s">
        <v>20</v>
      </c>
      <c r="D4" s="15" t="s">
        <v>10</v>
      </c>
      <c r="E4" s="15"/>
      <c r="F4" s="15"/>
      <c r="G4" s="15"/>
      <c r="H4" s="15" t="str">
        <f>"ประเภท" &amp;" "&amp; รายละเอียด!$B$6</f>
        <v>ประเภท คู่ชาย</v>
      </c>
      <c r="I4" s="15"/>
      <c r="J4" s="18" t="s">
        <v>20</v>
      </c>
      <c r="K4" s="15" t="s">
        <v>10</v>
      </c>
      <c r="L4" s="15"/>
      <c r="M4" s="15"/>
    </row>
    <row r="5" spans="1:13" s="14" customFormat="1" ht="35.1" customHeight="1" x14ac:dyDescent="0.2">
      <c r="A5" s="86" t="s">
        <v>11</v>
      </c>
      <c r="B5" s="86" t="s">
        <v>12</v>
      </c>
      <c r="C5" s="86" t="s">
        <v>1</v>
      </c>
      <c r="D5" s="86" t="s">
        <v>13</v>
      </c>
      <c r="E5" s="86"/>
      <c r="F5" s="86"/>
      <c r="G5" s="15"/>
      <c r="H5" s="86" t="s">
        <v>11</v>
      </c>
      <c r="I5" s="86" t="s">
        <v>12</v>
      </c>
      <c r="J5" s="86" t="s">
        <v>1</v>
      </c>
      <c r="K5" s="86" t="s">
        <v>13</v>
      </c>
      <c r="L5" s="86"/>
      <c r="M5" s="86"/>
    </row>
    <row r="6" spans="1:13" s="14" customFormat="1" ht="35.1" customHeight="1" x14ac:dyDescent="0.2">
      <c r="A6" s="86"/>
      <c r="B6" s="86"/>
      <c r="C6" s="86"/>
      <c r="D6" s="11">
        <v>1</v>
      </c>
      <c r="E6" s="11">
        <v>2</v>
      </c>
      <c r="F6" s="11">
        <v>3</v>
      </c>
      <c r="G6" s="15"/>
      <c r="H6" s="86"/>
      <c r="I6" s="86"/>
      <c r="J6" s="86"/>
      <c r="K6" s="11">
        <v>1</v>
      </c>
      <c r="L6" s="11">
        <v>2</v>
      </c>
      <c r="M6" s="11">
        <v>3</v>
      </c>
    </row>
    <row r="7" spans="1:13" s="14" customFormat="1" ht="35.1" customHeight="1" x14ac:dyDescent="0.2">
      <c r="A7" s="16"/>
      <c r="B7" s="11">
        <v>1</v>
      </c>
      <c r="C7" s="12"/>
      <c r="D7" s="12"/>
      <c r="E7" s="12"/>
      <c r="F7" s="12"/>
      <c r="G7" s="15"/>
      <c r="H7" s="16"/>
      <c r="I7" s="11">
        <v>5</v>
      </c>
      <c r="J7" s="12"/>
      <c r="K7" s="12"/>
      <c r="L7" s="12"/>
      <c r="M7" s="12"/>
    </row>
    <row r="8" spans="1:13" s="14" customFormat="1" ht="35.1" customHeight="1" x14ac:dyDescent="0.2">
      <c r="A8" s="17"/>
      <c r="B8" s="11">
        <v>2</v>
      </c>
      <c r="C8" s="12"/>
      <c r="D8" s="12"/>
      <c r="E8" s="12"/>
      <c r="F8" s="12"/>
      <c r="G8" s="15"/>
      <c r="H8" s="17"/>
      <c r="I8" s="11">
        <v>6</v>
      </c>
      <c r="J8" s="12"/>
      <c r="K8" s="12"/>
      <c r="L8" s="12"/>
      <c r="M8" s="12"/>
    </row>
    <row r="9" spans="1:13" s="14" customFormat="1" ht="35.1" customHeight="1" x14ac:dyDescent="0.2">
      <c r="A9" s="16"/>
      <c r="B9" s="11">
        <v>3</v>
      </c>
      <c r="C9" s="12"/>
      <c r="D9" s="12"/>
      <c r="E9" s="12"/>
      <c r="F9" s="12"/>
      <c r="G9" s="15"/>
      <c r="H9" s="16"/>
      <c r="I9" s="11">
        <v>7</v>
      </c>
      <c r="J9" s="12"/>
      <c r="K9" s="12"/>
      <c r="L9" s="12"/>
      <c r="M9" s="12"/>
    </row>
    <row r="10" spans="1:13" s="14" customFormat="1" ht="35.1" customHeight="1" x14ac:dyDescent="0.2">
      <c r="A10" s="17"/>
      <c r="B10" s="11">
        <v>4</v>
      </c>
      <c r="C10" s="12"/>
      <c r="D10" s="12"/>
      <c r="E10" s="12"/>
      <c r="F10" s="12"/>
      <c r="G10" s="15"/>
      <c r="H10" s="17"/>
      <c r="I10" s="11">
        <v>8</v>
      </c>
      <c r="J10" s="12"/>
      <c r="K10" s="12"/>
      <c r="L10" s="12"/>
      <c r="M10" s="12"/>
    </row>
    <row r="11" spans="1:13" ht="35.1" customHeight="1" x14ac:dyDescent="0.35">
      <c r="A11" s="13" t="s">
        <v>57</v>
      </c>
      <c r="B11" s="13"/>
      <c r="C11" s="13"/>
      <c r="D11" s="69"/>
      <c r="E11" s="13"/>
      <c r="F11" s="13"/>
      <c r="G11" s="13"/>
      <c r="H11" s="13" t="s">
        <v>57</v>
      </c>
      <c r="I11" s="13"/>
      <c r="J11" s="13"/>
      <c r="K11" s="69"/>
      <c r="L11" s="13"/>
      <c r="M11" s="13"/>
    </row>
    <row r="12" spans="1:13" s="14" customFormat="1" ht="20.100000000000001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s="14" customFormat="1" ht="35.1" customHeight="1" x14ac:dyDescent="0.2">
      <c r="A13" s="92" t="s">
        <v>23</v>
      </c>
      <c r="B13" s="92"/>
      <c r="C13" s="92"/>
      <c r="D13" s="92"/>
      <c r="E13" s="92"/>
      <c r="F13" s="92"/>
      <c r="G13" s="15"/>
      <c r="H13" s="92" t="s">
        <v>108</v>
      </c>
      <c r="I13" s="92"/>
      <c r="J13" s="92"/>
      <c r="K13" s="92"/>
      <c r="L13" s="92"/>
      <c r="M13" s="92"/>
    </row>
    <row r="14" spans="1:13" s="14" customFormat="1" ht="35.1" customHeight="1" x14ac:dyDescent="0.2">
      <c r="A14" s="19" t="s">
        <v>11</v>
      </c>
      <c r="B14" s="19" t="s">
        <v>12</v>
      </c>
      <c r="C14" s="19" t="s">
        <v>1</v>
      </c>
      <c r="D14" s="93" t="s">
        <v>21</v>
      </c>
      <c r="E14" s="94"/>
      <c r="F14" s="95"/>
      <c r="G14" s="15"/>
      <c r="H14" s="19" t="s">
        <v>11</v>
      </c>
      <c r="I14" s="19" t="s">
        <v>12</v>
      </c>
      <c r="J14" s="19" t="s">
        <v>1</v>
      </c>
      <c r="K14" s="93" t="s">
        <v>21</v>
      </c>
      <c r="L14" s="94"/>
      <c r="M14" s="95"/>
    </row>
    <row r="15" spans="1:13" s="14" customFormat="1" ht="35.1" customHeight="1" x14ac:dyDescent="0.2">
      <c r="A15" s="12"/>
      <c r="B15" s="11">
        <v>1</v>
      </c>
      <c r="C15" s="20"/>
      <c r="D15" s="86"/>
      <c r="E15" s="86"/>
      <c r="F15" s="86"/>
      <c r="G15" s="15"/>
      <c r="H15" s="12"/>
      <c r="I15" s="12" t="s">
        <v>24</v>
      </c>
      <c r="J15" s="12"/>
      <c r="K15" s="86"/>
      <c r="L15" s="86"/>
      <c r="M15" s="86"/>
    </row>
    <row r="16" spans="1:13" s="14" customFormat="1" ht="35.1" customHeight="1" x14ac:dyDescent="0.2">
      <c r="A16" s="12"/>
      <c r="B16" s="11">
        <v>2</v>
      </c>
      <c r="C16" s="20"/>
      <c r="D16" s="86"/>
      <c r="E16" s="86"/>
      <c r="F16" s="86"/>
      <c r="G16" s="15"/>
      <c r="H16" s="12"/>
      <c r="I16" s="12" t="s">
        <v>25</v>
      </c>
      <c r="J16" s="12"/>
      <c r="K16" s="86"/>
      <c r="L16" s="86"/>
      <c r="M16" s="86"/>
    </row>
    <row r="17" spans="1:13" s="14" customFormat="1" ht="35.1" customHeight="1" x14ac:dyDescent="0.2">
      <c r="A17" s="89" t="s">
        <v>22</v>
      </c>
      <c r="B17" s="90"/>
      <c r="C17" s="90"/>
      <c r="D17" s="90"/>
      <c r="E17" s="90"/>
      <c r="F17" s="91"/>
      <c r="G17" s="15"/>
      <c r="H17" s="15" t="s">
        <v>21</v>
      </c>
      <c r="I17" s="15"/>
      <c r="J17" s="15"/>
      <c r="K17" s="15"/>
      <c r="L17" s="15"/>
      <c r="M17" s="15"/>
    </row>
    <row r="18" spans="1:13" s="14" customFormat="1" ht="35.1" customHeight="1" x14ac:dyDescent="0.2">
      <c r="A18" s="19" t="s">
        <v>11</v>
      </c>
      <c r="B18" s="19" t="s">
        <v>12</v>
      </c>
      <c r="C18" s="19" t="s">
        <v>1</v>
      </c>
      <c r="D18" s="89" t="s">
        <v>21</v>
      </c>
      <c r="E18" s="90"/>
      <c r="F18" s="91"/>
      <c r="G18" s="15"/>
      <c r="H18" s="15" t="s">
        <v>26</v>
      </c>
      <c r="I18" s="15"/>
      <c r="J18" s="15"/>
      <c r="K18" s="15"/>
      <c r="L18" s="15"/>
      <c r="M18" s="15"/>
    </row>
    <row r="19" spans="1:13" s="14" customFormat="1" ht="35.1" customHeight="1" x14ac:dyDescent="0.2">
      <c r="A19" s="12"/>
      <c r="B19" s="11">
        <v>3</v>
      </c>
      <c r="C19" s="20"/>
      <c r="D19" s="89"/>
      <c r="E19" s="90"/>
      <c r="F19" s="91"/>
      <c r="G19" s="15"/>
      <c r="H19" s="15" t="s">
        <v>27</v>
      </c>
      <c r="I19" s="15"/>
      <c r="J19" s="15"/>
      <c r="K19" s="15"/>
      <c r="L19" s="15"/>
      <c r="M19" s="15"/>
    </row>
    <row r="20" spans="1:13" s="14" customFormat="1" ht="35.1" customHeight="1" x14ac:dyDescent="0.2">
      <c r="A20" s="12"/>
      <c r="B20" s="11">
        <v>4</v>
      </c>
      <c r="C20" s="20"/>
      <c r="D20" s="86"/>
      <c r="E20" s="86"/>
      <c r="F20" s="86"/>
      <c r="G20" s="15"/>
      <c r="H20" s="15" t="s">
        <v>28</v>
      </c>
      <c r="I20" s="15"/>
      <c r="J20" s="15"/>
      <c r="K20" s="18"/>
      <c r="L20" s="15"/>
      <c r="M20" s="15"/>
    </row>
    <row r="21" spans="1:13" ht="35.1" customHeight="1" x14ac:dyDescent="0.35">
      <c r="H21" s="15" t="s">
        <v>29</v>
      </c>
    </row>
  </sheetData>
  <mergeCells count="23">
    <mergeCell ref="A1:M1"/>
    <mergeCell ref="A2:M2"/>
    <mergeCell ref="A5:A6"/>
    <mergeCell ref="B5:B6"/>
    <mergeCell ref="C5:C6"/>
    <mergeCell ref="D5:F5"/>
    <mergeCell ref="H5:H6"/>
    <mergeCell ref="I5:I6"/>
    <mergeCell ref="J5:J6"/>
    <mergeCell ref="K5:M5"/>
    <mergeCell ref="A3:M3"/>
    <mergeCell ref="D19:F19"/>
    <mergeCell ref="D20:F20"/>
    <mergeCell ref="A17:F17"/>
    <mergeCell ref="D18:F18"/>
    <mergeCell ref="H13:M13"/>
    <mergeCell ref="K15:M15"/>
    <mergeCell ref="K16:M16"/>
    <mergeCell ref="K14:M14"/>
    <mergeCell ref="A13:F13"/>
    <mergeCell ref="D15:F15"/>
    <mergeCell ref="D16:F16"/>
    <mergeCell ref="D14:F14"/>
  </mergeCells>
  <phoneticPr fontId="11" type="noConversion"/>
  <printOptions horizontalCentered="1"/>
  <pageMargins left="0" right="0" top="0.19685039370078741" bottom="0" header="0" footer="0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07A2-8BC1-478E-AA50-BEAB557EF3FB}">
  <dimension ref="A1:S45"/>
  <sheetViews>
    <sheetView view="pageBreakPreview" topLeftCell="A14" zoomScale="55" zoomScaleNormal="85" zoomScaleSheetLayoutView="55" workbookViewId="0">
      <selection activeCell="AA32" sqref="AA32"/>
    </sheetView>
  </sheetViews>
  <sheetFormatPr defaultRowHeight="14.25" x14ac:dyDescent="0.2"/>
  <sheetData>
    <row r="1" spans="1:19" x14ac:dyDescent="0.2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8"/>
    </row>
    <row r="2" spans="1:19" ht="39.950000000000003" customHeight="1" x14ac:dyDescent="0.35">
      <c r="A2" s="108" t="s">
        <v>30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10"/>
    </row>
    <row r="3" spans="1:19" ht="39.950000000000003" customHeight="1" x14ac:dyDescent="0.35">
      <c r="A3" s="108" t="str">
        <f>"การแข่งขัน" &amp; รายละเอียด!$B$1</f>
        <v xml:space="preserve">การแข่งขันการแข่งขันกีฬาบุคลากรมหาวิทยาลัยแห่งประเทศไทย 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10"/>
    </row>
    <row r="4" spans="1:19" ht="39.950000000000003" customHeight="1" x14ac:dyDescent="0.35">
      <c r="A4" s="108" t="str">
        <f>รายละเอียด!$B$5</f>
        <v>ณ  สนามมหาวิทยาลัยวลัยลักษณ์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10"/>
    </row>
    <row r="5" spans="1:19" ht="18.75" thickBot="1" x14ac:dyDescent="0.25">
      <c r="A5" s="2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4"/>
      <c r="N5" s="24"/>
      <c r="O5" s="24"/>
      <c r="P5" s="25"/>
      <c r="Q5" s="26"/>
    </row>
    <row r="6" spans="1:19" s="60" customFormat="1" ht="24.95" customHeight="1" thickBot="1" x14ac:dyDescent="0.3">
      <c r="A6" s="52" t="s">
        <v>48</v>
      </c>
      <c r="B6" s="27"/>
      <c r="C6" s="28"/>
      <c r="D6" s="28"/>
      <c r="E6" s="29" t="s">
        <v>31</v>
      </c>
      <c r="F6" s="30" t="s">
        <v>32</v>
      </c>
      <c r="G6" s="30" t="s">
        <v>33</v>
      </c>
      <c r="H6" s="30" t="s">
        <v>34</v>
      </c>
      <c r="I6" s="30" t="s">
        <v>35</v>
      </c>
      <c r="J6" s="30" t="s">
        <v>36</v>
      </c>
      <c r="K6" s="30" t="s">
        <v>37</v>
      </c>
      <c r="L6" s="31" t="s">
        <v>38</v>
      </c>
      <c r="M6" s="29" t="s">
        <v>39</v>
      </c>
      <c r="N6" s="57" t="s">
        <v>55</v>
      </c>
      <c r="O6" s="58" t="s">
        <v>56</v>
      </c>
      <c r="P6" s="65" t="s">
        <v>40</v>
      </c>
      <c r="Q6" s="59"/>
    </row>
    <row r="7" spans="1:19" ht="15" thickBot="1" x14ac:dyDescent="0.25">
      <c r="A7" s="32"/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3"/>
      <c r="P7" s="33"/>
      <c r="Q7" s="26"/>
    </row>
    <row r="8" spans="1:19" ht="29.25" thickBot="1" x14ac:dyDescent="0.25">
      <c r="A8" s="55" t="s">
        <v>49</v>
      </c>
      <c r="B8" s="51"/>
      <c r="C8" s="51"/>
      <c r="D8" s="53"/>
      <c r="E8" s="35"/>
      <c r="F8" s="56" t="s">
        <v>50</v>
      </c>
      <c r="G8" s="36"/>
      <c r="H8" s="36"/>
      <c r="I8" s="36"/>
      <c r="J8" s="37"/>
      <c r="K8" s="35"/>
      <c r="L8" s="38" t="s">
        <v>41</v>
      </c>
      <c r="M8" s="39" t="s">
        <v>42</v>
      </c>
      <c r="N8" s="39" t="s">
        <v>43</v>
      </c>
      <c r="O8" s="39" t="s">
        <v>44</v>
      </c>
      <c r="P8" s="39" t="s">
        <v>45</v>
      </c>
      <c r="Q8" s="40" t="s">
        <v>46</v>
      </c>
    </row>
    <row r="9" spans="1:19" ht="15.75" thickBot="1" x14ac:dyDescent="0.25">
      <c r="A9" s="32"/>
      <c r="B9" s="33"/>
      <c r="C9" s="33"/>
      <c r="D9" s="35"/>
      <c r="E9" s="34"/>
      <c r="F9" s="34"/>
      <c r="G9" s="34"/>
      <c r="H9" s="34"/>
      <c r="I9" s="34"/>
      <c r="J9" s="34"/>
      <c r="K9" s="35"/>
      <c r="L9" s="35"/>
      <c r="M9" s="35"/>
      <c r="N9" s="35"/>
      <c r="O9" s="35"/>
      <c r="P9" s="35"/>
      <c r="Q9" s="41"/>
    </row>
    <row r="10" spans="1:19" ht="24.95" customHeight="1" thickBot="1" x14ac:dyDescent="0.25">
      <c r="A10" s="102" t="s">
        <v>51</v>
      </c>
      <c r="B10" s="103"/>
      <c r="C10" s="103"/>
      <c r="D10" s="104"/>
      <c r="E10" s="42">
        <v>1</v>
      </c>
      <c r="F10" s="43">
        <v>2</v>
      </c>
      <c r="G10" s="42">
        <v>3</v>
      </c>
      <c r="H10" s="43">
        <v>4</v>
      </c>
      <c r="I10" s="42">
        <v>5</v>
      </c>
      <c r="J10" s="43">
        <v>6</v>
      </c>
      <c r="K10" s="42">
        <v>7</v>
      </c>
      <c r="L10" s="43">
        <v>8</v>
      </c>
      <c r="M10" s="42">
        <v>9</v>
      </c>
      <c r="N10" s="43">
        <v>10</v>
      </c>
      <c r="O10" s="42">
        <v>11</v>
      </c>
      <c r="P10" s="43">
        <v>12</v>
      </c>
      <c r="Q10" s="44">
        <v>13</v>
      </c>
    </row>
    <row r="11" spans="1:19" ht="51.95" customHeight="1" thickBot="1" x14ac:dyDescent="0.25">
      <c r="A11" s="111"/>
      <c r="B11" s="112"/>
      <c r="C11" s="112"/>
      <c r="D11" s="113"/>
      <c r="E11" s="45"/>
      <c r="F11" s="46"/>
      <c r="G11" s="45"/>
      <c r="H11" s="46"/>
      <c r="I11" s="45"/>
      <c r="J11" s="46"/>
      <c r="K11" s="45"/>
      <c r="L11" s="46"/>
      <c r="M11" s="45"/>
      <c r="N11" s="46"/>
      <c r="O11" s="45"/>
      <c r="P11" s="46"/>
      <c r="Q11" s="47"/>
      <c r="S11" s="54"/>
    </row>
    <row r="12" spans="1:19" ht="51.95" customHeight="1" thickBot="1" x14ac:dyDescent="0.25">
      <c r="A12" s="114"/>
      <c r="B12" s="115"/>
      <c r="C12" s="115"/>
      <c r="D12" s="116"/>
      <c r="E12" s="48"/>
      <c r="F12" s="49"/>
      <c r="G12" s="48"/>
      <c r="H12" s="49"/>
      <c r="I12" s="48"/>
      <c r="J12" s="49"/>
      <c r="K12" s="48"/>
      <c r="L12" s="49"/>
      <c r="M12" s="48"/>
      <c r="N12" s="49"/>
      <c r="O12" s="48"/>
      <c r="P12" s="49"/>
      <c r="Q12" s="50"/>
    </row>
    <row r="13" spans="1:19" s="64" customFormat="1" ht="30" customHeight="1" x14ac:dyDescent="0.25">
      <c r="A13" s="96" t="s">
        <v>52</v>
      </c>
      <c r="B13" s="97"/>
      <c r="C13" s="97"/>
      <c r="D13" s="97"/>
      <c r="E13" s="97"/>
      <c r="F13" s="98" t="s">
        <v>53</v>
      </c>
      <c r="G13" s="98"/>
      <c r="H13" s="98"/>
      <c r="I13" s="98"/>
      <c r="J13" s="98"/>
      <c r="K13" s="98"/>
      <c r="L13" s="97" t="s">
        <v>54</v>
      </c>
      <c r="M13" s="97"/>
      <c r="N13" s="97"/>
      <c r="O13" s="97"/>
      <c r="P13" s="97"/>
      <c r="Q13" s="117"/>
    </row>
    <row r="14" spans="1:19" s="64" customFormat="1" ht="30" customHeight="1" x14ac:dyDescent="0.25">
      <c r="A14" s="99" t="s">
        <v>47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1"/>
    </row>
    <row r="15" spans="1:19" s="64" customFormat="1" ht="30" customHeight="1" thickBot="1" x14ac:dyDescent="0.3">
      <c r="A15" s="105" t="s">
        <v>47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7"/>
    </row>
    <row r="16" spans="1:19" s="64" customFormat="1" ht="30" customHeight="1" x14ac:dyDescent="0.25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3"/>
    </row>
    <row r="17" spans="1:19" ht="39.950000000000003" customHeight="1" x14ac:dyDescent="0.35">
      <c r="A17" s="108" t="s">
        <v>30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10"/>
    </row>
    <row r="18" spans="1:19" ht="39.950000000000003" customHeight="1" x14ac:dyDescent="0.35">
      <c r="A18" s="108" t="str">
        <f>"การแข่งขัน" &amp; รายละเอียด!$B$1</f>
        <v xml:space="preserve">การแข่งขันการแข่งขันกีฬาบุคลากรมหาวิทยาลัยแห่งประเทศไทย 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10"/>
    </row>
    <row r="19" spans="1:19" ht="39.950000000000003" customHeight="1" x14ac:dyDescent="0.35">
      <c r="A19" s="108" t="str">
        <f>รายละเอียด!$B$5</f>
        <v>ณ  สนามมหาวิทยาลัยวลัยลักษณ์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10"/>
    </row>
    <row r="20" spans="1:19" ht="18.75" thickBot="1" x14ac:dyDescent="0.25">
      <c r="A20" s="21"/>
      <c r="B20" s="22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24"/>
      <c r="O20" s="24"/>
      <c r="P20" s="25"/>
      <c r="Q20" s="26"/>
    </row>
    <row r="21" spans="1:19" s="60" customFormat="1" ht="24.95" customHeight="1" thickBot="1" x14ac:dyDescent="0.3">
      <c r="A21" s="52" t="s">
        <v>48</v>
      </c>
      <c r="B21" s="27"/>
      <c r="C21" s="28"/>
      <c r="D21" s="28"/>
      <c r="E21" s="29" t="s">
        <v>31</v>
      </c>
      <c r="F21" s="30" t="s">
        <v>32</v>
      </c>
      <c r="G21" s="30" t="s">
        <v>33</v>
      </c>
      <c r="H21" s="30" t="s">
        <v>34</v>
      </c>
      <c r="I21" s="30" t="s">
        <v>35</v>
      </c>
      <c r="J21" s="30" t="s">
        <v>36</v>
      </c>
      <c r="K21" s="30" t="s">
        <v>37</v>
      </c>
      <c r="L21" s="31" t="s">
        <v>38</v>
      </c>
      <c r="M21" s="29" t="s">
        <v>39</v>
      </c>
      <c r="N21" s="57" t="s">
        <v>55</v>
      </c>
      <c r="O21" s="58" t="s">
        <v>56</v>
      </c>
      <c r="P21" s="65" t="s">
        <v>40</v>
      </c>
      <c r="Q21" s="59"/>
    </row>
    <row r="22" spans="1:19" ht="15" thickBot="1" x14ac:dyDescent="0.25">
      <c r="A22" s="32"/>
      <c r="B22" s="33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3"/>
      <c r="P22" s="33"/>
      <c r="Q22" s="26"/>
    </row>
    <row r="23" spans="1:19" ht="29.25" thickBot="1" x14ac:dyDescent="0.25">
      <c r="A23" s="55" t="s">
        <v>49</v>
      </c>
      <c r="B23" s="51"/>
      <c r="C23" s="51"/>
      <c r="D23" s="53"/>
      <c r="E23" s="35"/>
      <c r="F23" s="56" t="s">
        <v>50</v>
      </c>
      <c r="G23" s="36"/>
      <c r="H23" s="36"/>
      <c r="I23" s="36"/>
      <c r="J23" s="37"/>
      <c r="K23" s="35"/>
      <c r="L23" s="38" t="s">
        <v>41</v>
      </c>
      <c r="M23" s="39" t="s">
        <v>42</v>
      </c>
      <c r="N23" s="39" t="s">
        <v>43</v>
      </c>
      <c r="O23" s="39" t="s">
        <v>44</v>
      </c>
      <c r="P23" s="39" t="s">
        <v>45</v>
      </c>
      <c r="Q23" s="40" t="s">
        <v>46</v>
      </c>
    </row>
    <row r="24" spans="1:19" ht="15.75" thickBot="1" x14ac:dyDescent="0.25">
      <c r="A24" s="32"/>
      <c r="B24" s="33"/>
      <c r="C24" s="33"/>
      <c r="D24" s="35"/>
      <c r="E24" s="34"/>
      <c r="F24" s="34"/>
      <c r="G24" s="34"/>
      <c r="H24" s="34"/>
      <c r="I24" s="34"/>
      <c r="J24" s="34"/>
      <c r="K24" s="35"/>
      <c r="L24" s="35"/>
      <c r="M24" s="35"/>
      <c r="N24" s="35"/>
      <c r="O24" s="35"/>
      <c r="P24" s="35"/>
      <c r="Q24" s="41"/>
    </row>
    <row r="25" spans="1:19" ht="24.95" customHeight="1" thickBot="1" x14ac:dyDescent="0.25">
      <c r="A25" s="102" t="s">
        <v>51</v>
      </c>
      <c r="B25" s="103"/>
      <c r="C25" s="103"/>
      <c r="D25" s="104"/>
      <c r="E25" s="42">
        <v>1</v>
      </c>
      <c r="F25" s="43">
        <v>2</v>
      </c>
      <c r="G25" s="42">
        <v>3</v>
      </c>
      <c r="H25" s="43">
        <v>4</v>
      </c>
      <c r="I25" s="42">
        <v>5</v>
      </c>
      <c r="J25" s="43">
        <v>6</v>
      </c>
      <c r="K25" s="42">
        <v>7</v>
      </c>
      <c r="L25" s="43">
        <v>8</v>
      </c>
      <c r="M25" s="42">
        <v>9</v>
      </c>
      <c r="N25" s="43">
        <v>10</v>
      </c>
      <c r="O25" s="42">
        <v>11</v>
      </c>
      <c r="P25" s="43">
        <v>12</v>
      </c>
      <c r="Q25" s="44">
        <v>13</v>
      </c>
    </row>
    <row r="26" spans="1:19" ht="51.95" customHeight="1" thickBot="1" x14ac:dyDescent="0.25">
      <c r="A26" s="111"/>
      <c r="B26" s="112"/>
      <c r="C26" s="112"/>
      <c r="D26" s="113"/>
      <c r="E26" s="45"/>
      <c r="F26" s="46"/>
      <c r="G26" s="45"/>
      <c r="H26" s="46"/>
      <c r="I26" s="45"/>
      <c r="J26" s="46"/>
      <c r="K26" s="45"/>
      <c r="L26" s="46"/>
      <c r="M26" s="45"/>
      <c r="N26" s="46"/>
      <c r="O26" s="45"/>
      <c r="P26" s="46"/>
      <c r="Q26" s="47"/>
      <c r="S26" s="54"/>
    </row>
    <row r="27" spans="1:19" ht="51.95" customHeight="1" thickBot="1" x14ac:dyDescent="0.25">
      <c r="A27" s="114"/>
      <c r="B27" s="115"/>
      <c r="C27" s="115"/>
      <c r="D27" s="116"/>
      <c r="E27" s="48"/>
      <c r="F27" s="49"/>
      <c r="G27" s="48"/>
      <c r="H27" s="49"/>
      <c r="I27" s="48"/>
      <c r="J27" s="49"/>
      <c r="K27" s="48"/>
      <c r="L27" s="49"/>
      <c r="M27" s="48"/>
      <c r="N27" s="49"/>
      <c r="O27" s="48"/>
      <c r="P27" s="49"/>
      <c r="Q27" s="50"/>
    </row>
    <row r="28" spans="1:19" s="64" customFormat="1" ht="30" customHeight="1" x14ac:dyDescent="0.25">
      <c r="A28" s="96" t="s">
        <v>52</v>
      </c>
      <c r="B28" s="97"/>
      <c r="C28" s="97"/>
      <c r="D28" s="97"/>
      <c r="E28" s="97"/>
      <c r="F28" s="98" t="s">
        <v>53</v>
      </c>
      <c r="G28" s="98"/>
      <c r="H28" s="98"/>
      <c r="I28" s="98"/>
      <c r="J28" s="98"/>
      <c r="K28" s="98"/>
      <c r="L28" s="97" t="s">
        <v>54</v>
      </c>
      <c r="M28" s="97"/>
      <c r="N28" s="97"/>
      <c r="O28" s="97"/>
      <c r="P28" s="97"/>
      <c r="Q28" s="117"/>
    </row>
    <row r="29" spans="1:19" s="64" customFormat="1" ht="30" customHeight="1" x14ac:dyDescent="0.25">
      <c r="A29" s="99" t="s">
        <v>47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1"/>
    </row>
    <row r="30" spans="1:19" s="64" customFormat="1" ht="30" customHeight="1" thickBot="1" x14ac:dyDescent="0.3">
      <c r="A30" s="105" t="s">
        <v>47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7"/>
    </row>
    <row r="31" spans="1:19" s="64" customFormat="1" ht="30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3"/>
    </row>
    <row r="32" spans="1:19" ht="39.950000000000003" customHeight="1" x14ac:dyDescent="0.35">
      <c r="A32" s="108" t="s">
        <v>30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10"/>
    </row>
    <row r="33" spans="1:19" ht="39.950000000000003" customHeight="1" x14ac:dyDescent="0.35">
      <c r="A33" s="108" t="str">
        <f>"การแข่งขัน" &amp; รายละเอียด!$B$1</f>
        <v xml:space="preserve">การแข่งขันการแข่งขันกีฬาบุคลากรมหาวิทยาลัยแห่งประเทศไทย 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10"/>
    </row>
    <row r="34" spans="1:19" ht="39.950000000000003" customHeight="1" x14ac:dyDescent="0.35">
      <c r="A34" s="108" t="str">
        <f>รายละเอียด!$B$5</f>
        <v>ณ  สนามมหาวิทยาลัยวลัยลักษณ์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10"/>
    </row>
    <row r="35" spans="1:19" ht="18.75" thickBot="1" x14ac:dyDescent="0.25">
      <c r="A35" s="21"/>
      <c r="B35" s="22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5"/>
      <c r="Q35" s="26"/>
    </row>
    <row r="36" spans="1:19" s="60" customFormat="1" ht="24.95" customHeight="1" thickBot="1" x14ac:dyDescent="0.3">
      <c r="A36" s="52" t="s">
        <v>48</v>
      </c>
      <c r="B36" s="27"/>
      <c r="C36" s="28"/>
      <c r="D36" s="28"/>
      <c r="E36" s="29" t="s">
        <v>31</v>
      </c>
      <c r="F36" s="30" t="s">
        <v>32</v>
      </c>
      <c r="G36" s="30" t="s">
        <v>33</v>
      </c>
      <c r="H36" s="30" t="s">
        <v>34</v>
      </c>
      <c r="I36" s="30" t="s">
        <v>35</v>
      </c>
      <c r="J36" s="30" t="s">
        <v>36</v>
      </c>
      <c r="K36" s="30" t="s">
        <v>37</v>
      </c>
      <c r="L36" s="31" t="s">
        <v>38</v>
      </c>
      <c r="M36" s="29" t="s">
        <v>39</v>
      </c>
      <c r="N36" s="57" t="s">
        <v>55</v>
      </c>
      <c r="O36" s="58" t="s">
        <v>56</v>
      </c>
      <c r="P36" s="65" t="s">
        <v>40</v>
      </c>
      <c r="Q36" s="59"/>
    </row>
    <row r="37" spans="1:19" ht="15" thickBot="1" x14ac:dyDescent="0.25">
      <c r="A37" s="32"/>
      <c r="B37" s="33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3"/>
      <c r="P37" s="33"/>
      <c r="Q37" s="26"/>
    </row>
    <row r="38" spans="1:19" ht="29.25" thickBot="1" x14ac:dyDescent="0.25">
      <c r="A38" s="55" t="s">
        <v>49</v>
      </c>
      <c r="B38" s="51"/>
      <c r="C38" s="51"/>
      <c r="D38" s="53"/>
      <c r="E38" s="35"/>
      <c r="F38" s="56" t="s">
        <v>50</v>
      </c>
      <c r="G38" s="36"/>
      <c r="H38" s="36"/>
      <c r="I38" s="36"/>
      <c r="J38" s="37"/>
      <c r="K38" s="35"/>
      <c r="L38" s="38" t="s">
        <v>41</v>
      </c>
      <c r="M38" s="39" t="s">
        <v>42</v>
      </c>
      <c r="N38" s="39" t="s">
        <v>43</v>
      </c>
      <c r="O38" s="39" t="s">
        <v>44</v>
      </c>
      <c r="P38" s="39" t="s">
        <v>45</v>
      </c>
      <c r="Q38" s="40" t="s">
        <v>46</v>
      </c>
    </row>
    <row r="39" spans="1:19" ht="15.75" thickBot="1" x14ac:dyDescent="0.25">
      <c r="A39" s="32"/>
      <c r="B39" s="33"/>
      <c r="C39" s="33"/>
      <c r="D39" s="35"/>
      <c r="E39" s="34"/>
      <c r="F39" s="34"/>
      <c r="G39" s="34"/>
      <c r="H39" s="34"/>
      <c r="I39" s="34"/>
      <c r="J39" s="34"/>
      <c r="K39" s="35"/>
      <c r="L39" s="35"/>
      <c r="M39" s="35"/>
      <c r="N39" s="35"/>
      <c r="O39" s="35"/>
      <c r="P39" s="35"/>
      <c r="Q39" s="41"/>
    </row>
    <row r="40" spans="1:19" ht="24.95" customHeight="1" thickBot="1" x14ac:dyDescent="0.25">
      <c r="A40" s="102" t="s">
        <v>51</v>
      </c>
      <c r="B40" s="103"/>
      <c r="C40" s="103"/>
      <c r="D40" s="104"/>
      <c r="E40" s="42">
        <v>1</v>
      </c>
      <c r="F40" s="43">
        <v>2</v>
      </c>
      <c r="G40" s="42">
        <v>3</v>
      </c>
      <c r="H40" s="43">
        <v>4</v>
      </c>
      <c r="I40" s="42">
        <v>5</v>
      </c>
      <c r="J40" s="43">
        <v>6</v>
      </c>
      <c r="K40" s="42">
        <v>7</v>
      </c>
      <c r="L40" s="43">
        <v>8</v>
      </c>
      <c r="M40" s="42">
        <v>9</v>
      </c>
      <c r="N40" s="43">
        <v>10</v>
      </c>
      <c r="O40" s="42">
        <v>11</v>
      </c>
      <c r="P40" s="43">
        <v>12</v>
      </c>
      <c r="Q40" s="44">
        <v>13</v>
      </c>
    </row>
    <row r="41" spans="1:19" ht="51.95" customHeight="1" thickBot="1" x14ac:dyDescent="0.25">
      <c r="A41" s="111"/>
      <c r="B41" s="112"/>
      <c r="C41" s="112"/>
      <c r="D41" s="113"/>
      <c r="E41" s="45"/>
      <c r="F41" s="46"/>
      <c r="G41" s="45"/>
      <c r="H41" s="46"/>
      <c r="I41" s="45"/>
      <c r="J41" s="46"/>
      <c r="K41" s="45"/>
      <c r="L41" s="46"/>
      <c r="M41" s="45"/>
      <c r="N41" s="46"/>
      <c r="O41" s="45"/>
      <c r="P41" s="46"/>
      <c r="Q41" s="47"/>
      <c r="S41" s="54"/>
    </row>
    <row r="42" spans="1:19" ht="51.95" customHeight="1" thickBot="1" x14ac:dyDescent="0.25">
      <c r="A42" s="114"/>
      <c r="B42" s="115"/>
      <c r="C42" s="115"/>
      <c r="D42" s="116"/>
      <c r="E42" s="48"/>
      <c r="F42" s="49"/>
      <c r="G42" s="48"/>
      <c r="H42" s="49"/>
      <c r="I42" s="48"/>
      <c r="J42" s="49"/>
      <c r="K42" s="48"/>
      <c r="L42" s="49"/>
      <c r="M42" s="48"/>
      <c r="N42" s="49"/>
      <c r="O42" s="48"/>
      <c r="P42" s="49"/>
      <c r="Q42" s="50"/>
    </row>
    <row r="43" spans="1:19" s="64" customFormat="1" ht="30" customHeight="1" x14ac:dyDescent="0.25">
      <c r="A43" s="96" t="s">
        <v>52</v>
      </c>
      <c r="B43" s="97"/>
      <c r="C43" s="97"/>
      <c r="D43" s="97"/>
      <c r="E43" s="97"/>
      <c r="F43" s="98" t="s">
        <v>53</v>
      </c>
      <c r="G43" s="98"/>
      <c r="H43" s="98"/>
      <c r="I43" s="98"/>
      <c r="J43" s="98"/>
      <c r="K43" s="98"/>
      <c r="L43" s="97" t="s">
        <v>54</v>
      </c>
      <c r="M43" s="97"/>
      <c r="N43" s="97"/>
      <c r="O43" s="97"/>
      <c r="P43" s="97"/>
      <c r="Q43" s="117"/>
    </row>
    <row r="44" spans="1:19" s="64" customFormat="1" ht="30" customHeight="1" x14ac:dyDescent="0.25">
      <c r="A44" s="99" t="s">
        <v>47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1"/>
    </row>
    <row r="45" spans="1:19" s="64" customFormat="1" ht="30" customHeight="1" thickBot="1" x14ac:dyDescent="0.3">
      <c r="A45" s="105" t="s">
        <v>47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7"/>
    </row>
  </sheetData>
  <mergeCells count="33">
    <mergeCell ref="A45:Q45"/>
    <mergeCell ref="L43:Q43"/>
    <mergeCell ref="A17:Q17"/>
    <mergeCell ref="A12:D12"/>
    <mergeCell ref="A2:Q2"/>
    <mergeCell ref="A3:Q3"/>
    <mergeCell ref="A4:Q4"/>
    <mergeCell ref="A10:D10"/>
    <mergeCell ref="A11:D11"/>
    <mergeCell ref="A13:E13"/>
    <mergeCell ref="F13:K13"/>
    <mergeCell ref="L13:Q13"/>
    <mergeCell ref="A14:Q14"/>
    <mergeCell ref="A15:Q15"/>
    <mergeCell ref="A41:D41"/>
    <mergeCell ref="A42:D42"/>
    <mergeCell ref="A18:Q18"/>
    <mergeCell ref="A19:Q19"/>
    <mergeCell ref="A25:D25"/>
    <mergeCell ref="A26:D26"/>
    <mergeCell ref="A29:Q29"/>
    <mergeCell ref="A27:D27"/>
    <mergeCell ref="A28:E28"/>
    <mergeCell ref="F28:K28"/>
    <mergeCell ref="L28:Q28"/>
    <mergeCell ref="A43:E43"/>
    <mergeCell ref="F43:K43"/>
    <mergeCell ref="A44:Q44"/>
    <mergeCell ref="A40:D40"/>
    <mergeCell ref="A30:Q30"/>
    <mergeCell ref="A32:Q32"/>
    <mergeCell ref="A33:Q33"/>
    <mergeCell ref="A34:Q34"/>
  </mergeCells>
  <printOptions horizontalCentered="1"/>
  <pageMargins left="0" right="0" top="0" bottom="0" header="0" footer="0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รายละเอียด</vt:lpstr>
      <vt:lpstr>ทีมที่เข้าร่วม</vt:lpstr>
      <vt:lpstr>ลงทะเบียนทีมที่เข้าร่วม</vt:lpstr>
      <vt:lpstr>Sheet1</vt:lpstr>
      <vt:lpstr>ผลการประกบคู่</vt:lpstr>
      <vt:lpstr>data_ทีมเข้าร่วม</vt:lpstr>
      <vt:lpstr>ผลประกบคู่</vt:lpstr>
      <vt:lpstr>รอบ8 รอบ4 รอบชิง</vt:lpstr>
      <vt:lpstr>สกอร์ชีท</vt:lpstr>
      <vt:lpstr>ผลการประกบคู่!Print_Area</vt:lpstr>
      <vt:lpstr>'รอบ8 รอบ4 รอบชิง'!Print_Area</vt:lpstr>
      <vt:lpstr>ลงทะเบียนทีมที่เข้าร่วม!Print_Area</vt:lpstr>
      <vt:lpstr>สกอร์ชีท!Print_Area</vt:lpstr>
      <vt:lpstr>ลงทะเบียนทีมที่เข้าร่วม!Print_Titles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 Pimkamlai</dc:creator>
  <cp:lastModifiedBy>Niyom Pimkamlai</cp:lastModifiedBy>
  <cp:lastPrinted>2025-05-01T15:57:02Z</cp:lastPrinted>
  <dcterms:created xsi:type="dcterms:W3CDTF">2025-01-22T13:04:39Z</dcterms:created>
  <dcterms:modified xsi:type="dcterms:W3CDTF">2025-05-22T14:40:25Z</dcterms:modified>
</cp:coreProperties>
</file>