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Home Page 2002/pc/implprem/"/>
    </mc:Choice>
  </mc:AlternateContent>
  <xr:revisionPtr revIDLastSave="0" documentId="13_ncr:1_{48CE5F28-24F1-0E4C-8250-62A6A54E655A}" xr6:coauthVersionLast="46" xr6:coauthVersionMax="46" xr10:uidLastSave="{00000000-0000-0000-0000-000000000000}"/>
  <bookViews>
    <workbookView xWindow="3820" yWindow="-21100" windowWidth="27820" windowHeight="18640" tabRatio="500" activeTab="5" xr2:uid="{00000000-000D-0000-FFFF-FFFF00000000}"/>
  </bookViews>
  <sheets>
    <sheet name="Historical ERP" sheetId="1" r:id="rId1"/>
    <sheet name="ERPchart" sheetId="2" r:id="rId2"/>
    <sheet name="T Bond rate" sheetId="7" r:id="rId3"/>
    <sheet name="ERPbyMonthChart" sheetId="3" r:id="rId4"/>
    <sheet name="ERPsinceNov16Chart" sheetId="6" r:id="rId5"/>
    <sheet name="Since Nov 2016" sheetId="5" r:id="rId6"/>
    <sheet name="Comparative Numbers" sheetId="4" r:id="rId7"/>
  </sheets>
  <calcPr calcId="191029" iterate="1" iterateDelta="9.9999999999994494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2" i="1" l="1"/>
  <c r="C161" i="1"/>
  <c r="C160" i="1"/>
  <c r="D160" i="1"/>
  <c r="C159" i="1"/>
  <c r="C158" i="1"/>
  <c r="D158" i="1"/>
  <c r="D162" i="1"/>
  <c r="D161" i="1"/>
  <c r="D159" i="1"/>
  <c r="B162" i="1"/>
  <c r="B161" i="1"/>
  <c r="B160" i="1"/>
  <c r="B159" i="1"/>
  <c r="B158" i="1"/>
  <c r="D157" i="1"/>
  <c r="C157" i="1"/>
  <c r="B157" i="1"/>
  <c r="E14" i="4"/>
  <c r="D12" i="4"/>
  <c r="D14" i="4"/>
  <c r="G10" i="4"/>
  <c r="F10" i="4"/>
  <c r="F11" i="4"/>
  <c r="F9" i="4"/>
  <c r="G11" i="4"/>
  <c r="G9" i="4"/>
  <c r="C14" i="4"/>
  <c r="F3" i="4"/>
  <c r="H11" i="4"/>
  <c r="I11" i="4"/>
  <c r="H9" i="4"/>
  <c r="I9" i="4"/>
  <c r="D4" i="4"/>
  <c r="C4" i="4"/>
  <c r="C5" i="4"/>
  <c r="B28" i="5"/>
  <c r="E3" i="4"/>
  <c r="C3" i="4"/>
  <c r="C2" i="4"/>
  <c r="G5" i="4"/>
  <c r="H5" i="4"/>
  <c r="H13" i="4"/>
  <c r="G4" i="4"/>
  <c r="H12" i="4"/>
  <c r="H8" i="4"/>
  <c r="E5" i="4"/>
  <c r="I28" i="5"/>
  <c r="F5" i="4"/>
  <c r="E4" i="4"/>
  <c r="L31" i="5"/>
  <c r="K31" i="5"/>
  <c r="J31" i="5"/>
  <c r="I31" i="5"/>
  <c r="H31" i="5"/>
  <c r="G31" i="5"/>
  <c r="F31" i="5"/>
  <c r="E31" i="5"/>
  <c r="D31" i="5"/>
  <c r="L30" i="5"/>
  <c r="K30" i="5"/>
  <c r="J30" i="5"/>
  <c r="I30" i="5"/>
  <c r="H30" i="5"/>
  <c r="G30" i="5"/>
  <c r="F30" i="5"/>
  <c r="E30" i="5"/>
  <c r="D30" i="5"/>
  <c r="L29" i="5"/>
  <c r="K29" i="5"/>
  <c r="J29" i="5"/>
  <c r="I29" i="5"/>
  <c r="H29" i="5"/>
  <c r="G29" i="5"/>
  <c r="F29" i="5"/>
  <c r="E29" i="5"/>
  <c r="D29" i="5"/>
  <c r="C29" i="5"/>
  <c r="B29" i="5"/>
  <c r="L28" i="5"/>
  <c r="K28" i="5"/>
  <c r="J28" i="5"/>
  <c r="H28" i="5"/>
  <c r="G28" i="5"/>
  <c r="F28" i="5"/>
  <c r="E28" i="5"/>
  <c r="D28" i="5"/>
  <c r="C28" i="5"/>
  <c r="F4" i="4"/>
  <c r="F6" i="4"/>
  <c r="A28" i="5"/>
  <c r="E27" i="5"/>
  <c r="D27" i="5"/>
  <c r="E113" i="1"/>
  <c r="D113" i="1"/>
  <c r="E31" i="1"/>
  <c r="E32" i="1"/>
  <c r="E29" i="1"/>
  <c r="G32" i="1"/>
  <c r="D2" i="4"/>
  <c r="D5" i="4"/>
  <c r="C6" i="4"/>
  <c r="D6" i="4"/>
  <c r="D3" i="4"/>
  <c r="G3" i="4"/>
  <c r="H4" i="4"/>
  <c r="E6" i="4"/>
  <c r="G6" i="4"/>
  <c r="H6" i="4"/>
</calcChain>
</file>

<file path=xl/sharedStrings.xml><?xml version="1.0" encoding="utf-8"?>
<sst xmlns="http://schemas.openxmlformats.org/spreadsheetml/2006/main" count="106" uniqueCount="47">
  <si>
    <t>S&amp;P 500</t>
    <phoneticPr fontId="3" type="noConversion"/>
  </si>
  <si>
    <t>T.Bond Rate</t>
    <phoneticPr fontId="3" type="noConversion"/>
  </si>
  <si>
    <t>Expected growth rate</t>
    <phoneticPr fontId="3" type="noConversion"/>
  </si>
  <si>
    <t>Start of month</t>
    <phoneticPr fontId="3" type="noConversion"/>
  </si>
  <si>
    <t>ERP (T12m)</t>
  </si>
  <si>
    <t>ERP (Smoothed)</t>
  </si>
  <si>
    <t>CF (Trailing 12 month)</t>
  </si>
  <si>
    <t>Normalized Cash flow = Average CF yield over last 10 years * Index level at start of quarter</t>
  </si>
  <si>
    <t>Adjusted cash flows and expected growth rate</t>
  </si>
  <si>
    <t>Notes</t>
  </si>
  <si>
    <t>Adjusted cash flows</t>
  </si>
  <si>
    <t>Adjusted growth rate &amp; cash flows</t>
  </si>
  <si>
    <t>Updated cash flows, growth rate</t>
  </si>
  <si>
    <t>Smoothed CF: Ten year average yield</t>
  </si>
  <si>
    <t>Updated cash flows</t>
  </si>
  <si>
    <t>Updated growth rate</t>
  </si>
  <si>
    <t>Updated cash flow</t>
  </si>
  <si>
    <t>CF (Normalized)</t>
  </si>
  <si>
    <t>ERP (Normalized)</t>
  </si>
  <si>
    <t>ERP (Net Cash Yield)</t>
  </si>
  <si>
    <t>Updated cash flow, growth rate</t>
  </si>
  <si>
    <t>ERP (T12 m with sustainable payout)</t>
  </si>
  <si>
    <t>Updated normalized and ten-year yield numbers</t>
  </si>
  <si>
    <t>Updated cash flow, growth</t>
  </si>
  <si>
    <t>Risk free Rate</t>
  </si>
  <si>
    <t>ERP</t>
  </si>
  <si>
    <t>Expected Return on Stocks</t>
  </si>
  <si>
    <t>Change</t>
  </si>
  <si>
    <t>Dividends + Buybacks</t>
  </si>
  <si>
    <t>Updated cash flow, growth, annualized numbers</t>
  </si>
  <si>
    <t>Riskfree Rate</t>
  </si>
  <si>
    <t>Equity Risk Premium</t>
  </si>
  <si>
    <t>S&amp;P 500</t>
  </si>
  <si>
    <t>% Change</t>
  </si>
  <si>
    <t>Cash Yield on Index</t>
  </si>
  <si>
    <t>Earnings</t>
  </si>
  <si>
    <t>% Change vs 10 yrs ago</t>
  </si>
  <si>
    <t>% Change vs 5 yrs ago</t>
  </si>
  <si>
    <t>Updated growth</t>
  </si>
  <si>
    <t>Updated cash flows, Added COVID version.</t>
  </si>
  <si>
    <t>Updated cash flows, growth rates</t>
  </si>
  <si>
    <t>ERP (COVID adjusted)</t>
  </si>
  <si>
    <t>ERP (COVID) adjusted</t>
  </si>
  <si>
    <t>Updated cashflows, growth</t>
  </si>
  <si>
    <t>Major readjustment of base year earnings, growth rates</t>
  </si>
  <si>
    <t>T.Bond Rate</t>
  </si>
  <si>
    <t>E(Return) 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</si>
</sst>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name val="Verdana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Geneva"/>
      <family val="2"/>
    </font>
    <font>
      <b/>
      <sz val="10"/>
      <color theme="1"/>
      <name val="Geneva"/>
      <family val="2"/>
    </font>
    <font>
      <b/>
      <sz val="10"/>
      <color rgb="FF000000"/>
      <name val="Geneva"/>
      <family val="2"/>
    </font>
    <font>
      <sz val="10"/>
      <name val="Geneva"/>
      <family val="2"/>
    </font>
    <font>
      <sz val="10"/>
      <color theme="1"/>
      <name val="Geneva"/>
      <family val="2"/>
    </font>
    <font>
      <sz val="10"/>
      <color rgb="FF0000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9D9D9"/>
        <bgColor rgb="FFD9D9D9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0" fontId="0" fillId="0" borderId="6" xfId="0" applyBorder="1"/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5" fontId="1" fillId="0" borderId="9" xfId="0" applyNumberFormat="1" applyFont="1" applyBorder="1" applyAlignment="1">
      <alignment horizontal="center"/>
    </xf>
    <xf numFmtId="0" fontId="0" fillId="0" borderId="0" xfId="0" applyBorder="1"/>
    <xf numFmtId="10" fontId="0" fillId="0" borderId="1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0" fontId="5" fillId="0" borderId="1" xfId="1" applyNumberFormat="1" applyFont="1" applyBorder="1" applyAlignment="1">
      <alignment horizontal="center"/>
    </xf>
    <xf numFmtId="15" fontId="0" fillId="0" borderId="0" xfId="0" applyNumberFormat="1"/>
    <xf numFmtId="0" fontId="2" fillId="0" borderId="11" xfId="0" applyFont="1" applyBorder="1"/>
    <xf numFmtId="15" fontId="1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0" fillId="2" borderId="16" xfId="1" applyNumberFormat="1" applyFont="1" applyFill="1" applyBorder="1" applyAlignment="1">
      <alignment horizontal="center"/>
    </xf>
    <xf numFmtId="10" fontId="0" fillId="2" borderId="18" xfId="1" applyNumberFormat="1" applyFont="1" applyFill="1" applyBorder="1" applyAlignment="1">
      <alignment horizontal="center"/>
    </xf>
    <xf numFmtId="15" fontId="1" fillId="0" borderId="1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10" fontId="0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0" fontId="2" fillId="0" borderId="1" xfId="0" applyNumberFormat="1" applyFont="1" applyFill="1" applyBorder="1" applyAlignment="1">
      <alignment horizontal="center"/>
    </xf>
    <xf numFmtId="10" fontId="0" fillId="2" borderId="24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0" fontId="0" fillId="0" borderId="1" xfId="1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left"/>
    </xf>
    <xf numFmtId="10" fontId="2" fillId="0" borderId="1" xfId="1" applyNumberFormat="1" applyFont="1" applyBorder="1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/>
    </xf>
    <xf numFmtId="15" fontId="5" fillId="0" borderId="1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top"/>
    </xf>
    <xf numFmtId="1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1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10" fontId="0" fillId="0" borderId="1" xfId="1" applyNumberFormat="1" applyFont="1" applyBorder="1" applyAlignment="1"/>
    <xf numFmtId="10" fontId="4" fillId="0" borderId="1" xfId="1" applyNumberFormat="1" applyFont="1" applyBorder="1" applyAlignment="1"/>
    <xf numFmtId="10" fontId="0" fillId="0" borderId="1" xfId="0" applyNumberFormat="1" applyBorder="1" applyAlignment="1"/>
    <xf numFmtId="10" fontId="5" fillId="0" borderId="1" xfId="0" applyNumberFormat="1" applyFont="1" applyBorder="1" applyAlignment="1"/>
    <xf numFmtId="10" fontId="0" fillId="0" borderId="0" xfId="0" applyNumberFormat="1" applyAlignment="1"/>
    <xf numFmtId="10" fontId="0" fillId="0" borderId="0" xfId="1" applyNumberFormat="1" applyFont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2" fillId="0" borderId="1" xfId="0" applyFont="1" applyBorder="1" applyAlignment="1"/>
    <xf numFmtId="9" fontId="0" fillId="0" borderId="1" xfId="0" applyNumberFormat="1" applyBorder="1" applyAlignment="1"/>
    <xf numFmtId="10" fontId="4" fillId="0" borderId="1" xfId="0" applyNumberFormat="1" applyFont="1" applyBorder="1" applyAlignment="1"/>
    <xf numFmtId="10" fontId="6" fillId="0" borderId="1" xfId="0" applyNumberFormat="1" applyFont="1" applyFill="1" applyBorder="1" applyAlignment="1"/>
    <xf numFmtId="10" fontId="0" fillId="2" borderId="1" xfId="0" applyNumberFormat="1" applyFill="1" applyBorder="1" applyAlignment="1"/>
    <xf numFmtId="10" fontId="0" fillId="0" borderId="0" xfId="0" applyNumberFormat="1"/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/>
    </xf>
    <xf numFmtId="14" fontId="8" fillId="0" borderId="1" xfId="0" applyNumberFormat="1" applyFont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15" fontId="2" fillId="0" borderId="1" xfId="0" applyNumberFormat="1" applyFont="1" applyBorder="1" applyAlignment="1">
      <alignment horizontal="left" vertical="top"/>
    </xf>
    <xf numFmtId="15" fontId="8" fillId="0" borderId="1" xfId="0" applyNumberFormat="1" applyFont="1" applyBorder="1" applyAlignment="1">
      <alignment horizontal="left"/>
    </xf>
    <xf numFmtId="15" fontId="9" fillId="3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5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2">
    <dxf>
      <font>
        <b val="0"/>
      </font>
      <alignment horizontal="left" textRotation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numFmt numFmtId="14" formatCode="0.00%"/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\-mmm\-yy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2" defaultTableStyle="TableStyleMedium9" defaultPivotStyle="PivotStyleMedium4">
    <tableStyle name="PivotTable Style 1" table="0" count="0" xr9:uid="{018F2FE1-5FBC-3942-B21E-16B7E62D92C9}"/>
    <tableStyle name="Table Style 1" pivot="0" count="0" xr9:uid="{00000000-0011-0000-FFFF-FFFF00000000}"/>
    <tableStyle name="Table Style 10" pivot="0" count="0" xr9:uid="{2D22397C-787C-FC4E-B9E1-C903D0A80F3D}"/>
    <tableStyle name="Table Style 11" pivot="0" count="0" xr9:uid="{BE2D715D-E8F2-504C-A912-1D9991A7BE25}"/>
    <tableStyle name="Table Style 2" pivot="0" count="0" xr9:uid="{00000000-0011-0000-FFFF-FFFF01000000}"/>
    <tableStyle name="Table Style 3" pivot="0" count="0" xr9:uid="{00000000-0011-0000-FFFF-FFFF02000000}"/>
    <tableStyle name="Table Style 4" pivot="0" count="0" xr9:uid="{00000000-0011-0000-FFFF-FFFF03000000}"/>
    <tableStyle name="Table Style 5" pivot="0" count="0" xr9:uid="{00000000-0011-0000-FFFF-FFFF04000000}"/>
    <tableStyle name="Table Style 6" pivot="0" count="0" xr9:uid="{20039CFD-0746-9F43-B3A2-1BB544262DD4}"/>
    <tableStyle name="Table Style 7" pivot="0" count="0" xr9:uid="{46488603-429B-5D4D-B084-7C2C72FABC47}"/>
    <tableStyle name="Table Style 8" pivot="0" count="0" xr9:uid="{CF45657F-3F0C-3146-A3C4-BEEB37602030}"/>
    <tableStyle name="Table Style 9" pivot="0" count="0" xr9:uid="{CBBA97F9-04B1-E244-9C62-E550F275133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 sz="1400" b="0" i="1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Implied ERP by month: S&amp;P 500 </a:t>
            </a:r>
          </a:p>
          <a:p>
            <a:pPr>
              <a:defRPr sz="10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 sz="1400" b="0" i="1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September 2008 -Current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51851851851796E-2"/>
          <c:y val="0.122004357298475"/>
          <c:w val="0.84155757517827101"/>
          <c:h val="0.75380626523265704"/>
        </c:manualLayout>
      </c:layout>
      <c:areaChart>
        <c:grouping val="standard"/>
        <c:varyColors val="0"/>
        <c:ser>
          <c:idx val="0"/>
          <c:order val="0"/>
          <c:tx>
            <c:strRef>
              <c:f>'Historical ERP'!$I$1</c:f>
              <c:strCache>
                <c:ptCount val="1"/>
                <c:pt idx="0">
                  <c:v>ERP (T12m)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2"/>
              </a:solidFill>
              <a:prstDash val="solid"/>
            </a:ln>
          </c:spPr>
          <c:cat>
            <c:numRef>
              <c:f>'Historical ERP'!$A$6:$A$152</c:f>
              <c:numCache>
                <c:formatCode>d\-mmm\-yy</c:formatCode>
                <c:ptCount val="147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38503</c:v>
                </c:pt>
                <c:pt idx="6">
                  <c:v>38533</c:v>
                </c:pt>
                <c:pt idx="7">
                  <c:v>38564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38717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38837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38990</c:v>
                </c:pt>
                <c:pt idx="22">
                  <c:v>39021</c:v>
                </c:pt>
                <c:pt idx="23">
                  <c:v>39051</c:v>
                </c:pt>
                <c:pt idx="24">
                  <c:v>39082</c:v>
                </c:pt>
                <c:pt idx="25">
                  <c:v>39113</c:v>
                </c:pt>
                <c:pt idx="26">
                  <c:v>39141</c:v>
                </c:pt>
                <c:pt idx="27">
                  <c:v>39172</c:v>
                </c:pt>
                <c:pt idx="28">
                  <c:v>39202</c:v>
                </c:pt>
                <c:pt idx="29">
                  <c:v>39233</c:v>
                </c:pt>
                <c:pt idx="30">
                  <c:v>39263</c:v>
                </c:pt>
                <c:pt idx="31">
                  <c:v>39294</c:v>
                </c:pt>
                <c:pt idx="32">
                  <c:v>39325</c:v>
                </c:pt>
                <c:pt idx="33">
                  <c:v>39355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39599</c:v>
                </c:pt>
                <c:pt idx="42">
                  <c:v>39629</c:v>
                </c:pt>
                <c:pt idx="43">
                  <c:v>39660</c:v>
                </c:pt>
                <c:pt idx="44">
                  <c:v>39691</c:v>
                </c:pt>
                <c:pt idx="45">
                  <c:v>39721</c:v>
                </c:pt>
                <c:pt idx="46">
                  <c:v>39752</c:v>
                </c:pt>
                <c:pt idx="47">
                  <c:v>39782</c:v>
                </c:pt>
                <c:pt idx="48">
                  <c:v>39813</c:v>
                </c:pt>
                <c:pt idx="49">
                  <c:v>39844</c:v>
                </c:pt>
                <c:pt idx="50">
                  <c:v>39872</c:v>
                </c:pt>
                <c:pt idx="51">
                  <c:v>39903</c:v>
                </c:pt>
                <c:pt idx="52">
                  <c:v>39933</c:v>
                </c:pt>
                <c:pt idx="53">
                  <c:v>39964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40117</c:v>
                </c:pt>
                <c:pt idx="59">
                  <c:v>40147</c:v>
                </c:pt>
                <c:pt idx="60">
                  <c:v>40178</c:v>
                </c:pt>
                <c:pt idx="61">
                  <c:v>40209</c:v>
                </c:pt>
                <c:pt idx="62">
                  <c:v>40237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40390</c:v>
                </c:pt>
                <c:pt idx="68">
                  <c:v>40421</c:v>
                </c:pt>
                <c:pt idx="69">
                  <c:v>40451</c:v>
                </c:pt>
                <c:pt idx="70">
                  <c:v>40482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40663</c:v>
                </c:pt>
                <c:pt idx="77">
                  <c:v>40694</c:v>
                </c:pt>
                <c:pt idx="78">
                  <c:v>40724</c:v>
                </c:pt>
                <c:pt idx="79">
                  <c:v>40755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40908</c:v>
                </c:pt>
                <c:pt idx="85">
                  <c:v>40939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41364</c:v>
                </c:pt>
                <c:pt idx="100">
                  <c:v>41394</c:v>
                </c:pt>
                <c:pt idx="101">
                  <c:v>41425</c:v>
                </c:pt>
                <c:pt idx="102">
                  <c:v>41455</c:v>
                </c:pt>
                <c:pt idx="103">
                  <c:v>41486</c:v>
                </c:pt>
                <c:pt idx="104">
                  <c:v>41517</c:v>
                </c:pt>
                <c:pt idx="105">
                  <c:v>41547</c:v>
                </c:pt>
                <c:pt idx="106">
                  <c:v>41578</c:v>
                </c:pt>
                <c:pt idx="107">
                  <c:v>41608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41790</c:v>
                </c:pt>
                <c:pt idx="114">
                  <c:v>41820</c:v>
                </c:pt>
                <c:pt idx="115">
                  <c:v>41851</c:v>
                </c:pt>
                <c:pt idx="116">
                  <c:v>41882</c:v>
                </c:pt>
                <c:pt idx="117">
                  <c:v>41912</c:v>
                </c:pt>
                <c:pt idx="118">
                  <c:v>41943</c:v>
                </c:pt>
                <c:pt idx="119">
                  <c:v>41973</c:v>
                </c:pt>
                <c:pt idx="120">
                  <c:v>42004</c:v>
                </c:pt>
                <c:pt idx="121">
                  <c:v>42035</c:v>
                </c:pt>
                <c:pt idx="122">
                  <c:v>42063</c:v>
                </c:pt>
                <c:pt idx="123">
                  <c:v>42094</c:v>
                </c:pt>
                <c:pt idx="124">
                  <c:v>42124</c:v>
                </c:pt>
                <c:pt idx="125">
                  <c:v>42155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42308</c:v>
                </c:pt>
                <c:pt idx="131">
                  <c:v>42338</c:v>
                </c:pt>
                <c:pt idx="132">
                  <c:v>42369</c:v>
                </c:pt>
                <c:pt idx="133">
                  <c:v>42400</c:v>
                </c:pt>
                <c:pt idx="134">
                  <c:v>42429</c:v>
                </c:pt>
                <c:pt idx="135">
                  <c:v>42460</c:v>
                </c:pt>
                <c:pt idx="136">
                  <c:v>42490</c:v>
                </c:pt>
                <c:pt idx="137">
                  <c:v>42521</c:v>
                </c:pt>
                <c:pt idx="138">
                  <c:v>42551</c:v>
                </c:pt>
                <c:pt idx="139">
                  <c:v>42582</c:v>
                </c:pt>
                <c:pt idx="140">
                  <c:v>42613</c:v>
                </c:pt>
                <c:pt idx="141">
                  <c:v>42643</c:v>
                </c:pt>
                <c:pt idx="142">
                  <c:v>42674</c:v>
                </c:pt>
                <c:pt idx="143">
                  <c:v>42704</c:v>
                </c:pt>
                <c:pt idx="144">
                  <c:v>42735</c:v>
                </c:pt>
                <c:pt idx="145">
                  <c:v>42766</c:v>
                </c:pt>
                <c:pt idx="146">
                  <c:v>42794</c:v>
                </c:pt>
              </c:numCache>
            </c:numRef>
          </c:cat>
          <c:val>
            <c:numRef>
              <c:f>'Historical ERP'!$I$2:$I$152</c:f>
              <c:numCache>
                <c:formatCode>0.00%</c:formatCode>
                <c:ptCount val="151"/>
                <c:pt idx="0">
                  <c:v>4.2200000000000001E-2</c:v>
                </c:pt>
                <c:pt idx="1">
                  <c:v>4.5100000000000001E-2</c:v>
                </c:pt>
                <c:pt idx="2">
                  <c:v>5.8999999999999997E-2</c:v>
                </c:pt>
                <c:pt idx="3">
                  <c:v>6.6000000000000003E-2</c:v>
                </c:pt>
                <c:pt idx="4">
                  <c:v>6.4299999999999996E-2</c:v>
                </c:pt>
                <c:pt idx="5">
                  <c:v>6.8699999999999997E-2</c:v>
                </c:pt>
                <c:pt idx="6">
                  <c:v>7.6799999999999993E-2</c:v>
                </c:pt>
                <c:pt idx="7">
                  <c:v>7.0099999999999996E-2</c:v>
                </c:pt>
                <c:pt idx="8">
                  <c:v>6.3200000000000006E-2</c:v>
                </c:pt>
                <c:pt idx="9">
                  <c:v>5.9400000000000001E-2</c:v>
                </c:pt>
                <c:pt idx="10">
                  <c:v>5.8599999999999999E-2</c:v>
                </c:pt>
                <c:pt idx="11">
                  <c:v>5.4600000000000003E-2</c:v>
                </c:pt>
                <c:pt idx="12">
                  <c:v>5.2999999999999999E-2</c:v>
                </c:pt>
                <c:pt idx="13">
                  <c:v>4.8599999999999997E-2</c:v>
                </c:pt>
                <c:pt idx="14">
                  <c:v>4.9700000000000001E-2</c:v>
                </c:pt>
                <c:pt idx="15">
                  <c:v>4.7300000000000002E-2</c:v>
                </c:pt>
                <c:pt idx="16">
                  <c:v>4.36E-2</c:v>
                </c:pt>
                <c:pt idx="17">
                  <c:v>4.5600000000000002E-2</c:v>
                </c:pt>
                <c:pt idx="18">
                  <c:v>4.4400000000000002E-2</c:v>
                </c:pt>
                <c:pt idx="19">
                  <c:v>4.1599999999999998E-2</c:v>
                </c:pt>
                <c:pt idx="20">
                  <c:v>4.5400000000000003E-2</c:v>
                </c:pt>
                <c:pt idx="21">
                  <c:v>4.7899999999999998E-2</c:v>
                </c:pt>
                <c:pt idx="22">
                  <c:v>5.0999999999999997E-2</c:v>
                </c:pt>
                <c:pt idx="23">
                  <c:v>4.7800000000000002E-2</c:v>
                </c:pt>
                <c:pt idx="24">
                  <c:v>5.0999999999999997E-2</c:v>
                </c:pt>
                <c:pt idx="25">
                  <c:v>5.3100000000000001E-2</c:v>
                </c:pt>
                <c:pt idx="26">
                  <c:v>5.11E-2</c:v>
                </c:pt>
                <c:pt idx="27">
                  <c:v>5.0799999999999998E-2</c:v>
                </c:pt>
                <c:pt idx="28">
                  <c:v>5.1999999999999998E-2</c:v>
                </c:pt>
                <c:pt idx="29">
                  <c:v>5.0700000000000002E-2</c:v>
                </c:pt>
                <c:pt idx="30">
                  <c:v>4.9000000000000002E-2</c:v>
                </c:pt>
                <c:pt idx="31">
                  <c:v>5.3099999999999994E-2</c:v>
                </c:pt>
                <c:pt idx="32">
                  <c:v>5.16E-2</c:v>
                </c:pt>
                <c:pt idx="33">
                  <c:v>5.2699999999999997E-2</c:v>
                </c:pt>
                <c:pt idx="34">
                  <c:v>5.7200000000000001E-2</c:v>
                </c:pt>
                <c:pt idx="35">
                  <c:v>5.9200000000000003E-2</c:v>
                </c:pt>
                <c:pt idx="36">
                  <c:v>6.3899999999999998E-2</c:v>
                </c:pt>
                <c:pt idx="37">
                  <c:v>7.6399999999999996E-2</c:v>
                </c:pt>
                <c:pt idx="38">
                  <c:v>6.4899999999999999E-2</c:v>
                </c:pt>
                <c:pt idx="39">
                  <c:v>6.5100000000000005E-2</c:v>
                </c:pt>
                <c:pt idx="40">
                  <c:v>7.3200000000000001E-2</c:v>
                </c:pt>
                <c:pt idx="41">
                  <c:v>7.0400000000000004E-2</c:v>
                </c:pt>
                <c:pt idx="42">
                  <c:v>6.7299999999999999E-2</c:v>
                </c:pt>
                <c:pt idx="43">
                  <c:v>6.6400000000000001E-2</c:v>
                </c:pt>
                <c:pt idx="44">
                  <c:v>6.7599999999999993E-2</c:v>
                </c:pt>
                <c:pt idx="45">
                  <c:v>7.2800000000000004E-2</c:v>
                </c:pt>
                <c:pt idx="46">
                  <c:v>6.59E-2</c:v>
                </c:pt>
                <c:pt idx="47">
                  <c:v>6.5500000000000003E-2</c:v>
                </c:pt>
                <c:pt idx="48">
                  <c:v>6.4100000000000004E-2</c:v>
                </c:pt>
                <c:pt idx="49">
                  <c:v>6.3500000000000001E-2</c:v>
                </c:pt>
                <c:pt idx="50">
                  <c:v>6.4399999999999999E-2</c:v>
                </c:pt>
                <c:pt idx="51">
                  <c:v>6.4500000000000002E-2</c:v>
                </c:pt>
                <c:pt idx="52">
                  <c:v>0.06</c:v>
                </c:pt>
                <c:pt idx="53">
                  <c:v>5.67E-2</c:v>
                </c:pt>
                <c:pt idx="54">
                  <c:v>5.6500000000000002E-2</c:v>
                </c:pt>
                <c:pt idx="55">
                  <c:v>5.6800000000000003E-2</c:v>
                </c:pt>
                <c:pt idx="56">
                  <c:v>5.6000000000000001E-2</c:v>
                </c:pt>
                <c:pt idx="57">
                  <c:v>5.45E-2</c:v>
                </c:pt>
                <c:pt idx="58">
                  <c:v>5.7300000000000004E-2</c:v>
                </c:pt>
                <c:pt idx="59">
                  <c:v>5.4600000000000003E-2</c:v>
                </c:pt>
                <c:pt idx="60">
                  <c:v>5.62E-2</c:v>
                </c:pt>
                <c:pt idx="61">
                  <c:v>5.5899999999999998E-2</c:v>
                </c:pt>
                <c:pt idx="62">
                  <c:v>5.3600000000000002E-2</c:v>
                </c:pt>
                <c:pt idx="63">
                  <c:v>5.1900000000000002E-2</c:v>
                </c:pt>
                <c:pt idx="64">
                  <c:v>4.9599999999999998E-2</c:v>
                </c:pt>
                <c:pt idx="65">
                  <c:v>5.1699999999999996E-2</c:v>
                </c:pt>
                <c:pt idx="66">
                  <c:v>4.9599999999999998E-2</c:v>
                </c:pt>
                <c:pt idx="67">
                  <c:v>5.1499999999999997E-2</c:v>
                </c:pt>
                <c:pt idx="68">
                  <c:v>5.1200000000000002E-2</c:v>
                </c:pt>
                <c:pt idx="69">
                  <c:v>5.0299999999999997E-2</c:v>
                </c:pt>
                <c:pt idx="70">
                  <c:v>5.3800000000000001E-2</c:v>
                </c:pt>
                <c:pt idx="71">
                  <c:v>5.45E-2</c:v>
                </c:pt>
                <c:pt idx="72">
                  <c:v>5.28E-2</c:v>
                </c:pt>
                <c:pt idx="73">
                  <c:v>5.4300000000000001E-2</c:v>
                </c:pt>
                <c:pt idx="74">
                  <c:v>5.3199999999999997E-2</c:v>
                </c:pt>
                <c:pt idx="75">
                  <c:v>5.21E-2</c:v>
                </c:pt>
                <c:pt idx="76">
                  <c:v>5.7800000000000004E-2</c:v>
                </c:pt>
                <c:pt idx="77">
                  <c:v>6.0100000000000001E-2</c:v>
                </c:pt>
                <c:pt idx="78">
                  <c:v>5.67E-2</c:v>
                </c:pt>
                <c:pt idx="79">
                  <c:v>5.8600000000000006E-2</c:v>
                </c:pt>
                <c:pt idx="80">
                  <c:v>5.8000000000000003E-2</c:v>
                </c:pt>
                <c:pt idx="81">
                  <c:v>5.74E-2</c:v>
                </c:pt>
                <c:pt idx="82">
                  <c:v>5.8099999999999999E-2</c:v>
                </c:pt>
                <c:pt idx="83">
                  <c:v>5.8999999999999997E-2</c:v>
                </c:pt>
                <c:pt idx="84">
                  <c:v>6.2800000000000009E-2</c:v>
                </c:pt>
                <c:pt idx="85">
                  <c:v>6.6299999999999998E-2</c:v>
                </c:pt>
                <c:pt idx="86">
                  <c:v>6.1199999999999997E-2</c:v>
                </c:pt>
                <c:pt idx="87">
                  <c:v>6.1100000000000002E-2</c:v>
                </c:pt>
                <c:pt idx="88">
                  <c:v>6.1199999999999997E-2</c:v>
                </c:pt>
                <c:pt idx="89">
                  <c:v>6.4699999999999994E-2</c:v>
                </c:pt>
                <c:pt idx="90">
                  <c:v>6.5100000000000005E-2</c:v>
                </c:pt>
                <c:pt idx="91">
                  <c:v>6.2400000000000004E-2</c:v>
                </c:pt>
                <c:pt idx="92">
                  <c:v>6.2199999999999998E-2</c:v>
                </c:pt>
                <c:pt idx="93">
                  <c:v>6.1200000000000004E-2</c:v>
                </c:pt>
                <c:pt idx="94">
                  <c:v>6.2699999999999992E-2</c:v>
                </c:pt>
                <c:pt idx="95">
                  <c:v>6.0600000000000001E-2</c:v>
                </c:pt>
                <c:pt idx="96">
                  <c:v>6.0599999999999994E-2</c:v>
                </c:pt>
                <c:pt idx="97">
                  <c:v>6.1600000000000002E-2</c:v>
                </c:pt>
                <c:pt idx="98">
                  <c:v>6.2600000000000003E-2</c:v>
                </c:pt>
                <c:pt idx="99">
                  <c:v>6.0199999999999997E-2</c:v>
                </c:pt>
                <c:pt idx="100">
                  <c:v>5.6899999999999999E-2</c:v>
                </c:pt>
                <c:pt idx="101">
                  <c:v>5.5899999999999998E-2</c:v>
                </c:pt>
                <c:pt idx="102">
                  <c:v>5.3900000000000003E-2</c:v>
                </c:pt>
                <c:pt idx="103">
                  <c:v>5.3800000000000001E-2</c:v>
                </c:pt>
                <c:pt idx="104">
                  <c:v>5.3400000000000003E-2</c:v>
                </c:pt>
                <c:pt idx="105">
                  <c:v>5.2900000000000003E-2</c:v>
                </c:pt>
                <c:pt idx="106">
                  <c:v>5.1299999999999998E-2</c:v>
                </c:pt>
                <c:pt idx="107">
                  <c:v>5.0299999999999997E-2</c:v>
                </c:pt>
                <c:pt idx="108">
                  <c:v>5.04E-2</c:v>
                </c:pt>
                <c:pt idx="109">
                  <c:v>4.9200000000000001E-2</c:v>
                </c:pt>
                <c:pt idx="110">
                  <c:v>4.8099999999999997E-2</c:v>
                </c:pt>
                <c:pt idx="111">
                  <c:v>4.6800000000000001E-2</c:v>
                </c:pt>
                <c:pt idx="112">
                  <c:v>5.0799999999999998E-2</c:v>
                </c:pt>
                <c:pt idx="113">
                  <c:v>4.7800000000000002E-2</c:v>
                </c:pt>
                <c:pt idx="114">
                  <c:v>4.9599999999999998E-2</c:v>
                </c:pt>
                <c:pt idx="115">
                  <c:v>5.1900000000000002E-2</c:v>
                </c:pt>
                <c:pt idx="116">
                  <c:v>5.16E-2</c:v>
                </c:pt>
                <c:pt idx="117">
                  <c:v>5.0599999999999999E-2</c:v>
                </c:pt>
                <c:pt idx="118">
                  <c:v>5.3699999999999998E-2</c:v>
                </c:pt>
                <c:pt idx="119">
                  <c:v>5.1799999999999999E-2</c:v>
                </c:pt>
                <c:pt idx="120">
                  <c:v>5.04E-2</c:v>
                </c:pt>
                <c:pt idx="121">
                  <c:v>5.3800000000000001E-2</c:v>
                </c:pt>
                <c:pt idx="122">
                  <c:v>5.7599999999999998E-2</c:v>
                </c:pt>
                <c:pt idx="123">
                  <c:v>5.6800000000000003E-2</c:v>
                </c:pt>
                <c:pt idx="124">
                  <c:v>5.96E-2</c:v>
                </c:pt>
                <c:pt idx="125">
                  <c:v>5.5300000000000002E-2</c:v>
                </c:pt>
                <c:pt idx="126">
                  <c:v>5.3600000000000002E-2</c:v>
                </c:pt>
                <c:pt idx="127">
                  <c:v>5.7500000000000002E-2</c:v>
                </c:pt>
                <c:pt idx="128">
                  <c:v>5.62E-2</c:v>
                </c:pt>
                <c:pt idx="129">
                  <c:v>5.9299999999999999E-2</c:v>
                </c:pt>
                <c:pt idx="130">
                  <c:v>5.67E-2</c:v>
                </c:pt>
                <c:pt idx="131">
                  <c:v>5.5899999999999998E-2</c:v>
                </c:pt>
                <c:pt idx="132">
                  <c:v>5.7500000000000002E-2</c:v>
                </c:pt>
                <c:pt idx="133">
                  <c:v>5.5500000000000001E-2</c:v>
                </c:pt>
                <c:pt idx="134">
                  <c:v>5.4399999999999997E-2</c:v>
                </c:pt>
                <c:pt idx="135">
                  <c:v>5.2499999999999998E-2</c:v>
                </c:pt>
                <c:pt idx="136">
                  <c:v>5.1999999999999998E-2</c:v>
                </c:pt>
                <c:pt idx="137">
                  <c:v>5.2400000000000002E-2</c:v>
                </c:pt>
                <c:pt idx="138">
                  <c:v>5.6899999999999999E-2</c:v>
                </c:pt>
                <c:pt idx="139">
                  <c:v>6.1600000000000002E-2</c:v>
                </c:pt>
                <c:pt idx="140">
                  <c:v>5.6500000000000002E-2</c:v>
                </c:pt>
                <c:pt idx="141">
                  <c:v>5.45E-2</c:v>
                </c:pt>
                <c:pt idx="142">
                  <c:v>5.3699999999999998E-2</c:v>
                </c:pt>
                <c:pt idx="143">
                  <c:v>5.0999999999999997E-2</c:v>
                </c:pt>
                <c:pt idx="144">
                  <c:v>4.7399999999999998E-2</c:v>
                </c:pt>
                <c:pt idx="145">
                  <c:v>4.7399999999999998E-2</c:v>
                </c:pt>
                <c:pt idx="146">
                  <c:v>4.8500000000000001E-2</c:v>
                </c:pt>
                <c:pt idx="147">
                  <c:v>4.4900000000000002E-2</c:v>
                </c:pt>
                <c:pt idx="148">
                  <c:v>4.2000000000000003E-2</c:v>
                </c:pt>
                <c:pt idx="149">
                  <c:v>4.7600000000000003E-2</c:v>
                </c:pt>
                <c:pt idx="150">
                  <c:v>4.6300000000000001E-2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E-2645-9F14-EFD6B3A1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67000"/>
        <c:axId val="2116060776"/>
      </c:areaChart>
      <c:dateAx>
        <c:axId val="211606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Start of month</a:t>
                </a:r>
              </a:p>
            </c:rich>
          </c:tx>
          <c:layout>
            <c:manualLayout>
              <c:xMode val="edge"/>
              <c:yMode val="edge"/>
              <c:x val="0.44301799054103302"/>
              <c:y val="0.9586085015666999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2116060776"/>
        <c:crosses val="autoZero"/>
        <c:auto val="1"/>
        <c:lblOffset val="100"/>
        <c:baseTimeUnit val="months"/>
        <c:majorUnit val="4"/>
        <c:majorTimeUnit val="months"/>
        <c:minorUnit val="3"/>
        <c:minorTimeUnit val="months"/>
      </c:dateAx>
      <c:valAx>
        <c:axId val="211606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S&amp;P 500</a:t>
                </a:r>
              </a:p>
            </c:rich>
          </c:tx>
          <c:layout>
            <c:manualLayout>
              <c:xMode val="edge"/>
              <c:yMode val="edge"/>
              <c:x val="1.33335337499902E-2"/>
              <c:y val="0.4509804696338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21160670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US 10-year</a:t>
            </a:r>
            <a:r>
              <a:rPr lang="en-US" i="1" baseline="0"/>
              <a:t> T.Bond Rate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i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1" baseline="0">
                <a:effectLst/>
              </a:rPr>
              <a:t>September 2008 -Current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9883075026569925"/>
          <c:y val="1.2109256000636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'Historical ERP'!$C$1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'Historical ERP'!$A$2:$A$152</c:f>
              <c:numCache>
                <c:formatCode>d\-mmm\-yy</c:formatCode>
                <c:ptCount val="151"/>
                <c:pt idx="0">
                  <c:v>38230</c:v>
                </c:pt>
                <c:pt idx="1">
                  <c:v>38260</c:v>
                </c:pt>
                <c:pt idx="2">
                  <c:v>38291</c:v>
                </c:pt>
                <c:pt idx="3">
                  <c:v>38321</c:v>
                </c:pt>
                <c:pt idx="4">
                  <c:v>38352</c:v>
                </c:pt>
                <c:pt idx="5">
                  <c:v>38383</c:v>
                </c:pt>
                <c:pt idx="6">
                  <c:v>38411</c:v>
                </c:pt>
                <c:pt idx="7">
                  <c:v>38442</c:v>
                </c:pt>
                <c:pt idx="8">
                  <c:v>38472</c:v>
                </c:pt>
                <c:pt idx="9">
                  <c:v>38503</c:v>
                </c:pt>
                <c:pt idx="10">
                  <c:v>38533</c:v>
                </c:pt>
                <c:pt idx="11">
                  <c:v>38564</c:v>
                </c:pt>
                <c:pt idx="12">
                  <c:v>38595</c:v>
                </c:pt>
                <c:pt idx="13">
                  <c:v>38625</c:v>
                </c:pt>
                <c:pt idx="14">
                  <c:v>38656</c:v>
                </c:pt>
                <c:pt idx="15">
                  <c:v>38686</c:v>
                </c:pt>
                <c:pt idx="16">
                  <c:v>38717</c:v>
                </c:pt>
                <c:pt idx="17">
                  <c:v>38748</c:v>
                </c:pt>
                <c:pt idx="18">
                  <c:v>38776</c:v>
                </c:pt>
                <c:pt idx="19">
                  <c:v>38807</c:v>
                </c:pt>
                <c:pt idx="20">
                  <c:v>38837</c:v>
                </c:pt>
                <c:pt idx="21">
                  <c:v>38868</c:v>
                </c:pt>
                <c:pt idx="22">
                  <c:v>38898</c:v>
                </c:pt>
                <c:pt idx="23">
                  <c:v>38929</c:v>
                </c:pt>
                <c:pt idx="24">
                  <c:v>38960</c:v>
                </c:pt>
                <c:pt idx="25">
                  <c:v>38990</c:v>
                </c:pt>
                <c:pt idx="26">
                  <c:v>39021</c:v>
                </c:pt>
                <c:pt idx="27">
                  <c:v>39051</c:v>
                </c:pt>
                <c:pt idx="28">
                  <c:v>39082</c:v>
                </c:pt>
                <c:pt idx="29">
                  <c:v>39113</c:v>
                </c:pt>
                <c:pt idx="30">
                  <c:v>39141</c:v>
                </c:pt>
                <c:pt idx="31">
                  <c:v>39172</c:v>
                </c:pt>
                <c:pt idx="32">
                  <c:v>39202</c:v>
                </c:pt>
                <c:pt idx="33">
                  <c:v>39233</c:v>
                </c:pt>
                <c:pt idx="34">
                  <c:v>39263</c:v>
                </c:pt>
                <c:pt idx="35">
                  <c:v>39294</c:v>
                </c:pt>
                <c:pt idx="36">
                  <c:v>39325</c:v>
                </c:pt>
                <c:pt idx="37">
                  <c:v>39355</c:v>
                </c:pt>
                <c:pt idx="38">
                  <c:v>39386</c:v>
                </c:pt>
                <c:pt idx="39">
                  <c:v>39416</c:v>
                </c:pt>
                <c:pt idx="40">
                  <c:v>39447</c:v>
                </c:pt>
                <c:pt idx="41">
                  <c:v>39478</c:v>
                </c:pt>
                <c:pt idx="42">
                  <c:v>39507</c:v>
                </c:pt>
                <c:pt idx="43">
                  <c:v>39538</c:v>
                </c:pt>
                <c:pt idx="44">
                  <c:v>39568</c:v>
                </c:pt>
                <c:pt idx="45">
                  <c:v>39599</c:v>
                </c:pt>
                <c:pt idx="46">
                  <c:v>39629</c:v>
                </c:pt>
                <c:pt idx="47">
                  <c:v>39660</c:v>
                </c:pt>
                <c:pt idx="48">
                  <c:v>39691</c:v>
                </c:pt>
                <c:pt idx="49">
                  <c:v>39721</c:v>
                </c:pt>
                <c:pt idx="50">
                  <c:v>39752</c:v>
                </c:pt>
                <c:pt idx="51">
                  <c:v>39782</c:v>
                </c:pt>
                <c:pt idx="52">
                  <c:v>39813</c:v>
                </c:pt>
                <c:pt idx="53">
                  <c:v>39844</c:v>
                </c:pt>
                <c:pt idx="54">
                  <c:v>39872</c:v>
                </c:pt>
                <c:pt idx="55">
                  <c:v>39903</c:v>
                </c:pt>
                <c:pt idx="56">
                  <c:v>39933</c:v>
                </c:pt>
                <c:pt idx="57">
                  <c:v>39964</c:v>
                </c:pt>
                <c:pt idx="58">
                  <c:v>39994</c:v>
                </c:pt>
                <c:pt idx="59">
                  <c:v>40025</c:v>
                </c:pt>
                <c:pt idx="60">
                  <c:v>40056</c:v>
                </c:pt>
                <c:pt idx="61">
                  <c:v>40086</c:v>
                </c:pt>
                <c:pt idx="62">
                  <c:v>40117</c:v>
                </c:pt>
                <c:pt idx="63">
                  <c:v>40147</c:v>
                </c:pt>
                <c:pt idx="64">
                  <c:v>40178</c:v>
                </c:pt>
                <c:pt idx="65">
                  <c:v>40209</c:v>
                </c:pt>
                <c:pt idx="66">
                  <c:v>40237</c:v>
                </c:pt>
                <c:pt idx="67">
                  <c:v>40268</c:v>
                </c:pt>
                <c:pt idx="68">
                  <c:v>40298</c:v>
                </c:pt>
                <c:pt idx="69">
                  <c:v>40329</c:v>
                </c:pt>
                <c:pt idx="70">
                  <c:v>40359</c:v>
                </c:pt>
                <c:pt idx="71">
                  <c:v>40390</c:v>
                </c:pt>
                <c:pt idx="72">
                  <c:v>40421</c:v>
                </c:pt>
                <c:pt idx="73">
                  <c:v>40451</c:v>
                </c:pt>
                <c:pt idx="74">
                  <c:v>40482</c:v>
                </c:pt>
                <c:pt idx="75">
                  <c:v>40512</c:v>
                </c:pt>
                <c:pt idx="76">
                  <c:v>40543</c:v>
                </c:pt>
                <c:pt idx="77">
                  <c:v>40574</c:v>
                </c:pt>
                <c:pt idx="78">
                  <c:v>40602</c:v>
                </c:pt>
                <c:pt idx="79">
                  <c:v>40633</c:v>
                </c:pt>
                <c:pt idx="80">
                  <c:v>40663</c:v>
                </c:pt>
                <c:pt idx="81">
                  <c:v>40694</c:v>
                </c:pt>
                <c:pt idx="82">
                  <c:v>40724</c:v>
                </c:pt>
                <c:pt idx="83">
                  <c:v>40755</c:v>
                </c:pt>
                <c:pt idx="84">
                  <c:v>40786</c:v>
                </c:pt>
                <c:pt idx="85">
                  <c:v>40816</c:v>
                </c:pt>
                <c:pt idx="86">
                  <c:v>40847</c:v>
                </c:pt>
                <c:pt idx="87">
                  <c:v>40877</c:v>
                </c:pt>
                <c:pt idx="88">
                  <c:v>40908</c:v>
                </c:pt>
                <c:pt idx="89">
                  <c:v>40939</c:v>
                </c:pt>
                <c:pt idx="90">
                  <c:v>40968</c:v>
                </c:pt>
                <c:pt idx="91">
                  <c:v>40999</c:v>
                </c:pt>
                <c:pt idx="92">
                  <c:v>41029</c:v>
                </c:pt>
                <c:pt idx="93">
                  <c:v>41060</c:v>
                </c:pt>
                <c:pt idx="94">
                  <c:v>41090</c:v>
                </c:pt>
                <c:pt idx="95">
                  <c:v>41121</c:v>
                </c:pt>
                <c:pt idx="96">
                  <c:v>41152</c:v>
                </c:pt>
                <c:pt idx="97">
                  <c:v>41182</c:v>
                </c:pt>
                <c:pt idx="98">
                  <c:v>41213</c:v>
                </c:pt>
                <c:pt idx="99">
                  <c:v>41243</c:v>
                </c:pt>
                <c:pt idx="100">
                  <c:v>41274</c:v>
                </c:pt>
                <c:pt idx="101">
                  <c:v>41305</c:v>
                </c:pt>
                <c:pt idx="102">
                  <c:v>41333</c:v>
                </c:pt>
                <c:pt idx="103">
                  <c:v>41364</c:v>
                </c:pt>
                <c:pt idx="104">
                  <c:v>41394</c:v>
                </c:pt>
                <c:pt idx="105">
                  <c:v>41425</c:v>
                </c:pt>
                <c:pt idx="106">
                  <c:v>41455</c:v>
                </c:pt>
                <c:pt idx="107">
                  <c:v>41486</c:v>
                </c:pt>
                <c:pt idx="108">
                  <c:v>41517</c:v>
                </c:pt>
                <c:pt idx="109">
                  <c:v>41547</c:v>
                </c:pt>
                <c:pt idx="110">
                  <c:v>41578</c:v>
                </c:pt>
                <c:pt idx="111">
                  <c:v>41608</c:v>
                </c:pt>
                <c:pt idx="112">
                  <c:v>41639</c:v>
                </c:pt>
                <c:pt idx="113">
                  <c:v>41670</c:v>
                </c:pt>
                <c:pt idx="114">
                  <c:v>41698</c:v>
                </c:pt>
                <c:pt idx="115">
                  <c:v>41729</c:v>
                </c:pt>
                <c:pt idx="116">
                  <c:v>41759</c:v>
                </c:pt>
                <c:pt idx="117">
                  <c:v>41790</c:v>
                </c:pt>
                <c:pt idx="118">
                  <c:v>41820</c:v>
                </c:pt>
                <c:pt idx="119">
                  <c:v>41851</c:v>
                </c:pt>
                <c:pt idx="120">
                  <c:v>41882</c:v>
                </c:pt>
                <c:pt idx="121">
                  <c:v>41912</c:v>
                </c:pt>
                <c:pt idx="122">
                  <c:v>41943</c:v>
                </c:pt>
                <c:pt idx="123">
                  <c:v>41973</c:v>
                </c:pt>
                <c:pt idx="124">
                  <c:v>42004</c:v>
                </c:pt>
                <c:pt idx="125">
                  <c:v>42035</c:v>
                </c:pt>
                <c:pt idx="126">
                  <c:v>42063</c:v>
                </c:pt>
                <c:pt idx="127">
                  <c:v>42094</c:v>
                </c:pt>
                <c:pt idx="128">
                  <c:v>42124</c:v>
                </c:pt>
                <c:pt idx="129">
                  <c:v>42155</c:v>
                </c:pt>
                <c:pt idx="130">
                  <c:v>42185</c:v>
                </c:pt>
                <c:pt idx="131">
                  <c:v>42216</c:v>
                </c:pt>
                <c:pt idx="132">
                  <c:v>42247</c:v>
                </c:pt>
                <c:pt idx="133">
                  <c:v>42277</c:v>
                </c:pt>
                <c:pt idx="134">
                  <c:v>42308</c:v>
                </c:pt>
                <c:pt idx="135">
                  <c:v>42338</c:v>
                </c:pt>
                <c:pt idx="136">
                  <c:v>42369</c:v>
                </c:pt>
                <c:pt idx="137">
                  <c:v>42400</c:v>
                </c:pt>
                <c:pt idx="138">
                  <c:v>42429</c:v>
                </c:pt>
                <c:pt idx="139">
                  <c:v>42460</c:v>
                </c:pt>
                <c:pt idx="140">
                  <c:v>42490</c:v>
                </c:pt>
                <c:pt idx="141">
                  <c:v>42521</c:v>
                </c:pt>
                <c:pt idx="142">
                  <c:v>42551</c:v>
                </c:pt>
                <c:pt idx="143">
                  <c:v>42582</c:v>
                </c:pt>
                <c:pt idx="144">
                  <c:v>42613</c:v>
                </c:pt>
                <c:pt idx="145">
                  <c:v>42643</c:v>
                </c:pt>
                <c:pt idx="146">
                  <c:v>42674</c:v>
                </c:pt>
                <c:pt idx="147">
                  <c:v>42704</c:v>
                </c:pt>
                <c:pt idx="148">
                  <c:v>42735</c:v>
                </c:pt>
                <c:pt idx="149">
                  <c:v>42766</c:v>
                </c:pt>
                <c:pt idx="150">
                  <c:v>42794</c:v>
                </c:pt>
              </c:numCache>
            </c:numRef>
          </c:cat>
          <c:val>
            <c:numRef>
              <c:f>'Historical ERP'!$C$2:$C$152</c:f>
              <c:numCache>
                <c:formatCode>0.00%</c:formatCode>
                <c:ptCount val="151"/>
                <c:pt idx="0">
                  <c:v>3.7199999999999997E-2</c:v>
                </c:pt>
                <c:pt idx="1">
                  <c:v>3.8300000000000001E-2</c:v>
                </c:pt>
                <c:pt idx="2">
                  <c:v>3.95E-2</c:v>
                </c:pt>
                <c:pt idx="3">
                  <c:v>2.92E-2</c:v>
                </c:pt>
                <c:pt idx="4">
                  <c:v>2.2100000000000002E-2</c:v>
                </c:pt>
                <c:pt idx="5">
                  <c:v>2.87E-2</c:v>
                </c:pt>
                <c:pt idx="6">
                  <c:v>3.0200000000000001E-2</c:v>
                </c:pt>
                <c:pt idx="7">
                  <c:v>2.7099999999999999E-2</c:v>
                </c:pt>
                <c:pt idx="8">
                  <c:v>3.1600000000000003E-2</c:v>
                </c:pt>
                <c:pt idx="9">
                  <c:v>3.4700000000000002E-2</c:v>
                </c:pt>
                <c:pt idx="10">
                  <c:v>3.5299999999999998E-2</c:v>
                </c:pt>
                <c:pt idx="11">
                  <c:v>3.5200000000000002E-2</c:v>
                </c:pt>
                <c:pt idx="12">
                  <c:v>3.4000000000000002E-2</c:v>
                </c:pt>
                <c:pt idx="13">
                  <c:v>3.3000000000000002E-2</c:v>
                </c:pt>
                <c:pt idx="14">
                  <c:v>3.39E-2</c:v>
                </c:pt>
                <c:pt idx="15">
                  <c:v>3.2399999999999998E-2</c:v>
                </c:pt>
                <c:pt idx="16">
                  <c:v>3.8399999999999997E-2</c:v>
                </c:pt>
                <c:pt idx="17">
                  <c:v>3.5799999999999998E-2</c:v>
                </c:pt>
                <c:pt idx="18">
                  <c:v>3.61E-2</c:v>
                </c:pt>
                <c:pt idx="19">
                  <c:v>3.8300000000000001E-2</c:v>
                </c:pt>
                <c:pt idx="20">
                  <c:v>3.6499999999999998E-2</c:v>
                </c:pt>
                <c:pt idx="21">
                  <c:v>3.3000000000000002E-2</c:v>
                </c:pt>
                <c:pt idx="22">
                  <c:v>2.9600000000000001E-2</c:v>
                </c:pt>
                <c:pt idx="23">
                  <c:v>2.9100000000000001E-2</c:v>
                </c:pt>
                <c:pt idx="24">
                  <c:v>2.47E-2</c:v>
                </c:pt>
                <c:pt idx="25">
                  <c:v>2.5099999999999997E-2</c:v>
                </c:pt>
                <c:pt idx="26">
                  <c:v>2.6000000000000002E-2</c:v>
                </c:pt>
                <c:pt idx="27">
                  <c:v>2.8000000000000001E-2</c:v>
                </c:pt>
                <c:pt idx="28">
                  <c:v>3.2899999999999999E-2</c:v>
                </c:pt>
                <c:pt idx="29">
                  <c:v>3.3799999999999997E-2</c:v>
                </c:pt>
                <c:pt idx="30">
                  <c:v>3.4200000000000001E-2</c:v>
                </c:pt>
                <c:pt idx="31">
                  <c:v>3.4700000000000002E-2</c:v>
                </c:pt>
                <c:pt idx="32">
                  <c:v>3.2899999999999999E-2</c:v>
                </c:pt>
                <c:pt idx="33">
                  <c:v>3.0600000000000002E-2</c:v>
                </c:pt>
                <c:pt idx="34">
                  <c:v>3.1699999999999999E-2</c:v>
                </c:pt>
                <c:pt idx="35">
                  <c:v>2.7999999999999997E-2</c:v>
                </c:pt>
                <c:pt idx="36">
                  <c:v>2.23E-2</c:v>
                </c:pt>
                <c:pt idx="37">
                  <c:v>1.9199999999999998E-2</c:v>
                </c:pt>
                <c:pt idx="38">
                  <c:v>2.0500000000000001E-2</c:v>
                </c:pt>
                <c:pt idx="39">
                  <c:v>2.07E-2</c:v>
                </c:pt>
                <c:pt idx="40">
                  <c:v>1.8700000000000001E-2</c:v>
                </c:pt>
                <c:pt idx="41">
                  <c:v>1.8100000000000002E-2</c:v>
                </c:pt>
                <c:pt idx="42">
                  <c:v>1.9799999999999998E-2</c:v>
                </c:pt>
                <c:pt idx="43">
                  <c:v>2.2099999999999998E-2</c:v>
                </c:pt>
                <c:pt idx="44">
                  <c:v>1.9199999999999998E-2</c:v>
                </c:pt>
                <c:pt idx="45">
                  <c:v>1.55E-2</c:v>
                </c:pt>
                <c:pt idx="46">
                  <c:v>1.6500000000000001E-2</c:v>
                </c:pt>
                <c:pt idx="47">
                  <c:v>1.47E-2</c:v>
                </c:pt>
                <c:pt idx="48">
                  <c:v>1.55E-2</c:v>
                </c:pt>
                <c:pt idx="49">
                  <c:v>1.6199999999999999E-2</c:v>
                </c:pt>
                <c:pt idx="50">
                  <c:v>1.7500000000000002E-2</c:v>
                </c:pt>
                <c:pt idx="51">
                  <c:v>1.6199999999999999E-2</c:v>
                </c:pt>
                <c:pt idx="52">
                  <c:v>1.7600000000000001E-2</c:v>
                </c:pt>
                <c:pt idx="53">
                  <c:v>0.02</c:v>
                </c:pt>
                <c:pt idx="54">
                  <c:v>1.8800000000000001E-2</c:v>
                </c:pt>
                <c:pt idx="55">
                  <c:v>1.8499999999999999E-2</c:v>
                </c:pt>
                <c:pt idx="56">
                  <c:v>1.6500000000000001E-2</c:v>
                </c:pt>
                <c:pt idx="57">
                  <c:v>2.1400000000000002E-2</c:v>
                </c:pt>
                <c:pt idx="58">
                  <c:v>2.4900000000000002E-2</c:v>
                </c:pt>
                <c:pt idx="59">
                  <c:v>2.5699999999999997E-2</c:v>
                </c:pt>
                <c:pt idx="60">
                  <c:v>2.7900000000000001E-2</c:v>
                </c:pt>
                <c:pt idx="61">
                  <c:v>2.6099999999999998E-2</c:v>
                </c:pt>
                <c:pt idx="62">
                  <c:v>2.5499999999999998E-2</c:v>
                </c:pt>
                <c:pt idx="63">
                  <c:v>2.75E-2</c:v>
                </c:pt>
                <c:pt idx="64">
                  <c:v>3.04E-2</c:v>
                </c:pt>
                <c:pt idx="65">
                  <c:v>2.6499999999999999E-2</c:v>
                </c:pt>
                <c:pt idx="66">
                  <c:v>2.6600000000000002E-2</c:v>
                </c:pt>
                <c:pt idx="67">
                  <c:v>2.7200000000000002E-2</c:v>
                </c:pt>
                <c:pt idx="68">
                  <c:v>2.6499999999999999E-2</c:v>
                </c:pt>
                <c:pt idx="69">
                  <c:v>2.4799999999999999E-2</c:v>
                </c:pt>
                <c:pt idx="70">
                  <c:v>2.52E-2</c:v>
                </c:pt>
                <c:pt idx="71">
                  <c:v>2.5600000000000001E-2</c:v>
                </c:pt>
                <c:pt idx="72">
                  <c:v>2.35E-2</c:v>
                </c:pt>
                <c:pt idx="73">
                  <c:v>2.4899999999999999E-2</c:v>
                </c:pt>
                <c:pt idx="74">
                  <c:v>2.3399999999999997E-2</c:v>
                </c:pt>
                <c:pt idx="75">
                  <c:v>2.1700000000000001E-2</c:v>
                </c:pt>
                <c:pt idx="76">
                  <c:v>2.1700000000000001E-2</c:v>
                </c:pt>
                <c:pt idx="77">
                  <c:v>1.7000000000000001E-2</c:v>
                </c:pt>
                <c:pt idx="78">
                  <c:v>0.02</c:v>
                </c:pt>
                <c:pt idx="79">
                  <c:v>1.9300000000000001E-2</c:v>
                </c:pt>
                <c:pt idx="80">
                  <c:v>2.0500000000000001E-2</c:v>
                </c:pt>
                <c:pt idx="81">
                  <c:v>2.1299999999999999E-2</c:v>
                </c:pt>
                <c:pt idx="82">
                  <c:v>2.3599999999999999E-2</c:v>
                </c:pt>
                <c:pt idx="83">
                  <c:v>2.18E-2</c:v>
                </c:pt>
                <c:pt idx="84">
                  <c:v>2.2200000000000001E-2</c:v>
                </c:pt>
                <c:pt idx="85">
                  <c:v>2.06E-2</c:v>
                </c:pt>
                <c:pt idx="86">
                  <c:v>2.1499999999999998E-2</c:v>
                </c:pt>
                <c:pt idx="87">
                  <c:v>2.2099999999999998E-2</c:v>
                </c:pt>
                <c:pt idx="88">
                  <c:v>2.2700000000000001E-2</c:v>
                </c:pt>
                <c:pt idx="89">
                  <c:v>1.9199999999999998E-2</c:v>
                </c:pt>
                <c:pt idx="90">
                  <c:v>1.7399999999999999E-2</c:v>
                </c:pt>
                <c:pt idx="91">
                  <c:v>1.77E-2</c:v>
                </c:pt>
                <c:pt idx="92">
                  <c:v>1.83E-2</c:v>
                </c:pt>
                <c:pt idx="93">
                  <c:v>1.83E-2</c:v>
                </c:pt>
                <c:pt idx="94">
                  <c:v>1.47E-2</c:v>
                </c:pt>
                <c:pt idx="95">
                  <c:v>1.4500000000000001E-2</c:v>
                </c:pt>
                <c:pt idx="96">
                  <c:v>1.5900000000000001E-2</c:v>
                </c:pt>
                <c:pt idx="97">
                  <c:v>1.6E-2</c:v>
                </c:pt>
                <c:pt idx="98">
                  <c:v>1.84E-2</c:v>
                </c:pt>
                <c:pt idx="99">
                  <c:v>2.3900000000000001E-2</c:v>
                </c:pt>
                <c:pt idx="100">
                  <c:v>2.4500000000000001E-2</c:v>
                </c:pt>
                <c:pt idx="101">
                  <c:v>2.47E-2</c:v>
                </c:pt>
                <c:pt idx="102">
                  <c:v>2.4E-2</c:v>
                </c:pt>
                <c:pt idx="103">
                  <c:v>2.3900000000000001E-2</c:v>
                </c:pt>
                <c:pt idx="104">
                  <c:v>2.3E-2</c:v>
                </c:pt>
                <c:pt idx="105">
                  <c:v>2.2100000000000002E-2</c:v>
                </c:pt>
                <c:pt idx="106">
                  <c:v>2.3E-2</c:v>
                </c:pt>
                <c:pt idx="107">
                  <c:v>2.3E-2</c:v>
                </c:pt>
                <c:pt idx="108">
                  <c:v>2.12E-2</c:v>
                </c:pt>
                <c:pt idx="109">
                  <c:v>2.3300000000000001E-2</c:v>
                </c:pt>
                <c:pt idx="110">
                  <c:v>2.3699999999999999E-2</c:v>
                </c:pt>
                <c:pt idx="111">
                  <c:v>2.4199999999999999E-2</c:v>
                </c:pt>
                <c:pt idx="112">
                  <c:v>2.41E-2</c:v>
                </c:pt>
                <c:pt idx="113">
                  <c:v>2.7400000000000001E-2</c:v>
                </c:pt>
                <c:pt idx="114">
                  <c:v>2.87E-2</c:v>
                </c:pt>
                <c:pt idx="115">
                  <c:v>2.7400000000000001E-2</c:v>
                </c:pt>
                <c:pt idx="116">
                  <c:v>2.9499999999999998E-2</c:v>
                </c:pt>
                <c:pt idx="117">
                  <c:v>2.87E-2</c:v>
                </c:pt>
                <c:pt idx="118">
                  <c:v>2.8500000000000001E-2</c:v>
                </c:pt>
                <c:pt idx="119">
                  <c:v>2.9600000000000001E-2</c:v>
                </c:pt>
                <c:pt idx="120">
                  <c:v>2.86E-2</c:v>
                </c:pt>
                <c:pt idx="121">
                  <c:v>3.0700000000000002E-2</c:v>
                </c:pt>
                <c:pt idx="122">
                  <c:v>3.1600000000000003E-2</c:v>
                </c:pt>
                <c:pt idx="123">
                  <c:v>2.9899999999999999E-2</c:v>
                </c:pt>
                <c:pt idx="124">
                  <c:v>2.6800000000000001E-2</c:v>
                </c:pt>
                <c:pt idx="125">
                  <c:v>2.63E-2</c:v>
                </c:pt>
                <c:pt idx="126">
                  <c:v>2.7199999999999998E-2</c:v>
                </c:pt>
                <c:pt idx="127">
                  <c:v>2.4E-2</c:v>
                </c:pt>
                <c:pt idx="128">
                  <c:v>2.5100000000000001E-2</c:v>
                </c:pt>
                <c:pt idx="129">
                  <c:v>2.1399999999999999E-2</c:v>
                </c:pt>
                <c:pt idx="130">
                  <c:v>0.02</c:v>
                </c:pt>
                <c:pt idx="131">
                  <c:v>2.0199999999999999E-2</c:v>
                </c:pt>
                <c:pt idx="132">
                  <c:v>1.4999999999999999E-2</c:v>
                </c:pt>
                <c:pt idx="133">
                  <c:v>1.67E-2</c:v>
                </c:pt>
                <c:pt idx="134">
                  <c:v>1.6799999999999999E-2</c:v>
                </c:pt>
                <c:pt idx="135">
                  <c:v>1.78E-2</c:v>
                </c:pt>
                <c:pt idx="136">
                  <c:v>1.9199999999999998E-2</c:v>
                </c:pt>
                <c:pt idx="137">
                  <c:v>1.5100000000000001E-2</c:v>
                </c:pt>
                <c:pt idx="138">
                  <c:v>1.1299999999999999E-2</c:v>
                </c:pt>
                <c:pt idx="139">
                  <c:v>6.7999999999999996E-3</c:v>
                </c:pt>
                <c:pt idx="140">
                  <c:v>6.4000000000000003E-3</c:v>
                </c:pt>
                <c:pt idx="141">
                  <c:v>6.6E-3</c:v>
                </c:pt>
                <c:pt idx="142">
                  <c:v>6.6E-3</c:v>
                </c:pt>
                <c:pt idx="143">
                  <c:v>5.4999999999999997E-3</c:v>
                </c:pt>
                <c:pt idx="144">
                  <c:v>7.1999999999999998E-3</c:v>
                </c:pt>
                <c:pt idx="145">
                  <c:v>6.8999999999999999E-3</c:v>
                </c:pt>
                <c:pt idx="146">
                  <c:v>8.8000000000000005E-3</c:v>
                </c:pt>
                <c:pt idx="147">
                  <c:v>8.3999999999999995E-3</c:v>
                </c:pt>
                <c:pt idx="148">
                  <c:v>9.2999999999999992E-3</c:v>
                </c:pt>
                <c:pt idx="149">
                  <c:v>1.11E-2</c:v>
                </c:pt>
                <c:pt idx="150">
                  <c:v>1.43E-2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E-944D-9D1D-06039CF7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59"/>
        <c:axId val="259411343"/>
      </c:areaChart>
      <c:dateAx>
        <c:axId val="22480015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1343"/>
        <c:crosses val="autoZero"/>
        <c:auto val="1"/>
        <c:lblOffset val="100"/>
        <c:baseTimeUnit val="months"/>
      </c:dateAx>
      <c:valAx>
        <c:axId val="2594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 i="1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chemeClr val="tx1"/>
                </a:solidFill>
              </a:rPr>
              <a:t>Figure 12: ERP for S&amp;P 500 - Sept 2008 - October</a:t>
            </a:r>
            <a:r>
              <a:rPr lang="en-US" baseline="0">
                <a:solidFill>
                  <a:schemeClr val="tx1"/>
                </a:solidFill>
              </a:rPr>
              <a:t> 2020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'Historical ERP'!$C$1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B3B3B3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cat>
            <c:numRef>
              <c:f>'Historical ERP'!$A$2:$A$148</c:f>
              <c:numCache>
                <c:formatCode>d\-mmm\-yy</c:formatCode>
                <c:ptCount val="147"/>
                <c:pt idx="0">
                  <c:v>38230</c:v>
                </c:pt>
                <c:pt idx="1">
                  <c:v>38260</c:v>
                </c:pt>
                <c:pt idx="2">
                  <c:v>38291</c:v>
                </c:pt>
                <c:pt idx="3">
                  <c:v>38321</c:v>
                </c:pt>
                <c:pt idx="4">
                  <c:v>38352</c:v>
                </c:pt>
                <c:pt idx="5">
                  <c:v>38383</c:v>
                </c:pt>
                <c:pt idx="6">
                  <c:v>38411</c:v>
                </c:pt>
                <c:pt idx="7">
                  <c:v>38442</c:v>
                </c:pt>
                <c:pt idx="8">
                  <c:v>38472</c:v>
                </c:pt>
                <c:pt idx="9">
                  <c:v>38503</c:v>
                </c:pt>
                <c:pt idx="10">
                  <c:v>38533</c:v>
                </c:pt>
                <c:pt idx="11">
                  <c:v>38564</c:v>
                </c:pt>
                <c:pt idx="12">
                  <c:v>38595</c:v>
                </c:pt>
                <c:pt idx="13">
                  <c:v>38625</c:v>
                </c:pt>
                <c:pt idx="14">
                  <c:v>38656</c:v>
                </c:pt>
                <c:pt idx="15">
                  <c:v>38686</c:v>
                </c:pt>
                <c:pt idx="16">
                  <c:v>38717</c:v>
                </c:pt>
                <c:pt idx="17">
                  <c:v>38748</c:v>
                </c:pt>
                <c:pt idx="18">
                  <c:v>38776</c:v>
                </c:pt>
                <c:pt idx="19">
                  <c:v>38807</c:v>
                </c:pt>
                <c:pt idx="20">
                  <c:v>38837</c:v>
                </c:pt>
                <c:pt idx="21">
                  <c:v>38868</c:v>
                </c:pt>
                <c:pt idx="22">
                  <c:v>38898</c:v>
                </c:pt>
                <c:pt idx="23">
                  <c:v>38929</c:v>
                </c:pt>
                <c:pt idx="24">
                  <c:v>38960</c:v>
                </c:pt>
                <c:pt idx="25">
                  <c:v>38990</c:v>
                </c:pt>
                <c:pt idx="26">
                  <c:v>39021</c:v>
                </c:pt>
                <c:pt idx="27">
                  <c:v>39051</c:v>
                </c:pt>
                <c:pt idx="28">
                  <c:v>39082</c:v>
                </c:pt>
                <c:pt idx="29">
                  <c:v>39113</c:v>
                </c:pt>
                <c:pt idx="30">
                  <c:v>39141</c:v>
                </c:pt>
                <c:pt idx="31">
                  <c:v>39172</c:v>
                </c:pt>
                <c:pt idx="32">
                  <c:v>39202</c:v>
                </c:pt>
                <c:pt idx="33">
                  <c:v>39233</c:v>
                </c:pt>
                <c:pt idx="34">
                  <c:v>39263</c:v>
                </c:pt>
                <c:pt idx="35">
                  <c:v>39294</c:v>
                </c:pt>
                <c:pt idx="36">
                  <c:v>39325</c:v>
                </c:pt>
                <c:pt idx="37">
                  <c:v>39355</c:v>
                </c:pt>
                <c:pt idx="38">
                  <c:v>39386</c:v>
                </c:pt>
                <c:pt idx="39">
                  <c:v>39416</c:v>
                </c:pt>
                <c:pt idx="40">
                  <c:v>39447</c:v>
                </c:pt>
                <c:pt idx="41">
                  <c:v>39478</c:v>
                </c:pt>
                <c:pt idx="42">
                  <c:v>39507</c:v>
                </c:pt>
                <c:pt idx="43">
                  <c:v>39538</c:v>
                </c:pt>
                <c:pt idx="44">
                  <c:v>39568</c:v>
                </c:pt>
                <c:pt idx="45">
                  <c:v>39599</c:v>
                </c:pt>
                <c:pt idx="46">
                  <c:v>39629</c:v>
                </c:pt>
                <c:pt idx="47">
                  <c:v>39660</c:v>
                </c:pt>
                <c:pt idx="48">
                  <c:v>39691</c:v>
                </c:pt>
                <c:pt idx="49">
                  <c:v>39721</c:v>
                </c:pt>
                <c:pt idx="50">
                  <c:v>39752</c:v>
                </c:pt>
                <c:pt idx="51">
                  <c:v>39782</c:v>
                </c:pt>
                <c:pt idx="52">
                  <c:v>39813</c:v>
                </c:pt>
                <c:pt idx="53">
                  <c:v>39844</c:v>
                </c:pt>
                <c:pt idx="54">
                  <c:v>39872</c:v>
                </c:pt>
                <c:pt idx="55">
                  <c:v>39903</c:v>
                </c:pt>
                <c:pt idx="56">
                  <c:v>39933</c:v>
                </c:pt>
                <c:pt idx="57">
                  <c:v>39964</c:v>
                </c:pt>
                <c:pt idx="58">
                  <c:v>39994</c:v>
                </c:pt>
                <c:pt idx="59">
                  <c:v>40025</c:v>
                </c:pt>
                <c:pt idx="60">
                  <c:v>40056</c:v>
                </c:pt>
                <c:pt idx="61">
                  <c:v>40086</c:v>
                </c:pt>
                <c:pt idx="62">
                  <c:v>40117</c:v>
                </c:pt>
                <c:pt idx="63">
                  <c:v>40147</c:v>
                </c:pt>
                <c:pt idx="64">
                  <c:v>40178</c:v>
                </c:pt>
                <c:pt idx="65">
                  <c:v>40209</c:v>
                </c:pt>
                <c:pt idx="66">
                  <c:v>40237</c:v>
                </c:pt>
                <c:pt idx="67">
                  <c:v>40268</c:v>
                </c:pt>
                <c:pt idx="68">
                  <c:v>40298</c:v>
                </c:pt>
                <c:pt idx="69">
                  <c:v>40329</c:v>
                </c:pt>
                <c:pt idx="70">
                  <c:v>40359</c:v>
                </c:pt>
                <c:pt idx="71">
                  <c:v>40390</c:v>
                </c:pt>
                <c:pt idx="72">
                  <c:v>40421</c:v>
                </c:pt>
                <c:pt idx="73">
                  <c:v>40451</c:v>
                </c:pt>
                <c:pt idx="74">
                  <c:v>40482</c:v>
                </c:pt>
                <c:pt idx="75">
                  <c:v>40512</c:v>
                </c:pt>
                <c:pt idx="76">
                  <c:v>40543</c:v>
                </c:pt>
                <c:pt idx="77">
                  <c:v>40574</c:v>
                </c:pt>
                <c:pt idx="78">
                  <c:v>40602</c:v>
                </c:pt>
                <c:pt idx="79">
                  <c:v>40633</c:v>
                </c:pt>
                <c:pt idx="80">
                  <c:v>40663</c:v>
                </c:pt>
                <c:pt idx="81">
                  <c:v>40694</c:v>
                </c:pt>
                <c:pt idx="82">
                  <c:v>40724</c:v>
                </c:pt>
                <c:pt idx="83">
                  <c:v>40755</c:v>
                </c:pt>
                <c:pt idx="84">
                  <c:v>40786</c:v>
                </c:pt>
                <c:pt idx="85">
                  <c:v>40816</c:v>
                </c:pt>
                <c:pt idx="86">
                  <c:v>40847</c:v>
                </c:pt>
                <c:pt idx="87">
                  <c:v>40877</c:v>
                </c:pt>
                <c:pt idx="88">
                  <c:v>40908</c:v>
                </c:pt>
                <c:pt idx="89">
                  <c:v>40939</c:v>
                </c:pt>
                <c:pt idx="90">
                  <c:v>40968</c:v>
                </c:pt>
                <c:pt idx="91">
                  <c:v>40999</c:v>
                </c:pt>
                <c:pt idx="92">
                  <c:v>41029</c:v>
                </c:pt>
                <c:pt idx="93">
                  <c:v>41060</c:v>
                </c:pt>
                <c:pt idx="94">
                  <c:v>41090</c:v>
                </c:pt>
                <c:pt idx="95">
                  <c:v>41121</c:v>
                </c:pt>
                <c:pt idx="96">
                  <c:v>41152</c:v>
                </c:pt>
                <c:pt idx="97">
                  <c:v>41182</c:v>
                </c:pt>
                <c:pt idx="98">
                  <c:v>41213</c:v>
                </c:pt>
                <c:pt idx="99">
                  <c:v>41243</c:v>
                </c:pt>
                <c:pt idx="100">
                  <c:v>41274</c:v>
                </c:pt>
                <c:pt idx="101">
                  <c:v>41305</c:v>
                </c:pt>
                <c:pt idx="102">
                  <c:v>41333</c:v>
                </c:pt>
                <c:pt idx="103">
                  <c:v>41364</c:v>
                </c:pt>
                <c:pt idx="104">
                  <c:v>41394</c:v>
                </c:pt>
                <c:pt idx="105">
                  <c:v>41425</c:v>
                </c:pt>
                <c:pt idx="106">
                  <c:v>41455</c:v>
                </c:pt>
                <c:pt idx="107">
                  <c:v>41486</c:v>
                </c:pt>
                <c:pt idx="108">
                  <c:v>41517</c:v>
                </c:pt>
                <c:pt idx="109">
                  <c:v>41547</c:v>
                </c:pt>
                <c:pt idx="110">
                  <c:v>41578</c:v>
                </c:pt>
                <c:pt idx="111">
                  <c:v>41608</c:v>
                </c:pt>
                <c:pt idx="112">
                  <c:v>41639</c:v>
                </c:pt>
                <c:pt idx="113">
                  <c:v>41670</c:v>
                </c:pt>
                <c:pt idx="114">
                  <c:v>41698</c:v>
                </c:pt>
                <c:pt idx="115">
                  <c:v>41729</c:v>
                </c:pt>
                <c:pt idx="116">
                  <c:v>41759</c:v>
                </c:pt>
                <c:pt idx="117">
                  <c:v>41790</c:v>
                </c:pt>
                <c:pt idx="118">
                  <c:v>41820</c:v>
                </c:pt>
                <c:pt idx="119">
                  <c:v>41851</c:v>
                </c:pt>
                <c:pt idx="120">
                  <c:v>41882</c:v>
                </c:pt>
                <c:pt idx="121">
                  <c:v>41912</c:v>
                </c:pt>
                <c:pt idx="122">
                  <c:v>41943</c:v>
                </c:pt>
                <c:pt idx="123">
                  <c:v>41973</c:v>
                </c:pt>
                <c:pt idx="124">
                  <c:v>42004</c:v>
                </c:pt>
                <c:pt idx="125">
                  <c:v>42035</c:v>
                </c:pt>
                <c:pt idx="126">
                  <c:v>42063</c:v>
                </c:pt>
                <c:pt idx="127">
                  <c:v>42094</c:v>
                </c:pt>
                <c:pt idx="128">
                  <c:v>42124</c:v>
                </c:pt>
                <c:pt idx="129">
                  <c:v>42155</c:v>
                </c:pt>
                <c:pt idx="130">
                  <c:v>42185</c:v>
                </c:pt>
                <c:pt idx="131">
                  <c:v>42216</c:v>
                </c:pt>
                <c:pt idx="132">
                  <c:v>42247</c:v>
                </c:pt>
                <c:pt idx="133">
                  <c:v>42277</c:v>
                </c:pt>
                <c:pt idx="134">
                  <c:v>42308</c:v>
                </c:pt>
                <c:pt idx="135">
                  <c:v>42338</c:v>
                </c:pt>
                <c:pt idx="136">
                  <c:v>42369</c:v>
                </c:pt>
                <c:pt idx="137">
                  <c:v>42400</c:v>
                </c:pt>
                <c:pt idx="138">
                  <c:v>42429</c:v>
                </c:pt>
                <c:pt idx="139">
                  <c:v>42460</c:v>
                </c:pt>
                <c:pt idx="140">
                  <c:v>42490</c:v>
                </c:pt>
                <c:pt idx="141">
                  <c:v>42521</c:v>
                </c:pt>
                <c:pt idx="142">
                  <c:v>42551</c:v>
                </c:pt>
                <c:pt idx="143">
                  <c:v>42582</c:v>
                </c:pt>
                <c:pt idx="144">
                  <c:v>42613</c:v>
                </c:pt>
                <c:pt idx="145">
                  <c:v>42643</c:v>
                </c:pt>
                <c:pt idx="146">
                  <c:v>42674</c:v>
                </c:pt>
              </c:numCache>
            </c:numRef>
          </c:cat>
          <c:val>
            <c:numRef>
              <c:f>'Historical ERP'!$I$2:$I$148</c:f>
              <c:numCache>
                <c:formatCode>0.00%</c:formatCode>
                <c:ptCount val="147"/>
                <c:pt idx="0">
                  <c:v>4.2200000000000001E-2</c:v>
                </c:pt>
                <c:pt idx="1">
                  <c:v>4.5100000000000001E-2</c:v>
                </c:pt>
                <c:pt idx="2">
                  <c:v>5.8999999999999997E-2</c:v>
                </c:pt>
                <c:pt idx="3">
                  <c:v>6.6000000000000003E-2</c:v>
                </c:pt>
                <c:pt idx="4">
                  <c:v>6.4299999999999996E-2</c:v>
                </c:pt>
                <c:pt idx="5">
                  <c:v>6.8699999999999997E-2</c:v>
                </c:pt>
                <c:pt idx="6">
                  <c:v>7.6799999999999993E-2</c:v>
                </c:pt>
                <c:pt idx="7">
                  <c:v>7.0099999999999996E-2</c:v>
                </c:pt>
                <c:pt idx="8">
                  <c:v>6.3200000000000006E-2</c:v>
                </c:pt>
                <c:pt idx="9">
                  <c:v>5.9400000000000001E-2</c:v>
                </c:pt>
                <c:pt idx="10">
                  <c:v>5.8599999999999999E-2</c:v>
                </c:pt>
                <c:pt idx="11">
                  <c:v>5.4600000000000003E-2</c:v>
                </c:pt>
                <c:pt idx="12">
                  <c:v>5.2999999999999999E-2</c:v>
                </c:pt>
                <c:pt idx="13">
                  <c:v>4.8599999999999997E-2</c:v>
                </c:pt>
                <c:pt idx="14">
                  <c:v>4.9700000000000001E-2</c:v>
                </c:pt>
                <c:pt idx="15">
                  <c:v>4.7300000000000002E-2</c:v>
                </c:pt>
                <c:pt idx="16">
                  <c:v>4.36E-2</c:v>
                </c:pt>
                <c:pt idx="17">
                  <c:v>4.5600000000000002E-2</c:v>
                </c:pt>
                <c:pt idx="18">
                  <c:v>4.4400000000000002E-2</c:v>
                </c:pt>
                <c:pt idx="19">
                  <c:v>4.1599999999999998E-2</c:v>
                </c:pt>
                <c:pt idx="20">
                  <c:v>4.5400000000000003E-2</c:v>
                </c:pt>
                <c:pt idx="21">
                  <c:v>4.7899999999999998E-2</c:v>
                </c:pt>
                <c:pt idx="22">
                  <c:v>5.0999999999999997E-2</c:v>
                </c:pt>
                <c:pt idx="23">
                  <c:v>4.7800000000000002E-2</c:v>
                </c:pt>
                <c:pt idx="24">
                  <c:v>5.0999999999999997E-2</c:v>
                </c:pt>
                <c:pt idx="25">
                  <c:v>5.3100000000000001E-2</c:v>
                </c:pt>
                <c:pt idx="26">
                  <c:v>5.11E-2</c:v>
                </c:pt>
                <c:pt idx="27">
                  <c:v>5.0799999999999998E-2</c:v>
                </c:pt>
                <c:pt idx="28">
                  <c:v>5.1999999999999998E-2</c:v>
                </c:pt>
                <c:pt idx="29">
                  <c:v>5.0700000000000002E-2</c:v>
                </c:pt>
                <c:pt idx="30">
                  <c:v>4.9000000000000002E-2</c:v>
                </c:pt>
                <c:pt idx="31">
                  <c:v>5.3099999999999994E-2</c:v>
                </c:pt>
                <c:pt idx="32">
                  <c:v>5.16E-2</c:v>
                </c:pt>
                <c:pt idx="33">
                  <c:v>5.2699999999999997E-2</c:v>
                </c:pt>
                <c:pt idx="34">
                  <c:v>5.7200000000000001E-2</c:v>
                </c:pt>
                <c:pt idx="35">
                  <c:v>5.9200000000000003E-2</c:v>
                </c:pt>
                <c:pt idx="36">
                  <c:v>6.3899999999999998E-2</c:v>
                </c:pt>
                <c:pt idx="37">
                  <c:v>7.6399999999999996E-2</c:v>
                </c:pt>
                <c:pt idx="38">
                  <c:v>6.4899999999999999E-2</c:v>
                </c:pt>
                <c:pt idx="39">
                  <c:v>6.5100000000000005E-2</c:v>
                </c:pt>
                <c:pt idx="40">
                  <c:v>7.3200000000000001E-2</c:v>
                </c:pt>
                <c:pt idx="41">
                  <c:v>7.0400000000000004E-2</c:v>
                </c:pt>
                <c:pt idx="42">
                  <c:v>6.7299999999999999E-2</c:v>
                </c:pt>
                <c:pt idx="43">
                  <c:v>6.6400000000000001E-2</c:v>
                </c:pt>
                <c:pt idx="44">
                  <c:v>6.7599999999999993E-2</c:v>
                </c:pt>
                <c:pt idx="45">
                  <c:v>7.2800000000000004E-2</c:v>
                </c:pt>
                <c:pt idx="46">
                  <c:v>6.59E-2</c:v>
                </c:pt>
                <c:pt idx="47">
                  <c:v>6.5500000000000003E-2</c:v>
                </c:pt>
                <c:pt idx="48">
                  <c:v>6.4100000000000004E-2</c:v>
                </c:pt>
                <c:pt idx="49">
                  <c:v>6.3500000000000001E-2</c:v>
                </c:pt>
                <c:pt idx="50">
                  <c:v>6.4399999999999999E-2</c:v>
                </c:pt>
                <c:pt idx="51">
                  <c:v>6.4500000000000002E-2</c:v>
                </c:pt>
                <c:pt idx="52">
                  <c:v>0.06</c:v>
                </c:pt>
                <c:pt idx="53">
                  <c:v>5.67E-2</c:v>
                </c:pt>
                <c:pt idx="54">
                  <c:v>5.6500000000000002E-2</c:v>
                </c:pt>
                <c:pt idx="55">
                  <c:v>5.6800000000000003E-2</c:v>
                </c:pt>
                <c:pt idx="56">
                  <c:v>5.6000000000000001E-2</c:v>
                </c:pt>
                <c:pt idx="57">
                  <c:v>5.45E-2</c:v>
                </c:pt>
                <c:pt idx="58">
                  <c:v>5.7300000000000004E-2</c:v>
                </c:pt>
                <c:pt idx="59">
                  <c:v>5.4600000000000003E-2</c:v>
                </c:pt>
                <c:pt idx="60">
                  <c:v>5.62E-2</c:v>
                </c:pt>
                <c:pt idx="61">
                  <c:v>5.5899999999999998E-2</c:v>
                </c:pt>
                <c:pt idx="62">
                  <c:v>5.3600000000000002E-2</c:v>
                </c:pt>
                <c:pt idx="63">
                  <c:v>5.1900000000000002E-2</c:v>
                </c:pt>
                <c:pt idx="64">
                  <c:v>4.9599999999999998E-2</c:v>
                </c:pt>
                <c:pt idx="65">
                  <c:v>5.1699999999999996E-2</c:v>
                </c:pt>
                <c:pt idx="66">
                  <c:v>4.9599999999999998E-2</c:v>
                </c:pt>
                <c:pt idx="67">
                  <c:v>5.1499999999999997E-2</c:v>
                </c:pt>
                <c:pt idx="68">
                  <c:v>5.1200000000000002E-2</c:v>
                </c:pt>
                <c:pt idx="69">
                  <c:v>5.0299999999999997E-2</c:v>
                </c:pt>
                <c:pt idx="70">
                  <c:v>5.3800000000000001E-2</c:v>
                </c:pt>
                <c:pt idx="71">
                  <c:v>5.45E-2</c:v>
                </c:pt>
                <c:pt idx="72">
                  <c:v>5.28E-2</c:v>
                </c:pt>
                <c:pt idx="73">
                  <c:v>5.4300000000000001E-2</c:v>
                </c:pt>
                <c:pt idx="74">
                  <c:v>5.3199999999999997E-2</c:v>
                </c:pt>
                <c:pt idx="75">
                  <c:v>5.21E-2</c:v>
                </c:pt>
                <c:pt idx="76">
                  <c:v>5.7800000000000004E-2</c:v>
                </c:pt>
                <c:pt idx="77">
                  <c:v>6.0100000000000001E-2</c:v>
                </c:pt>
                <c:pt idx="78">
                  <c:v>5.67E-2</c:v>
                </c:pt>
                <c:pt idx="79">
                  <c:v>5.8600000000000006E-2</c:v>
                </c:pt>
                <c:pt idx="80">
                  <c:v>5.8000000000000003E-2</c:v>
                </c:pt>
                <c:pt idx="81">
                  <c:v>5.74E-2</c:v>
                </c:pt>
                <c:pt idx="82">
                  <c:v>5.8099999999999999E-2</c:v>
                </c:pt>
                <c:pt idx="83">
                  <c:v>5.8999999999999997E-2</c:v>
                </c:pt>
                <c:pt idx="84">
                  <c:v>6.2800000000000009E-2</c:v>
                </c:pt>
                <c:pt idx="85">
                  <c:v>6.6299999999999998E-2</c:v>
                </c:pt>
                <c:pt idx="86">
                  <c:v>6.1199999999999997E-2</c:v>
                </c:pt>
                <c:pt idx="87">
                  <c:v>6.1100000000000002E-2</c:v>
                </c:pt>
                <c:pt idx="88">
                  <c:v>6.1199999999999997E-2</c:v>
                </c:pt>
                <c:pt idx="89">
                  <c:v>6.4699999999999994E-2</c:v>
                </c:pt>
                <c:pt idx="90">
                  <c:v>6.5100000000000005E-2</c:v>
                </c:pt>
                <c:pt idx="91">
                  <c:v>6.2400000000000004E-2</c:v>
                </c:pt>
                <c:pt idx="92">
                  <c:v>6.2199999999999998E-2</c:v>
                </c:pt>
                <c:pt idx="93">
                  <c:v>6.1200000000000004E-2</c:v>
                </c:pt>
                <c:pt idx="94">
                  <c:v>6.2699999999999992E-2</c:v>
                </c:pt>
                <c:pt idx="95">
                  <c:v>6.0600000000000001E-2</c:v>
                </c:pt>
                <c:pt idx="96">
                  <c:v>6.0599999999999994E-2</c:v>
                </c:pt>
                <c:pt idx="97">
                  <c:v>6.1600000000000002E-2</c:v>
                </c:pt>
                <c:pt idx="98">
                  <c:v>6.2600000000000003E-2</c:v>
                </c:pt>
                <c:pt idx="99">
                  <c:v>6.0199999999999997E-2</c:v>
                </c:pt>
                <c:pt idx="100">
                  <c:v>5.6899999999999999E-2</c:v>
                </c:pt>
                <c:pt idx="101">
                  <c:v>5.5899999999999998E-2</c:v>
                </c:pt>
                <c:pt idx="102">
                  <c:v>5.3900000000000003E-2</c:v>
                </c:pt>
                <c:pt idx="103">
                  <c:v>5.3800000000000001E-2</c:v>
                </c:pt>
                <c:pt idx="104">
                  <c:v>5.3400000000000003E-2</c:v>
                </c:pt>
                <c:pt idx="105">
                  <c:v>5.2900000000000003E-2</c:v>
                </c:pt>
                <c:pt idx="106">
                  <c:v>5.1299999999999998E-2</c:v>
                </c:pt>
                <c:pt idx="107">
                  <c:v>5.0299999999999997E-2</c:v>
                </c:pt>
                <c:pt idx="108">
                  <c:v>5.04E-2</c:v>
                </c:pt>
                <c:pt idx="109">
                  <c:v>4.9200000000000001E-2</c:v>
                </c:pt>
                <c:pt idx="110">
                  <c:v>4.8099999999999997E-2</c:v>
                </c:pt>
                <c:pt idx="111">
                  <c:v>4.6800000000000001E-2</c:v>
                </c:pt>
                <c:pt idx="112">
                  <c:v>5.0799999999999998E-2</c:v>
                </c:pt>
                <c:pt idx="113">
                  <c:v>4.7800000000000002E-2</c:v>
                </c:pt>
                <c:pt idx="114">
                  <c:v>4.9599999999999998E-2</c:v>
                </c:pt>
                <c:pt idx="115">
                  <c:v>5.1900000000000002E-2</c:v>
                </c:pt>
                <c:pt idx="116">
                  <c:v>5.16E-2</c:v>
                </c:pt>
                <c:pt idx="117">
                  <c:v>5.0599999999999999E-2</c:v>
                </c:pt>
                <c:pt idx="118">
                  <c:v>5.3699999999999998E-2</c:v>
                </c:pt>
                <c:pt idx="119">
                  <c:v>5.1799999999999999E-2</c:v>
                </c:pt>
                <c:pt idx="120">
                  <c:v>5.04E-2</c:v>
                </c:pt>
                <c:pt idx="121">
                  <c:v>5.3800000000000001E-2</c:v>
                </c:pt>
                <c:pt idx="122">
                  <c:v>5.7599999999999998E-2</c:v>
                </c:pt>
                <c:pt idx="123">
                  <c:v>5.6800000000000003E-2</c:v>
                </c:pt>
                <c:pt idx="124">
                  <c:v>5.96E-2</c:v>
                </c:pt>
                <c:pt idx="125">
                  <c:v>5.5300000000000002E-2</c:v>
                </c:pt>
                <c:pt idx="126">
                  <c:v>5.3600000000000002E-2</c:v>
                </c:pt>
                <c:pt idx="127">
                  <c:v>5.7500000000000002E-2</c:v>
                </c:pt>
                <c:pt idx="128">
                  <c:v>5.62E-2</c:v>
                </c:pt>
                <c:pt idx="129">
                  <c:v>5.9299999999999999E-2</c:v>
                </c:pt>
                <c:pt idx="130">
                  <c:v>5.67E-2</c:v>
                </c:pt>
                <c:pt idx="131">
                  <c:v>5.5899999999999998E-2</c:v>
                </c:pt>
                <c:pt idx="132">
                  <c:v>5.7500000000000002E-2</c:v>
                </c:pt>
                <c:pt idx="133">
                  <c:v>5.5500000000000001E-2</c:v>
                </c:pt>
                <c:pt idx="134">
                  <c:v>5.4399999999999997E-2</c:v>
                </c:pt>
                <c:pt idx="135">
                  <c:v>5.2499999999999998E-2</c:v>
                </c:pt>
                <c:pt idx="136">
                  <c:v>5.1999999999999998E-2</c:v>
                </c:pt>
                <c:pt idx="137">
                  <c:v>5.2400000000000002E-2</c:v>
                </c:pt>
                <c:pt idx="138">
                  <c:v>5.6899999999999999E-2</c:v>
                </c:pt>
                <c:pt idx="139">
                  <c:v>6.1600000000000002E-2</c:v>
                </c:pt>
                <c:pt idx="140">
                  <c:v>5.6500000000000002E-2</c:v>
                </c:pt>
                <c:pt idx="141">
                  <c:v>5.45E-2</c:v>
                </c:pt>
                <c:pt idx="142">
                  <c:v>5.3699999999999998E-2</c:v>
                </c:pt>
                <c:pt idx="143">
                  <c:v>5.0999999999999997E-2</c:v>
                </c:pt>
                <c:pt idx="144">
                  <c:v>4.7399999999999998E-2</c:v>
                </c:pt>
                <c:pt idx="145">
                  <c:v>4.7399999999999998E-2</c:v>
                </c:pt>
                <c:pt idx="146">
                  <c:v>4.8500000000000001E-2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2E48-B9CD-5353E308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62504"/>
        <c:axId val="2119665960"/>
      </c:areaChart>
      <c:dateAx>
        <c:axId val="2119662504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65960"/>
        <c:crosses val="autoZero"/>
        <c:auto val="1"/>
        <c:lblOffset val="100"/>
        <c:baseTimeUnit val="months"/>
      </c:dateAx>
      <c:valAx>
        <c:axId val="21196659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%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62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8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Equity Risk Premium &amp; T.Bond Rates: Nov 1, 2016 - April 1,</a:t>
            </a:r>
            <a:r>
              <a:rPr lang="en-US" baseline="0"/>
              <a:t>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'Since Nov 2016'!$C$1</c:f>
              <c:strCache>
                <c:ptCount val="1"/>
                <c:pt idx="0">
                  <c:v>T.Bond Rate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61000"/>
                  </a:schemeClr>
                </a:gs>
                <a:gs pos="0">
                  <a:schemeClr val="accent1">
                    <a:shade val="61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'Since Nov 2016'!$A$2:$A$67</c:f>
              <c:numCache>
                <c:formatCode>m/d/yy</c:formatCode>
                <c:ptCount val="66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 formatCode="d\-mmm\-yy">
                  <c:v>41698</c:v>
                </c:pt>
                <c:pt idx="29" formatCode="d\-mmm\-yy">
                  <c:v>41729</c:v>
                </c:pt>
                <c:pt idx="30" formatCode="d\-mmm\-yy">
                  <c:v>41759</c:v>
                </c:pt>
                <c:pt idx="31" formatCode="d\-mmm\-yy">
                  <c:v>41790</c:v>
                </c:pt>
                <c:pt idx="32" formatCode="d\-mmm\-yy">
                  <c:v>41820</c:v>
                </c:pt>
                <c:pt idx="33" formatCode="d\-mmm\-yy">
                  <c:v>41851</c:v>
                </c:pt>
                <c:pt idx="34" formatCode="d\-mmm\-yy">
                  <c:v>41882</c:v>
                </c:pt>
                <c:pt idx="35" formatCode="d\-mmm\-yy">
                  <c:v>41912</c:v>
                </c:pt>
                <c:pt idx="36" formatCode="d\-mmm\-yy">
                  <c:v>41943</c:v>
                </c:pt>
                <c:pt idx="37" formatCode="d\-mmm\-yy">
                  <c:v>41973</c:v>
                </c:pt>
                <c:pt idx="38" formatCode="d\-mmm\-yy">
                  <c:v>42004</c:v>
                </c:pt>
                <c:pt idx="39" formatCode="d\-mmm\-yy">
                  <c:v>42035</c:v>
                </c:pt>
                <c:pt idx="40" formatCode="d\-mmm\-yy">
                  <c:v>42063</c:v>
                </c:pt>
                <c:pt idx="41" formatCode="d\-mmm\-yy">
                  <c:v>42094</c:v>
                </c:pt>
                <c:pt idx="42" formatCode="d\-mmm\-yy">
                  <c:v>42124</c:v>
                </c:pt>
                <c:pt idx="43" formatCode="d\-mmm\-yy">
                  <c:v>42155</c:v>
                </c:pt>
                <c:pt idx="44" formatCode="d\-mmm\-yy">
                  <c:v>42185</c:v>
                </c:pt>
                <c:pt idx="45" formatCode="d\-mmm\-yy">
                  <c:v>42216</c:v>
                </c:pt>
                <c:pt idx="46" formatCode="d\-mmm\-yy">
                  <c:v>42247</c:v>
                </c:pt>
                <c:pt idx="47" formatCode="d\-mmm\-yy">
                  <c:v>42277</c:v>
                </c:pt>
                <c:pt idx="48" formatCode="d\-mmm\-yy">
                  <c:v>42308</c:v>
                </c:pt>
                <c:pt idx="49" formatCode="d\-mmm\-yy">
                  <c:v>42338</c:v>
                </c:pt>
                <c:pt idx="50" formatCode="d\-mmm\-yy">
                  <c:v>42369</c:v>
                </c:pt>
                <c:pt idx="51" formatCode="d\-mmm\-yy">
                  <c:v>42400</c:v>
                </c:pt>
                <c:pt idx="52" formatCode="d\-mmm\-yy">
                  <c:v>42429</c:v>
                </c:pt>
                <c:pt idx="53" formatCode="d\-mmm\-yy">
                  <c:v>42460</c:v>
                </c:pt>
                <c:pt idx="54" formatCode="d\-mmm\-yy">
                  <c:v>42490</c:v>
                </c:pt>
                <c:pt idx="55" formatCode="d\-mmm\-yy">
                  <c:v>42521</c:v>
                </c:pt>
                <c:pt idx="56" formatCode="d\-mmm\-yy">
                  <c:v>42551</c:v>
                </c:pt>
                <c:pt idx="57" formatCode="d\-mmm\-yy">
                  <c:v>42582</c:v>
                </c:pt>
                <c:pt idx="58" formatCode="d\-mmm\-yy">
                  <c:v>42613</c:v>
                </c:pt>
                <c:pt idx="59" formatCode="d\-mmm\-yy">
                  <c:v>42643</c:v>
                </c:pt>
                <c:pt idx="60" formatCode="d\-mmm\-yy">
                  <c:v>42674</c:v>
                </c:pt>
                <c:pt idx="61" formatCode="d\-mmm\-yy">
                  <c:v>42704</c:v>
                </c:pt>
                <c:pt idx="62" formatCode="d\-mmm\-yy">
                  <c:v>42735</c:v>
                </c:pt>
                <c:pt idx="63" formatCode="d\-mmm\-yy">
                  <c:v>42766</c:v>
                </c:pt>
                <c:pt idx="64" formatCode="d\-mmm\-yy">
                  <c:v>42794</c:v>
                </c:pt>
                <c:pt idx="65" formatCode="d\-mmm\-yy">
                  <c:v>42825</c:v>
                </c:pt>
              </c:numCache>
            </c:numRef>
          </c:cat>
          <c:val>
            <c:numRef>
              <c:f>'Since Nov 2016'!$C$2:$C$67</c:f>
              <c:numCache>
                <c:formatCode>0.00%</c:formatCode>
                <c:ptCount val="66"/>
                <c:pt idx="0">
                  <c:v>2.1499999999999998E-2</c:v>
                </c:pt>
                <c:pt idx="1">
                  <c:v>2.2099999999999998E-2</c:v>
                </c:pt>
                <c:pt idx="2">
                  <c:v>2.2700000000000001E-2</c:v>
                </c:pt>
                <c:pt idx="3">
                  <c:v>1.9199999999999998E-2</c:v>
                </c:pt>
                <c:pt idx="4">
                  <c:v>1.7399999999999999E-2</c:v>
                </c:pt>
                <c:pt idx="5">
                  <c:v>1.77E-2</c:v>
                </c:pt>
                <c:pt idx="6">
                  <c:v>1.83E-2</c:v>
                </c:pt>
                <c:pt idx="7">
                  <c:v>1.83E-2</c:v>
                </c:pt>
                <c:pt idx="8">
                  <c:v>1.47E-2</c:v>
                </c:pt>
                <c:pt idx="9">
                  <c:v>1.4500000000000001E-2</c:v>
                </c:pt>
                <c:pt idx="10">
                  <c:v>1.5900000000000001E-2</c:v>
                </c:pt>
                <c:pt idx="11">
                  <c:v>1.6E-2</c:v>
                </c:pt>
                <c:pt idx="12">
                  <c:v>1.84E-2</c:v>
                </c:pt>
                <c:pt idx="13">
                  <c:v>2.3900000000000001E-2</c:v>
                </c:pt>
                <c:pt idx="14">
                  <c:v>2.4500000000000001E-2</c:v>
                </c:pt>
                <c:pt idx="15">
                  <c:v>2.47E-2</c:v>
                </c:pt>
                <c:pt idx="16">
                  <c:v>2.4E-2</c:v>
                </c:pt>
                <c:pt idx="17">
                  <c:v>2.3900000000000001E-2</c:v>
                </c:pt>
                <c:pt idx="18">
                  <c:v>2.3E-2</c:v>
                </c:pt>
                <c:pt idx="19">
                  <c:v>2.2100000000000002E-2</c:v>
                </c:pt>
                <c:pt idx="20">
                  <c:v>2.3E-2</c:v>
                </c:pt>
                <c:pt idx="21">
                  <c:v>2.3E-2</c:v>
                </c:pt>
                <c:pt idx="22">
                  <c:v>2.12E-2</c:v>
                </c:pt>
                <c:pt idx="23">
                  <c:v>2.3300000000000001E-2</c:v>
                </c:pt>
                <c:pt idx="24">
                  <c:v>2.3699999999999999E-2</c:v>
                </c:pt>
                <c:pt idx="25">
                  <c:v>2.4199999999999999E-2</c:v>
                </c:pt>
                <c:pt idx="26">
                  <c:v>2.41E-2</c:v>
                </c:pt>
                <c:pt idx="27">
                  <c:v>2.7400000000000001E-2</c:v>
                </c:pt>
                <c:pt idx="28">
                  <c:v>2.87E-2</c:v>
                </c:pt>
                <c:pt idx="29">
                  <c:v>2.7400000000000001E-2</c:v>
                </c:pt>
                <c:pt idx="30">
                  <c:v>2.9499999999999998E-2</c:v>
                </c:pt>
                <c:pt idx="31">
                  <c:v>2.87E-2</c:v>
                </c:pt>
                <c:pt idx="32">
                  <c:v>2.8500000000000001E-2</c:v>
                </c:pt>
                <c:pt idx="33">
                  <c:v>2.9600000000000001E-2</c:v>
                </c:pt>
                <c:pt idx="34">
                  <c:v>2.86E-2</c:v>
                </c:pt>
                <c:pt idx="35">
                  <c:v>3.0700000000000002E-2</c:v>
                </c:pt>
                <c:pt idx="36">
                  <c:v>3.1600000000000003E-2</c:v>
                </c:pt>
                <c:pt idx="37">
                  <c:v>2.9899999999999999E-2</c:v>
                </c:pt>
                <c:pt idx="38">
                  <c:v>2.6800000000000001E-2</c:v>
                </c:pt>
                <c:pt idx="39">
                  <c:v>2.63E-2</c:v>
                </c:pt>
                <c:pt idx="40">
                  <c:v>2.7199999999999998E-2</c:v>
                </c:pt>
                <c:pt idx="41">
                  <c:v>2.4E-2</c:v>
                </c:pt>
                <c:pt idx="42">
                  <c:v>2.5100000000000001E-2</c:v>
                </c:pt>
                <c:pt idx="43">
                  <c:v>2.1399999999999999E-2</c:v>
                </c:pt>
                <c:pt idx="44">
                  <c:v>0.02</c:v>
                </c:pt>
                <c:pt idx="45">
                  <c:v>2.0199999999999999E-2</c:v>
                </c:pt>
                <c:pt idx="46">
                  <c:v>1.4999999999999999E-2</c:v>
                </c:pt>
                <c:pt idx="47">
                  <c:v>1.67E-2</c:v>
                </c:pt>
                <c:pt idx="48">
                  <c:v>1.6799999999999999E-2</c:v>
                </c:pt>
                <c:pt idx="49">
                  <c:v>1.78E-2</c:v>
                </c:pt>
                <c:pt idx="50">
                  <c:v>1.9199999999999998E-2</c:v>
                </c:pt>
                <c:pt idx="51">
                  <c:v>1.5100000000000001E-2</c:v>
                </c:pt>
                <c:pt idx="52">
                  <c:v>1.1299999999999999E-2</c:v>
                </c:pt>
                <c:pt idx="53">
                  <c:v>6.7999999999999996E-3</c:v>
                </c:pt>
                <c:pt idx="54">
                  <c:v>6.4000000000000003E-3</c:v>
                </c:pt>
                <c:pt idx="55">
                  <c:v>6.6E-3</c:v>
                </c:pt>
                <c:pt idx="56">
                  <c:v>6.6E-3</c:v>
                </c:pt>
                <c:pt idx="57">
                  <c:v>5.4999999999999997E-3</c:v>
                </c:pt>
                <c:pt idx="58">
                  <c:v>7.1999999999999998E-3</c:v>
                </c:pt>
                <c:pt idx="59">
                  <c:v>6.8999999999999999E-3</c:v>
                </c:pt>
                <c:pt idx="60">
                  <c:v>8.8000000000000005E-3</c:v>
                </c:pt>
                <c:pt idx="61">
                  <c:v>8.3999999999999995E-3</c:v>
                </c:pt>
                <c:pt idx="62">
                  <c:v>9.2999999999999992E-3</c:v>
                </c:pt>
                <c:pt idx="63">
                  <c:v>1.11E-2</c:v>
                </c:pt>
                <c:pt idx="64">
                  <c:v>1.43E-2</c:v>
                </c:pt>
                <c:pt idx="65">
                  <c:v>1.7500000000000002E-2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2-F648-A44F-DDD0A03F256F}"/>
            </c:ext>
          </c:extLst>
        </c:ser>
        <c:ser>
          <c:idx val="7"/>
          <c:order val="1"/>
          <c:tx>
            <c:strRef>
              <c:f>'Since Nov 2016'!$I$1</c:f>
              <c:strCache>
                <c:ptCount val="1"/>
                <c:pt idx="0">
                  <c:v>ERP (T12m)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46000"/>
                  </a:schemeClr>
                </a:gs>
                <a:gs pos="0">
                  <a:schemeClr val="accent1">
                    <a:tint val="4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'Since Nov 2016'!$A$2:$A$67</c:f>
              <c:numCache>
                <c:formatCode>m/d/yy</c:formatCode>
                <c:ptCount val="66"/>
                <c:pt idx="0">
                  <c:v>40847</c:v>
                </c:pt>
                <c:pt idx="1">
                  <c:v>40877</c:v>
                </c:pt>
                <c:pt idx="2">
                  <c:v>40908</c:v>
                </c:pt>
                <c:pt idx="3">
                  <c:v>40939</c:v>
                </c:pt>
                <c:pt idx="4">
                  <c:v>40968</c:v>
                </c:pt>
                <c:pt idx="5">
                  <c:v>40999</c:v>
                </c:pt>
                <c:pt idx="6">
                  <c:v>41029</c:v>
                </c:pt>
                <c:pt idx="7">
                  <c:v>41060</c:v>
                </c:pt>
                <c:pt idx="8">
                  <c:v>41090</c:v>
                </c:pt>
                <c:pt idx="9">
                  <c:v>41121</c:v>
                </c:pt>
                <c:pt idx="10">
                  <c:v>41152</c:v>
                </c:pt>
                <c:pt idx="11">
                  <c:v>41182</c:v>
                </c:pt>
                <c:pt idx="12">
                  <c:v>41213</c:v>
                </c:pt>
                <c:pt idx="13">
                  <c:v>41243</c:v>
                </c:pt>
                <c:pt idx="14">
                  <c:v>41274</c:v>
                </c:pt>
                <c:pt idx="15">
                  <c:v>41305</c:v>
                </c:pt>
                <c:pt idx="16">
                  <c:v>41333</c:v>
                </c:pt>
                <c:pt idx="17">
                  <c:v>41364</c:v>
                </c:pt>
                <c:pt idx="18">
                  <c:v>41394</c:v>
                </c:pt>
                <c:pt idx="19">
                  <c:v>41425</c:v>
                </c:pt>
                <c:pt idx="20">
                  <c:v>41455</c:v>
                </c:pt>
                <c:pt idx="21">
                  <c:v>41486</c:v>
                </c:pt>
                <c:pt idx="22">
                  <c:v>41517</c:v>
                </c:pt>
                <c:pt idx="23">
                  <c:v>41547</c:v>
                </c:pt>
                <c:pt idx="24">
                  <c:v>41578</c:v>
                </c:pt>
                <c:pt idx="25">
                  <c:v>41608</c:v>
                </c:pt>
                <c:pt idx="26">
                  <c:v>41639</c:v>
                </c:pt>
                <c:pt idx="27">
                  <c:v>41670</c:v>
                </c:pt>
                <c:pt idx="28" formatCode="d\-mmm\-yy">
                  <c:v>41698</c:v>
                </c:pt>
                <c:pt idx="29" formatCode="d\-mmm\-yy">
                  <c:v>41729</c:v>
                </c:pt>
                <c:pt idx="30" formatCode="d\-mmm\-yy">
                  <c:v>41759</c:v>
                </c:pt>
                <c:pt idx="31" formatCode="d\-mmm\-yy">
                  <c:v>41790</c:v>
                </c:pt>
                <c:pt idx="32" formatCode="d\-mmm\-yy">
                  <c:v>41820</c:v>
                </c:pt>
                <c:pt idx="33" formatCode="d\-mmm\-yy">
                  <c:v>41851</c:v>
                </c:pt>
                <c:pt idx="34" formatCode="d\-mmm\-yy">
                  <c:v>41882</c:v>
                </c:pt>
                <c:pt idx="35" formatCode="d\-mmm\-yy">
                  <c:v>41912</c:v>
                </c:pt>
                <c:pt idx="36" formatCode="d\-mmm\-yy">
                  <c:v>41943</c:v>
                </c:pt>
                <c:pt idx="37" formatCode="d\-mmm\-yy">
                  <c:v>41973</c:v>
                </c:pt>
                <c:pt idx="38" formatCode="d\-mmm\-yy">
                  <c:v>42004</c:v>
                </c:pt>
                <c:pt idx="39" formatCode="d\-mmm\-yy">
                  <c:v>42035</c:v>
                </c:pt>
                <c:pt idx="40" formatCode="d\-mmm\-yy">
                  <c:v>42063</c:v>
                </c:pt>
                <c:pt idx="41" formatCode="d\-mmm\-yy">
                  <c:v>42094</c:v>
                </c:pt>
                <c:pt idx="42" formatCode="d\-mmm\-yy">
                  <c:v>42124</c:v>
                </c:pt>
                <c:pt idx="43" formatCode="d\-mmm\-yy">
                  <c:v>42155</c:v>
                </c:pt>
                <c:pt idx="44" formatCode="d\-mmm\-yy">
                  <c:v>42185</c:v>
                </c:pt>
                <c:pt idx="45" formatCode="d\-mmm\-yy">
                  <c:v>42216</c:v>
                </c:pt>
                <c:pt idx="46" formatCode="d\-mmm\-yy">
                  <c:v>42247</c:v>
                </c:pt>
                <c:pt idx="47" formatCode="d\-mmm\-yy">
                  <c:v>42277</c:v>
                </c:pt>
                <c:pt idx="48" formatCode="d\-mmm\-yy">
                  <c:v>42308</c:v>
                </c:pt>
                <c:pt idx="49" formatCode="d\-mmm\-yy">
                  <c:v>42338</c:v>
                </c:pt>
                <c:pt idx="50" formatCode="d\-mmm\-yy">
                  <c:v>42369</c:v>
                </c:pt>
                <c:pt idx="51" formatCode="d\-mmm\-yy">
                  <c:v>42400</c:v>
                </c:pt>
                <c:pt idx="52" formatCode="d\-mmm\-yy">
                  <c:v>42429</c:v>
                </c:pt>
                <c:pt idx="53" formatCode="d\-mmm\-yy">
                  <c:v>42460</c:v>
                </c:pt>
                <c:pt idx="54" formatCode="d\-mmm\-yy">
                  <c:v>42490</c:v>
                </c:pt>
                <c:pt idx="55" formatCode="d\-mmm\-yy">
                  <c:v>42521</c:v>
                </c:pt>
                <c:pt idx="56" formatCode="d\-mmm\-yy">
                  <c:v>42551</c:v>
                </c:pt>
                <c:pt idx="57" formatCode="d\-mmm\-yy">
                  <c:v>42582</c:v>
                </c:pt>
                <c:pt idx="58" formatCode="d\-mmm\-yy">
                  <c:v>42613</c:v>
                </c:pt>
                <c:pt idx="59" formatCode="d\-mmm\-yy">
                  <c:v>42643</c:v>
                </c:pt>
                <c:pt idx="60" formatCode="d\-mmm\-yy">
                  <c:v>42674</c:v>
                </c:pt>
                <c:pt idx="61" formatCode="d\-mmm\-yy">
                  <c:v>42704</c:v>
                </c:pt>
                <c:pt idx="62" formatCode="d\-mmm\-yy">
                  <c:v>42735</c:v>
                </c:pt>
                <c:pt idx="63" formatCode="d\-mmm\-yy">
                  <c:v>42766</c:v>
                </c:pt>
                <c:pt idx="64" formatCode="d\-mmm\-yy">
                  <c:v>42794</c:v>
                </c:pt>
                <c:pt idx="65" formatCode="d\-mmm\-yy">
                  <c:v>42825</c:v>
                </c:pt>
              </c:numCache>
            </c:numRef>
          </c:cat>
          <c:val>
            <c:numRef>
              <c:f>'Since Nov 2016'!$I$2:$I$67</c:f>
              <c:numCache>
                <c:formatCode>0.00%</c:formatCode>
                <c:ptCount val="66"/>
                <c:pt idx="0">
                  <c:v>6.1199999999999997E-2</c:v>
                </c:pt>
                <c:pt idx="1">
                  <c:v>6.1100000000000002E-2</c:v>
                </c:pt>
                <c:pt idx="2">
                  <c:v>6.1199999999999997E-2</c:v>
                </c:pt>
                <c:pt idx="3">
                  <c:v>6.4699999999999994E-2</c:v>
                </c:pt>
                <c:pt idx="4">
                  <c:v>6.5100000000000005E-2</c:v>
                </c:pt>
                <c:pt idx="5">
                  <c:v>6.2400000000000004E-2</c:v>
                </c:pt>
                <c:pt idx="6">
                  <c:v>6.2199999999999998E-2</c:v>
                </c:pt>
                <c:pt idx="7">
                  <c:v>6.1200000000000004E-2</c:v>
                </c:pt>
                <c:pt idx="8">
                  <c:v>6.2699999999999992E-2</c:v>
                </c:pt>
                <c:pt idx="9">
                  <c:v>6.0600000000000001E-2</c:v>
                </c:pt>
                <c:pt idx="10">
                  <c:v>6.0599999999999994E-2</c:v>
                </c:pt>
                <c:pt idx="11">
                  <c:v>6.1600000000000002E-2</c:v>
                </c:pt>
                <c:pt idx="12">
                  <c:v>6.2600000000000003E-2</c:v>
                </c:pt>
                <c:pt idx="13">
                  <c:v>6.0199999999999997E-2</c:v>
                </c:pt>
                <c:pt idx="14">
                  <c:v>5.6899999999999999E-2</c:v>
                </c:pt>
                <c:pt idx="15">
                  <c:v>5.5899999999999998E-2</c:v>
                </c:pt>
                <c:pt idx="16">
                  <c:v>5.3900000000000003E-2</c:v>
                </c:pt>
                <c:pt idx="17">
                  <c:v>5.3800000000000001E-2</c:v>
                </c:pt>
                <c:pt idx="18">
                  <c:v>5.3400000000000003E-2</c:v>
                </c:pt>
                <c:pt idx="19">
                  <c:v>5.2900000000000003E-2</c:v>
                </c:pt>
                <c:pt idx="20">
                  <c:v>5.1299999999999998E-2</c:v>
                </c:pt>
                <c:pt idx="21">
                  <c:v>5.0299999999999997E-2</c:v>
                </c:pt>
                <c:pt idx="22">
                  <c:v>5.04E-2</c:v>
                </c:pt>
                <c:pt idx="23">
                  <c:v>4.9200000000000001E-2</c:v>
                </c:pt>
                <c:pt idx="24">
                  <c:v>4.8099999999999997E-2</c:v>
                </c:pt>
                <c:pt idx="25">
                  <c:v>4.6800000000000001E-2</c:v>
                </c:pt>
                <c:pt idx="26">
                  <c:v>5.0799999999999998E-2</c:v>
                </c:pt>
                <c:pt idx="27">
                  <c:v>4.7800000000000002E-2</c:v>
                </c:pt>
                <c:pt idx="28">
                  <c:v>4.9599999999999998E-2</c:v>
                </c:pt>
                <c:pt idx="29">
                  <c:v>5.1900000000000002E-2</c:v>
                </c:pt>
                <c:pt idx="30">
                  <c:v>5.16E-2</c:v>
                </c:pt>
                <c:pt idx="31">
                  <c:v>5.0599999999999999E-2</c:v>
                </c:pt>
                <c:pt idx="32">
                  <c:v>5.3699999999999998E-2</c:v>
                </c:pt>
                <c:pt idx="33">
                  <c:v>5.1799999999999999E-2</c:v>
                </c:pt>
                <c:pt idx="34">
                  <c:v>5.04E-2</c:v>
                </c:pt>
                <c:pt idx="35">
                  <c:v>5.3800000000000001E-2</c:v>
                </c:pt>
                <c:pt idx="36">
                  <c:v>5.7599999999999998E-2</c:v>
                </c:pt>
                <c:pt idx="37">
                  <c:v>5.6800000000000003E-2</c:v>
                </c:pt>
                <c:pt idx="38">
                  <c:v>5.96E-2</c:v>
                </c:pt>
                <c:pt idx="39">
                  <c:v>5.5300000000000002E-2</c:v>
                </c:pt>
                <c:pt idx="40">
                  <c:v>5.3600000000000002E-2</c:v>
                </c:pt>
                <c:pt idx="41">
                  <c:v>5.7500000000000002E-2</c:v>
                </c:pt>
                <c:pt idx="42">
                  <c:v>5.62E-2</c:v>
                </c:pt>
                <c:pt idx="43">
                  <c:v>5.9299999999999999E-2</c:v>
                </c:pt>
                <c:pt idx="44">
                  <c:v>5.67E-2</c:v>
                </c:pt>
                <c:pt idx="45">
                  <c:v>5.5899999999999998E-2</c:v>
                </c:pt>
                <c:pt idx="46">
                  <c:v>5.7500000000000002E-2</c:v>
                </c:pt>
                <c:pt idx="47">
                  <c:v>5.5500000000000001E-2</c:v>
                </c:pt>
                <c:pt idx="48">
                  <c:v>5.4399999999999997E-2</c:v>
                </c:pt>
                <c:pt idx="49">
                  <c:v>5.2499999999999998E-2</c:v>
                </c:pt>
                <c:pt idx="50">
                  <c:v>5.1999999999999998E-2</c:v>
                </c:pt>
                <c:pt idx="51">
                  <c:v>5.2400000000000002E-2</c:v>
                </c:pt>
                <c:pt idx="52">
                  <c:v>5.6899999999999999E-2</c:v>
                </c:pt>
                <c:pt idx="53">
                  <c:v>6.1600000000000002E-2</c:v>
                </c:pt>
                <c:pt idx="54">
                  <c:v>5.6500000000000002E-2</c:v>
                </c:pt>
                <c:pt idx="55">
                  <c:v>5.45E-2</c:v>
                </c:pt>
                <c:pt idx="56">
                  <c:v>5.3699999999999998E-2</c:v>
                </c:pt>
                <c:pt idx="57">
                  <c:v>5.0999999999999997E-2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4.8500000000000001E-2</c:v>
                </c:pt>
                <c:pt idx="61">
                  <c:v>4.4900000000000002E-2</c:v>
                </c:pt>
                <c:pt idx="62">
                  <c:v>4.2000000000000003E-2</c:v>
                </c:pt>
                <c:pt idx="63">
                  <c:v>4.7600000000000003E-2</c:v>
                </c:pt>
                <c:pt idx="64">
                  <c:v>4.6300000000000001E-2</c:v>
                </c:pt>
                <c:pt idx="65">
                  <c:v>4.1399999999999999E-2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2-F648-A44F-DDD0A03F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18849768"/>
        <c:axId val="2118853112"/>
      </c:areaChart>
      <c:dateAx>
        <c:axId val="2118849768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53112"/>
        <c:crossesAt val="0"/>
        <c:auto val="0"/>
        <c:lblOffset val="100"/>
        <c:baseTimeUnit val="months"/>
        <c:majorUnit val="1"/>
        <c:majorTimeUnit val="months"/>
      </c:dateAx>
      <c:valAx>
        <c:axId val="2118853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ERP  &amp; Risk free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9768"/>
        <c:crossesAt val="4230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2" workbookViewId="0"/>
  </sheetViews>
  <pageMargins left="0.75" right="0.75" top="1" bottom="1" header="0.5" footer="0.5"/>
  <pageSetup orientation="landscape" horizontalDpi="4294967292" verticalDpi="4294967292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2695BE-7F1D-4240-9E06-9E3E48A646EE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5" workbookViewId="0"/>
  </sheetViews>
  <pageMargins left="0.75" right="0.75" top="1" bottom="1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8" workbookViewId="0"/>
  </sheetViews>
  <pageMargins left="0.75" right="0.75" top="1" bottom="1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61943-6437-9141-BF02-32D02E6DD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925" cy="6292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A34B-59C5-4740-8F7A-02B4200E5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44266-6D1D-7640-A398-260A2ED6E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0.0035</cdr:x>
      <cdr:y>0.02914</cdr:y>
    </cdr:from>
    <cdr:to>
      <cdr:x>0.00873</cdr:x>
      <cdr:y>0.0302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0526" y="4438316"/>
          <a:ext cx="1987877" cy="317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T. Bond Rate</a:t>
          </a:r>
        </a:p>
      </cdr:txBody>
    </cdr:sp>
  </cdr:relSizeAnchor>
  <cdr:relSizeAnchor xmlns:cdr="http://schemas.openxmlformats.org/drawingml/2006/chartDrawing">
    <cdr:from>
      <cdr:x>0.03246</cdr:x>
      <cdr:y>0.02554</cdr:y>
    </cdr:from>
    <cdr:to>
      <cdr:x>0.15093</cdr:x>
      <cdr:y>0.02624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18000" y="3036382"/>
          <a:ext cx="1398820" cy="426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Equity Risk Premium</a:t>
          </a:r>
        </a:p>
      </cdr:txBody>
    </cdr:sp>
  </cdr:relSizeAnchor>
  <cdr:relSizeAnchor xmlns:cdr="http://schemas.openxmlformats.org/drawingml/2006/chartDrawing">
    <cdr:from>
      <cdr:x>0.00101</cdr:x>
      <cdr:y>0.00791</cdr:y>
    </cdr:from>
    <cdr:to>
      <cdr:x>0.00257</cdr:x>
      <cdr:y>0.00875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33579" y="307473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Equity Risk Premium</a:t>
          </a:r>
        </a:p>
      </cdr:txBody>
    </cdr:sp>
  </cdr:relSizeAnchor>
  <cdr:relSizeAnchor xmlns:cdr="http://schemas.openxmlformats.org/drawingml/2006/chartDrawing">
    <cdr:from>
      <cdr:x>0.00134</cdr:x>
      <cdr:y>0.00984</cdr:y>
    </cdr:from>
    <cdr:to>
      <cdr:x>0.0039</cdr:x>
      <cdr:y>0.02468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67789" y="481263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Riskfree Rate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7DBC-85F8-5B4B-83BA-547B79E97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0.22192</cdr:x>
      <cdr:y>0.29343</cdr:y>
    </cdr:from>
    <cdr:to>
      <cdr:x>0.62329</cdr:x>
      <cdr:y>0.40025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98CD3-4DB3-4F4A-8C61-63AB3E2CE30B}"/>
            </a:ext>
          </a:extLst>
        </cdr:cNvPr>
        <cdr:cNvSpPr txBox="1"/>
      </cdr:nvSpPr>
      <cdr:spPr>
        <a:xfrm xmlns:a="http://schemas.openxmlformats.org/drawingml/2006/main">
          <a:off x="1905000" y="1705093"/>
          <a:ext cx="3445463" cy="623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0.25339</cdr:x>
      <cdr:y>0.10654</cdr:y>
    </cdr:from>
    <cdr:to>
      <cdr:x>0.98103</cdr:x>
      <cdr:y>0.22573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4EB8E6B-98A0-724C-8136-89B3CB38F073}"/>
            </a:ext>
          </a:extLst>
        </cdr:cNvPr>
        <cdr:cNvSpPr txBox="1"/>
      </cdr:nvSpPr>
      <cdr:spPr>
        <a:xfrm xmlns:a="http://schemas.openxmlformats.org/drawingml/2006/main">
          <a:off x="2199002" y="670266"/>
          <a:ext cx="6314702" cy="749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1"/>
              </a:solidFill>
            </a:rPr>
            <a:t>The</a:t>
          </a:r>
          <a:r>
            <a:rPr lang="en-US" sz="1400" baseline="0">
              <a:solidFill>
                <a:schemeClr val="bg1"/>
              </a:solidFill>
            </a:rPr>
            <a:t> cumulative value is the expected return on stocks.  </a:t>
          </a:r>
        </a:p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On Nov 1, 2016: ERP= 6.26% , T. Bond Rate =1.84% , Exp Return on stocks = 8.10%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bg1"/>
              </a:solidFill>
            </a:rPr>
            <a:t>On April 1, 2021: ERP= 4.26% , T. Bond Rate = 1.75% , Exp Return on stocks = 6.01%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2" totalsRowShown="0" headerRowDxfId="31" dataDxfId="30">
  <autoFilter ref="A1:M102" xr:uid="{00000000-0009-0000-0100-000001000000}"/>
  <tableColumns count="13">
    <tableColumn id="1" xr3:uid="{00000000-0010-0000-0000-000001000000}" name="Start of month" dataDxfId="29"/>
    <tableColumn id="2" xr3:uid="{00000000-0010-0000-0000-000002000000}" name="S&amp;P 500" dataDxfId="28"/>
    <tableColumn id="3" xr3:uid="{00000000-0010-0000-0000-000003000000}" name="T.Bond Rate" dataDxfId="27"/>
    <tableColumn id="4" xr3:uid="{00000000-0010-0000-0000-000004000000}" name="Smoothed CF: Ten year average yield" dataDxfId="26"/>
    <tableColumn id="5" xr3:uid="{00000000-0010-0000-0000-000005000000}" name="CF (Trailing 12 month)" dataDxfId="25"/>
    <tableColumn id="6" xr3:uid="{00000000-0010-0000-0000-000006000000}" name="CF (Normalized)" dataDxfId="24"/>
    <tableColumn id="7" xr3:uid="{00000000-0010-0000-0000-000007000000}" name="Expected growth rate" dataDxfId="23" dataCellStyle="Percent"/>
    <tableColumn id="8" xr3:uid="{00000000-0010-0000-0000-000008000000}" name="ERP (T12 m with sustainable payout)" dataDxfId="22"/>
    <tableColumn id="9" xr3:uid="{00000000-0010-0000-0000-000009000000}" name="ERP (T12m)" dataDxfId="21"/>
    <tableColumn id="10" xr3:uid="{00000000-0010-0000-0000-00000A000000}" name="ERP (Smoothed)" dataDxfId="20"/>
    <tableColumn id="11" xr3:uid="{00000000-0010-0000-0000-00000B000000}" name="ERP (Normalized)" dataDxfId="19"/>
    <tableColumn id="12" xr3:uid="{00000000-0010-0000-0000-00000C000000}" name="ERP (Net Cash Yield)" dataDxfId="18"/>
    <tableColumn id="13" xr3:uid="{9E9E5F1F-601E-174F-9D6F-A07725EC7FDF}" name="ERP (COVID) adjusted" dataDxfId="1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823C7-3D8A-FE42-936A-CCE04F42D15B}" name="Table2" displayName="Table2" ref="A1:M49" totalsRowShown="0" headerRowDxfId="16" dataDxfId="14" headerRowBorderDxfId="15" tableBorderDxfId="13" headerRowCellStyle="Percent">
  <autoFilter ref="A1:M49" xr:uid="{85D650D6-97F8-D14C-B590-063A1952247A}"/>
  <tableColumns count="13">
    <tableColumn id="1" xr3:uid="{A5CDB734-F048-D943-A4B0-33E52948CFA3}" name="Start of month" dataDxfId="0"/>
    <tableColumn id="2" xr3:uid="{B1F26906-2DA3-9149-8A61-7434A699AE7A}" name="S&amp;P 500" dataDxfId="12"/>
    <tableColumn id="3" xr3:uid="{23397E59-6953-B243-8129-2C23889F9A41}" name="T.Bond Rate" dataDxfId="11"/>
    <tableColumn id="4" xr3:uid="{A32F8635-F117-7E4B-81B3-51372328AF21}" name="Smoothed CF: Ten year average yield" dataDxfId="10"/>
    <tableColumn id="5" xr3:uid="{FA370598-1FFA-3248-9046-08C70E5FFB7B}" name="CF (Trailing 12 month)" dataDxfId="9"/>
    <tableColumn id="6" xr3:uid="{24B497E9-2494-7F4A-896F-A083AE9494E7}" name="CF (Normalized)" dataDxfId="8"/>
    <tableColumn id="7" xr3:uid="{E58767FC-616E-D545-8339-55378C1F9A31}" name="Expected growth rate" dataDxfId="7"/>
    <tableColumn id="8" xr3:uid="{2EEDE8B2-934F-EA44-B2C4-A60152925377}" name="ERP (T12 m with sustainable payout)" dataDxfId="6"/>
    <tableColumn id="9" xr3:uid="{008809C6-F35B-584C-B425-54815C0B66A5}" name="ERP (T12m)" dataDxfId="5"/>
    <tableColumn id="10" xr3:uid="{180FA7E4-8DE2-8147-8C0E-87E9D2566CD3}" name="ERP (Smoothed)" dataDxfId="4"/>
    <tableColumn id="11" xr3:uid="{504A0EFF-0EEF-1A47-9F94-9723F0461410}" name="ERP (Normalized)" dataDxfId="3"/>
    <tableColumn id="12" xr3:uid="{8DD35F00-590A-A74E-BB6F-1A2DB0B2CD40}" name="ERP (Net Cash Yield)" dataDxfId="2"/>
    <tableColumn id="13" xr3:uid="{86E28202-B290-AB4A-AF62-F4906A5B454D}" name="ERP (COVID adjusted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opLeftCell="G115" workbookViewId="0">
      <selection activeCell="E161" sqref="E161"/>
    </sheetView>
  </sheetViews>
  <sheetFormatPr baseColWidth="10" defaultRowHeight="13" x14ac:dyDescent="0.15"/>
  <cols>
    <col min="1" max="1" width="6.83203125" style="72" bestFit="1" customWidth="1"/>
    <col min="2" max="2" width="11.5" style="2" bestFit="1" customWidth="1"/>
    <col min="3" max="3" width="6.6640625" style="2" bestFit="1" customWidth="1"/>
    <col min="4" max="4" width="18" style="2" bestFit="1" customWidth="1"/>
    <col min="5" max="5" width="22.83203125" style="3" customWidth="1"/>
    <col min="6" max="6" width="17.5" style="2" customWidth="1"/>
    <col min="7" max="7" width="21.6640625" style="89" customWidth="1"/>
    <col min="8" max="8" width="34.6640625" style="90" customWidth="1"/>
    <col min="9" max="9" width="13.6640625" style="90" customWidth="1"/>
    <col min="10" max="10" width="17.5" style="90" customWidth="1"/>
    <col min="11" max="11" width="18.33203125" style="90" customWidth="1"/>
    <col min="12" max="12" width="21" style="90" customWidth="1"/>
    <col min="13" max="13" width="10.83203125" style="90"/>
  </cols>
  <sheetData>
    <row r="1" spans="1:14" ht="47" customHeight="1" x14ac:dyDescent="0.15">
      <c r="A1" s="66" t="s">
        <v>3</v>
      </c>
      <c r="B1" s="4" t="s">
        <v>0</v>
      </c>
      <c r="C1" s="4" t="s">
        <v>1</v>
      </c>
      <c r="D1" s="5" t="s">
        <v>13</v>
      </c>
      <c r="E1" s="10" t="s">
        <v>6</v>
      </c>
      <c r="F1" s="4" t="s">
        <v>17</v>
      </c>
      <c r="G1" s="84" t="s">
        <v>2</v>
      </c>
      <c r="H1" s="91" t="s">
        <v>21</v>
      </c>
      <c r="I1" s="92" t="s">
        <v>4</v>
      </c>
      <c r="J1" s="92" t="s">
        <v>5</v>
      </c>
      <c r="K1" s="92" t="s">
        <v>18</v>
      </c>
      <c r="L1" s="91" t="s">
        <v>19</v>
      </c>
      <c r="M1" s="93" t="s">
        <v>42</v>
      </c>
      <c r="N1" t="s">
        <v>9</v>
      </c>
    </row>
    <row r="2" spans="1:14" x14ac:dyDescent="0.15">
      <c r="A2" s="67">
        <v>38230</v>
      </c>
      <c r="B2" s="4">
        <v>1252</v>
      </c>
      <c r="C2" s="7">
        <v>3.7199999999999997E-2</v>
      </c>
      <c r="D2" s="4"/>
      <c r="E2" s="10"/>
      <c r="F2" s="4"/>
      <c r="G2" s="84"/>
      <c r="H2" s="92"/>
      <c r="I2" s="86">
        <v>4.2200000000000001E-2</v>
      </c>
      <c r="J2" s="92"/>
      <c r="K2" s="92"/>
      <c r="L2" s="92"/>
      <c r="M2" s="86"/>
    </row>
    <row r="3" spans="1:14" x14ac:dyDescent="0.15">
      <c r="A3" s="67">
        <v>38260</v>
      </c>
      <c r="B3" s="4">
        <v>1166</v>
      </c>
      <c r="C3" s="7">
        <v>3.8300000000000001E-2</v>
      </c>
      <c r="D3" s="4"/>
      <c r="E3" s="10"/>
      <c r="F3" s="4"/>
      <c r="G3" s="84"/>
      <c r="H3" s="92"/>
      <c r="I3" s="86">
        <v>4.5100000000000001E-2</v>
      </c>
      <c r="J3" s="92"/>
      <c r="K3" s="92"/>
      <c r="L3" s="92"/>
      <c r="M3" s="86"/>
    </row>
    <row r="4" spans="1:14" x14ac:dyDescent="0.15">
      <c r="A4" s="67">
        <v>38291</v>
      </c>
      <c r="B4" s="4">
        <v>969</v>
      </c>
      <c r="C4" s="7">
        <v>3.95E-2</v>
      </c>
      <c r="D4" s="4"/>
      <c r="E4" s="10"/>
      <c r="F4" s="4"/>
      <c r="G4" s="84"/>
      <c r="H4" s="92"/>
      <c r="I4" s="86">
        <v>5.8999999999999997E-2</v>
      </c>
      <c r="J4" s="92"/>
      <c r="K4" s="92"/>
      <c r="L4" s="92"/>
      <c r="M4" s="86"/>
    </row>
    <row r="5" spans="1:14" x14ac:dyDescent="0.15">
      <c r="A5" s="67">
        <v>38321</v>
      </c>
      <c r="B5" s="4">
        <v>896</v>
      </c>
      <c r="C5" s="7">
        <v>2.92E-2</v>
      </c>
      <c r="D5" s="4"/>
      <c r="E5" s="10"/>
      <c r="F5" s="4"/>
      <c r="G5" s="84"/>
      <c r="H5" s="92"/>
      <c r="I5" s="86">
        <v>6.6000000000000003E-2</v>
      </c>
      <c r="J5" s="92"/>
      <c r="K5" s="92"/>
      <c r="L5" s="92"/>
      <c r="M5" s="86"/>
    </row>
    <row r="6" spans="1:14" x14ac:dyDescent="0.15">
      <c r="A6" s="67">
        <v>38352</v>
      </c>
      <c r="B6" s="4">
        <v>903</v>
      </c>
      <c r="C6" s="7">
        <v>2.2100000000000002E-2</v>
      </c>
      <c r="D6" s="4"/>
      <c r="E6" s="10">
        <v>52.58</v>
      </c>
      <c r="F6" s="4"/>
      <c r="G6" s="84">
        <v>0.04</v>
      </c>
      <c r="H6" s="94"/>
      <c r="I6" s="86">
        <v>6.4299999999999996E-2</v>
      </c>
      <c r="J6" s="92"/>
      <c r="K6" s="92"/>
      <c r="L6" s="92"/>
      <c r="M6" s="86"/>
    </row>
    <row r="7" spans="1:14" x14ac:dyDescent="0.15">
      <c r="A7" s="67">
        <v>38383</v>
      </c>
      <c r="B7" s="4">
        <v>826</v>
      </c>
      <c r="C7" s="7">
        <v>2.87E-2</v>
      </c>
      <c r="D7" s="4"/>
      <c r="E7" s="10">
        <v>52.58</v>
      </c>
      <c r="F7" s="4"/>
      <c r="G7" s="84">
        <v>0.04</v>
      </c>
      <c r="H7" s="94"/>
      <c r="I7" s="86">
        <v>6.8699999999999997E-2</v>
      </c>
      <c r="J7" s="92"/>
      <c r="K7" s="92"/>
      <c r="L7" s="92"/>
      <c r="M7" s="86"/>
    </row>
    <row r="8" spans="1:14" x14ac:dyDescent="0.15">
      <c r="A8" s="67">
        <v>38411</v>
      </c>
      <c r="B8" s="4">
        <v>735</v>
      </c>
      <c r="C8" s="7">
        <v>3.0200000000000001E-2</v>
      </c>
      <c r="D8" s="4"/>
      <c r="E8" s="10">
        <v>52.58</v>
      </c>
      <c r="F8" s="4"/>
      <c r="G8" s="84">
        <v>0.04</v>
      </c>
      <c r="H8" s="94"/>
      <c r="I8" s="86">
        <v>7.6799999999999993E-2</v>
      </c>
      <c r="J8" s="92"/>
      <c r="K8" s="92"/>
      <c r="L8" s="92"/>
      <c r="M8" s="86"/>
    </row>
    <row r="9" spans="1:14" x14ac:dyDescent="0.15">
      <c r="A9" s="67">
        <v>38442</v>
      </c>
      <c r="B9" s="4">
        <v>798</v>
      </c>
      <c r="C9" s="7">
        <v>2.7099999999999999E-2</v>
      </c>
      <c r="D9" s="4"/>
      <c r="E9" s="10">
        <v>51.55</v>
      </c>
      <c r="F9" s="4"/>
      <c r="G9" s="84">
        <v>0.04</v>
      </c>
      <c r="H9" s="94"/>
      <c r="I9" s="86">
        <v>7.0099999999999996E-2</v>
      </c>
      <c r="J9" s="92"/>
      <c r="K9" s="92"/>
      <c r="L9" s="92"/>
      <c r="M9" s="86"/>
    </row>
    <row r="10" spans="1:14" x14ac:dyDescent="0.15">
      <c r="A10" s="67">
        <v>38472</v>
      </c>
      <c r="B10" s="4">
        <v>873</v>
      </c>
      <c r="C10" s="7">
        <v>3.1600000000000003E-2</v>
      </c>
      <c r="D10" s="4"/>
      <c r="E10" s="10">
        <v>51.55</v>
      </c>
      <c r="F10" s="4"/>
      <c r="G10" s="84">
        <v>0.04</v>
      </c>
      <c r="H10" s="94"/>
      <c r="I10" s="86">
        <v>6.3200000000000006E-2</v>
      </c>
      <c r="J10" s="92"/>
      <c r="K10" s="92"/>
      <c r="L10" s="92"/>
      <c r="M10" s="86"/>
    </row>
    <row r="11" spans="1:14" x14ac:dyDescent="0.15">
      <c r="A11" s="67">
        <v>38503</v>
      </c>
      <c r="B11" s="4">
        <v>919</v>
      </c>
      <c r="C11" s="7">
        <v>3.4700000000000002E-2</v>
      </c>
      <c r="D11" s="4"/>
      <c r="E11" s="10">
        <v>51.55</v>
      </c>
      <c r="F11" s="4"/>
      <c r="G11" s="84">
        <v>0.04</v>
      </c>
      <c r="H11" s="94"/>
      <c r="I11" s="86">
        <v>5.9400000000000001E-2</v>
      </c>
      <c r="J11" s="92"/>
      <c r="K11" s="92"/>
      <c r="L11" s="92"/>
      <c r="M11" s="86"/>
    </row>
    <row r="12" spans="1:14" x14ac:dyDescent="0.15">
      <c r="A12" s="67">
        <v>38533</v>
      </c>
      <c r="B12" s="4">
        <v>919</v>
      </c>
      <c r="C12" s="7">
        <v>3.5299999999999998E-2</v>
      </c>
      <c r="D12" s="4"/>
      <c r="E12" s="10">
        <v>50.95</v>
      </c>
      <c r="F12" s="4"/>
      <c r="G12" s="84">
        <v>0.04</v>
      </c>
      <c r="H12" s="94"/>
      <c r="I12" s="86">
        <v>5.8599999999999999E-2</v>
      </c>
      <c r="J12" s="92"/>
      <c r="K12" s="92"/>
      <c r="L12" s="92"/>
      <c r="M12" s="86"/>
    </row>
    <row r="13" spans="1:14" x14ac:dyDescent="0.15">
      <c r="A13" s="67">
        <v>38564</v>
      </c>
      <c r="B13" s="4">
        <v>987</v>
      </c>
      <c r="C13" s="7">
        <v>3.5200000000000002E-2</v>
      </c>
      <c r="D13" s="4"/>
      <c r="E13" s="10">
        <v>50.95</v>
      </c>
      <c r="F13" s="4"/>
      <c r="G13" s="84">
        <v>0.04</v>
      </c>
      <c r="H13" s="94"/>
      <c r="I13" s="86">
        <v>5.4600000000000003E-2</v>
      </c>
      <c r="J13" s="92"/>
      <c r="K13" s="92"/>
      <c r="L13" s="92"/>
      <c r="M13" s="86"/>
    </row>
    <row r="14" spans="1:14" x14ac:dyDescent="0.15">
      <c r="A14" s="67">
        <v>38595</v>
      </c>
      <c r="B14" s="4">
        <v>1021</v>
      </c>
      <c r="C14" s="7">
        <v>3.4000000000000002E-2</v>
      </c>
      <c r="D14" s="4"/>
      <c r="E14" s="10">
        <v>50.95</v>
      </c>
      <c r="F14" s="4"/>
      <c r="G14" s="84">
        <v>0.04</v>
      </c>
      <c r="H14" s="94"/>
      <c r="I14" s="86">
        <v>5.2999999999999999E-2</v>
      </c>
      <c r="J14" s="92"/>
      <c r="K14" s="92"/>
      <c r="L14" s="92"/>
      <c r="M14" s="86"/>
    </row>
    <row r="15" spans="1:14" x14ac:dyDescent="0.15">
      <c r="A15" s="67">
        <v>38625</v>
      </c>
      <c r="B15" s="4">
        <v>1057</v>
      </c>
      <c r="C15" s="7">
        <v>3.3000000000000002E-2</v>
      </c>
      <c r="D15" s="4"/>
      <c r="E15" s="10">
        <v>48.52</v>
      </c>
      <c r="F15" s="4"/>
      <c r="G15" s="84">
        <v>0.04</v>
      </c>
      <c r="H15" s="94"/>
      <c r="I15" s="86">
        <v>4.8599999999999997E-2</v>
      </c>
      <c r="J15" s="92"/>
      <c r="K15" s="92"/>
      <c r="L15" s="92"/>
      <c r="M15" s="86"/>
    </row>
    <row r="16" spans="1:14" x14ac:dyDescent="0.15">
      <c r="A16" s="67">
        <v>38656</v>
      </c>
      <c r="B16" s="4">
        <v>1036</v>
      </c>
      <c r="C16" s="7">
        <v>3.39E-2</v>
      </c>
      <c r="D16" s="4"/>
      <c r="E16" s="10">
        <v>48.52</v>
      </c>
      <c r="F16" s="4"/>
      <c r="G16" s="84">
        <v>0.04</v>
      </c>
      <c r="H16" s="94"/>
      <c r="I16" s="86">
        <v>4.9700000000000001E-2</v>
      </c>
      <c r="J16" s="92"/>
      <c r="K16" s="92"/>
      <c r="L16" s="92"/>
      <c r="M16" s="86"/>
    </row>
    <row r="17" spans="1:13" x14ac:dyDescent="0.15">
      <c r="A17" s="67">
        <v>38686</v>
      </c>
      <c r="B17" s="4">
        <v>1096</v>
      </c>
      <c r="C17" s="7">
        <v>3.2399999999999998E-2</v>
      </c>
      <c r="D17" s="4"/>
      <c r="E17" s="10">
        <v>48.52</v>
      </c>
      <c r="F17" s="4"/>
      <c r="G17" s="84">
        <v>0.04</v>
      </c>
      <c r="H17" s="86"/>
      <c r="I17" s="86">
        <v>4.7300000000000002E-2</v>
      </c>
      <c r="J17" s="92"/>
      <c r="K17" s="92"/>
      <c r="L17" s="92"/>
      <c r="M17" s="86"/>
    </row>
    <row r="18" spans="1:13" x14ac:dyDescent="0.15">
      <c r="A18" s="67">
        <v>38717</v>
      </c>
      <c r="B18" s="4">
        <v>1115</v>
      </c>
      <c r="C18" s="7">
        <v>3.8399999999999997E-2</v>
      </c>
      <c r="D18" s="4"/>
      <c r="E18" s="10">
        <v>40.380000000000003</v>
      </c>
      <c r="F18" s="4"/>
      <c r="G18" s="84">
        <v>7.2099999999999997E-2</v>
      </c>
      <c r="H18" s="86"/>
      <c r="I18" s="86">
        <v>4.36E-2</v>
      </c>
      <c r="J18" s="92"/>
      <c r="K18" s="92"/>
      <c r="L18" s="92"/>
      <c r="M18" s="86"/>
    </row>
    <row r="19" spans="1:13" x14ac:dyDescent="0.15">
      <c r="A19" s="67">
        <v>38748</v>
      </c>
      <c r="B19" s="4">
        <v>1074</v>
      </c>
      <c r="C19" s="7">
        <v>3.5799999999999998E-2</v>
      </c>
      <c r="D19" s="4"/>
      <c r="E19" s="10">
        <v>40.380000000000003</v>
      </c>
      <c r="F19" s="4"/>
      <c r="G19" s="84">
        <v>7.2099999999999997E-2</v>
      </c>
      <c r="H19" s="86"/>
      <c r="I19" s="86">
        <v>4.5600000000000002E-2</v>
      </c>
      <c r="J19" s="92"/>
      <c r="K19" s="92"/>
      <c r="L19" s="92"/>
      <c r="M19" s="86"/>
    </row>
    <row r="20" spans="1:13" x14ac:dyDescent="0.15">
      <c r="A20" s="67">
        <v>38776</v>
      </c>
      <c r="B20" s="4">
        <v>1104</v>
      </c>
      <c r="C20" s="7">
        <v>3.61E-2</v>
      </c>
      <c r="D20" s="4"/>
      <c r="E20" s="10">
        <v>40.380000000000003</v>
      </c>
      <c r="F20" s="4"/>
      <c r="G20" s="84">
        <v>7.2099999999999997E-2</v>
      </c>
      <c r="H20" s="86"/>
      <c r="I20" s="86">
        <v>4.4400000000000002E-2</v>
      </c>
      <c r="J20" s="92"/>
      <c r="K20" s="92"/>
      <c r="L20" s="92"/>
      <c r="M20" s="86"/>
    </row>
    <row r="21" spans="1:13" x14ac:dyDescent="0.15">
      <c r="A21" s="67">
        <v>38807</v>
      </c>
      <c r="B21" s="4">
        <v>1169</v>
      </c>
      <c r="C21" s="7">
        <v>3.8300000000000001E-2</v>
      </c>
      <c r="D21" s="4"/>
      <c r="E21" s="10">
        <v>40.340000000000003</v>
      </c>
      <c r="F21" s="4"/>
      <c r="G21" s="84">
        <v>7.2099999999999997E-2</v>
      </c>
      <c r="H21" s="86"/>
      <c r="I21" s="86">
        <v>4.1599999999999998E-2</v>
      </c>
      <c r="J21" s="92"/>
      <c r="K21" s="92"/>
      <c r="L21" s="92"/>
      <c r="M21" s="86"/>
    </row>
    <row r="22" spans="1:13" x14ac:dyDescent="0.15">
      <c r="A22" s="67">
        <v>38837</v>
      </c>
      <c r="B22" s="4">
        <v>1187</v>
      </c>
      <c r="C22" s="7">
        <v>3.6499999999999998E-2</v>
      </c>
      <c r="D22" s="4"/>
      <c r="E22" s="10">
        <v>40.340000000000003</v>
      </c>
      <c r="F22" s="4"/>
      <c r="G22" s="84">
        <v>7.2099999999999997E-2</v>
      </c>
      <c r="H22" s="86"/>
      <c r="I22" s="86">
        <v>4.5400000000000003E-2</v>
      </c>
      <c r="J22" s="92"/>
      <c r="K22" s="92"/>
      <c r="L22" s="92"/>
      <c r="M22" s="86"/>
    </row>
    <row r="23" spans="1:13" x14ac:dyDescent="0.15">
      <c r="A23" s="67">
        <v>38868</v>
      </c>
      <c r="B23" s="4">
        <v>1089</v>
      </c>
      <c r="C23" s="7">
        <v>3.3000000000000002E-2</v>
      </c>
      <c r="D23" s="4"/>
      <c r="E23" s="10">
        <v>40.340000000000003</v>
      </c>
      <c r="F23" s="4"/>
      <c r="G23" s="84">
        <v>7.2099999999999997E-2</v>
      </c>
      <c r="H23" s="86"/>
      <c r="I23" s="86">
        <v>4.7899999999999998E-2</v>
      </c>
      <c r="J23" s="92"/>
      <c r="K23" s="92"/>
      <c r="L23" s="92"/>
      <c r="M23" s="86"/>
    </row>
    <row r="24" spans="1:13" x14ac:dyDescent="0.15">
      <c r="A24" s="67">
        <v>38898</v>
      </c>
      <c r="B24" s="4">
        <v>1031</v>
      </c>
      <c r="C24" s="7">
        <v>2.9600000000000001E-2</v>
      </c>
      <c r="D24" s="4"/>
      <c r="E24" s="10">
        <v>42.44</v>
      </c>
      <c r="F24" s="4"/>
      <c r="G24" s="84">
        <v>7.2099999999999997E-2</v>
      </c>
      <c r="H24" s="86"/>
      <c r="I24" s="86">
        <v>5.0999999999999997E-2</v>
      </c>
      <c r="J24" s="92"/>
      <c r="K24" s="92"/>
      <c r="L24" s="92"/>
      <c r="M24" s="86"/>
    </row>
    <row r="25" spans="1:13" x14ac:dyDescent="0.15">
      <c r="A25" s="67">
        <v>38929</v>
      </c>
      <c r="B25" s="4">
        <v>1106</v>
      </c>
      <c r="C25" s="7">
        <v>2.9100000000000001E-2</v>
      </c>
      <c r="D25" s="4"/>
      <c r="E25" s="10">
        <v>42.44</v>
      </c>
      <c r="F25" s="4"/>
      <c r="G25" s="84">
        <v>7.2099999999999997E-2</v>
      </c>
      <c r="H25" s="86"/>
      <c r="I25" s="86">
        <v>4.7800000000000002E-2</v>
      </c>
      <c r="J25" s="92"/>
      <c r="K25" s="92"/>
      <c r="L25" s="92"/>
      <c r="M25" s="86"/>
    </row>
    <row r="26" spans="1:13" x14ac:dyDescent="0.15">
      <c r="A26" s="67">
        <v>38960</v>
      </c>
      <c r="B26" s="4">
        <v>1049</v>
      </c>
      <c r="C26" s="7">
        <v>2.47E-2</v>
      </c>
      <c r="D26" s="4"/>
      <c r="E26" s="10">
        <v>42.44</v>
      </c>
      <c r="F26" s="4"/>
      <c r="G26" s="84">
        <v>7.2099999999999997E-2</v>
      </c>
      <c r="H26" s="86"/>
      <c r="I26" s="86">
        <v>5.0999999999999997E-2</v>
      </c>
      <c r="J26" s="92"/>
      <c r="K26" s="92"/>
      <c r="L26" s="92"/>
      <c r="M26" s="86"/>
    </row>
    <row r="27" spans="1:13" x14ac:dyDescent="0.15">
      <c r="A27" s="67">
        <v>38990</v>
      </c>
      <c r="B27" s="4">
        <v>1141</v>
      </c>
      <c r="C27" s="7">
        <v>2.5099999999999997E-2</v>
      </c>
      <c r="D27" s="4"/>
      <c r="E27" s="10">
        <v>48.2</v>
      </c>
      <c r="F27" s="4"/>
      <c r="G27" s="84">
        <v>7.2099999999999997E-2</v>
      </c>
      <c r="H27" s="86"/>
      <c r="I27" s="86">
        <v>5.3100000000000001E-2</v>
      </c>
      <c r="J27" s="92"/>
      <c r="K27" s="92"/>
      <c r="L27" s="92"/>
      <c r="M27" s="86"/>
    </row>
    <row r="28" spans="1:13" x14ac:dyDescent="0.15">
      <c r="A28" s="67">
        <v>39021</v>
      </c>
      <c r="B28" s="4">
        <v>1183</v>
      </c>
      <c r="C28" s="7">
        <v>2.6000000000000002E-2</v>
      </c>
      <c r="D28" s="4"/>
      <c r="E28" s="10">
        <v>48.2</v>
      </c>
      <c r="F28" s="4"/>
      <c r="G28" s="84">
        <v>7.2099999999999997E-2</v>
      </c>
      <c r="H28" s="86"/>
      <c r="I28" s="86">
        <v>5.11E-2</v>
      </c>
      <c r="J28" s="92"/>
      <c r="K28" s="92"/>
      <c r="L28" s="92"/>
      <c r="M28" s="86"/>
    </row>
    <row r="29" spans="1:13" x14ac:dyDescent="0.15">
      <c r="A29" s="67">
        <v>39051</v>
      </c>
      <c r="B29" s="4">
        <v>1181</v>
      </c>
      <c r="C29" s="7">
        <v>2.8000000000000001E-2</v>
      </c>
      <c r="D29" s="4"/>
      <c r="E29" s="10">
        <f>E28</f>
        <v>48.2</v>
      </c>
      <c r="F29" s="4"/>
      <c r="G29" s="84">
        <v>7.2099999999999997E-2</v>
      </c>
      <c r="H29" s="86"/>
      <c r="I29" s="86">
        <v>5.0799999999999998E-2</v>
      </c>
      <c r="J29" s="92"/>
      <c r="K29" s="92"/>
      <c r="L29" s="92"/>
      <c r="M29" s="86"/>
    </row>
    <row r="30" spans="1:13" x14ac:dyDescent="0.15">
      <c r="A30" s="67">
        <v>39082</v>
      </c>
      <c r="B30" s="4">
        <v>1258</v>
      </c>
      <c r="C30" s="7">
        <v>3.2899999999999999E-2</v>
      </c>
      <c r="D30" s="4"/>
      <c r="E30" s="10">
        <v>53.964500000000001</v>
      </c>
      <c r="F30" s="4"/>
      <c r="G30" s="84">
        <v>6.9500000000000006E-2</v>
      </c>
      <c r="H30" s="86"/>
      <c r="I30" s="86">
        <v>5.1999999999999998E-2</v>
      </c>
      <c r="J30" s="92"/>
      <c r="K30" s="92"/>
      <c r="L30" s="92"/>
      <c r="M30" s="86"/>
    </row>
    <row r="31" spans="1:13" x14ac:dyDescent="0.15">
      <c r="A31" s="67">
        <v>39113</v>
      </c>
      <c r="B31" s="4">
        <v>1286</v>
      </c>
      <c r="C31" s="7">
        <v>3.3799999999999997E-2</v>
      </c>
      <c r="D31" s="4"/>
      <c r="E31" s="10">
        <f>E30</f>
        <v>53.964500000000001</v>
      </c>
      <c r="F31" s="4"/>
      <c r="G31" s="84">
        <v>6.9500000000000006E-2</v>
      </c>
      <c r="H31" s="86"/>
      <c r="I31" s="86">
        <v>5.0700000000000002E-2</v>
      </c>
      <c r="J31" s="92"/>
      <c r="K31" s="92"/>
      <c r="L31" s="92"/>
      <c r="M31" s="86"/>
    </row>
    <row r="32" spans="1:13" x14ac:dyDescent="0.15">
      <c r="A32" s="67">
        <v>39141</v>
      </c>
      <c r="B32" s="4">
        <v>1327</v>
      </c>
      <c r="C32" s="7">
        <v>3.4200000000000001E-2</v>
      </c>
      <c r="D32" s="4"/>
      <c r="E32" s="10">
        <f>E31</f>
        <v>53.964500000000001</v>
      </c>
      <c r="F32" s="4"/>
      <c r="G32" s="84">
        <f>G31</f>
        <v>6.9500000000000006E-2</v>
      </c>
      <c r="H32" s="86"/>
      <c r="I32" s="86">
        <v>4.9000000000000002E-2</v>
      </c>
      <c r="J32" s="92"/>
      <c r="K32" s="92"/>
      <c r="L32" s="92"/>
      <c r="M32" s="86"/>
    </row>
    <row r="33" spans="1:14" x14ac:dyDescent="0.15">
      <c r="A33" s="67">
        <v>39172</v>
      </c>
      <c r="B33" s="4">
        <v>1326</v>
      </c>
      <c r="C33" s="7">
        <v>3.4700000000000002E-2</v>
      </c>
      <c r="D33" s="4"/>
      <c r="E33" s="10">
        <v>58.54</v>
      </c>
      <c r="F33" s="4"/>
      <c r="G33" s="84">
        <v>6.9500000000000006E-2</v>
      </c>
      <c r="H33" s="86"/>
      <c r="I33" s="86">
        <v>5.3099999999999994E-2</v>
      </c>
      <c r="J33" s="92"/>
      <c r="K33" s="92"/>
      <c r="L33" s="92"/>
      <c r="M33" s="86"/>
    </row>
    <row r="34" spans="1:14" x14ac:dyDescent="0.15">
      <c r="A34" s="67">
        <v>39202</v>
      </c>
      <c r="B34" s="4">
        <v>1364</v>
      </c>
      <c r="C34" s="7">
        <v>3.2899999999999999E-2</v>
      </c>
      <c r="D34" s="4"/>
      <c r="E34" s="10">
        <v>58.15</v>
      </c>
      <c r="F34" s="4"/>
      <c r="G34" s="84">
        <v>6.9500000000000006E-2</v>
      </c>
      <c r="H34" s="86"/>
      <c r="I34" s="86">
        <v>5.16E-2</v>
      </c>
      <c r="J34" s="92"/>
      <c r="K34" s="92"/>
      <c r="L34" s="92"/>
      <c r="M34" s="86"/>
    </row>
    <row r="35" spans="1:14" x14ac:dyDescent="0.15">
      <c r="A35" s="67">
        <v>39233</v>
      </c>
      <c r="B35" s="4">
        <v>1345</v>
      </c>
      <c r="C35" s="7">
        <v>3.0600000000000002E-2</v>
      </c>
      <c r="D35" s="4"/>
      <c r="E35" s="10">
        <v>58.15</v>
      </c>
      <c r="F35" s="4"/>
      <c r="G35" s="84">
        <v>6.9500000000000006E-2</v>
      </c>
      <c r="H35" s="86"/>
      <c r="I35" s="86">
        <v>5.2699999999999997E-2</v>
      </c>
      <c r="J35" s="92"/>
      <c r="K35" s="92"/>
      <c r="L35" s="92"/>
      <c r="M35" s="86"/>
    </row>
    <row r="36" spans="1:14" x14ac:dyDescent="0.15">
      <c r="A36" s="67">
        <v>39263</v>
      </c>
      <c r="B36" s="4">
        <v>1321</v>
      </c>
      <c r="C36" s="7">
        <v>3.1699999999999999E-2</v>
      </c>
      <c r="D36" s="4"/>
      <c r="E36" s="10">
        <v>62.24</v>
      </c>
      <c r="F36" s="4"/>
      <c r="G36" s="84">
        <v>6.9500000000000006E-2</v>
      </c>
      <c r="H36" s="86"/>
      <c r="I36" s="86">
        <v>5.7200000000000001E-2</v>
      </c>
      <c r="J36" s="92"/>
      <c r="K36" s="92"/>
      <c r="L36" s="92"/>
      <c r="M36" s="86"/>
    </row>
    <row r="37" spans="1:14" x14ac:dyDescent="0.15">
      <c r="A37" s="67">
        <v>39294</v>
      </c>
      <c r="B37" s="4">
        <v>1292</v>
      </c>
      <c r="C37" s="7">
        <v>2.7999999999999997E-2</v>
      </c>
      <c r="D37" s="4"/>
      <c r="E37" s="10">
        <v>62.24</v>
      </c>
      <c r="F37" s="4"/>
      <c r="G37" s="84">
        <v>6.9500000000000006E-2</v>
      </c>
      <c r="H37" s="86"/>
      <c r="I37" s="86">
        <v>5.9200000000000003E-2</v>
      </c>
      <c r="J37" s="92"/>
      <c r="K37" s="92"/>
      <c r="L37" s="92"/>
      <c r="M37" s="86"/>
    </row>
    <row r="38" spans="1:14" x14ac:dyDescent="0.15">
      <c r="A38" s="67">
        <v>39325</v>
      </c>
      <c r="B38" s="4">
        <v>1219</v>
      </c>
      <c r="C38" s="7">
        <v>2.23E-2</v>
      </c>
      <c r="D38" s="4"/>
      <c r="E38" s="10">
        <v>62.24</v>
      </c>
      <c r="F38" s="4"/>
      <c r="G38" s="84">
        <v>6.9500000000000006E-2</v>
      </c>
      <c r="H38" s="86"/>
      <c r="I38" s="86">
        <v>6.3899999999999998E-2</v>
      </c>
      <c r="J38" s="92"/>
      <c r="K38" s="92"/>
      <c r="L38" s="92"/>
      <c r="M38" s="86"/>
    </row>
    <row r="39" spans="1:14" x14ac:dyDescent="0.15">
      <c r="A39" s="67">
        <v>39355</v>
      </c>
      <c r="B39" s="4">
        <v>1131</v>
      </c>
      <c r="C39" s="7">
        <v>1.9199999999999998E-2</v>
      </c>
      <c r="D39" s="4"/>
      <c r="E39" s="10">
        <v>68.650000000000006</v>
      </c>
      <c r="F39" s="4"/>
      <c r="G39" s="84">
        <v>6.9500000000000006E-2</v>
      </c>
      <c r="H39" s="86"/>
      <c r="I39" s="86">
        <v>7.6399999999999996E-2</v>
      </c>
      <c r="J39" s="92"/>
      <c r="K39" s="92"/>
      <c r="L39" s="92"/>
      <c r="M39" s="86"/>
    </row>
    <row r="40" spans="1:14" x14ac:dyDescent="0.15">
      <c r="A40" s="67">
        <v>39386</v>
      </c>
      <c r="B40" s="4">
        <v>1253</v>
      </c>
      <c r="C40" s="7">
        <v>2.0500000000000001E-2</v>
      </c>
      <c r="D40" s="4"/>
      <c r="E40" s="10">
        <v>68.650000000000006</v>
      </c>
      <c r="F40" s="4"/>
      <c r="G40" s="84">
        <v>5.5E-2</v>
      </c>
      <c r="H40" s="86"/>
      <c r="I40" s="86">
        <v>6.4899999999999999E-2</v>
      </c>
      <c r="J40" s="92"/>
      <c r="K40" s="92"/>
      <c r="L40" s="92"/>
      <c r="M40" s="86"/>
    </row>
    <row r="41" spans="1:14" x14ac:dyDescent="0.15">
      <c r="A41" s="67">
        <v>39416</v>
      </c>
      <c r="B41" s="4">
        <v>1247</v>
      </c>
      <c r="C41" s="7">
        <v>2.07E-2</v>
      </c>
      <c r="D41" s="4"/>
      <c r="E41" s="10">
        <v>68.650000000000006</v>
      </c>
      <c r="F41" s="4"/>
      <c r="G41" s="84">
        <v>5.5E-2</v>
      </c>
      <c r="H41" s="86"/>
      <c r="I41" s="86">
        <v>6.5100000000000005E-2</v>
      </c>
      <c r="J41" s="92"/>
      <c r="K41" s="92"/>
      <c r="L41" s="92"/>
      <c r="M41" s="86"/>
    </row>
    <row r="42" spans="1:14" x14ac:dyDescent="0.15">
      <c r="A42" s="67">
        <v>39447</v>
      </c>
      <c r="B42" s="4">
        <v>1258</v>
      </c>
      <c r="C42" s="7">
        <v>1.8700000000000001E-2</v>
      </c>
      <c r="D42" s="4">
        <v>59.01</v>
      </c>
      <c r="E42" s="10">
        <v>72.23</v>
      </c>
      <c r="F42" s="4"/>
      <c r="G42" s="84">
        <v>7.1800000000000003E-2</v>
      </c>
      <c r="H42" s="86"/>
      <c r="I42" s="86">
        <v>7.3200000000000001E-2</v>
      </c>
      <c r="J42" s="86">
        <v>6.0100000000000001E-2</v>
      </c>
      <c r="K42" s="86"/>
      <c r="L42" s="92"/>
      <c r="M42" s="86"/>
      <c r="N42" t="s">
        <v>7</v>
      </c>
    </row>
    <row r="43" spans="1:14" x14ac:dyDescent="0.15">
      <c r="A43" s="67">
        <v>39478</v>
      </c>
      <c r="B43" s="4">
        <v>1312</v>
      </c>
      <c r="C43" s="7">
        <v>1.8100000000000002E-2</v>
      </c>
      <c r="D43" s="4">
        <v>59.01</v>
      </c>
      <c r="E43" s="10">
        <v>72.23</v>
      </c>
      <c r="F43" s="4"/>
      <c r="G43" s="84">
        <v>7.1800000000000003E-2</v>
      </c>
      <c r="H43" s="86"/>
      <c r="I43" s="86">
        <v>7.0400000000000004E-2</v>
      </c>
      <c r="J43" s="86">
        <v>5.7799999999999997E-2</v>
      </c>
      <c r="K43" s="86"/>
      <c r="L43" s="92"/>
      <c r="M43" s="86"/>
    </row>
    <row r="44" spans="1:14" x14ac:dyDescent="0.15">
      <c r="A44" s="67">
        <v>39507</v>
      </c>
      <c r="B44" s="4">
        <v>1366</v>
      </c>
      <c r="C44" s="7">
        <v>1.9799999999999998E-2</v>
      </c>
      <c r="D44" s="4">
        <v>59.01</v>
      </c>
      <c r="E44" s="10">
        <v>72.23</v>
      </c>
      <c r="F44" s="4"/>
      <c r="G44" s="84">
        <v>7.1800000000000003E-2</v>
      </c>
      <c r="H44" s="86"/>
      <c r="I44" s="86">
        <v>6.7299999999999999E-2</v>
      </c>
      <c r="J44" s="86">
        <v>5.5199999999999999E-2</v>
      </c>
      <c r="K44" s="86"/>
      <c r="L44" s="92"/>
      <c r="M44" s="86"/>
    </row>
    <row r="45" spans="1:14" x14ac:dyDescent="0.15">
      <c r="A45" s="67">
        <v>39538</v>
      </c>
      <c r="B45" s="4">
        <v>1408</v>
      </c>
      <c r="C45" s="7">
        <v>2.2099999999999998E-2</v>
      </c>
      <c r="D45" s="4">
        <v>66.290000000000006</v>
      </c>
      <c r="E45" s="10">
        <v>74.069999999999993</v>
      </c>
      <c r="F45" s="4"/>
      <c r="G45" s="84">
        <v>7.1800000000000003E-2</v>
      </c>
      <c r="H45" s="86"/>
      <c r="I45" s="86">
        <v>6.6400000000000001E-2</v>
      </c>
      <c r="J45" s="86">
        <v>5.96E-2</v>
      </c>
      <c r="K45" s="86"/>
      <c r="L45" s="92"/>
      <c r="M45" s="86"/>
    </row>
    <row r="46" spans="1:14" x14ac:dyDescent="0.15">
      <c r="A46" s="67">
        <v>39568</v>
      </c>
      <c r="B46" s="4">
        <v>1398</v>
      </c>
      <c r="C46" s="7">
        <v>1.9199999999999998E-2</v>
      </c>
      <c r="D46" s="4">
        <v>66.290000000000006</v>
      </c>
      <c r="E46" s="10">
        <v>74.069999999999993</v>
      </c>
      <c r="F46" s="4"/>
      <c r="G46" s="84">
        <v>7.1800000000000003E-2</v>
      </c>
      <c r="H46" s="86"/>
      <c r="I46" s="86">
        <v>6.7599999999999993E-2</v>
      </c>
      <c r="J46" s="86">
        <v>6.0600000000000001E-2</v>
      </c>
      <c r="K46" s="86"/>
      <c r="L46" s="92"/>
      <c r="M46" s="86"/>
    </row>
    <row r="47" spans="1:14" x14ac:dyDescent="0.15">
      <c r="A47" s="67">
        <v>39599</v>
      </c>
      <c r="B47" s="4">
        <v>1310</v>
      </c>
      <c r="C47" s="7">
        <v>1.55E-2</v>
      </c>
      <c r="D47" s="4">
        <v>66.290000000000006</v>
      </c>
      <c r="E47" s="10">
        <v>74.069999999999993</v>
      </c>
      <c r="F47" s="4"/>
      <c r="G47" s="84">
        <v>7.1800000000000003E-2</v>
      </c>
      <c r="H47" s="86"/>
      <c r="I47" s="86">
        <v>7.2800000000000004E-2</v>
      </c>
      <c r="J47" s="86">
        <v>6.54E-2</v>
      </c>
      <c r="K47" s="86"/>
      <c r="L47" s="92"/>
      <c r="M47" s="86"/>
    </row>
    <row r="48" spans="1:14" x14ac:dyDescent="0.15">
      <c r="A48" s="67">
        <v>39629</v>
      </c>
      <c r="B48" s="4">
        <v>1362</v>
      </c>
      <c r="C48" s="7">
        <v>1.6500000000000001E-2</v>
      </c>
      <c r="D48" s="4">
        <v>64.06</v>
      </c>
      <c r="E48" s="10">
        <v>71.55</v>
      </c>
      <c r="F48" s="4"/>
      <c r="G48" s="84">
        <v>6.5600000000000006E-2</v>
      </c>
      <c r="H48" s="86"/>
      <c r="I48" s="86">
        <v>6.59E-2</v>
      </c>
      <c r="J48" s="86">
        <v>5.91E-2</v>
      </c>
      <c r="K48" s="86"/>
      <c r="L48" s="92"/>
      <c r="M48" s="86"/>
      <c r="N48" t="s">
        <v>8</v>
      </c>
    </row>
    <row r="49" spans="1:14" x14ac:dyDescent="0.15">
      <c r="A49" s="67">
        <v>39660</v>
      </c>
      <c r="B49" s="4">
        <v>1379</v>
      </c>
      <c r="C49" s="7">
        <v>1.47E-2</v>
      </c>
      <c r="D49" s="4">
        <v>64.06</v>
      </c>
      <c r="E49" s="10">
        <v>71.55</v>
      </c>
      <c r="F49" s="4"/>
      <c r="G49" s="84">
        <v>6.5600000000000006E-2</v>
      </c>
      <c r="H49" s="86"/>
      <c r="I49" s="86">
        <v>6.5500000000000003E-2</v>
      </c>
      <c r="J49" s="86">
        <v>5.8799999999999998E-2</v>
      </c>
      <c r="K49" s="86"/>
      <c r="L49" s="92"/>
      <c r="M49" s="86"/>
    </row>
    <row r="50" spans="1:14" x14ac:dyDescent="0.15">
      <c r="A50" s="67">
        <v>39691</v>
      </c>
      <c r="B50" s="4">
        <v>1407</v>
      </c>
      <c r="C50" s="7">
        <v>1.55E-2</v>
      </c>
      <c r="D50" s="4">
        <v>64.06</v>
      </c>
      <c r="E50" s="10">
        <v>71.55</v>
      </c>
      <c r="F50" s="4"/>
      <c r="G50" s="84">
        <v>6.5600000000000006E-2</v>
      </c>
      <c r="H50" s="86"/>
      <c r="I50" s="86">
        <v>6.4100000000000004E-2</v>
      </c>
      <c r="J50" s="86">
        <v>5.7500000000000002E-2</v>
      </c>
      <c r="K50" s="86"/>
      <c r="L50" s="92"/>
      <c r="M50" s="86"/>
    </row>
    <row r="51" spans="1:14" x14ac:dyDescent="0.15">
      <c r="A51" s="67">
        <v>39721</v>
      </c>
      <c r="B51" s="4">
        <v>1441</v>
      </c>
      <c r="C51" s="7">
        <v>1.6199999999999999E-2</v>
      </c>
      <c r="D51" s="4">
        <v>67.739999999999995</v>
      </c>
      <c r="E51" s="10">
        <v>72.739999999999995</v>
      </c>
      <c r="F51" s="4"/>
      <c r="G51" s="84">
        <v>6.5600000000000006E-2</v>
      </c>
      <c r="H51" s="86"/>
      <c r="I51" s="86">
        <v>6.3500000000000001E-2</v>
      </c>
      <c r="J51" s="86">
        <v>5.9200000000000003E-2</v>
      </c>
      <c r="K51" s="86"/>
      <c r="L51" s="92"/>
      <c r="M51" s="86"/>
      <c r="N51" t="s">
        <v>10</v>
      </c>
    </row>
    <row r="52" spans="1:14" x14ac:dyDescent="0.15">
      <c r="A52" s="67">
        <v>39752</v>
      </c>
      <c r="B52" s="4">
        <v>1412</v>
      </c>
      <c r="C52" s="7">
        <v>1.7500000000000002E-2</v>
      </c>
      <c r="D52" s="4">
        <v>67.739999999999995</v>
      </c>
      <c r="E52" s="10">
        <v>72.739999999999995</v>
      </c>
      <c r="F52" s="4"/>
      <c r="G52" s="84">
        <v>6.5600000000000006E-2</v>
      </c>
      <c r="H52" s="86"/>
      <c r="I52" s="86">
        <v>6.4399999999999999E-2</v>
      </c>
      <c r="J52" s="86">
        <v>6.0100000000000001E-2</v>
      </c>
      <c r="K52" s="86"/>
      <c r="L52" s="92"/>
      <c r="M52" s="86"/>
    </row>
    <row r="53" spans="1:14" x14ac:dyDescent="0.15">
      <c r="A53" s="67">
        <v>39782</v>
      </c>
      <c r="B53" s="4">
        <v>1416</v>
      </c>
      <c r="C53" s="7">
        <v>1.6199999999999999E-2</v>
      </c>
      <c r="D53" s="4">
        <v>67.739999999999995</v>
      </c>
      <c r="E53" s="10">
        <v>72.739999999999995</v>
      </c>
      <c r="F53" s="4"/>
      <c r="G53" s="84">
        <v>6.5600000000000006E-2</v>
      </c>
      <c r="H53" s="86"/>
      <c r="I53" s="86">
        <v>6.4500000000000002E-2</v>
      </c>
      <c r="J53" s="86">
        <v>6.0199999999999997E-2</v>
      </c>
      <c r="K53" s="86"/>
      <c r="L53" s="92"/>
      <c r="M53" s="86"/>
    </row>
    <row r="54" spans="1:14" x14ac:dyDescent="0.15">
      <c r="A54" s="67">
        <v>39813</v>
      </c>
      <c r="B54" s="4">
        <v>1426</v>
      </c>
      <c r="C54" s="7">
        <v>1.7600000000000001E-2</v>
      </c>
      <c r="D54" s="4">
        <v>69.459999999999994</v>
      </c>
      <c r="E54" s="10">
        <v>72.25</v>
      </c>
      <c r="F54" s="4"/>
      <c r="G54" s="84">
        <v>5.2699999999999997E-2</v>
      </c>
      <c r="H54" s="86"/>
      <c r="I54" s="86">
        <v>0.06</v>
      </c>
      <c r="J54" s="86">
        <v>5.7799999999999997E-2</v>
      </c>
      <c r="K54" s="86"/>
      <c r="L54" s="92"/>
      <c r="M54" s="86"/>
      <c r="N54" t="s">
        <v>11</v>
      </c>
    </row>
    <row r="55" spans="1:14" x14ac:dyDescent="0.15">
      <c r="A55" s="67">
        <v>39844</v>
      </c>
      <c r="B55" s="4">
        <v>1498</v>
      </c>
      <c r="C55" s="7">
        <v>0.02</v>
      </c>
      <c r="D55" s="4">
        <v>69.459999999999994</v>
      </c>
      <c r="E55" s="10">
        <v>72.25</v>
      </c>
      <c r="F55" s="4"/>
      <c r="G55" s="84">
        <v>5.2699999999999997E-2</v>
      </c>
      <c r="H55" s="86"/>
      <c r="I55" s="86">
        <v>5.67E-2</v>
      </c>
      <c r="J55" s="86">
        <v>5.4600000000000003E-2</v>
      </c>
      <c r="K55" s="86"/>
      <c r="L55" s="92"/>
      <c r="M55" s="86"/>
    </row>
    <row r="56" spans="1:14" x14ac:dyDescent="0.15">
      <c r="A56" s="67">
        <v>39872</v>
      </c>
      <c r="B56" s="40">
        <v>1514.68</v>
      </c>
      <c r="C56" s="7">
        <v>1.8800000000000001E-2</v>
      </c>
      <c r="D56" s="4">
        <v>69.459999999999994</v>
      </c>
      <c r="E56" s="10">
        <v>72.25</v>
      </c>
      <c r="F56" s="4"/>
      <c r="G56" s="84">
        <v>5.3199999999999997E-2</v>
      </c>
      <c r="H56" s="86"/>
      <c r="I56" s="86">
        <v>5.6500000000000002E-2</v>
      </c>
      <c r="J56" s="86">
        <v>5.4300000000000001E-2</v>
      </c>
      <c r="K56" s="86"/>
      <c r="L56" s="92"/>
      <c r="M56" s="86"/>
    </row>
    <row r="57" spans="1:14" x14ac:dyDescent="0.15">
      <c r="A57" s="67">
        <v>39903</v>
      </c>
      <c r="B57" s="4">
        <v>1569</v>
      </c>
      <c r="C57" s="7">
        <v>1.8499999999999999E-2</v>
      </c>
      <c r="D57" s="4">
        <v>76.760000000000005</v>
      </c>
      <c r="E57" s="10">
        <v>75.31</v>
      </c>
      <c r="F57" s="4"/>
      <c r="G57" s="84">
        <v>5.3100000000000001E-2</v>
      </c>
      <c r="H57" s="86"/>
      <c r="I57" s="86">
        <v>5.6800000000000003E-2</v>
      </c>
      <c r="J57" s="86">
        <v>5.79E-2</v>
      </c>
      <c r="K57" s="86"/>
      <c r="L57" s="92"/>
      <c r="M57" s="86"/>
      <c r="N57" t="s">
        <v>10</v>
      </c>
    </row>
    <row r="58" spans="1:14" x14ac:dyDescent="0.15">
      <c r="A58" s="67">
        <v>39933</v>
      </c>
      <c r="B58" s="4">
        <v>1598</v>
      </c>
      <c r="C58" s="7">
        <v>1.6500000000000001E-2</v>
      </c>
      <c r="D58" s="4">
        <v>76.760000000000005</v>
      </c>
      <c r="E58" s="10">
        <v>75.31</v>
      </c>
      <c r="F58" s="4"/>
      <c r="G58" s="84">
        <v>5.2299999999999999E-2</v>
      </c>
      <c r="H58" s="86"/>
      <c r="I58" s="86">
        <v>5.6000000000000001E-2</v>
      </c>
      <c r="J58" s="86">
        <v>5.7099999999999998E-2</v>
      </c>
      <c r="K58" s="86"/>
      <c r="L58" s="92"/>
      <c r="M58" s="86"/>
    </row>
    <row r="59" spans="1:14" x14ac:dyDescent="0.15">
      <c r="A59" s="67">
        <v>39964</v>
      </c>
      <c r="B59" s="4">
        <v>1631</v>
      </c>
      <c r="C59" s="7">
        <v>2.1400000000000002E-2</v>
      </c>
      <c r="D59" s="4">
        <v>76.760000000000005</v>
      </c>
      <c r="E59" s="10">
        <v>75.31</v>
      </c>
      <c r="F59" s="4"/>
      <c r="G59" s="84">
        <v>5.4300000000000001E-2</v>
      </c>
      <c r="H59" s="86"/>
      <c r="I59" s="86">
        <v>5.45E-2</v>
      </c>
      <c r="J59" s="86">
        <v>5.5500000000000001E-2</v>
      </c>
      <c r="K59" s="86"/>
      <c r="L59" s="92"/>
      <c r="M59" s="86"/>
    </row>
    <row r="60" spans="1:14" x14ac:dyDescent="0.15">
      <c r="A60" s="67">
        <v>39994</v>
      </c>
      <c r="B60" s="4">
        <v>1606</v>
      </c>
      <c r="C60" s="7">
        <v>2.4900000000000002E-2</v>
      </c>
      <c r="D60" s="4">
        <v>78.66</v>
      </c>
      <c r="E60" s="10">
        <v>78.58</v>
      </c>
      <c r="F60" s="4"/>
      <c r="G60" s="84">
        <v>5.57E-2</v>
      </c>
      <c r="H60" s="86"/>
      <c r="I60" s="86">
        <v>5.7300000000000004E-2</v>
      </c>
      <c r="J60" s="86">
        <v>5.74E-2</v>
      </c>
      <c r="K60" s="86"/>
      <c r="L60" s="92"/>
      <c r="M60" s="86"/>
      <c r="N60" t="s">
        <v>10</v>
      </c>
    </row>
    <row r="61" spans="1:14" x14ac:dyDescent="0.15">
      <c r="A61" s="67">
        <v>40025</v>
      </c>
      <c r="B61" s="4">
        <v>1686</v>
      </c>
      <c r="C61" s="7">
        <v>2.5699999999999997E-2</v>
      </c>
      <c r="D61" s="4">
        <v>78.66</v>
      </c>
      <c r="E61" s="10">
        <v>78.58</v>
      </c>
      <c r="F61" s="4"/>
      <c r="G61" s="84">
        <v>5.5999999999999994E-2</v>
      </c>
      <c r="H61" s="86"/>
      <c r="I61" s="86">
        <v>5.4600000000000003E-2</v>
      </c>
      <c r="J61" s="86">
        <v>5.4600000000000003E-2</v>
      </c>
      <c r="K61" s="86"/>
      <c r="L61" s="92"/>
      <c r="M61" s="86"/>
    </row>
    <row r="62" spans="1:14" x14ac:dyDescent="0.15">
      <c r="A62" s="67">
        <v>40056</v>
      </c>
      <c r="B62" s="4">
        <v>1633</v>
      </c>
      <c r="C62" s="7">
        <v>2.7900000000000001E-2</v>
      </c>
      <c r="D62" s="4">
        <v>78.66</v>
      </c>
      <c r="E62" s="10">
        <v>78.58</v>
      </c>
      <c r="F62" s="4"/>
      <c r="G62" s="84">
        <v>5.6899999999999999E-2</v>
      </c>
      <c r="H62" s="86"/>
      <c r="I62" s="86">
        <v>5.62E-2</v>
      </c>
      <c r="J62" s="86">
        <v>5.6099999999999997E-2</v>
      </c>
      <c r="K62" s="86"/>
      <c r="L62" s="92"/>
      <c r="M62" s="86"/>
    </row>
    <row r="63" spans="1:14" x14ac:dyDescent="0.15">
      <c r="A63" s="67">
        <v>40086</v>
      </c>
      <c r="B63" s="4">
        <v>1682</v>
      </c>
      <c r="C63" s="7">
        <v>2.6099999999999998E-2</v>
      </c>
      <c r="D63" s="4">
        <v>82.35</v>
      </c>
      <c r="E63" s="10">
        <v>80.33</v>
      </c>
      <c r="F63" s="4"/>
      <c r="G63" s="84">
        <v>5.62E-2</v>
      </c>
      <c r="H63" s="86"/>
      <c r="I63" s="86">
        <v>5.5899999999999998E-2</v>
      </c>
      <c r="J63" s="86">
        <v>5.7300000000000004E-2</v>
      </c>
      <c r="K63" s="86"/>
      <c r="L63" s="92"/>
      <c r="M63" s="86"/>
      <c r="N63" t="s">
        <v>10</v>
      </c>
    </row>
    <row r="64" spans="1:14" x14ac:dyDescent="0.15">
      <c r="A64" s="67">
        <v>40117</v>
      </c>
      <c r="B64" s="4">
        <v>1757</v>
      </c>
      <c r="C64" s="7">
        <v>2.5499999999999998E-2</v>
      </c>
      <c r="D64" s="4">
        <v>82.35</v>
      </c>
      <c r="E64" s="10">
        <v>80.33</v>
      </c>
      <c r="F64" s="4"/>
      <c r="G64" s="84">
        <v>5.5899999999999998E-2</v>
      </c>
      <c r="H64" s="86"/>
      <c r="I64" s="86">
        <v>5.3600000000000002E-2</v>
      </c>
      <c r="J64" s="86">
        <v>5.4899999999999997E-2</v>
      </c>
      <c r="K64" s="86"/>
      <c r="L64" s="92"/>
      <c r="M64" s="86"/>
    </row>
    <row r="65" spans="1:14" x14ac:dyDescent="0.15">
      <c r="A65" s="67">
        <v>40147</v>
      </c>
      <c r="B65" s="4">
        <v>1806</v>
      </c>
      <c r="C65" s="7">
        <v>2.75E-2</v>
      </c>
      <c r="D65" s="4">
        <v>82.35</v>
      </c>
      <c r="E65" s="10">
        <v>80.33</v>
      </c>
      <c r="F65" s="4"/>
      <c r="G65" s="84">
        <v>5.67E-2</v>
      </c>
      <c r="H65" s="86"/>
      <c r="I65" s="86">
        <v>5.1900000000000002E-2</v>
      </c>
      <c r="J65" s="86">
        <v>5.3200000000000004E-2</v>
      </c>
      <c r="K65" s="86"/>
      <c r="L65" s="92"/>
      <c r="M65" s="86"/>
    </row>
    <row r="66" spans="1:14" x14ac:dyDescent="0.15">
      <c r="A66" s="67">
        <v>40178</v>
      </c>
      <c r="B66" s="4">
        <v>1848</v>
      </c>
      <c r="C66" s="7">
        <v>3.04E-2</v>
      </c>
      <c r="D66" s="4">
        <v>90.52</v>
      </c>
      <c r="E66" s="10">
        <v>84.16</v>
      </c>
      <c r="F66" s="4"/>
      <c r="G66" s="84">
        <v>4.2800000000000005E-2</v>
      </c>
      <c r="H66" s="86"/>
      <c r="I66" s="86">
        <v>4.9599999999999998E-2</v>
      </c>
      <c r="J66" s="86">
        <v>5.33E-2</v>
      </c>
      <c r="K66" s="86"/>
      <c r="L66" s="92"/>
      <c r="M66" s="86"/>
      <c r="N66" t="s">
        <v>12</v>
      </c>
    </row>
    <row r="67" spans="1:14" x14ac:dyDescent="0.15">
      <c r="A67" s="67">
        <v>40209</v>
      </c>
      <c r="B67" s="4">
        <v>1783</v>
      </c>
      <c r="C67" s="7">
        <v>2.6499999999999999E-2</v>
      </c>
      <c r="D67" s="4">
        <v>90.52</v>
      </c>
      <c r="E67" s="10">
        <v>84.16</v>
      </c>
      <c r="F67" s="4"/>
      <c r="G67" s="84">
        <v>4.1300000000000003E-2</v>
      </c>
      <c r="H67" s="86"/>
      <c r="I67" s="86">
        <v>5.1699999999999996E-2</v>
      </c>
      <c r="J67" s="86">
        <v>5.5599999999999997E-2</v>
      </c>
      <c r="K67" s="86"/>
      <c r="L67" s="92"/>
      <c r="M67" s="86"/>
    </row>
    <row r="68" spans="1:14" x14ac:dyDescent="0.15">
      <c r="A68" s="67">
        <v>40237</v>
      </c>
      <c r="B68" s="4">
        <v>1859</v>
      </c>
      <c r="C68" s="7">
        <v>2.6600000000000002E-2</v>
      </c>
      <c r="D68" s="4">
        <v>90.52</v>
      </c>
      <c r="E68" s="10">
        <v>84.16</v>
      </c>
      <c r="F68" s="4"/>
      <c r="G68" s="84">
        <v>4.1300000000000003E-2</v>
      </c>
      <c r="H68" s="86"/>
      <c r="I68" s="86">
        <v>4.9599999999999998E-2</v>
      </c>
      <c r="J68" s="86">
        <v>5.33E-2</v>
      </c>
      <c r="K68" s="86"/>
      <c r="L68" s="92"/>
      <c r="M68" s="86"/>
    </row>
    <row r="69" spans="1:14" x14ac:dyDescent="0.15">
      <c r="A69" s="67">
        <v>40268</v>
      </c>
      <c r="B69" s="4">
        <v>1874</v>
      </c>
      <c r="C69" s="7">
        <v>2.7200000000000002E-2</v>
      </c>
      <c r="D69" s="4">
        <v>95.39</v>
      </c>
      <c r="E69" s="10">
        <v>88.13</v>
      </c>
      <c r="F69" s="4"/>
      <c r="G69" s="84">
        <v>4.1500000000000002E-2</v>
      </c>
      <c r="H69" s="86"/>
      <c r="I69" s="86">
        <v>5.1499999999999997E-2</v>
      </c>
      <c r="J69" s="86">
        <v>5.57E-2</v>
      </c>
      <c r="K69" s="86"/>
      <c r="L69" s="92"/>
      <c r="M69" s="86"/>
      <c r="N69" t="s">
        <v>12</v>
      </c>
    </row>
    <row r="70" spans="1:14" x14ac:dyDescent="0.15">
      <c r="A70" s="67">
        <v>40298</v>
      </c>
      <c r="B70" s="4">
        <v>1884</v>
      </c>
      <c r="C70" s="7">
        <v>2.6499999999999999E-2</v>
      </c>
      <c r="D70" s="4">
        <v>95.39</v>
      </c>
      <c r="E70" s="10">
        <v>88.13</v>
      </c>
      <c r="F70" s="4"/>
      <c r="G70" s="84">
        <v>4.1299999999999996E-2</v>
      </c>
      <c r="H70" s="86"/>
      <c r="I70" s="86">
        <v>5.1200000000000002E-2</v>
      </c>
      <c r="J70" s="86">
        <v>5.5399999999999998E-2</v>
      </c>
      <c r="K70" s="86"/>
      <c r="L70" s="92"/>
      <c r="M70" s="86"/>
    </row>
    <row r="71" spans="1:14" x14ac:dyDescent="0.15">
      <c r="A71" s="67">
        <v>40329</v>
      </c>
      <c r="B71" s="4">
        <v>1924</v>
      </c>
      <c r="C71" s="7">
        <v>2.4799999999999999E-2</v>
      </c>
      <c r="D71" s="4">
        <v>95.39</v>
      </c>
      <c r="E71" s="10">
        <v>88.13</v>
      </c>
      <c r="F71" s="4"/>
      <c r="G71" s="84">
        <v>4.0599999999999997E-2</v>
      </c>
      <c r="H71" s="86"/>
      <c r="I71" s="86">
        <v>5.0299999999999997E-2</v>
      </c>
      <c r="J71" s="86">
        <v>5.45E-2</v>
      </c>
      <c r="K71" s="86"/>
      <c r="L71" s="92"/>
      <c r="M71" s="86"/>
    </row>
    <row r="72" spans="1:14" x14ac:dyDescent="0.15">
      <c r="A72" s="67">
        <v>40359</v>
      </c>
      <c r="B72" s="4">
        <v>1960</v>
      </c>
      <c r="C72" s="7">
        <v>2.52E-2</v>
      </c>
      <c r="D72" s="4">
        <v>99.78</v>
      </c>
      <c r="E72" s="10">
        <v>96.01</v>
      </c>
      <c r="F72" s="4"/>
      <c r="G72" s="84">
        <v>4.07E-2</v>
      </c>
      <c r="H72" s="86"/>
      <c r="I72" s="86">
        <v>5.3800000000000001E-2</v>
      </c>
      <c r="J72" s="86">
        <v>5.5899999999999998E-2</v>
      </c>
      <c r="K72" s="86"/>
      <c r="L72" s="92"/>
      <c r="M72" s="86"/>
      <c r="N72" t="s">
        <v>14</v>
      </c>
    </row>
    <row r="73" spans="1:14" x14ac:dyDescent="0.15">
      <c r="A73" s="67">
        <v>40390</v>
      </c>
      <c r="B73" s="4">
        <v>1931</v>
      </c>
      <c r="C73" s="7">
        <v>2.5600000000000001E-2</v>
      </c>
      <c r="D73" s="4">
        <v>99.78</v>
      </c>
      <c r="E73" s="10">
        <v>96.01</v>
      </c>
      <c r="F73" s="4"/>
      <c r="G73" s="84">
        <v>4.0899999999999999E-2</v>
      </c>
      <c r="H73" s="86"/>
      <c r="I73" s="86">
        <v>5.45E-2</v>
      </c>
      <c r="J73" s="86">
        <v>5.67E-2</v>
      </c>
      <c r="K73" s="86"/>
      <c r="L73" s="92"/>
      <c r="M73" s="86"/>
    </row>
    <row r="74" spans="1:14" x14ac:dyDescent="0.15">
      <c r="A74" s="67">
        <v>40421</v>
      </c>
      <c r="B74" s="4">
        <v>2003</v>
      </c>
      <c r="C74" s="7">
        <v>2.35E-2</v>
      </c>
      <c r="D74" s="4">
        <v>99.78</v>
      </c>
      <c r="E74" s="10">
        <v>96.01</v>
      </c>
      <c r="F74" s="4"/>
      <c r="G74" s="84">
        <v>0.04</v>
      </c>
      <c r="H74" s="86"/>
      <c r="I74" s="86">
        <v>5.28E-2</v>
      </c>
      <c r="J74" s="86">
        <v>5.4800000000000001E-2</v>
      </c>
      <c r="K74" s="86"/>
      <c r="L74" s="92"/>
      <c r="M74" s="86"/>
    </row>
    <row r="75" spans="1:14" x14ac:dyDescent="0.15">
      <c r="A75" s="67">
        <v>40451</v>
      </c>
      <c r="B75" s="4">
        <v>1973</v>
      </c>
      <c r="C75" s="7">
        <v>2.4899999999999999E-2</v>
      </c>
      <c r="D75" s="4">
        <v>97.52</v>
      </c>
      <c r="E75" s="10">
        <v>96.92</v>
      </c>
      <c r="F75" s="4"/>
      <c r="G75" s="84">
        <v>4.0399999999999998E-2</v>
      </c>
      <c r="H75" s="86"/>
      <c r="I75" s="86">
        <v>5.4300000000000001E-2</v>
      </c>
      <c r="J75" s="86">
        <v>5.5899999999999998E-2</v>
      </c>
      <c r="K75" s="86"/>
      <c r="L75" s="86">
        <v>4.87E-2</v>
      </c>
      <c r="M75" s="86"/>
      <c r="N75" t="s">
        <v>14</v>
      </c>
    </row>
    <row r="76" spans="1:14" x14ac:dyDescent="0.15">
      <c r="A76" s="67">
        <v>40482</v>
      </c>
      <c r="B76" s="4">
        <v>2018</v>
      </c>
      <c r="C76" s="7">
        <v>2.3399999999999997E-2</v>
      </c>
      <c r="D76" s="4">
        <v>100.41</v>
      </c>
      <c r="E76" s="10">
        <v>97.52</v>
      </c>
      <c r="F76" s="4"/>
      <c r="G76" s="84">
        <v>0.04</v>
      </c>
      <c r="H76" s="86"/>
      <c r="I76" s="86">
        <v>5.3199999999999997E-2</v>
      </c>
      <c r="J76" s="86">
        <v>5.4800000000000001E-2</v>
      </c>
      <c r="K76" s="86"/>
      <c r="L76" s="86">
        <v>4.7800000000000002E-2</v>
      </c>
      <c r="M76" s="86"/>
    </row>
    <row r="77" spans="1:14" x14ac:dyDescent="0.15">
      <c r="A77" s="67">
        <v>40512</v>
      </c>
      <c r="B77" s="4">
        <v>2068</v>
      </c>
      <c r="C77" s="7">
        <v>2.1700000000000001E-2</v>
      </c>
      <c r="D77" s="4">
        <v>100.41</v>
      </c>
      <c r="E77" s="10">
        <v>97.52</v>
      </c>
      <c r="F77" s="4"/>
      <c r="G77" s="84">
        <v>3.9300000000000002E-2</v>
      </c>
      <c r="H77" s="86"/>
      <c r="I77" s="86">
        <v>5.21E-2</v>
      </c>
      <c r="J77" s="86">
        <v>5.3600000000000002E-2</v>
      </c>
      <c r="K77" s="86"/>
      <c r="L77" s="86">
        <v>4.6799999999999994E-2</v>
      </c>
      <c r="M77" s="86"/>
    </row>
    <row r="78" spans="1:14" x14ac:dyDescent="0.15">
      <c r="A78" s="67">
        <v>40543</v>
      </c>
      <c r="B78" s="4">
        <v>2059</v>
      </c>
      <c r="C78" s="7">
        <v>2.1700000000000001E-2</v>
      </c>
      <c r="D78" s="4">
        <v>107.97</v>
      </c>
      <c r="E78" s="10">
        <v>100.5</v>
      </c>
      <c r="F78" s="4"/>
      <c r="G78" s="84">
        <v>5.5800000000000002E-2</v>
      </c>
      <c r="H78" s="86"/>
      <c r="I78" s="86">
        <v>5.7800000000000004E-2</v>
      </c>
      <c r="J78" s="86">
        <v>6.2100000000000002E-2</v>
      </c>
      <c r="K78" s="86"/>
      <c r="L78" s="86">
        <v>5.21E-2</v>
      </c>
      <c r="M78" s="86"/>
      <c r="N78" t="s">
        <v>12</v>
      </c>
    </row>
    <row r="79" spans="1:14" x14ac:dyDescent="0.15">
      <c r="A79" s="67">
        <v>40574</v>
      </c>
      <c r="B79" s="4">
        <v>1995</v>
      </c>
      <c r="C79" s="7">
        <v>1.7000000000000001E-2</v>
      </c>
      <c r="D79" s="4">
        <v>107.97</v>
      </c>
      <c r="E79" s="10">
        <v>100.5</v>
      </c>
      <c r="F79" s="4"/>
      <c r="G79" s="84">
        <v>5.3800000000000001E-2</v>
      </c>
      <c r="H79" s="86"/>
      <c r="I79" s="86">
        <v>6.0100000000000001E-2</v>
      </c>
      <c r="J79" s="86">
        <v>6.4500000000000002E-2</v>
      </c>
      <c r="K79" s="86"/>
      <c r="L79" s="86">
        <v>5.4199999999999998E-2</v>
      </c>
      <c r="M79" s="86"/>
    </row>
    <row r="80" spans="1:14" x14ac:dyDescent="0.15">
      <c r="A80" s="67">
        <v>40602</v>
      </c>
      <c r="B80" s="4">
        <v>2105</v>
      </c>
      <c r="C80" s="7">
        <v>0.02</v>
      </c>
      <c r="D80" s="4">
        <v>107.97</v>
      </c>
      <c r="E80" s="10">
        <v>100.5</v>
      </c>
      <c r="F80" s="4"/>
      <c r="G80" s="84">
        <v>5.5100000000000003E-2</v>
      </c>
      <c r="H80" s="86"/>
      <c r="I80" s="86">
        <v>5.67E-2</v>
      </c>
      <c r="J80" s="86">
        <v>6.0899999999999996E-2</v>
      </c>
      <c r="K80" s="86"/>
      <c r="L80" s="86">
        <v>5.11E-2</v>
      </c>
      <c r="M80" s="86"/>
    </row>
    <row r="81" spans="1:14" x14ac:dyDescent="0.15">
      <c r="A81" s="67">
        <v>40633</v>
      </c>
      <c r="B81" s="4">
        <v>2068</v>
      </c>
      <c r="C81" s="7">
        <v>1.9300000000000001E-2</v>
      </c>
      <c r="D81" s="4">
        <v>108.59</v>
      </c>
      <c r="E81" s="10">
        <v>101.98</v>
      </c>
      <c r="F81" s="4"/>
      <c r="G81" s="84">
        <v>5.4800000000000001E-2</v>
      </c>
      <c r="H81" s="86"/>
      <c r="I81" s="86">
        <v>5.8600000000000006E-2</v>
      </c>
      <c r="J81" s="86">
        <v>6.2400000000000004E-2</v>
      </c>
      <c r="K81" s="86"/>
      <c r="L81" s="86">
        <v>5.3199999999999997E-2</v>
      </c>
      <c r="M81" s="86"/>
      <c r="N81" t="s">
        <v>14</v>
      </c>
    </row>
    <row r="82" spans="1:14" ht="14" x14ac:dyDescent="0.2">
      <c r="A82" s="68">
        <v>40663</v>
      </c>
      <c r="B82" s="8">
        <v>2086</v>
      </c>
      <c r="C82" s="41">
        <v>2.0500000000000001E-2</v>
      </c>
      <c r="D82" s="8">
        <v>108.59</v>
      </c>
      <c r="E82" s="42">
        <v>101.98</v>
      </c>
      <c r="F82" s="8"/>
      <c r="G82" s="85">
        <v>5.5300000000000002E-2</v>
      </c>
      <c r="H82" s="86"/>
      <c r="I82" s="95">
        <v>5.8000000000000003E-2</v>
      </c>
      <c r="J82" s="95">
        <v>6.1699999999999998E-2</v>
      </c>
      <c r="K82" s="95"/>
      <c r="L82" s="95">
        <v>5.2699999999999997E-2</v>
      </c>
      <c r="M82" s="95"/>
      <c r="N82" s="1"/>
    </row>
    <row r="83" spans="1:14" x14ac:dyDescent="0.15">
      <c r="A83" s="67">
        <v>40694</v>
      </c>
      <c r="B83" s="4">
        <v>2107</v>
      </c>
      <c r="C83" s="7">
        <v>2.1299999999999999E-2</v>
      </c>
      <c r="D83" s="4">
        <v>108.59</v>
      </c>
      <c r="E83" s="10">
        <v>101.98</v>
      </c>
      <c r="F83" s="4"/>
      <c r="G83" s="84">
        <v>5.5599999999999997E-2</v>
      </c>
      <c r="H83" s="86"/>
      <c r="I83" s="86">
        <v>5.74E-2</v>
      </c>
      <c r="J83" s="86">
        <v>6.0999999999999999E-2</v>
      </c>
      <c r="K83" s="86"/>
      <c r="L83" s="86">
        <v>5.21E-2</v>
      </c>
      <c r="M83" s="86"/>
    </row>
    <row r="84" spans="1:14" x14ac:dyDescent="0.15">
      <c r="A84" s="67">
        <v>40724</v>
      </c>
      <c r="B84" s="4">
        <v>2063</v>
      </c>
      <c r="C84" s="7">
        <v>2.3599999999999999E-2</v>
      </c>
      <c r="D84" s="4">
        <v>108.34</v>
      </c>
      <c r="E84" s="10">
        <v>101.58</v>
      </c>
      <c r="F84" s="4"/>
      <c r="G84" s="84">
        <v>5.6500000000000002E-2</v>
      </c>
      <c r="H84" s="86"/>
      <c r="I84" s="86">
        <v>5.8099999999999999E-2</v>
      </c>
      <c r="J84" s="86">
        <v>6.1900000000000004E-2</v>
      </c>
      <c r="K84" s="86"/>
      <c r="L84" s="86">
        <v>5.2299999999999999E-2</v>
      </c>
      <c r="M84" s="86"/>
      <c r="N84" t="s">
        <v>14</v>
      </c>
    </row>
    <row r="85" spans="1:14" x14ac:dyDescent="0.15">
      <c r="A85" s="67">
        <v>40755</v>
      </c>
      <c r="B85" s="4">
        <v>2104</v>
      </c>
      <c r="C85" s="7">
        <v>2.18E-2</v>
      </c>
      <c r="D85" s="4">
        <v>108.34</v>
      </c>
      <c r="E85" s="10">
        <v>101.58</v>
      </c>
      <c r="F85" s="4"/>
      <c r="G85" s="84">
        <v>5.5800000000000002E-2</v>
      </c>
      <c r="H85" s="86"/>
      <c r="I85" s="86">
        <v>5.8999999999999997E-2</v>
      </c>
      <c r="J85" s="86">
        <v>6.2700000000000006E-2</v>
      </c>
      <c r="K85" s="86"/>
      <c r="L85" s="86">
        <v>5.1399999999999994E-2</v>
      </c>
      <c r="M85" s="86"/>
      <c r="N85" t="s">
        <v>15</v>
      </c>
    </row>
    <row r="86" spans="1:14" x14ac:dyDescent="0.15">
      <c r="A86" s="67">
        <v>40786</v>
      </c>
      <c r="B86" s="4">
        <v>1972</v>
      </c>
      <c r="C86" s="7">
        <v>2.2200000000000001E-2</v>
      </c>
      <c r="D86" s="4">
        <v>108.34</v>
      </c>
      <c r="E86" s="10">
        <v>101.58</v>
      </c>
      <c r="F86" s="4"/>
      <c r="G86" s="84">
        <v>6.3200000000000006E-2</v>
      </c>
      <c r="H86" s="86"/>
      <c r="I86" s="86">
        <v>6.2800000000000009E-2</v>
      </c>
      <c r="J86" s="86">
        <v>6.6900000000000001E-2</v>
      </c>
      <c r="K86" s="86"/>
      <c r="L86" s="86">
        <v>5.6500000000000002E-2</v>
      </c>
      <c r="M86" s="86"/>
    </row>
    <row r="87" spans="1:14" ht="14" x14ac:dyDescent="0.2">
      <c r="A87" s="68">
        <v>40816</v>
      </c>
      <c r="B87" s="8">
        <v>1920</v>
      </c>
      <c r="C87" s="41">
        <v>2.06E-2</v>
      </c>
      <c r="D87" s="8">
        <v>100.83</v>
      </c>
      <c r="E87" s="42">
        <v>104.2</v>
      </c>
      <c r="F87" s="8">
        <v>73.27</v>
      </c>
      <c r="G87" s="85">
        <v>6.25E-2</v>
      </c>
      <c r="H87" s="86"/>
      <c r="I87" s="95">
        <v>6.6299999999999998E-2</v>
      </c>
      <c r="J87" s="95">
        <v>6.4199999999999993E-2</v>
      </c>
      <c r="K87" s="95">
        <v>4.6899999999999997E-2</v>
      </c>
      <c r="L87" s="95">
        <v>5.96E-2</v>
      </c>
      <c r="M87" s="95"/>
      <c r="N87" s="1" t="s">
        <v>16</v>
      </c>
    </row>
    <row r="88" spans="1:14" x14ac:dyDescent="0.15">
      <c r="A88" s="67">
        <v>40847</v>
      </c>
      <c r="B88" s="4">
        <v>2079</v>
      </c>
      <c r="C88" s="7">
        <v>2.1499999999999998E-2</v>
      </c>
      <c r="D88" s="4">
        <v>100.83</v>
      </c>
      <c r="E88" s="10">
        <v>104.2</v>
      </c>
      <c r="F88" s="4">
        <v>74.239999999999995</v>
      </c>
      <c r="G88" s="84">
        <v>6.2899999999999998E-2</v>
      </c>
      <c r="H88" s="86"/>
      <c r="I88" s="86">
        <v>6.1199999999999997E-2</v>
      </c>
      <c r="J88" s="86">
        <v>5.9200000000000003E-2</v>
      </c>
      <c r="K88" s="86">
        <v>4.3799999999999999E-2</v>
      </c>
      <c r="L88" s="86">
        <v>5.5E-2</v>
      </c>
      <c r="M88" s="86"/>
    </row>
    <row r="89" spans="1:14" x14ac:dyDescent="0.15">
      <c r="A89" s="67">
        <v>40877</v>
      </c>
      <c r="B89" s="4">
        <v>2080</v>
      </c>
      <c r="C89" s="7">
        <v>2.2099999999999998E-2</v>
      </c>
      <c r="D89" s="4">
        <v>100.83</v>
      </c>
      <c r="E89" s="10">
        <v>104.2</v>
      </c>
      <c r="F89" s="4">
        <v>74.239999999999995</v>
      </c>
      <c r="G89" s="84">
        <v>6.3200000000000006E-2</v>
      </c>
      <c r="H89" s="86"/>
      <c r="I89" s="86">
        <v>6.1100000000000002E-2</v>
      </c>
      <c r="J89" s="86">
        <v>5.9200000000000003E-2</v>
      </c>
      <c r="K89" s="86">
        <v>4.3799999999999999E-2</v>
      </c>
      <c r="L89" s="86">
        <v>5.4300000000000001E-2</v>
      </c>
      <c r="M89" s="86"/>
    </row>
    <row r="90" spans="1:14" ht="14" x14ac:dyDescent="0.2">
      <c r="A90" s="68">
        <v>40908</v>
      </c>
      <c r="B90" s="8">
        <v>2044</v>
      </c>
      <c r="C90" s="41">
        <v>2.2700000000000001E-2</v>
      </c>
      <c r="D90" s="8">
        <v>107.33</v>
      </c>
      <c r="E90" s="42">
        <v>106.1</v>
      </c>
      <c r="F90" s="8">
        <v>74.239999999999995</v>
      </c>
      <c r="G90" s="85">
        <v>5.5500000000000001E-2</v>
      </c>
      <c r="H90" s="86">
        <v>5.16E-2</v>
      </c>
      <c r="I90" s="95">
        <v>6.1199999999999997E-2</v>
      </c>
      <c r="J90" s="95">
        <v>6.1899999999999997E-2</v>
      </c>
      <c r="K90" s="95">
        <v>4.2999999999999997E-2</v>
      </c>
      <c r="L90" s="95">
        <v>5.4600000000000003E-2</v>
      </c>
      <c r="M90" s="95"/>
      <c r="N90" s="1" t="s">
        <v>20</v>
      </c>
    </row>
    <row r="91" spans="1:14" x14ac:dyDescent="0.15">
      <c r="A91" s="67">
        <v>40939</v>
      </c>
      <c r="B91" s="4">
        <v>1940</v>
      </c>
      <c r="C91" s="7">
        <v>1.9199999999999998E-2</v>
      </c>
      <c r="D91" s="4">
        <v>107.33</v>
      </c>
      <c r="E91" s="10">
        <v>106.1</v>
      </c>
      <c r="F91" s="4">
        <v>74.239999999999995</v>
      </c>
      <c r="G91" s="84">
        <v>5.6099999999999997E-2</v>
      </c>
      <c r="H91" s="86">
        <v>5.6099999999999997E-2</v>
      </c>
      <c r="I91" s="86">
        <v>6.4699999999999994E-2</v>
      </c>
      <c r="J91" s="86">
        <v>6.54E-2</v>
      </c>
      <c r="K91" s="86">
        <v>4.5499999999999999E-2</v>
      </c>
      <c r="L91" s="86">
        <v>5.9200000000000003E-2</v>
      </c>
      <c r="M91" s="86"/>
    </row>
    <row r="92" spans="1:14" x14ac:dyDescent="0.15">
      <c r="A92" s="67">
        <v>40968</v>
      </c>
      <c r="B92" s="4">
        <v>1932</v>
      </c>
      <c r="C92" s="7">
        <v>1.7399999999999999E-2</v>
      </c>
      <c r="D92" s="4">
        <v>107.33</v>
      </c>
      <c r="E92" s="10">
        <v>106.1</v>
      </c>
      <c r="F92" s="4">
        <v>74.239999999999995</v>
      </c>
      <c r="G92" s="84">
        <v>5.2900000000000003E-2</v>
      </c>
      <c r="H92" s="86">
        <v>5.7200000000000001E-2</v>
      </c>
      <c r="I92" s="86">
        <v>6.5100000000000005E-2</v>
      </c>
      <c r="J92" s="86">
        <v>6.5799999999999997E-2</v>
      </c>
      <c r="K92" s="86">
        <v>4.58E-2</v>
      </c>
      <c r="L92" s="86">
        <v>5.96E-2</v>
      </c>
      <c r="M92" s="86"/>
    </row>
    <row r="93" spans="1:14" ht="14" x14ac:dyDescent="0.2">
      <c r="A93" s="67">
        <v>40999</v>
      </c>
      <c r="B93" s="4">
        <v>2060</v>
      </c>
      <c r="C93" s="7">
        <v>1.77E-2</v>
      </c>
      <c r="D93" s="4">
        <v>108.35</v>
      </c>
      <c r="E93" s="10">
        <v>108.16</v>
      </c>
      <c r="F93" s="4">
        <v>74.239999999999995</v>
      </c>
      <c r="G93" s="84">
        <v>5.3200000000000004E-2</v>
      </c>
      <c r="H93" s="86">
        <v>5.1499999999999997E-2</v>
      </c>
      <c r="I93" s="86">
        <v>6.2400000000000004E-2</v>
      </c>
      <c r="J93" s="86">
        <v>6.2300000000000001E-2</v>
      </c>
      <c r="K93" s="86">
        <v>4.2999999999999997E-2</v>
      </c>
      <c r="L93" s="86">
        <v>5.62E-2</v>
      </c>
      <c r="M93" s="86"/>
      <c r="N93" s="1" t="s">
        <v>16</v>
      </c>
    </row>
    <row r="94" spans="1:14" x14ac:dyDescent="0.15">
      <c r="A94" s="67">
        <v>41029</v>
      </c>
      <c r="B94" s="4">
        <v>2065</v>
      </c>
      <c r="C94" s="7">
        <v>1.83E-2</v>
      </c>
      <c r="D94" s="4">
        <v>108.35</v>
      </c>
      <c r="E94" s="10">
        <v>108.99</v>
      </c>
      <c r="F94" s="4">
        <v>82.17</v>
      </c>
      <c r="G94" s="84">
        <v>5.33E-2</v>
      </c>
      <c r="H94" s="86">
        <v>5.11E-2</v>
      </c>
      <c r="I94" s="86">
        <v>6.2199999999999998E-2</v>
      </c>
      <c r="J94" s="86">
        <v>6.25E-2</v>
      </c>
      <c r="K94" s="86">
        <v>4.7300000000000002E-2</v>
      </c>
      <c r="L94" s="86">
        <v>5.6899999999999999E-2</v>
      </c>
      <c r="M94" s="86"/>
      <c r="N94" t="s">
        <v>22</v>
      </c>
    </row>
    <row r="95" spans="1:14" x14ac:dyDescent="0.15">
      <c r="A95" s="67">
        <v>41060</v>
      </c>
      <c r="B95" s="4">
        <v>2097</v>
      </c>
      <c r="C95" s="7">
        <v>1.83E-2</v>
      </c>
      <c r="D95" s="4">
        <v>108.35</v>
      </c>
      <c r="E95" s="10">
        <v>108.88</v>
      </c>
      <c r="F95" s="4">
        <v>82.17</v>
      </c>
      <c r="G95" s="84">
        <v>5.33E-2</v>
      </c>
      <c r="H95" s="86">
        <v>5.0299999999999997E-2</v>
      </c>
      <c r="I95" s="86">
        <v>6.1200000000000004E-2</v>
      </c>
      <c r="J95" s="86">
        <v>6.1600000000000002E-2</v>
      </c>
      <c r="K95" s="86">
        <v>4.6600000000000003E-2</v>
      </c>
      <c r="L95" s="86">
        <v>5.5399999999999998E-2</v>
      </c>
      <c r="M95" s="86"/>
    </row>
    <row r="96" spans="1:14" x14ac:dyDescent="0.15">
      <c r="A96" s="67">
        <v>41090</v>
      </c>
      <c r="B96" s="4">
        <v>2099</v>
      </c>
      <c r="C96" s="7">
        <v>1.47E-2</v>
      </c>
      <c r="D96" s="4">
        <v>111.06</v>
      </c>
      <c r="E96" s="10">
        <v>110.61</v>
      </c>
      <c r="F96" s="4">
        <v>82.17</v>
      </c>
      <c r="G96" s="84">
        <v>5.1499999999999997E-2</v>
      </c>
      <c r="H96" s="86">
        <v>5.0799999999999998E-2</v>
      </c>
      <c r="I96" s="86">
        <v>6.2699999999999992E-2</v>
      </c>
      <c r="J96" s="86">
        <v>6.3E-2</v>
      </c>
      <c r="K96" s="86">
        <v>4.6799999999999994E-2</v>
      </c>
      <c r="L96" s="86">
        <v>5.6800000000000003E-2</v>
      </c>
      <c r="M96" s="86"/>
      <c r="N96" t="s">
        <v>16</v>
      </c>
    </row>
    <row r="97" spans="1:14" x14ac:dyDescent="0.15">
      <c r="A97" s="67">
        <v>41121</v>
      </c>
      <c r="B97" s="4">
        <v>2174</v>
      </c>
      <c r="C97" s="7">
        <v>1.4500000000000001E-2</v>
      </c>
      <c r="D97" s="4">
        <v>111.06</v>
      </c>
      <c r="E97" s="10">
        <v>110.61</v>
      </c>
      <c r="F97" s="4">
        <v>82.17</v>
      </c>
      <c r="G97" s="84">
        <v>5.1400000000000001E-2</v>
      </c>
      <c r="H97" s="86">
        <v>4.9200000000000001E-2</v>
      </c>
      <c r="I97" s="86">
        <v>6.0600000000000001E-2</v>
      </c>
      <c r="J97" s="86">
        <v>6.08E-2</v>
      </c>
      <c r="K97" s="86">
        <v>4.5199999999999997E-2</v>
      </c>
      <c r="L97" s="86">
        <v>5.4899999999999997E-2</v>
      </c>
      <c r="M97" s="86"/>
    </row>
    <row r="98" spans="1:14" x14ac:dyDescent="0.15">
      <c r="A98" s="67">
        <v>41152</v>
      </c>
      <c r="B98" s="4">
        <v>2171</v>
      </c>
      <c r="C98" s="7">
        <v>1.5900000000000001E-2</v>
      </c>
      <c r="D98" s="4">
        <v>111.06</v>
      </c>
      <c r="E98" s="10">
        <v>110.61</v>
      </c>
      <c r="F98" s="4">
        <v>82.17</v>
      </c>
      <c r="G98" s="84">
        <v>5.21E-2</v>
      </c>
      <c r="H98" s="86">
        <v>4.8599999999999997E-2</v>
      </c>
      <c r="I98" s="86">
        <v>6.0599999999999994E-2</v>
      </c>
      <c r="J98" s="86">
        <v>6.08E-2</v>
      </c>
      <c r="K98" s="86">
        <v>4.5199999999999997E-2</v>
      </c>
      <c r="L98" s="86">
        <v>5.5599999999999997E-2</v>
      </c>
      <c r="M98" s="86"/>
    </row>
    <row r="99" spans="1:14" x14ac:dyDescent="0.15">
      <c r="A99" s="67">
        <v>41182</v>
      </c>
      <c r="B99" s="4">
        <v>2168</v>
      </c>
      <c r="C99" s="7">
        <v>1.6E-2</v>
      </c>
      <c r="D99" s="4">
        <v>112.42</v>
      </c>
      <c r="E99" s="10">
        <v>114.73</v>
      </c>
      <c r="F99" s="4">
        <v>82.17</v>
      </c>
      <c r="G99" s="84">
        <v>5.21E-2</v>
      </c>
      <c r="H99" s="86">
        <v>4.9099999999999998E-2</v>
      </c>
      <c r="I99" s="86">
        <v>6.1600000000000002E-2</v>
      </c>
      <c r="J99" s="86">
        <v>6.2899999999999998E-2</v>
      </c>
      <c r="K99" s="86">
        <v>4.5199999999999997E-2</v>
      </c>
      <c r="L99" s="86">
        <v>5.6399999999999999E-2</v>
      </c>
      <c r="M99" s="86"/>
      <c r="N99" t="s">
        <v>16</v>
      </c>
    </row>
    <row r="100" spans="1:14" x14ac:dyDescent="0.15">
      <c r="A100" s="67">
        <v>41213</v>
      </c>
      <c r="B100" s="4">
        <v>2126</v>
      </c>
      <c r="C100" s="7">
        <v>1.84E-2</v>
      </c>
      <c r="D100" s="4">
        <v>112.42</v>
      </c>
      <c r="E100" s="10">
        <v>114.73</v>
      </c>
      <c r="F100" s="4">
        <v>82.17</v>
      </c>
      <c r="G100" s="84">
        <v>5.3199999999999997E-2</v>
      </c>
      <c r="H100" s="86">
        <v>4.8899999999999999E-2</v>
      </c>
      <c r="I100" s="86">
        <v>6.2600000000000003E-2</v>
      </c>
      <c r="J100" s="86">
        <v>6.3899999999999998E-2</v>
      </c>
      <c r="K100" s="86">
        <v>4.5999999999999999E-2</v>
      </c>
      <c r="L100" s="86">
        <v>5.79E-2</v>
      </c>
      <c r="M100" s="86"/>
    </row>
    <row r="101" spans="1:14" x14ac:dyDescent="0.15">
      <c r="A101" s="67">
        <v>41243</v>
      </c>
      <c r="B101" s="4">
        <v>2199</v>
      </c>
      <c r="C101" s="7">
        <v>2.3900000000000001E-2</v>
      </c>
      <c r="D101" s="4">
        <v>112.42</v>
      </c>
      <c r="E101" s="10">
        <v>114.73</v>
      </c>
      <c r="F101" s="4">
        <v>82.17</v>
      </c>
      <c r="G101" s="84">
        <v>5.62E-2</v>
      </c>
      <c r="H101" s="86">
        <v>4.4999999999999998E-2</v>
      </c>
      <c r="I101" s="86">
        <v>6.0199999999999997E-2</v>
      </c>
      <c r="J101" s="86">
        <v>6.1400000000000003E-2</v>
      </c>
      <c r="K101" s="86">
        <v>4.4200000000000003E-2</v>
      </c>
      <c r="L101" s="86">
        <v>5.5199999999999999E-2</v>
      </c>
      <c r="M101" s="86"/>
    </row>
    <row r="102" spans="1:14" x14ac:dyDescent="0.15">
      <c r="A102" s="67">
        <v>41274</v>
      </c>
      <c r="B102" s="4">
        <v>2239</v>
      </c>
      <c r="C102" s="7">
        <v>2.4500000000000001E-2</v>
      </c>
      <c r="D102" s="4">
        <v>117.78</v>
      </c>
      <c r="E102" s="10">
        <v>108.67</v>
      </c>
      <c r="F102" s="4">
        <v>85.67</v>
      </c>
      <c r="G102" s="86">
        <v>5.5399999999999998E-2</v>
      </c>
      <c r="H102" s="86">
        <v>4.4999999999999998E-2</v>
      </c>
      <c r="I102" s="86">
        <v>5.6899999999999999E-2</v>
      </c>
      <c r="J102" s="86">
        <v>6.1600000000000002E-2</v>
      </c>
      <c r="K102" s="86">
        <v>4.4999999999999998E-2</v>
      </c>
      <c r="L102" s="86">
        <v>5.0999999999999997E-2</v>
      </c>
      <c r="M102" s="86"/>
      <c r="N102" t="s">
        <v>23</v>
      </c>
    </row>
    <row r="103" spans="1:14" x14ac:dyDescent="0.15">
      <c r="A103" s="67">
        <v>41305</v>
      </c>
      <c r="B103" s="4">
        <v>2279</v>
      </c>
      <c r="C103" s="7">
        <v>2.47E-2</v>
      </c>
      <c r="D103" s="4">
        <v>117.78</v>
      </c>
      <c r="E103" s="10">
        <v>108.67</v>
      </c>
      <c r="F103" s="4">
        <v>85.67</v>
      </c>
      <c r="G103" s="86">
        <v>5.5500000000000001E-2</v>
      </c>
      <c r="H103" s="86">
        <v>4.41E-2</v>
      </c>
      <c r="I103" s="86">
        <v>5.5899999999999998E-2</v>
      </c>
      <c r="J103" s="86">
        <v>6.0499999999999998E-2</v>
      </c>
      <c r="K103" s="86">
        <v>4.4200000000000003E-2</v>
      </c>
      <c r="L103" s="86">
        <v>5.0999999999999997E-2</v>
      </c>
      <c r="M103" s="86"/>
    </row>
    <row r="104" spans="1:14" x14ac:dyDescent="0.15">
      <c r="A104" s="67">
        <v>41333</v>
      </c>
      <c r="B104" s="4">
        <v>2364</v>
      </c>
      <c r="C104" s="7">
        <v>2.4E-2</v>
      </c>
      <c r="D104" s="4">
        <v>117.78</v>
      </c>
      <c r="E104" s="10">
        <v>108.67</v>
      </c>
      <c r="F104" s="4">
        <v>85.67</v>
      </c>
      <c r="G104" s="86">
        <v>5.5100000000000003E-2</v>
      </c>
      <c r="H104" s="86">
        <v>4.2900000000000001E-2</v>
      </c>
      <c r="I104" s="86">
        <v>5.3900000000000003E-2</v>
      </c>
      <c r="J104" s="86">
        <v>5.8400000000000001E-2</v>
      </c>
      <c r="K104" s="86">
        <v>4.2599999999999999E-2</v>
      </c>
      <c r="L104" s="86">
        <v>4.9299999999999997E-2</v>
      </c>
      <c r="M104" s="86"/>
    </row>
    <row r="105" spans="1:14" x14ac:dyDescent="0.15">
      <c r="A105" s="67">
        <v>41364</v>
      </c>
      <c r="B105" s="4">
        <v>2363</v>
      </c>
      <c r="C105" s="7">
        <v>2.3900000000000001E-2</v>
      </c>
      <c r="D105" s="4">
        <v>124.27</v>
      </c>
      <c r="E105" s="10">
        <v>108.43</v>
      </c>
      <c r="F105" s="4">
        <v>86.97</v>
      </c>
      <c r="G105" s="86">
        <v>5.5100000000000003E-2</v>
      </c>
      <c r="H105" s="86">
        <v>4.5100000000000001E-2</v>
      </c>
      <c r="I105" s="86">
        <v>5.3800000000000001E-2</v>
      </c>
      <c r="J105" s="86">
        <v>6.1600000000000002E-2</v>
      </c>
      <c r="K105" s="86">
        <v>4.3299999999999998E-2</v>
      </c>
      <c r="L105" s="86">
        <v>4.9000000000000002E-2</v>
      </c>
      <c r="M105" s="86"/>
      <c r="N105" t="s">
        <v>23</v>
      </c>
    </row>
    <row r="106" spans="1:14" x14ac:dyDescent="0.15">
      <c r="A106" s="67">
        <v>41394</v>
      </c>
      <c r="B106" s="4">
        <v>2384</v>
      </c>
      <c r="C106" s="7">
        <v>2.3E-2</v>
      </c>
      <c r="D106" s="4">
        <v>124.27</v>
      </c>
      <c r="E106" s="10">
        <v>108.43</v>
      </c>
      <c r="F106" s="4">
        <v>86.97</v>
      </c>
      <c r="G106" s="86">
        <v>5.4600000000000003E-2</v>
      </c>
      <c r="H106" s="86">
        <v>4.5100000000000001E-2</v>
      </c>
      <c r="I106" s="86">
        <v>5.3400000000000003E-2</v>
      </c>
      <c r="J106" s="86">
        <v>6.1100000000000002E-2</v>
      </c>
      <c r="K106" s="86">
        <v>4.2999999999999997E-2</v>
      </c>
      <c r="L106" s="86">
        <v>4.87E-2</v>
      </c>
      <c r="M106" s="86"/>
    </row>
    <row r="107" spans="1:14" ht="14" x14ac:dyDescent="0.2">
      <c r="A107" s="69">
        <v>41425</v>
      </c>
      <c r="B107" s="11">
        <v>2412</v>
      </c>
      <c r="C107" s="43">
        <v>2.2100000000000002E-2</v>
      </c>
      <c r="D107" s="11">
        <v>124.27</v>
      </c>
      <c r="E107" s="12">
        <v>108.43</v>
      </c>
      <c r="F107" s="11">
        <v>86.97</v>
      </c>
      <c r="G107" s="87">
        <v>5.4199999999999998E-2</v>
      </c>
      <c r="H107" s="87">
        <v>4.4900000000000002E-2</v>
      </c>
      <c r="I107" s="87">
        <v>5.2900000000000003E-2</v>
      </c>
      <c r="J107" s="87">
        <v>6.0499999999999998E-2</v>
      </c>
      <c r="K107" s="87">
        <v>4.2500000000000003E-2</v>
      </c>
      <c r="L107" s="87">
        <v>4.8399999999999999E-2</v>
      </c>
      <c r="M107" s="87"/>
    </row>
    <row r="108" spans="1:14" x14ac:dyDescent="0.15">
      <c r="A108" s="67">
        <v>41455</v>
      </c>
      <c r="B108" s="4">
        <v>2423</v>
      </c>
      <c r="C108" s="7">
        <v>2.3E-2</v>
      </c>
      <c r="D108" s="4">
        <v>127.46</v>
      </c>
      <c r="E108" s="10">
        <v>105.68</v>
      </c>
      <c r="F108" s="4">
        <v>86.97</v>
      </c>
      <c r="G108" s="86">
        <v>5.4600000000000003E-2</v>
      </c>
      <c r="H108" s="86">
        <v>4.6199999999999998E-2</v>
      </c>
      <c r="I108" s="86">
        <v>5.1299999999999998E-2</v>
      </c>
      <c r="J108" s="86">
        <v>6.1699999999999998E-2</v>
      </c>
      <c r="K108" s="86">
        <v>4.2299999999999997E-2</v>
      </c>
      <c r="L108" s="86">
        <v>4.6800000000000001E-2</v>
      </c>
      <c r="M108" s="86"/>
      <c r="N108" t="s">
        <v>23</v>
      </c>
    </row>
    <row r="109" spans="1:14" x14ac:dyDescent="0.15">
      <c r="A109" s="67">
        <v>41486</v>
      </c>
      <c r="B109" s="4">
        <v>2470</v>
      </c>
      <c r="C109" s="7">
        <v>2.3E-2</v>
      </c>
      <c r="D109" s="4">
        <v>127.46</v>
      </c>
      <c r="E109" s="10">
        <v>105.68</v>
      </c>
      <c r="F109" s="4">
        <v>86.97</v>
      </c>
      <c r="G109" s="86">
        <v>5.4600000000000003E-2</v>
      </c>
      <c r="H109" s="86">
        <v>4.5400000000000003E-2</v>
      </c>
      <c r="I109" s="86">
        <v>5.0299999999999997E-2</v>
      </c>
      <c r="J109" s="86">
        <v>6.0499999999999998E-2</v>
      </c>
      <c r="K109" s="86">
        <v>4.1500000000000002E-2</v>
      </c>
      <c r="L109" s="86">
        <v>4.6899999999999997E-2</v>
      </c>
      <c r="M109" s="86"/>
    </row>
    <row r="110" spans="1:14" x14ac:dyDescent="0.15">
      <c r="A110" s="67">
        <v>41517</v>
      </c>
      <c r="B110" s="4">
        <v>2418</v>
      </c>
      <c r="C110" s="7">
        <v>2.12E-2</v>
      </c>
      <c r="D110" s="4">
        <v>127.46</v>
      </c>
      <c r="E110" s="10">
        <v>105.68</v>
      </c>
      <c r="F110" s="4">
        <v>86.97</v>
      </c>
      <c r="G110" s="86">
        <v>5.3699999999999998E-2</v>
      </c>
      <c r="H110" s="86">
        <v>4.5999999999999999E-2</v>
      </c>
      <c r="I110" s="86">
        <v>5.04E-2</v>
      </c>
      <c r="J110" s="86">
        <v>6.0600000000000001E-2</v>
      </c>
      <c r="K110" s="86">
        <v>4.1599999999999998E-2</v>
      </c>
      <c r="L110" s="86">
        <v>4.6199999999999998E-2</v>
      </c>
      <c r="M110" s="86"/>
    </row>
    <row r="111" spans="1:14" x14ac:dyDescent="0.15">
      <c r="A111" s="67">
        <v>41547</v>
      </c>
      <c r="B111" s="4">
        <v>2519</v>
      </c>
      <c r="C111" s="7">
        <v>2.3300000000000001E-2</v>
      </c>
      <c r="D111" s="4">
        <v>132.51</v>
      </c>
      <c r="E111" s="10">
        <v>105.49</v>
      </c>
      <c r="F111" s="4">
        <v>86.97</v>
      </c>
      <c r="G111" s="86">
        <v>5.4800000000000001E-2</v>
      </c>
      <c r="H111" s="86">
        <v>4.6300000000000001E-2</v>
      </c>
      <c r="I111" s="86">
        <v>4.9200000000000001E-2</v>
      </c>
      <c r="J111" s="86">
        <v>6.1600000000000002E-2</v>
      </c>
      <c r="K111" s="86">
        <v>4.07E-2</v>
      </c>
      <c r="L111" s="86">
        <v>4.4999999999999998E-2</v>
      </c>
      <c r="M111" s="86"/>
      <c r="N111" t="s">
        <v>23</v>
      </c>
    </row>
    <row r="112" spans="1:14" x14ac:dyDescent="0.15">
      <c r="A112" s="67">
        <v>41578</v>
      </c>
      <c r="B112" s="4">
        <v>2575</v>
      </c>
      <c r="C112" s="7">
        <v>2.3699999999999999E-2</v>
      </c>
      <c r="D112" s="4">
        <v>132.51</v>
      </c>
      <c r="E112" s="10">
        <v>105.49</v>
      </c>
      <c r="F112" s="4">
        <v>86.97</v>
      </c>
      <c r="G112" s="86">
        <v>5.5E-2</v>
      </c>
      <c r="H112" s="86">
        <v>4.5199999999999997E-2</v>
      </c>
      <c r="I112" s="86">
        <v>4.8099999999999997E-2</v>
      </c>
      <c r="J112" s="86">
        <v>6.0299999999999999E-2</v>
      </c>
      <c r="K112" s="86">
        <v>3.9800000000000002E-2</v>
      </c>
      <c r="L112" s="86">
        <v>4.4299999999999999E-2</v>
      </c>
      <c r="M112" s="86"/>
    </row>
    <row r="113" spans="1:14" x14ac:dyDescent="0.15">
      <c r="A113" s="67">
        <v>41608</v>
      </c>
      <c r="B113" s="4">
        <v>2648</v>
      </c>
      <c r="C113" s="7">
        <v>2.4199999999999999E-2</v>
      </c>
      <c r="D113" s="4">
        <f>D112</f>
        <v>132.51</v>
      </c>
      <c r="E113" s="10">
        <f>E112</f>
        <v>105.49</v>
      </c>
      <c r="F113" s="4">
        <v>86.97</v>
      </c>
      <c r="G113" s="86">
        <v>5.5199999999999999E-2</v>
      </c>
      <c r="H113" s="86">
        <v>4.3799999999999999E-2</v>
      </c>
      <c r="I113" s="86">
        <v>4.6800000000000001E-2</v>
      </c>
      <c r="J113" s="86">
        <v>5.8599999999999999E-2</v>
      </c>
      <c r="K113" s="86">
        <v>3.8699999999999998E-2</v>
      </c>
      <c r="L113" s="86">
        <v>4.2599999999999999E-2</v>
      </c>
      <c r="M113" s="86"/>
    </row>
    <row r="114" spans="1:14" x14ac:dyDescent="0.15">
      <c r="A114" s="67">
        <v>41639</v>
      </c>
      <c r="B114" s="4">
        <v>2674</v>
      </c>
      <c r="C114" s="7">
        <v>2.41E-2</v>
      </c>
      <c r="D114" s="4">
        <v>134.09</v>
      </c>
      <c r="E114" s="10">
        <v>108.28</v>
      </c>
      <c r="F114" s="4">
        <v>84.7</v>
      </c>
      <c r="G114" s="86">
        <v>7.0499999999999993E-2</v>
      </c>
      <c r="H114" s="86">
        <v>4.7500000000000001E-2</v>
      </c>
      <c r="I114" s="86">
        <v>5.0799999999999998E-2</v>
      </c>
      <c r="J114" s="86">
        <v>6.2700000000000006E-2</v>
      </c>
      <c r="K114" s="86">
        <v>3.9899999999999998E-2</v>
      </c>
      <c r="L114" s="86">
        <v>4.6300000000000001E-2</v>
      </c>
      <c r="M114" s="86"/>
      <c r="N114" t="s">
        <v>29</v>
      </c>
    </row>
    <row r="115" spans="1:14" s="2" customFormat="1" x14ac:dyDescent="0.15">
      <c r="A115" s="67">
        <v>41670</v>
      </c>
      <c r="B115" s="4">
        <v>2824</v>
      </c>
      <c r="C115" s="7">
        <v>2.7400000000000001E-2</v>
      </c>
      <c r="D115" s="4">
        <v>134.09</v>
      </c>
      <c r="E115" s="10">
        <v>108.28</v>
      </c>
      <c r="F115" s="44">
        <v>84.7</v>
      </c>
      <c r="G115" s="86">
        <v>7.17E-2</v>
      </c>
      <c r="H115" s="86">
        <v>4.3700000000000003E-2</v>
      </c>
      <c r="I115" s="86">
        <v>4.7800000000000002E-2</v>
      </c>
      <c r="J115" s="86">
        <v>5.8999999999999997E-2</v>
      </c>
      <c r="K115" s="86">
        <v>3.7600000000000001E-2</v>
      </c>
      <c r="L115" s="86">
        <v>4.4400000000000002E-2</v>
      </c>
      <c r="M115" s="86"/>
    </row>
    <row r="116" spans="1:14" x14ac:dyDescent="0.15">
      <c r="A116" s="67">
        <v>41698</v>
      </c>
      <c r="B116" s="4">
        <v>2714</v>
      </c>
      <c r="C116" s="7">
        <v>2.87E-2</v>
      </c>
      <c r="D116" s="4">
        <v>134.09</v>
      </c>
      <c r="E116" s="10">
        <v>108.28</v>
      </c>
      <c r="F116" s="4">
        <v>84.88</v>
      </c>
      <c r="G116" s="86">
        <v>7.22E-2</v>
      </c>
      <c r="H116" s="86">
        <v>4.4900000000000002E-2</v>
      </c>
      <c r="I116" s="86">
        <v>4.9599999999999998E-2</v>
      </c>
      <c r="J116" s="86">
        <v>6.1199999999999997E-2</v>
      </c>
      <c r="K116" s="86">
        <v>3.9E-2</v>
      </c>
      <c r="L116" s="86">
        <v>4.5600000000000002E-2</v>
      </c>
      <c r="M116" s="86"/>
    </row>
    <row r="117" spans="1:14" x14ac:dyDescent="0.15">
      <c r="A117" s="67">
        <v>41729</v>
      </c>
      <c r="B117" s="4">
        <v>2641</v>
      </c>
      <c r="C117" s="7">
        <v>2.7400000000000001E-2</v>
      </c>
      <c r="D117" s="4">
        <v>132.62</v>
      </c>
      <c r="E117" s="10">
        <v>110.03</v>
      </c>
      <c r="F117" s="4">
        <v>88.8</v>
      </c>
      <c r="G117" s="86">
        <v>7.17E-2</v>
      </c>
      <c r="H117" s="86">
        <v>4.9500000000000002E-2</v>
      </c>
      <c r="I117" s="86">
        <v>5.1900000000000002E-2</v>
      </c>
      <c r="J117" s="86">
        <v>6.2300000000000001E-2</v>
      </c>
      <c r="K117" s="86">
        <v>4.2000000000000003E-2</v>
      </c>
      <c r="L117" s="86">
        <v>4.7500000000000001E-2</v>
      </c>
      <c r="M117" s="86"/>
      <c r="N117" t="s">
        <v>29</v>
      </c>
    </row>
    <row r="118" spans="1:14" x14ac:dyDescent="0.15">
      <c r="A118" s="67">
        <v>41759</v>
      </c>
      <c r="B118" s="4">
        <v>2648</v>
      </c>
      <c r="C118" s="7">
        <v>2.9499999999999998E-2</v>
      </c>
      <c r="D118" s="4">
        <v>132.62</v>
      </c>
      <c r="E118" s="10">
        <v>110.03</v>
      </c>
      <c r="F118" s="4">
        <v>88.8</v>
      </c>
      <c r="G118" s="86">
        <v>7.2400000000000006E-2</v>
      </c>
      <c r="H118" s="86">
        <v>4.8500000000000001E-2</v>
      </c>
      <c r="I118" s="86">
        <v>5.16E-2</v>
      </c>
      <c r="J118" s="86">
        <v>6.1899999999999997E-2</v>
      </c>
      <c r="K118" s="86">
        <v>4.1700000000000001E-2</v>
      </c>
      <c r="L118" s="86">
        <v>4.7800000000000002E-2</v>
      </c>
      <c r="M118" s="86"/>
    </row>
    <row r="119" spans="1:14" x14ac:dyDescent="0.15">
      <c r="A119" s="67">
        <v>41790</v>
      </c>
      <c r="B119" s="4">
        <v>2705</v>
      </c>
      <c r="C119" s="7">
        <v>2.87E-2</v>
      </c>
      <c r="D119" s="4">
        <v>132.62</v>
      </c>
      <c r="E119" s="10">
        <v>110.03</v>
      </c>
      <c r="F119" s="4">
        <v>88.8</v>
      </c>
      <c r="G119" s="84">
        <v>7.22E-2</v>
      </c>
      <c r="H119" s="86">
        <v>4.7800000000000002E-2</v>
      </c>
      <c r="I119" s="86">
        <v>5.0599999999999999E-2</v>
      </c>
      <c r="J119" s="86">
        <v>6.0699999999999997E-2</v>
      </c>
      <c r="K119" s="86">
        <v>4.0899999999999999E-2</v>
      </c>
      <c r="L119" s="86">
        <v>4.65E-2</v>
      </c>
      <c r="M119" s="86"/>
    </row>
    <row r="120" spans="1:14" x14ac:dyDescent="0.15">
      <c r="A120" s="70">
        <v>41820</v>
      </c>
      <c r="B120" s="4">
        <v>2718</v>
      </c>
      <c r="C120" s="7">
        <v>2.8500000000000001E-2</v>
      </c>
      <c r="D120" s="4">
        <v>136.51</v>
      </c>
      <c r="E120" s="10">
        <v>117.55</v>
      </c>
      <c r="F120" s="4">
        <v>88.8</v>
      </c>
      <c r="G120" s="86">
        <v>7.2099999999999997E-2</v>
      </c>
      <c r="H120" s="86">
        <v>4.99E-2</v>
      </c>
      <c r="I120" s="86">
        <v>5.3699999999999998E-2</v>
      </c>
      <c r="J120" s="86">
        <v>6.2199999999999998E-2</v>
      </c>
      <c r="K120" s="86">
        <v>4.0800000000000003E-2</v>
      </c>
      <c r="L120" s="86">
        <v>4.9700000000000001E-2</v>
      </c>
      <c r="M120" s="86"/>
      <c r="N120" t="s">
        <v>16</v>
      </c>
    </row>
    <row r="121" spans="1:14" ht="14" x14ac:dyDescent="0.2">
      <c r="A121" s="71">
        <v>41851</v>
      </c>
      <c r="B121" s="11">
        <v>2816</v>
      </c>
      <c r="C121" s="43">
        <v>2.9600000000000001E-2</v>
      </c>
      <c r="D121" s="11">
        <v>136.51</v>
      </c>
      <c r="E121" s="12">
        <v>117.55</v>
      </c>
      <c r="F121" s="11">
        <v>88.8</v>
      </c>
      <c r="G121" s="87">
        <v>7.2499999999999995E-2</v>
      </c>
      <c r="H121" s="87">
        <v>4.7800000000000002E-2</v>
      </c>
      <c r="I121" s="87">
        <v>5.1799999999999999E-2</v>
      </c>
      <c r="J121" s="87">
        <v>0.06</v>
      </c>
      <c r="K121" s="87">
        <v>3.9300000000000002E-2</v>
      </c>
      <c r="L121" s="87">
        <v>4.8500000000000001E-2</v>
      </c>
      <c r="M121" s="87"/>
    </row>
    <row r="122" spans="1:14" x14ac:dyDescent="0.15">
      <c r="A122" s="70">
        <v>41882</v>
      </c>
      <c r="B122" s="4">
        <v>2902</v>
      </c>
      <c r="C122" s="7">
        <v>2.86E-2</v>
      </c>
      <c r="D122" s="4">
        <v>136.51</v>
      </c>
      <c r="E122" s="10">
        <v>117.55</v>
      </c>
      <c r="F122" s="4">
        <v>88.8</v>
      </c>
      <c r="G122" s="86">
        <v>7.2099999999999997E-2</v>
      </c>
      <c r="H122" s="86">
        <v>4.6800000000000001E-2</v>
      </c>
      <c r="I122" s="86">
        <v>5.04E-2</v>
      </c>
      <c r="J122" s="86">
        <v>5.8400000000000001E-2</v>
      </c>
      <c r="K122" s="86">
        <v>3.8199999999999998E-2</v>
      </c>
      <c r="L122" s="86">
        <v>4.7199999999999999E-2</v>
      </c>
      <c r="M122" s="86"/>
    </row>
    <row r="123" spans="1:14" x14ac:dyDescent="0.15">
      <c r="A123" s="70">
        <v>41912</v>
      </c>
      <c r="B123" s="4">
        <v>2914</v>
      </c>
      <c r="C123" s="7">
        <v>3.0700000000000002E-2</v>
      </c>
      <c r="D123" s="4">
        <v>146.33000000000001</v>
      </c>
      <c r="E123" s="10">
        <v>126.7</v>
      </c>
      <c r="F123" s="4">
        <v>88.8</v>
      </c>
      <c r="G123" s="86">
        <v>7.2800000000000004E-2</v>
      </c>
      <c r="H123" s="86">
        <v>4.99E-2</v>
      </c>
      <c r="I123" s="86">
        <v>5.3800000000000001E-2</v>
      </c>
      <c r="J123" s="86">
        <v>6.2E-2</v>
      </c>
      <c r="K123" s="86">
        <v>3.7900000000000003E-2</v>
      </c>
      <c r="L123" s="86">
        <v>5.0200000000000002E-2</v>
      </c>
      <c r="M123" s="86"/>
      <c r="N123" t="s">
        <v>16</v>
      </c>
    </row>
    <row r="124" spans="1:14" x14ac:dyDescent="0.15">
      <c r="A124" s="70">
        <v>41943</v>
      </c>
      <c r="B124" s="4">
        <v>2712</v>
      </c>
      <c r="C124" s="7">
        <v>3.1600000000000003E-2</v>
      </c>
      <c r="D124" s="4">
        <v>146.33000000000001</v>
      </c>
      <c r="E124" s="10">
        <v>126.7</v>
      </c>
      <c r="F124" s="4">
        <v>88.8</v>
      </c>
      <c r="G124" s="86">
        <v>7.3200000000000001E-2</v>
      </c>
      <c r="H124" s="86">
        <v>5.3199999999999997E-2</v>
      </c>
      <c r="I124" s="86">
        <v>5.7599999999999998E-2</v>
      </c>
      <c r="J124" s="86">
        <v>6.6400000000000001E-2</v>
      </c>
      <c r="K124" s="86">
        <v>4.0599999999999997E-2</v>
      </c>
      <c r="L124" s="86">
        <v>5.3800000000000001E-2</v>
      </c>
      <c r="M124" s="86"/>
    </row>
    <row r="125" spans="1:14" s="2" customFormat="1" x14ac:dyDescent="0.15">
      <c r="A125" s="70">
        <v>41973</v>
      </c>
      <c r="B125" s="4">
        <v>2760</v>
      </c>
      <c r="C125" s="7">
        <v>2.9899999999999999E-2</v>
      </c>
      <c r="D125" s="4">
        <v>146.33000000000001</v>
      </c>
      <c r="E125" s="10">
        <v>126.7</v>
      </c>
      <c r="F125" s="4">
        <v>88.8</v>
      </c>
      <c r="G125" s="86">
        <v>7.2599999999999998E-2</v>
      </c>
      <c r="H125" s="86">
        <v>5.2900000000000003E-2</v>
      </c>
      <c r="I125" s="86">
        <v>5.6800000000000003E-2</v>
      </c>
      <c r="J125" s="86">
        <v>6.5500000000000003E-2</v>
      </c>
      <c r="K125" s="86">
        <v>0.04</v>
      </c>
      <c r="L125" s="86">
        <v>5.3199999999999997E-2</v>
      </c>
      <c r="M125" s="86"/>
    </row>
    <row r="126" spans="1:14" x14ac:dyDescent="0.15">
      <c r="A126" s="70">
        <v>42004</v>
      </c>
      <c r="B126" s="4">
        <v>2507</v>
      </c>
      <c r="C126" s="7">
        <v>2.6800000000000001E-2</v>
      </c>
      <c r="D126" s="4">
        <v>120.81</v>
      </c>
      <c r="E126" s="10">
        <v>136.65</v>
      </c>
      <c r="F126" s="4">
        <v>93.7</v>
      </c>
      <c r="G126" s="86">
        <v>4.1200000000000001E-2</v>
      </c>
      <c r="H126" s="86">
        <v>5.5500000000000001E-2</v>
      </c>
      <c r="I126" s="86">
        <v>5.96E-2</v>
      </c>
      <c r="J126" s="86">
        <v>5.2699999999999997E-2</v>
      </c>
      <c r="K126" s="86">
        <v>4.0899999999999999E-2</v>
      </c>
      <c r="L126" s="86">
        <v>5.6000000000000001E-2</v>
      </c>
      <c r="M126" s="86"/>
      <c r="N126" t="s">
        <v>29</v>
      </c>
    </row>
    <row r="127" spans="1:14" x14ac:dyDescent="0.15">
      <c r="A127" s="70">
        <v>42035</v>
      </c>
      <c r="B127" s="4">
        <v>2704</v>
      </c>
      <c r="C127" s="7">
        <v>2.63E-2</v>
      </c>
      <c r="D127" s="4">
        <v>120.81</v>
      </c>
      <c r="E127" s="10">
        <v>136.65</v>
      </c>
      <c r="F127" s="4">
        <v>93.7</v>
      </c>
      <c r="G127" s="86">
        <v>4.1099999999999998E-2</v>
      </c>
      <c r="H127" s="86">
        <v>5.16E-2</v>
      </c>
      <c r="I127" s="86">
        <v>5.5300000000000002E-2</v>
      </c>
      <c r="J127" s="86">
        <v>4.8899999999999999E-2</v>
      </c>
      <c r="K127" s="86">
        <v>3.7999999999999999E-2</v>
      </c>
      <c r="L127" s="86">
        <v>5.2499999999999998E-2</v>
      </c>
      <c r="M127" s="86"/>
    </row>
    <row r="128" spans="1:14" x14ac:dyDescent="0.15">
      <c r="A128" s="70">
        <v>42063</v>
      </c>
      <c r="B128" s="4">
        <v>2785</v>
      </c>
      <c r="C128" s="7">
        <v>2.7199999999999998E-2</v>
      </c>
      <c r="D128" s="4">
        <v>120.81</v>
      </c>
      <c r="E128" s="10">
        <v>136.65</v>
      </c>
      <c r="F128" s="4">
        <v>93.7</v>
      </c>
      <c r="G128" s="86">
        <v>4.1399999999999999E-2</v>
      </c>
      <c r="H128" s="86">
        <v>4.9799999999999997E-2</v>
      </c>
      <c r="I128" s="86">
        <v>5.3600000000000002E-2</v>
      </c>
      <c r="J128" s="86">
        <v>4.7399999999999998E-2</v>
      </c>
      <c r="K128" s="86">
        <v>3.6799999999999999E-2</v>
      </c>
      <c r="L128" s="86">
        <v>5.0500000000000003E-2</v>
      </c>
      <c r="M128" s="86"/>
    </row>
    <row r="129" spans="1:14" x14ac:dyDescent="0.15">
      <c r="A129" s="70">
        <v>42094</v>
      </c>
      <c r="B129" s="4">
        <v>2834</v>
      </c>
      <c r="C129" s="7">
        <v>2.4E-2</v>
      </c>
      <c r="D129" s="4">
        <v>137.80000000000001</v>
      </c>
      <c r="E129" s="10">
        <v>147.93</v>
      </c>
      <c r="F129" s="4">
        <v>97.45</v>
      </c>
      <c r="G129" s="86">
        <v>4.07E-2</v>
      </c>
      <c r="H129" s="86">
        <v>5.0799999999999998E-2</v>
      </c>
      <c r="I129" s="86">
        <v>5.7500000000000002E-2</v>
      </c>
      <c r="J129" s="86">
        <v>5.3600000000000002E-2</v>
      </c>
      <c r="K129" s="86">
        <v>3.7999999999999999E-2</v>
      </c>
      <c r="L129" s="86">
        <v>5.4100000000000002E-2</v>
      </c>
      <c r="M129" s="86"/>
      <c r="N129" t="s">
        <v>29</v>
      </c>
    </row>
    <row r="130" spans="1:14" x14ac:dyDescent="0.15">
      <c r="A130" s="70">
        <v>42124</v>
      </c>
      <c r="B130" s="4">
        <v>2945</v>
      </c>
      <c r="C130" s="7">
        <v>2.5100000000000001E-2</v>
      </c>
      <c r="D130" s="4">
        <v>138.09</v>
      </c>
      <c r="E130" s="10">
        <v>150.5</v>
      </c>
      <c r="F130" s="4">
        <v>97.45</v>
      </c>
      <c r="G130" s="86">
        <v>4.1099999999999998E-2</v>
      </c>
      <c r="H130" s="86">
        <v>4.99E-2</v>
      </c>
      <c r="I130" s="86">
        <v>5.62E-2</v>
      </c>
      <c r="J130" s="86">
        <v>5.16E-2</v>
      </c>
      <c r="K130" s="86">
        <v>3.6600000000000001E-2</v>
      </c>
      <c r="L130" s="86">
        <v>5.2900000000000003E-2</v>
      </c>
      <c r="M130" s="86"/>
    </row>
    <row r="131" spans="1:14" ht="14" x14ac:dyDescent="0.2">
      <c r="A131" s="71">
        <v>42155</v>
      </c>
      <c r="B131" s="11">
        <v>2752</v>
      </c>
      <c r="C131" s="43">
        <v>2.1399999999999999E-2</v>
      </c>
      <c r="D131" s="11">
        <v>138.09</v>
      </c>
      <c r="E131" s="12">
        <v>150.5</v>
      </c>
      <c r="F131" s="11">
        <v>97.45</v>
      </c>
      <c r="G131" s="87">
        <v>3.6200000000000003E-2</v>
      </c>
      <c r="H131" s="87">
        <v>5.3800000000000001E-2</v>
      </c>
      <c r="I131" s="87">
        <v>5.9299999999999999E-2</v>
      </c>
      <c r="J131" s="87">
        <v>5.4399999999999997E-2</v>
      </c>
      <c r="K131" s="87">
        <v>3.8699999999999998E-2</v>
      </c>
      <c r="L131" s="87">
        <v>5.57E-2</v>
      </c>
      <c r="M131" s="87"/>
    </row>
    <row r="132" spans="1:14" s="2" customFormat="1" x14ac:dyDescent="0.15">
      <c r="A132" s="70">
        <v>42185</v>
      </c>
      <c r="B132" s="4">
        <v>2942</v>
      </c>
      <c r="C132" s="7">
        <v>0.02</v>
      </c>
      <c r="D132" s="4">
        <v>143.32</v>
      </c>
      <c r="E132" s="10">
        <v>153.47</v>
      </c>
      <c r="F132" s="4">
        <v>98</v>
      </c>
      <c r="G132" s="86">
        <v>3.44E-2</v>
      </c>
      <c r="H132" s="86">
        <v>5.11E-2</v>
      </c>
      <c r="I132" s="86">
        <v>5.67E-2</v>
      </c>
      <c r="J132" s="86">
        <v>5.2999999999999999E-2</v>
      </c>
      <c r="K132" s="86">
        <v>3.6299999999999999E-2</v>
      </c>
      <c r="L132" s="86">
        <v>5.3400000000000003E-2</v>
      </c>
      <c r="M132" s="86"/>
      <c r="N132" s="2" t="s">
        <v>16</v>
      </c>
    </row>
    <row r="133" spans="1:14" x14ac:dyDescent="0.15">
      <c r="A133" s="70">
        <v>42216</v>
      </c>
      <c r="B133" s="4">
        <v>2980</v>
      </c>
      <c r="C133" s="7">
        <v>2.0199999999999999E-2</v>
      </c>
      <c r="D133" s="4">
        <v>143.32</v>
      </c>
      <c r="E133" s="10">
        <v>153.47</v>
      </c>
      <c r="F133" s="10">
        <v>98</v>
      </c>
      <c r="G133" s="86">
        <v>3.4500000000000003E-2</v>
      </c>
      <c r="H133" s="86">
        <v>5.04E-2</v>
      </c>
      <c r="I133" s="86">
        <v>5.5899999999999998E-2</v>
      </c>
      <c r="J133" s="86">
        <v>5.2299999999999999E-2</v>
      </c>
      <c r="K133" s="86">
        <v>3.5799999999999998E-2</v>
      </c>
      <c r="L133" s="86">
        <v>5.3100000000000001E-2</v>
      </c>
      <c r="M133" s="86"/>
    </row>
    <row r="134" spans="1:14" s="78" customFormat="1" ht="14" x14ac:dyDescent="0.2">
      <c r="A134" s="73">
        <v>42247</v>
      </c>
      <c r="B134" s="74">
        <v>2926</v>
      </c>
      <c r="C134" s="75">
        <v>1.4999999999999999E-2</v>
      </c>
      <c r="D134" s="74">
        <v>143.32</v>
      </c>
      <c r="E134" s="76">
        <v>153.47</v>
      </c>
      <c r="F134" s="74">
        <v>98</v>
      </c>
      <c r="G134" s="96">
        <v>3.2399999999999998E-2</v>
      </c>
      <c r="H134" s="96">
        <v>5.3199999999999997E-2</v>
      </c>
      <c r="I134" s="96">
        <v>5.7500000000000002E-2</v>
      </c>
      <c r="J134" s="96">
        <v>5.3699999999999998E-2</v>
      </c>
      <c r="K134" s="96">
        <v>3.6799999999999999E-2</v>
      </c>
      <c r="L134" s="96">
        <v>5.3999999999999999E-2</v>
      </c>
      <c r="M134" s="96"/>
      <c r="N134" s="77"/>
    </row>
    <row r="135" spans="1:14" x14ac:dyDescent="0.15">
      <c r="A135" s="70">
        <v>42277</v>
      </c>
      <c r="B135" s="4">
        <v>2977</v>
      </c>
      <c r="C135" s="7">
        <v>1.67E-2</v>
      </c>
      <c r="D135" s="4">
        <v>145.02000000000001</v>
      </c>
      <c r="E135" s="10">
        <v>151.19999999999999</v>
      </c>
      <c r="F135" s="10">
        <v>98.07</v>
      </c>
      <c r="G135" s="86">
        <v>3.3099999999999997E-2</v>
      </c>
      <c r="H135" s="86">
        <v>5.1999999999999998E-2</v>
      </c>
      <c r="I135" s="86">
        <v>5.5500000000000001E-2</v>
      </c>
      <c r="J135" s="86">
        <v>5.33E-2</v>
      </c>
      <c r="K135" s="86">
        <v>3.61E-2</v>
      </c>
      <c r="L135" s="86">
        <v>5.2200000000000003E-2</v>
      </c>
      <c r="M135" s="86"/>
      <c r="N135" t="s">
        <v>29</v>
      </c>
    </row>
    <row r="136" spans="1:14" x14ac:dyDescent="0.15">
      <c r="A136" s="70">
        <v>42308</v>
      </c>
      <c r="B136" s="4">
        <v>3038</v>
      </c>
      <c r="C136" s="7">
        <v>1.6799999999999999E-2</v>
      </c>
      <c r="D136" s="4">
        <v>145.02000000000001</v>
      </c>
      <c r="E136" s="10">
        <v>151.19999999999999</v>
      </c>
      <c r="F136" s="10">
        <v>98.07</v>
      </c>
      <c r="G136" s="86">
        <v>3.3099999999999997E-2</v>
      </c>
      <c r="H136" s="86">
        <v>5.0900000000000001E-2</v>
      </c>
      <c r="I136" s="86">
        <v>5.4399999999999997E-2</v>
      </c>
      <c r="J136" s="86">
        <v>5.2200000000000003E-2</v>
      </c>
      <c r="K136" s="86">
        <v>3.5400000000000001E-2</v>
      </c>
      <c r="L136" s="86">
        <v>5.16E-2</v>
      </c>
      <c r="M136" s="86"/>
    </row>
    <row r="137" spans="1:14" x14ac:dyDescent="0.15">
      <c r="A137" s="70">
        <v>42338</v>
      </c>
      <c r="B137" s="4">
        <v>3141</v>
      </c>
      <c r="C137" s="7">
        <v>1.78E-2</v>
      </c>
      <c r="D137" s="4">
        <v>145.02000000000001</v>
      </c>
      <c r="E137" s="10">
        <v>151.19999999999999</v>
      </c>
      <c r="F137" s="10">
        <v>98.07</v>
      </c>
      <c r="G137" s="86">
        <v>3.3500000000000002E-2</v>
      </c>
      <c r="H137" s="86">
        <v>4.8899999999999999E-2</v>
      </c>
      <c r="I137" s="86">
        <v>5.2499999999999998E-2</v>
      </c>
      <c r="J137" s="86">
        <v>5.04E-2</v>
      </c>
      <c r="K137" s="86">
        <v>3.4099999999999998E-2</v>
      </c>
      <c r="L137" s="86">
        <v>4.9000000000000002E-2</v>
      </c>
      <c r="M137" s="86"/>
    </row>
    <row r="138" spans="1:14" x14ac:dyDescent="0.15">
      <c r="A138" s="70">
        <v>42369</v>
      </c>
      <c r="B138" s="4">
        <v>3231</v>
      </c>
      <c r="C138" s="7">
        <v>1.9199999999999998E-2</v>
      </c>
      <c r="D138" s="4">
        <v>157.4</v>
      </c>
      <c r="E138" s="10">
        <v>150.5</v>
      </c>
      <c r="F138" s="10">
        <v>98.01</v>
      </c>
      <c r="G138" s="86">
        <v>3.9600000000000003E-2</v>
      </c>
      <c r="H138" s="86">
        <v>5.0599999999999999E-2</v>
      </c>
      <c r="I138" s="86">
        <v>5.1999999999999998E-2</v>
      </c>
      <c r="J138" s="86">
        <v>5.4300000000000001E-2</v>
      </c>
      <c r="K138" s="86">
        <v>3.39E-2</v>
      </c>
      <c r="L138" s="86">
        <v>4.8599999999999997E-2</v>
      </c>
      <c r="M138" s="86"/>
      <c r="N138" t="s">
        <v>29</v>
      </c>
    </row>
    <row r="139" spans="1:14" s="2" customFormat="1" x14ac:dyDescent="0.15">
      <c r="A139" s="70">
        <v>42400</v>
      </c>
      <c r="B139" s="4">
        <v>3226</v>
      </c>
      <c r="C139" s="7">
        <v>1.5100000000000001E-2</v>
      </c>
      <c r="D139" s="4">
        <v>157.4</v>
      </c>
      <c r="E139" s="10">
        <v>150.5</v>
      </c>
      <c r="F139" s="10">
        <v>98.01</v>
      </c>
      <c r="G139" s="86">
        <v>3.7900000000000003E-2</v>
      </c>
      <c r="H139" s="86">
        <v>5.2200000000000003E-2</v>
      </c>
      <c r="I139" s="86">
        <v>5.2400000000000002E-2</v>
      </c>
      <c r="J139" s="86">
        <v>5.4800000000000001E-2</v>
      </c>
      <c r="K139" s="86">
        <v>3.4200000000000001E-2</v>
      </c>
      <c r="L139" s="86">
        <v>4.9399999999999999E-2</v>
      </c>
      <c r="M139" s="86"/>
    </row>
    <row r="140" spans="1:14" s="2" customFormat="1" x14ac:dyDescent="0.15">
      <c r="A140" s="70">
        <v>42429</v>
      </c>
      <c r="B140" s="4">
        <v>2954</v>
      </c>
      <c r="C140" s="7">
        <v>1.1299999999999999E-2</v>
      </c>
      <c r="D140" s="4">
        <v>157.4</v>
      </c>
      <c r="E140" s="10">
        <v>150.5</v>
      </c>
      <c r="F140" s="10">
        <v>98.01</v>
      </c>
      <c r="G140" s="86">
        <v>3.3599999999999998E-2</v>
      </c>
      <c r="H140" s="86">
        <v>5.7700000000000001E-2</v>
      </c>
      <c r="I140" s="86">
        <v>5.6899999999999999E-2</v>
      </c>
      <c r="J140" s="86">
        <v>5.9400000000000001E-2</v>
      </c>
      <c r="K140" s="86">
        <v>3.7199999999999997E-2</v>
      </c>
      <c r="L140" s="86">
        <v>5.3600000000000002E-2</v>
      </c>
      <c r="M140" s="86"/>
      <c r="N140" s="2" t="s">
        <v>38</v>
      </c>
    </row>
    <row r="141" spans="1:14" x14ac:dyDescent="0.15">
      <c r="A141" s="70">
        <v>42460</v>
      </c>
      <c r="B141" s="4">
        <v>2585</v>
      </c>
      <c r="C141" s="7">
        <v>6.7999999999999996E-3</v>
      </c>
      <c r="D141" s="4">
        <v>125.9</v>
      </c>
      <c r="E141" s="10">
        <v>146.30000000000001</v>
      </c>
      <c r="F141" s="10">
        <v>98.36</v>
      </c>
      <c r="G141" s="86">
        <v>3.1800000000000002E-2</v>
      </c>
      <c r="H141" s="86">
        <v>6.5199999999999994E-2</v>
      </c>
      <c r="I141" s="86">
        <v>6.1600000000000002E-2</v>
      </c>
      <c r="J141" s="86">
        <v>5.3100000000000001E-2</v>
      </c>
      <c r="K141" s="86">
        <v>4.1599999999999998E-2</v>
      </c>
      <c r="L141" s="86">
        <v>5.7599999999999998E-2</v>
      </c>
      <c r="M141" s="86">
        <v>6.0199999999999997E-2</v>
      </c>
      <c r="N141" t="s">
        <v>39</v>
      </c>
    </row>
    <row r="142" spans="1:14" x14ac:dyDescent="0.15">
      <c r="A142" s="70">
        <v>42490</v>
      </c>
      <c r="B142" s="40">
        <v>2912.43</v>
      </c>
      <c r="C142" s="7">
        <v>6.4000000000000003E-3</v>
      </c>
      <c r="D142" s="4">
        <v>125.9</v>
      </c>
      <c r="E142" s="10">
        <v>146.30000000000001</v>
      </c>
      <c r="F142" s="10">
        <v>98.36</v>
      </c>
      <c r="G142" s="86">
        <v>3.1600000000000003E-2</v>
      </c>
      <c r="H142" s="86">
        <v>6.0299999999999999E-2</v>
      </c>
      <c r="I142" s="86">
        <v>5.6500000000000002E-2</v>
      </c>
      <c r="J142" s="86">
        <v>4.99E-2</v>
      </c>
      <c r="K142" s="86">
        <v>3.9300000000000002E-2</v>
      </c>
      <c r="L142" s="86">
        <v>5.3100000000000001E-2</v>
      </c>
      <c r="M142" s="86">
        <v>5.3900000000000003E-2</v>
      </c>
    </row>
    <row r="143" spans="1:14" x14ac:dyDescent="0.15">
      <c r="A143" s="70">
        <v>42521</v>
      </c>
      <c r="B143" s="4">
        <v>3044</v>
      </c>
      <c r="C143" s="7">
        <v>6.6E-3</v>
      </c>
      <c r="D143" s="4">
        <v>125.9</v>
      </c>
      <c r="E143" s="10">
        <v>146.30000000000001</v>
      </c>
      <c r="F143" s="10">
        <v>101.44</v>
      </c>
      <c r="G143" s="86">
        <v>3.3300000000000003E-2</v>
      </c>
      <c r="H143" s="86">
        <v>5.8099999999999999E-2</v>
      </c>
      <c r="I143" s="86">
        <v>5.45E-2</v>
      </c>
      <c r="J143" s="86">
        <v>4.8099999999999997E-2</v>
      </c>
      <c r="K143" s="86">
        <v>3.7900000000000003E-2</v>
      </c>
      <c r="L143" s="86">
        <v>5.0900000000000001E-2</v>
      </c>
      <c r="M143" s="86">
        <v>5.3499999999999999E-2</v>
      </c>
    </row>
    <row r="144" spans="1:14" x14ac:dyDescent="0.15">
      <c r="A144" s="70">
        <v>42551</v>
      </c>
      <c r="B144" s="4">
        <v>3100</v>
      </c>
      <c r="C144" s="7">
        <v>6.6E-3</v>
      </c>
      <c r="D144" s="4">
        <v>154.66999999999999</v>
      </c>
      <c r="E144" s="10">
        <v>146.87</v>
      </c>
      <c r="F144" s="10">
        <v>99.97</v>
      </c>
      <c r="G144" s="86">
        <v>3.3300000000000003E-2</v>
      </c>
      <c r="H144" s="86">
        <v>5.6800000000000003E-2</v>
      </c>
      <c r="I144" s="86">
        <v>5.3699999999999998E-2</v>
      </c>
      <c r="J144" s="86">
        <v>5.6500000000000002E-2</v>
      </c>
      <c r="K144" s="86">
        <v>3.6700000000000003E-2</v>
      </c>
      <c r="L144" s="86">
        <v>5.0099999999999999E-2</v>
      </c>
      <c r="M144" s="86">
        <v>5.2299999999999999E-2</v>
      </c>
      <c r="N144" t="s">
        <v>40</v>
      </c>
    </row>
    <row r="145" spans="1:14" x14ac:dyDescent="0.15">
      <c r="A145" s="70">
        <v>42582</v>
      </c>
      <c r="B145" s="40">
        <v>3271.12</v>
      </c>
      <c r="C145" s="7">
        <v>5.4999999999999997E-3</v>
      </c>
      <c r="D145" s="4">
        <v>154.66999999999999</v>
      </c>
      <c r="E145" s="10">
        <v>146.87</v>
      </c>
      <c r="F145" s="10">
        <v>99.97</v>
      </c>
      <c r="G145" s="86">
        <v>3.2800000000000003E-2</v>
      </c>
      <c r="H145" s="86">
        <v>5.4300000000000001E-2</v>
      </c>
      <c r="I145" s="86">
        <v>5.0999999999999997E-2</v>
      </c>
      <c r="J145" s="86">
        <v>5.3699999999999998E-2</v>
      </c>
      <c r="K145" s="86">
        <v>3.4799999999999998E-2</v>
      </c>
      <c r="L145" s="86">
        <v>4.7699999999999999E-2</v>
      </c>
      <c r="M145" s="86">
        <v>5.0099999999999999E-2</v>
      </c>
    </row>
    <row r="146" spans="1:14" x14ac:dyDescent="0.15">
      <c r="A146" s="70">
        <v>42613</v>
      </c>
      <c r="B146" s="4">
        <v>3500</v>
      </c>
      <c r="C146" s="7">
        <v>7.1999999999999998E-3</v>
      </c>
      <c r="D146" s="4">
        <v>154.66999999999999</v>
      </c>
      <c r="E146" s="10">
        <v>146.87</v>
      </c>
      <c r="F146" s="10">
        <v>99.97</v>
      </c>
      <c r="G146" s="86">
        <v>3.3500000000000002E-2</v>
      </c>
      <c r="H146" s="86">
        <v>0.05</v>
      </c>
      <c r="I146" s="86">
        <v>4.7399999999999998E-2</v>
      </c>
      <c r="J146" s="86">
        <v>4.99E-2</v>
      </c>
      <c r="K146" s="86">
        <v>3.2399999999999998E-2</v>
      </c>
      <c r="L146" s="86">
        <v>4.3200000000000002E-2</v>
      </c>
      <c r="M146" s="86">
        <v>4.6199999999999998E-2</v>
      </c>
    </row>
    <row r="147" spans="1:14" s="2" customFormat="1" x14ac:dyDescent="0.15">
      <c r="A147" s="70">
        <v>42643</v>
      </c>
      <c r="B147" s="4">
        <v>3363</v>
      </c>
      <c r="C147" s="7">
        <v>6.8999999999999999E-3</v>
      </c>
      <c r="D147" s="4">
        <v>167.68</v>
      </c>
      <c r="E147" s="10">
        <v>137.63999999999999</v>
      </c>
      <c r="F147" s="10">
        <v>98.88</v>
      </c>
      <c r="G147" s="86">
        <v>3.8100000000000002E-2</v>
      </c>
      <c r="H147" s="86">
        <v>5.2900000000000003E-2</v>
      </c>
      <c r="I147" s="86">
        <v>4.7399999999999998E-2</v>
      </c>
      <c r="J147" s="86">
        <v>5.7599999999999998E-2</v>
      </c>
      <c r="K147" s="86">
        <v>3.4200000000000001E-2</v>
      </c>
      <c r="L147" s="86">
        <v>4.2900000000000001E-2</v>
      </c>
      <c r="M147" s="86">
        <v>4.9700000000000001E-2</v>
      </c>
      <c r="N147" s="2" t="s">
        <v>40</v>
      </c>
    </row>
    <row r="148" spans="1:14" s="83" customFormat="1" x14ac:dyDescent="0.15">
      <c r="A148" s="79">
        <v>42674</v>
      </c>
      <c r="B148" s="80">
        <v>3270</v>
      </c>
      <c r="C148" s="81">
        <v>8.8000000000000005E-3</v>
      </c>
      <c r="D148" s="80">
        <v>167.68</v>
      </c>
      <c r="E148" s="82">
        <v>137.63999999999999</v>
      </c>
      <c r="F148" s="82">
        <v>98.88</v>
      </c>
      <c r="G148" s="97">
        <v>3.8600000000000002E-2</v>
      </c>
      <c r="H148" s="97">
        <v>5.3499999999999999E-2</v>
      </c>
      <c r="I148" s="97">
        <v>4.8500000000000001E-2</v>
      </c>
      <c r="J148" s="97">
        <v>5.8999999999999997E-2</v>
      </c>
      <c r="K148" s="97">
        <v>3.5000000000000003E-2</v>
      </c>
      <c r="L148" s="97">
        <v>4.4400000000000002E-2</v>
      </c>
      <c r="M148" s="97">
        <v>5.0200000000000002E-2</v>
      </c>
    </row>
    <row r="149" spans="1:14" x14ac:dyDescent="0.15">
      <c r="A149" s="27">
        <v>42704</v>
      </c>
      <c r="B149">
        <v>3622</v>
      </c>
      <c r="C149" s="65">
        <v>8.3999999999999995E-3</v>
      </c>
      <c r="D149" s="2">
        <v>167.68</v>
      </c>
      <c r="E149" s="3">
        <v>137.63999999999999</v>
      </c>
      <c r="F149" s="3">
        <v>98.88</v>
      </c>
      <c r="G149" s="88">
        <v>4.3700000000000003E-2</v>
      </c>
      <c r="H149" s="88">
        <v>4.9700000000000001E-2</v>
      </c>
      <c r="I149" s="88">
        <v>4.4900000000000002E-2</v>
      </c>
      <c r="J149" s="88">
        <v>5.4600000000000003E-2</v>
      </c>
      <c r="K149" s="88">
        <v>3.2399999999999998E-2</v>
      </c>
      <c r="L149" s="88">
        <v>4.5999999999999999E-2</v>
      </c>
      <c r="M149" s="88">
        <v>4.7300000000000002E-2</v>
      </c>
    </row>
    <row r="150" spans="1:14" x14ac:dyDescent="0.15">
      <c r="A150" s="27">
        <v>42735</v>
      </c>
      <c r="B150">
        <v>3756</v>
      </c>
      <c r="C150" s="65">
        <v>9.2999999999999992E-3</v>
      </c>
      <c r="D150" s="2">
        <v>187.39</v>
      </c>
      <c r="E150" s="3">
        <v>127.78</v>
      </c>
      <c r="F150" s="3">
        <v>98.73</v>
      </c>
      <c r="G150" s="98">
        <v>5.4199999999999998E-2</v>
      </c>
      <c r="H150" s="65">
        <v>4.9399999999999999E-2</v>
      </c>
      <c r="I150" s="98">
        <v>4.2000000000000003E-2</v>
      </c>
      <c r="J150" s="98">
        <v>6.1199999999999997E-2</v>
      </c>
      <c r="K150" s="98">
        <v>3.2599999999999997E-2</v>
      </c>
      <c r="L150" s="98">
        <v>3.7999999999999999E-2</v>
      </c>
      <c r="M150" s="98">
        <v>4.7199999999999999E-2</v>
      </c>
      <c r="N150" t="s">
        <v>43</v>
      </c>
    </row>
    <row r="151" spans="1:14" x14ac:dyDescent="0.15">
      <c r="A151" s="27">
        <v>42766</v>
      </c>
      <c r="B151">
        <v>3714</v>
      </c>
      <c r="C151" s="65">
        <v>1.11E-2</v>
      </c>
      <c r="D151" s="2">
        <v>187.39</v>
      </c>
      <c r="E151" s="3">
        <v>127.78</v>
      </c>
      <c r="F151" s="3">
        <v>98.73</v>
      </c>
      <c r="G151" s="98">
        <v>8.09E-2</v>
      </c>
      <c r="H151" s="65">
        <v>4.7500000000000001E-2</v>
      </c>
      <c r="I151" s="98">
        <v>4.7600000000000003E-2</v>
      </c>
      <c r="J151" s="98">
        <v>6.9099999999999995E-2</v>
      </c>
      <c r="K151" s="98">
        <v>3.6999999999999998E-2</v>
      </c>
      <c r="L151" s="98">
        <v>4.3099999999999999E-2</v>
      </c>
      <c r="M151" s="98">
        <v>4.8000000000000001E-2</v>
      </c>
      <c r="N151" t="s">
        <v>44</v>
      </c>
    </row>
    <row r="152" spans="1:14" x14ac:dyDescent="0.15">
      <c r="A152" s="108">
        <v>42794</v>
      </c>
      <c r="B152" s="4">
        <v>3811</v>
      </c>
      <c r="C152" s="7">
        <v>1.43E-2</v>
      </c>
      <c r="D152" s="4">
        <v>187.39</v>
      </c>
      <c r="E152" s="10">
        <v>127.78</v>
      </c>
      <c r="F152" s="10">
        <v>98.73</v>
      </c>
      <c r="G152" s="7">
        <v>8.4400000000000003E-2</v>
      </c>
      <c r="H152" s="7">
        <v>4.5199999999999997E-2</v>
      </c>
      <c r="I152" s="7">
        <v>4.6300000000000001E-2</v>
      </c>
      <c r="J152" s="7">
        <v>6.7199999999999996E-2</v>
      </c>
      <c r="K152" s="7">
        <v>3.5999999999999997E-2</v>
      </c>
      <c r="L152" s="7">
        <v>4.19E-2</v>
      </c>
      <c r="M152" s="7">
        <v>4.5600000000000002E-2</v>
      </c>
    </row>
    <row r="156" spans="1:14" x14ac:dyDescent="0.15">
      <c r="A156" s="66"/>
      <c r="B156" s="112" t="s">
        <v>45</v>
      </c>
      <c r="C156" s="112" t="s">
        <v>25</v>
      </c>
      <c r="D156" s="112" t="s">
        <v>46</v>
      </c>
    </row>
    <row r="157" spans="1:14" x14ac:dyDescent="0.15">
      <c r="A157" s="110">
        <v>38230</v>
      </c>
      <c r="B157" s="7">
        <f>C2</f>
        <v>3.7199999999999997E-2</v>
      </c>
      <c r="C157" s="7">
        <f>I2</f>
        <v>4.2200000000000001E-2</v>
      </c>
      <c r="D157" s="7">
        <f>B157+C157</f>
        <v>7.9399999999999998E-2</v>
      </c>
    </row>
    <row r="158" spans="1:14" x14ac:dyDescent="0.15">
      <c r="A158" s="110">
        <v>38411</v>
      </c>
      <c r="B158" s="7">
        <f>C8</f>
        <v>3.0200000000000001E-2</v>
      </c>
      <c r="C158" s="7">
        <f>I8</f>
        <v>7.6799999999999993E-2</v>
      </c>
      <c r="D158" s="7">
        <f t="shared" ref="D158:D162" si="0">B158+C158</f>
        <v>0.107</v>
      </c>
    </row>
    <row r="159" spans="1:14" x14ac:dyDescent="0.15">
      <c r="A159" s="110">
        <v>39507</v>
      </c>
      <c r="B159" s="7">
        <f>C44</f>
        <v>1.9799999999999998E-2</v>
      </c>
      <c r="C159" s="7">
        <f>I44</f>
        <v>6.7299999999999999E-2</v>
      </c>
      <c r="D159" s="7">
        <f t="shared" si="0"/>
        <v>8.7099999999999997E-2</v>
      </c>
    </row>
    <row r="160" spans="1:14" x14ac:dyDescent="0.15">
      <c r="A160" s="110">
        <v>40602</v>
      </c>
      <c r="B160" s="7">
        <f>C80</f>
        <v>0.02</v>
      </c>
      <c r="C160" s="7">
        <f>I80</f>
        <v>5.67E-2</v>
      </c>
      <c r="D160" s="7">
        <f t="shared" si="0"/>
        <v>7.6700000000000004E-2</v>
      </c>
    </row>
    <row r="161" spans="1:4" x14ac:dyDescent="0.15">
      <c r="A161" s="110">
        <v>41698</v>
      </c>
      <c r="B161" s="7">
        <f>C116</f>
        <v>2.87E-2</v>
      </c>
      <c r="C161" s="7">
        <f>I116</f>
        <v>4.9599999999999998E-2</v>
      </c>
      <c r="D161" s="7">
        <f t="shared" si="0"/>
        <v>7.8299999999999995E-2</v>
      </c>
    </row>
    <row r="162" spans="1:4" x14ac:dyDescent="0.15">
      <c r="A162" s="111">
        <v>42794</v>
      </c>
      <c r="B162" s="81">
        <f>C152</f>
        <v>1.43E-2</v>
      </c>
      <c r="C162" s="81">
        <f>I152</f>
        <v>4.6300000000000001E-2</v>
      </c>
      <c r="D162" s="81">
        <f t="shared" si="0"/>
        <v>6.0600000000000001E-2</v>
      </c>
    </row>
    <row r="163" spans="1:4" x14ac:dyDescent="0.15">
      <c r="A163" s="109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7"/>
  <sheetViews>
    <sheetView tabSelected="1" topLeftCell="A48" workbookViewId="0">
      <selection activeCell="B77" sqref="B77"/>
    </sheetView>
  </sheetViews>
  <sheetFormatPr baseColWidth="10" defaultRowHeight="13" x14ac:dyDescent="0.15"/>
  <cols>
    <col min="1" max="1" width="16" style="107" customWidth="1"/>
    <col min="2" max="2" width="10.6640625" style="2"/>
    <col min="3" max="3" width="13.83203125" style="13" customWidth="1"/>
    <col min="4" max="4" width="35.6640625" style="2" customWidth="1"/>
    <col min="5" max="5" width="22.83203125" style="2" customWidth="1"/>
    <col min="6" max="6" width="17.33203125" style="2" customWidth="1"/>
    <col min="7" max="7" width="21.33203125" style="13" customWidth="1"/>
    <col min="8" max="8" width="34.83203125" style="13" customWidth="1"/>
    <col min="9" max="9" width="13.6640625" style="13" customWidth="1"/>
    <col min="10" max="10" width="17.5" style="13" customWidth="1"/>
    <col min="11" max="11" width="18.33203125" style="13" customWidth="1"/>
    <col min="12" max="12" width="21.1640625" style="13" customWidth="1"/>
    <col min="13" max="13" width="10.83203125" style="2"/>
  </cols>
  <sheetData>
    <row r="1" spans="1:14" s="61" customFormat="1" ht="47" customHeight="1" x14ac:dyDescent="0.15">
      <c r="A1" s="99" t="s">
        <v>3</v>
      </c>
      <c r="B1" s="5" t="s">
        <v>0</v>
      </c>
      <c r="C1" s="62" t="s">
        <v>1</v>
      </c>
      <c r="D1" s="5" t="s">
        <v>13</v>
      </c>
      <c r="E1" s="5" t="s">
        <v>6</v>
      </c>
      <c r="F1" s="5" t="s">
        <v>17</v>
      </c>
      <c r="G1" s="62" t="s">
        <v>2</v>
      </c>
      <c r="H1" s="62" t="s">
        <v>21</v>
      </c>
      <c r="I1" s="62" t="s">
        <v>4</v>
      </c>
      <c r="J1" s="62" t="s">
        <v>5</v>
      </c>
      <c r="K1" s="62" t="s">
        <v>18</v>
      </c>
      <c r="L1" s="62" t="s">
        <v>19</v>
      </c>
      <c r="M1" s="64" t="s">
        <v>41</v>
      </c>
      <c r="N1" s="61" t="s">
        <v>9</v>
      </c>
    </row>
    <row r="2" spans="1:14" x14ac:dyDescent="0.15">
      <c r="A2" s="100">
        <v>40847</v>
      </c>
      <c r="B2" s="4">
        <v>2079</v>
      </c>
      <c r="C2" s="6">
        <v>2.1499999999999998E-2</v>
      </c>
      <c r="D2" s="4">
        <v>100.83</v>
      </c>
      <c r="E2" s="4">
        <v>104.2</v>
      </c>
      <c r="F2" s="4">
        <v>74.239999999999995</v>
      </c>
      <c r="G2" s="6">
        <v>6.2899999999999998E-2</v>
      </c>
      <c r="H2" s="6"/>
      <c r="I2" s="6">
        <v>6.1199999999999997E-2</v>
      </c>
      <c r="J2" s="6">
        <v>5.9200000000000003E-2</v>
      </c>
      <c r="K2" s="6">
        <v>4.3799999999999999E-2</v>
      </c>
      <c r="L2" s="6">
        <v>5.5E-2</v>
      </c>
      <c r="M2" s="6"/>
    </row>
    <row r="3" spans="1:14" x14ac:dyDescent="0.15">
      <c r="A3" s="100">
        <v>40877</v>
      </c>
      <c r="B3" s="4">
        <v>2080</v>
      </c>
      <c r="C3" s="6">
        <v>2.2099999999999998E-2</v>
      </c>
      <c r="D3" s="4">
        <v>100.83</v>
      </c>
      <c r="E3" s="4">
        <v>104.2</v>
      </c>
      <c r="F3" s="4">
        <v>74.239999999999995</v>
      </c>
      <c r="G3" s="6">
        <v>6.3200000000000006E-2</v>
      </c>
      <c r="H3" s="6"/>
      <c r="I3" s="6">
        <v>6.1100000000000002E-2</v>
      </c>
      <c r="J3" s="6">
        <v>5.9200000000000003E-2</v>
      </c>
      <c r="K3" s="6">
        <v>4.3799999999999999E-2</v>
      </c>
      <c r="L3" s="6">
        <v>5.4300000000000001E-2</v>
      </c>
      <c r="M3" s="6"/>
    </row>
    <row r="4" spans="1:14" ht="14" x14ac:dyDescent="0.2">
      <c r="A4" s="101">
        <v>40908</v>
      </c>
      <c r="B4" s="8">
        <v>2044</v>
      </c>
      <c r="C4" s="9">
        <v>2.2700000000000001E-2</v>
      </c>
      <c r="D4" s="8">
        <v>107.33</v>
      </c>
      <c r="E4" s="8">
        <v>106.1</v>
      </c>
      <c r="F4" s="8">
        <v>74.239999999999995</v>
      </c>
      <c r="G4" s="9">
        <v>5.5500000000000001E-2</v>
      </c>
      <c r="H4" s="6">
        <v>5.16E-2</v>
      </c>
      <c r="I4" s="9">
        <v>6.1199999999999997E-2</v>
      </c>
      <c r="J4" s="9">
        <v>6.1899999999999997E-2</v>
      </c>
      <c r="K4" s="9">
        <v>4.2999999999999997E-2</v>
      </c>
      <c r="L4" s="9">
        <v>5.4600000000000003E-2</v>
      </c>
      <c r="M4" s="9"/>
      <c r="N4" s="1" t="s">
        <v>20</v>
      </c>
    </row>
    <row r="5" spans="1:14" x14ac:dyDescent="0.15">
      <c r="A5" s="100">
        <v>40939</v>
      </c>
      <c r="B5" s="4">
        <v>1940</v>
      </c>
      <c r="C5" s="6">
        <v>1.9199999999999998E-2</v>
      </c>
      <c r="D5" s="4">
        <v>107.33</v>
      </c>
      <c r="E5" s="4">
        <v>106.1</v>
      </c>
      <c r="F5" s="4">
        <v>74.239999999999995</v>
      </c>
      <c r="G5" s="6">
        <v>5.6099999999999997E-2</v>
      </c>
      <c r="H5" s="6">
        <v>5.6099999999999997E-2</v>
      </c>
      <c r="I5" s="6">
        <v>6.4699999999999994E-2</v>
      </c>
      <c r="J5" s="6">
        <v>6.54E-2</v>
      </c>
      <c r="K5" s="6">
        <v>4.5499999999999999E-2</v>
      </c>
      <c r="L5" s="6">
        <v>5.9200000000000003E-2</v>
      </c>
      <c r="M5" s="6"/>
    </row>
    <row r="6" spans="1:14" x14ac:dyDescent="0.15">
      <c r="A6" s="100">
        <v>40968</v>
      </c>
      <c r="B6" s="4">
        <v>1932</v>
      </c>
      <c r="C6" s="6">
        <v>1.7399999999999999E-2</v>
      </c>
      <c r="D6" s="4">
        <v>107.33</v>
      </c>
      <c r="E6" s="4">
        <v>106.1</v>
      </c>
      <c r="F6" s="4">
        <v>74.239999999999995</v>
      </c>
      <c r="G6" s="6">
        <v>5.2900000000000003E-2</v>
      </c>
      <c r="H6" s="6">
        <v>5.7200000000000001E-2</v>
      </c>
      <c r="I6" s="6">
        <v>6.5100000000000005E-2</v>
      </c>
      <c r="J6" s="6">
        <v>6.5799999999999997E-2</v>
      </c>
      <c r="K6" s="6">
        <v>4.58E-2</v>
      </c>
      <c r="L6" s="6">
        <v>5.96E-2</v>
      </c>
      <c r="M6" s="6"/>
    </row>
    <row r="7" spans="1:14" ht="14" x14ac:dyDescent="0.2">
      <c r="A7" s="100">
        <v>40999</v>
      </c>
      <c r="B7" s="4">
        <v>2060</v>
      </c>
      <c r="C7" s="6">
        <v>1.77E-2</v>
      </c>
      <c r="D7" s="4">
        <v>108.35</v>
      </c>
      <c r="E7" s="4">
        <v>108.16</v>
      </c>
      <c r="F7" s="4">
        <v>74.239999999999995</v>
      </c>
      <c r="G7" s="6">
        <v>5.3200000000000004E-2</v>
      </c>
      <c r="H7" s="6">
        <v>5.1499999999999997E-2</v>
      </c>
      <c r="I7" s="6">
        <v>6.2400000000000004E-2</v>
      </c>
      <c r="J7" s="6">
        <v>6.2300000000000001E-2</v>
      </c>
      <c r="K7" s="6">
        <v>4.2999999999999997E-2</v>
      </c>
      <c r="L7" s="6">
        <v>5.62E-2</v>
      </c>
      <c r="M7" s="6"/>
      <c r="N7" s="1" t="s">
        <v>16</v>
      </c>
    </row>
    <row r="8" spans="1:14" x14ac:dyDescent="0.15">
      <c r="A8" s="100">
        <v>41029</v>
      </c>
      <c r="B8" s="4">
        <v>2065</v>
      </c>
      <c r="C8" s="6">
        <v>1.83E-2</v>
      </c>
      <c r="D8" s="4">
        <v>108.35</v>
      </c>
      <c r="E8" s="4">
        <v>108.99</v>
      </c>
      <c r="F8" s="4">
        <v>82.17</v>
      </c>
      <c r="G8" s="6">
        <v>5.33E-2</v>
      </c>
      <c r="H8" s="6">
        <v>5.11E-2</v>
      </c>
      <c r="I8" s="6">
        <v>6.2199999999999998E-2</v>
      </c>
      <c r="J8" s="6">
        <v>6.25E-2</v>
      </c>
      <c r="K8" s="6">
        <v>4.7300000000000002E-2</v>
      </c>
      <c r="L8" s="6">
        <v>5.6899999999999999E-2</v>
      </c>
      <c r="M8" s="6"/>
      <c r="N8" t="s">
        <v>22</v>
      </c>
    </row>
    <row r="9" spans="1:14" x14ac:dyDescent="0.15">
      <c r="A9" s="100">
        <v>41060</v>
      </c>
      <c r="B9" s="4">
        <v>2097</v>
      </c>
      <c r="C9" s="6">
        <v>1.83E-2</v>
      </c>
      <c r="D9" s="4">
        <v>108.35</v>
      </c>
      <c r="E9" s="4">
        <v>108.88</v>
      </c>
      <c r="F9" s="4">
        <v>82.17</v>
      </c>
      <c r="G9" s="6">
        <v>5.33E-2</v>
      </c>
      <c r="H9" s="6">
        <v>5.0299999999999997E-2</v>
      </c>
      <c r="I9" s="6">
        <v>6.1200000000000004E-2</v>
      </c>
      <c r="J9" s="6">
        <v>6.1600000000000002E-2</v>
      </c>
      <c r="K9" s="6">
        <v>4.6600000000000003E-2</v>
      </c>
      <c r="L9" s="6">
        <v>5.5399999999999998E-2</v>
      </c>
      <c r="M9" s="6"/>
    </row>
    <row r="10" spans="1:14" x14ac:dyDescent="0.15">
      <c r="A10" s="100">
        <v>41090</v>
      </c>
      <c r="B10" s="4">
        <v>2099</v>
      </c>
      <c r="C10" s="6">
        <v>1.47E-2</v>
      </c>
      <c r="D10" s="4">
        <v>111.06</v>
      </c>
      <c r="E10" s="4">
        <v>110.61</v>
      </c>
      <c r="F10" s="4">
        <v>82.17</v>
      </c>
      <c r="G10" s="6">
        <v>5.1499999999999997E-2</v>
      </c>
      <c r="H10" s="6">
        <v>5.0799999999999998E-2</v>
      </c>
      <c r="I10" s="6">
        <v>6.2699999999999992E-2</v>
      </c>
      <c r="J10" s="6">
        <v>6.3E-2</v>
      </c>
      <c r="K10" s="6">
        <v>4.6799999999999994E-2</v>
      </c>
      <c r="L10" s="6">
        <v>5.6800000000000003E-2</v>
      </c>
      <c r="M10" s="6"/>
      <c r="N10" t="s">
        <v>16</v>
      </c>
    </row>
    <row r="11" spans="1:14" x14ac:dyDescent="0.15">
      <c r="A11" s="100">
        <v>41121</v>
      </c>
      <c r="B11" s="4">
        <v>2174</v>
      </c>
      <c r="C11" s="6">
        <v>1.4500000000000001E-2</v>
      </c>
      <c r="D11" s="4">
        <v>111.06</v>
      </c>
      <c r="E11" s="4">
        <v>110.61</v>
      </c>
      <c r="F11" s="4">
        <v>82.17</v>
      </c>
      <c r="G11" s="6">
        <v>5.1400000000000001E-2</v>
      </c>
      <c r="H11" s="6">
        <v>4.9200000000000001E-2</v>
      </c>
      <c r="I11" s="6">
        <v>6.0600000000000001E-2</v>
      </c>
      <c r="J11" s="6">
        <v>6.08E-2</v>
      </c>
      <c r="K11" s="6">
        <v>4.5199999999999997E-2</v>
      </c>
      <c r="L11" s="6">
        <v>5.4899999999999997E-2</v>
      </c>
      <c r="M11" s="6"/>
    </row>
    <row r="12" spans="1:14" x14ac:dyDescent="0.15">
      <c r="A12" s="100">
        <v>41152</v>
      </c>
      <c r="B12" s="4">
        <v>2171</v>
      </c>
      <c r="C12" s="6">
        <v>1.5900000000000001E-2</v>
      </c>
      <c r="D12" s="4">
        <v>111.06</v>
      </c>
      <c r="E12" s="4">
        <v>110.61</v>
      </c>
      <c r="F12" s="4">
        <v>82.17</v>
      </c>
      <c r="G12" s="6">
        <v>5.21E-2</v>
      </c>
      <c r="H12" s="6">
        <v>4.8599999999999997E-2</v>
      </c>
      <c r="I12" s="6">
        <v>6.0599999999999994E-2</v>
      </c>
      <c r="J12" s="6">
        <v>6.08E-2</v>
      </c>
      <c r="K12" s="6">
        <v>4.5199999999999997E-2</v>
      </c>
      <c r="L12" s="6">
        <v>5.5599999999999997E-2</v>
      </c>
      <c r="M12" s="6"/>
    </row>
    <row r="13" spans="1:14" x14ac:dyDescent="0.15">
      <c r="A13" s="63">
        <v>41182</v>
      </c>
      <c r="B13" s="4">
        <v>2168</v>
      </c>
      <c r="C13" s="6">
        <v>1.6E-2</v>
      </c>
      <c r="D13" s="4">
        <v>112.42</v>
      </c>
      <c r="E13" s="4">
        <v>114.73</v>
      </c>
      <c r="F13" s="4">
        <v>82.17</v>
      </c>
      <c r="G13" s="6">
        <v>5.21E-2</v>
      </c>
      <c r="H13" s="6">
        <v>4.9099999999999998E-2</v>
      </c>
      <c r="I13" s="6">
        <v>6.1600000000000002E-2</v>
      </c>
      <c r="J13" s="6">
        <v>6.2899999999999998E-2</v>
      </c>
      <c r="K13" s="6">
        <v>4.5199999999999997E-2</v>
      </c>
      <c r="L13" s="6">
        <v>5.6399999999999999E-2</v>
      </c>
      <c r="M13" s="6"/>
      <c r="N13" t="s">
        <v>16</v>
      </c>
    </row>
    <row r="14" spans="1:14" x14ac:dyDescent="0.15">
      <c r="A14" s="63">
        <v>41213</v>
      </c>
      <c r="B14" s="4">
        <v>2126</v>
      </c>
      <c r="C14" s="6">
        <v>1.84E-2</v>
      </c>
      <c r="D14" s="4">
        <v>112.42</v>
      </c>
      <c r="E14" s="4">
        <v>114.73</v>
      </c>
      <c r="F14" s="4">
        <v>82.17</v>
      </c>
      <c r="G14" s="6">
        <v>5.3199999999999997E-2</v>
      </c>
      <c r="H14" s="6">
        <v>4.8899999999999999E-2</v>
      </c>
      <c r="I14" s="6">
        <v>6.2600000000000003E-2</v>
      </c>
      <c r="J14" s="6">
        <v>6.3899999999999998E-2</v>
      </c>
      <c r="K14" s="6">
        <v>4.5999999999999999E-2</v>
      </c>
      <c r="L14" s="6">
        <v>5.79E-2</v>
      </c>
      <c r="M14" s="6"/>
    </row>
    <row r="15" spans="1:14" x14ac:dyDescent="0.15">
      <c r="A15" s="63">
        <v>41243</v>
      </c>
      <c r="B15" s="4">
        <v>2199</v>
      </c>
      <c r="C15" s="6">
        <v>2.3900000000000001E-2</v>
      </c>
      <c r="D15" s="4">
        <v>112.42</v>
      </c>
      <c r="E15" s="4">
        <v>114.73</v>
      </c>
      <c r="F15" s="4">
        <v>82.17</v>
      </c>
      <c r="G15" s="6">
        <v>5.62E-2</v>
      </c>
      <c r="H15" s="6">
        <v>4.4999999999999998E-2</v>
      </c>
      <c r="I15" s="6">
        <v>6.0199999999999997E-2</v>
      </c>
      <c r="J15" s="6">
        <v>6.1400000000000003E-2</v>
      </c>
      <c r="K15" s="6">
        <v>4.4200000000000003E-2</v>
      </c>
      <c r="L15" s="6">
        <v>5.5199999999999999E-2</v>
      </c>
      <c r="M15" s="6"/>
    </row>
    <row r="16" spans="1:14" x14ac:dyDescent="0.15">
      <c r="A16" s="63">
        <v>41274</v>
      </c>
      <c r="B16" s="4">
        <v>2239</v>
      </c>
      <c r="C16" s="6">
        <v>2.4500000000000001E-2</v>
      </c>
      <c r="D16" s="4">
        <v>117.78</v>
      </c>
      <c r="E16" s="10">
        <v>108.67</v>
      </c>
      <c r="F16" s="4">
        <v>85.67</v>
      </c>
      <c r="G16" s="6">
        <v>5.5399999999999998E-2</v>
      </c>
      <c r="H16" s="6">
        <v>4.4999999999999998E-2</v>
      </c>
      <c r="I16" s="6">
        <v>5.6899999999999999E-2</v>
      </c>
      <c r="J16" s="6">
        <v>6.1600000000000002E-2</v>
      </c>
      <c r="K16" s="6">
        <v>4.4999999999999998E-2</v>
      </c>
      <c r="L16" s="6">
        <v>5.0999999999999997E-2</v>
      </c>
      <c r="M16" s="6"/>
      <c r="N16" t="s">
        <v>23</v>
      </c>
    </row>
    <row r="17" spans="1:14" x14ac:dyDescent="0.15">
      <c r="A17" s="63">
        <v>41305</v>
      </c>
      <c r="B17" s="4">
        <v>2279</v>
      </c>
      <c r="C17" s="6">
        <v>2.47E-2</v>
      </c>
      <c r="D17" s="4">
        <v>117.78</v>
      </c>
      <c r="E17" s="10">
        <v>108.67</v>
      </c>
      <c r="F17" s="4">
        <v>85.67</v>
      </c>
      <c r="G17" s="6">
        <v>5.5500000000000001E-2</v>
      </c>
      <c r="H17" s="6">
        <v>4.41E-2</v>
      </c>
      <c r="I17" s="6">
        <v>5.5899999999999998E-2</v>
      </c>
      <c r="J17" s="6">
        <v>6.0499999999999998E-2</v>
      </c>
      <c r="K17" s="6">
        <v>4.4200000000000003E-2</v>
      </c>
      <c r="L17" s="6">
        <v>5.0999999999999997E-2</v>
      </c>
      <c r="M17" s="6"/>
    </row>
    <row r="18" spans="1:14" x14ac:dyDescent="0.15">
      <c r="A18" s="63">
        <v>41333</v>
      </c>
      <c r="B18" s="4">
        <v>2364</v>
      </c>
      <c r="C18" s="6">
        <v>2.4E-2</v>
      </c>
      <c r="D18" s="4">
        <v>117.78</v>
      </c>
      <c r="E18" s="10">
        <v>108.67</v>
      </c>
      <c r="F18" s="4">
        <v>85.67</v>
      </c>
      <c r="G18" s="6">
        <v>5.5100000000000003E-2</v>
      </c>
      <c r="H18" s="6">
        <v>4.2900000000000001E-2</v>
      </c>
      <c r="I18" s="6">
        <v>5.3900000000000003E-2</v>
      </c>
      <c r="J18" s="6">
        <v>5.8400000000000001E-2</v>
      </c>
      <c r="K18" s="6">
        <v>4.2599999999999999E-2</v>
      </c>
      <c r="L18" s="6">
        <v>4.9299999999999997E-2</v>
      </c>
      <c r="M18" s="6"/>
    </row>
    <row r="19" spans="1:14" x14ac:dyDescent="0.15">
      <c r="A19" s="63">
        <v>41364</v>
      </c>
      <c r="B19" s="4">
        <v>2363</v>
      </c>
      <c r="C19" s="6">
        <v>2.3900000000000001E-2</v>
      </c>
      <c r="D19" s="4">
        <v>124.27</v>
      </c>
      <c r="E19" s="10">
        <v>108.43</v>
      </c>
      <c r="F19" s="4">
        <v>86.97</v>
      </c>
      <c r="G19" s="6">
        <v>5.5100000000000003E-2</v>
      </c>
      <c r="H19" s="6">
        <v>4.5100000000000001E-2</v>
      </c>
      <c r="I19" s="6">
        <v>5.3800000000000001E-2</v>
      </c>
      <c r="J19" s="6">
        <v>6.1600000000000002E-2</v>
      </c>
      <c r="K19" s="6">
        <v>4.3299999999999998E-2</v>
      </c>
      <c r="L19" s="6">
        <v>4.9000000000000002E-2</v>
      </c>
      <c r="M19" s="6"/>
      <c r="N19" t="s">
        <v>23</v>
      </c>
    </row>
    <row r="20" spans="1:14" x14ac:dyDescent="0.15">
      <c r="A20" s="63">
        <v>41394</v>
      </c>
      <c r="B20" s="4">
        <v>2384</v>
      </c>
      <c r="C20" s="6">
        <v>2.3E-2</v>
      </c>
      <c r="D20" s="4">
        <v>124.27</v>
      </c>
      <c r="E20" s="10">
        <v>108.43</v>
      </c>
      <c r="F20" s="4">
        <v>86.97</v>
      </c>
      <c r="G20" s="6">
        <v>5.4600000000000003E-2</v>
      </c>
      <c r="H20" s="6">
        <v>4.5100000000000001E-2</v>
      </c>
      <c r="I20" s="6">
        <v>5.3400000000000003E-2</v>
      </c>
      <c r="J20" s="6">
        <v>6.1100000000000002E-2</v>
      </c>
      <c r="K20" s="6">
        <v>4.2999999999999997E-2</v>
      </c>
      <c r="L20" s="6">
        <v>4.87E-2</v>
      </c>
      <c r="M20" s="6"/>
    </row>
    <row r="21" spans="1:14" ht="14" x14ac:dyDescent="0.2">
      <c r="A21" s="102">
        <v>41425</v>
      </c>
      <c r="B21" s="11">
        <v>2412</v>
      </c>
      <c r="C21" s="26">
        <v>2.2100000000000002E-2</v>
      </c>
      <c r="D21" s="11">
        <v>124.27</v>
      </c>
      <c r="E21" s="12">
        <v>108.43</v>
      </c>
      <c r="F21" s="11">
        <v>86.97</v>
      </c>
      <c r="G21" s="26">
        <v>5.4199999999999998E-2</v>
      </c>
      <c r="H21" s="26">
        <v>4.4900000000000002E-2</v>
      </c>
      <c r="I21" s="26">
        <v>5.2900000000000003E-2</v>
      </c>
      <c r="J21" s="26">
        <v>6.0499999999999998E-2</v>
      </c>
      <c r="K21" s="26">
        <v>4.2500000000000003E-2</v>
      </c>
      <c r="L21" s="26">
        <v>4.8399999999999999E-2</v>
      </c>
      <c r="M21" s="26"/>
    </row>
    <row r="22" spans="1:14" x14ac:dyDescent="0.15">
      <c r="A22" s="63">
        <v>41455</v>
      </c>
      <c r="B22" s="4">
        <v>2423</v>
      </c>
      <c r="C22" s="6">
        <v>2.3E-2</v>
      </c>
      <c r="D22" s="4">
        <v>127.46</v>
      </c>
      <c r="E22" s="10">
        <v>105.68</v>
      </c>
      <c r="F22" s="4">
        <v>86.97</v>
      </c>
      <c r="G22" s="6">
        <v>5.4600000000000003E-2</v>
      </c>
      <c r="H22" s="6">
        <v>4.6199999999999998E-2</v>
      </c>
      <c r="I22" s="6">
        <v>5.1299999999999998E-2</v>
      </c>
      <c r="J22" s="6">
        <v>6.1699999999999998E-2</v>
      </c>
      <c r="K22" s="6">
        <v>4.2299999999999997E-2</v>
      </c>
      <c r="L22" s="6">
        <v>4.6800000000000001E-2</v>
      </c>
      <c r="M22" s="6"/>
      <c r="N22" t="s">
        <v>23</v>
      </c>
    </row>
    <row r="23" spans="1:14" x14ac:dyDescent="0.15">
      <c r="A23" s="63">
        <v>41486</v>
      </c>
      <c r="B23" s="4">
        <v>2470</v>
      </c>
      <c r="C23" s="6">
        <v>2.3E-2</v>
      </c>
      <c r="D23" s="4">
        <v>127.46</v>
      </c>
      <c r="E23" s="10">
        <v>105.68</v>
      </c>
      <c r="F23" s="4">
        <v>86.97</v>
      </c>
      <c r="G23" s="6">
        <v>5.4600000000000003E-2</v>
      </c>
      <c r="H23" s="6">
        <v>4.5400000000000003E-2</v>
      </c>
      <c r="I23" s="6">
        <v>5.0299999999999997E-2</v>
      </c>
      <c r="J23" s="6">
        <v>6.0499999999999998E-2</v>
      </c>
      <c r="K23" s="6">
        <v>4.1500000000000002E-2</v>
      </c>
      <c r="L23" s="6">
        <v>4.6899999999999997E-2</v>
      </c>
      <c r="M23" s="6"/>
    </row>
    <row r="24" spans="1:14" x14ac:dyDescent="0.15">
      <c r="A24" s="63">
        <v>41517</v>
      </c>
      <c r="B24" s="4">
        <v>2418</v>
      </c>
      <c r="C24" s="6">
        <v>2.12E-2</v>
      </c>
      <c r="D24" s="4">
        <v>127.46</v>
      </c>
      <c r="E24" s="10">
        <v>105.68</v>
      </c>
      <c r="F24" s="4">
        <v>86.97</v>
      </c>
      <c r="G24" s="6">
        <v>5.3699999999999998E-2</v>
      </c>
      <c r="H24" s="6">
        <v>4.5999999999999999E-2</v>
      </c>
      <c r="I24" s="6">
        <v>5.04E-2</v>
      </c>
      <c r="J24" s="6">
        <v>6.0600000000000001E-2</v>
      </c>
      <c r="K24" s="6">
        <v>4.1599999999999998E-2</v>
      </c>
      <c r="L24" s="6">
        <v>4.6199999999999998E-2</v>
      </c>
      <c r="M24" s="6"/>
    </row>
    <row r="25" spans="1:14" x14ac:dyDescent="0.15">
      <c r="A25" s="63">
        <v>41547</v>
      </c>
      <c r="B25" s="4">
        <v>2519</v>
      </c>
      <c r="C25" s="6">
        <v>2.3300000000000001E-2</v>
      </c>
      <c r="D25" s="4">
        <v>132.51</v>
      </c>
      <c r="E25" s="10">
        <v>105.49</v>
      </c>
      <c r="F25" s="4">
        <v>86.97</v>
      </c>
      <c r="G25" s="6">
        <v>5.4800000000000001E-2</v>
      </c>
      <c r="H25" s="6">
        <v>4.6300000000000001E-2</v>
      </c>
      <c r="I25" s="6">
        <v>4.9200000000000001E-2</v>
      </c>
      <c r="J25" s="6">
        <v>6.1600000000000002E-2</v>
      </c>
      <c r="K25" s="6">
        <v>4.07E-2</v>
      </c>
      <c r="L25" s="6">
        <v>4.4999999999999998E-2</v>
      </c>
      <c r="M25" s="6"/>
      <c r="N25" t="s">
        <v>23</v>
      </c>
    </row>
    <row r="26" spans="1:14" x14ac:dyDescent="0.15">
      <c r="A26" s="63">
        <v>41578</v>
      </c>
      <c r="B26" s="4">
        <v>2575</v>
      </c>
      <c r="C26" s="6">
        <v>2.3699999999999999E-2</v>
      </c>
      <c r="D26" s="4">
        <v>132.51</v>
      </c>
      <c r="E26" s="10">
        <v>105.49</v>
      </c>
      <c r="F26" s="4">
        <v>86.97</v>
      </c>
      <c r="G26" s="6">
        <v>5.5E-2</v>
      </c>
      <c r="H26" s="6">
        <v>4.5199999999999997E-2</v>
      </c>
      <c r="I26" s="6">
        <v>4.8099999999999997E-2</v>
      </c>
      <c r="J26" s="6">
        <v>6.0299999999999999E-2</v>
      </c>
      <c r="K26" s="6">
        <v>3.9800000000000002E-2</v>
      </c>
      <c r="L26" s="6">
        <v>4.4299999999999999E-2</v>
      </c>
      <c r="M26" s="6"/>
    </row>
    <row r="27" spans="1:14" x14ac:dyDescent="0.15">
      <c r="A27" s="63">
        <v>41608</v>
      </c>
      <c r="B27" s="4">
        <v>2648</v>
      </c>
      <c r="C27" s="6">
        <v>2.4199999999999999E-2</v>
      </c>
      <c r="D27" s="4">
        <f>D26</f>
        <v>132.51</v>
      </c>
      <c r="E27" s="10">
        <f>E26</f>
        <v>105.49</v>
      </c>
      <c r="F27" s="4">
        <v>86.97</v>
      </c>
      <c r="G27" s="6">
        <v>5.5199999999999999E-2</v>
      </c>
      <c r="H27" s="6">
        <v>4.3799999999999999E-2</v>
      </c>
      <c r="I27" s="6">
        <v>4.6800000000000001E-2</v>
      </c>
      <c r="J27" s="6">
        <v>5.8599999999999999E-2</v>
      </c>
      <c r="K27" s="6">
        <v>3.8699999999999998E-2</v>
      </c>
      <c r="L27" s="6">
        <v>4.2599999999999999E-2</v>
      </c>
      <c r="M27" s="6"/>
    </row>
    <row r="28" spans="1:14" x14ac:dyDescent="0.15">
      <c r="A28" s="63">
        <f>'Historical ERP'!A114</f>
        <v>41639</v>
      </c>
      <c r="B28" s="4">
        <f>'Historical ERP'!B114</f>
        <v>2674</v>
      </c>
      <c r="C28" s="6">
        <f>'Historical ERP'!C114</f>
        <v>2.41E-2</v>
      </c>
      <c r="D28" s="4">
        <f>'Historical ERP'!D114</f>
        <v>134.09</v>
      </c>
      <c r="E28" s="4">
        <f>'Historical ERP'!E114</f>
        <v>108.28</v>
      </c>
      <c r="F28" s="4">
        <f>'Historical ERP'!F114</f>
        <v>84.7</v>
      </c>
      <c r="G28" s="6">
        <f>'Historical ERP'!G114</f>
        <v>7.0499999999999993E-2</v>
      </c>
      <c r="H28" s="6">
        <f>'Historical ERP'!H114</f>
        <v>4.7500000000000001E-2</v>
      </c>
      <c r="I28" s="6">
        <f>'Historical ERP'!I114</f>
        <v>5.0799999999999998E-2</v>
      </c>
      <c r="J28" s="6">
        <f>'Historical ERP'!J114</f>
        <v>6.2700000000000006E-2</v>
      </c>
      <c r="K28" s="6">
        <f>'Historical ERP'!K114</f>
        <v>3.9899999999999998E-2</v>
      </c>
      <c r="L28" s="6">
        <f>'Historical ERP'!L114</f>
        <v>4.6300000000000001E-2</v>
      </c>
      <c r="M28" s="6"/>
    </row>
    <row r="29" spans="1:14" x14ac:dyDescent="0.15">
      <c r="A29" s="63">
        <v>41670</v>
      </c>
      <c r="B29" s="4">
        <f>'Historical ERP'!B115</f>
        <v>2824</v>
      </c>
      <c r="C29" s="6">
        <f>'Historical ERP'!C115</f>
        <v>2.7400000000000001E-2</v>
      </c>
      <c r="D29" s="4">
        <f>'Historical ERP'!D115</f>
        <v>134.09</v>
      </c>
      <c r="E29" s="4">
        <f>'Historical ERP'!E115</f>
        <v>108.28</v>
      </c>
      <c r="F29" s="4">
        <f>'Historical ERP'!F115</f>
        <v>84.7</v>
      </c>
      <c r="G29" s="6">
        <f>'Historical ERP'!G115</f>
        <v>7.17E-2</v>
      </c>
      <c r="H29" s="6">
        <f>'Historical ERP'!H115</f>
        <v>4.3700000000000003E-2</v>
      </c>
      <c r="I29" s="6">
        <f>'Historical ERP'!I115</f>
        <v>4.7800000000000002E-2</v>
      </c>
      <c r="J29" s="6">
        <f>'Historical ERP'!J115</f>
        <v>5.8999999999999997E-2</v>
      </c>
      <c r="K29" s="6">
        <f>'Historical ERP'!K115</f>
        <v>3.7600000000000001E-2</v>
      </c>
      <c r="L29" s="6">
        <f>'Historical ERP'!L115</f>
        <v>4.4400000000000002E-2</v>
      </c>
      <c r="M29" s="6"/>
    </row>
    <row r="30" spans="1:14" x14ac:dyDescent="0.15">
      <c r="A30" s="103">
        <v>41698</v>
      </c>
      <c r="B30" s="4">
        <v>2714</v>
      </c>
      <c r="C30" s="7">
        <v>2.87E-2</v>
      </c>
      <c r="D30" s="4">
        <f>'Historical ERP'!D116</f>
        <v>134.09</v>
      </c>
      <c r="E30" s="4">
        <f>'Historical ERP'!E116</f>
        <v>108.28</v>
      </c>
      <c r="F30" s="4">
        <f>'Historical ERP'!F116</f>
        <v>84.88</v>
      </c>
      <c r="G30" s="6">
        <f>'Historical ERP'!G116</f>
        <v>7.22E-2</v>
      </c>
      <c r="H30" s="6">
        <f>'Historical ERP'!H116</f>
        <v>4.4900000000000002E-2</v>
      </c>
      <c r="I30" s="6">
        <f>'Historical ERP'!I116</f>
        <v>4.9599999999999998E-2</v>
      </c>
      <c r="J30" s="6">
        <f>'Historical ERP'!J116</f>
        <v>6.1199999999999997E-2</v>
      </c>
      <c r="K30" s="6">
        <f>'Historical ERP'!K116</f>
        <v>3.9E-2</v>
      </c>
      <c r="L30" s="6">
        <f>'Historical ERP'!L116</f>
        <v>4.5600000000000002E-2</v>
      </c>
      <c r="M30" s="6"/>
    </row>
    <row r="31" spans="1:14" x14ac:dyDescent="0.15">
      <c r="A31" s="103">
        <v>41729</v>
      </c>
      <c r="B31" s="4">
        <v>2641</v>
      </c>
      <c r="C31" s="7">
        <v>2.7400000000000001E-2</v>
      </c>
      <c r="D31" s="4">
        <f>'Historical ERP'!D117</f>
        <v>132.62</v>
      </c>
      <c r="E31" s="4">
        <f>'Historical ERP'!E117</f>
        <v>110.03</v>
      </c>
      <c r="F31" s="4">
        <f>'Historical ERP'!F117</f>
        <v>88.8</v>
      </c>
      <c r="G31" s="6">
        <f>'Historical ERP'!G117</f>
        <v>7.17E-2</v>
      </c>
      <c r="H31" s="6">
        <f>'Historical ERP'!H117</f>
        <v>4.9500000000000002E-2</v>
      </c>
      <c r="I31" s="6">
        <f>'Historical ERP'!I117</f>
        <v>5.1900000000000002E-2</v>
      </c>
      <c r="J31" s="6">
        <f>'Historical ERP'!J117</f>
        <v>6.2300000000000001E-2</v>
      </c>
      <c r="K31" s="6">
        <f>'Historical ERP'!K117</f>
        <v>4.2000000000000003E-2</v>
      </c>
      <c r="L31" s="6">
        <f>'Historical ERP'!L117</f>
        <v>4.7500000000000001E-2</v>
      </c>
      <c r="M31" s="7"/>
    </row>
    <row r="32" spans="1:14" x14ac:dyDescent="0.15">
      <c r="A32" s="103">
        <v>41759</v>
      </c>
      <c r="B32" s="4">
        <v>2648</v>
      </c>
      <c r="C32" s="6">
        <v>2.9499999999999998E-2</v>
      </c>
      <c r="D32" s="4">
        <v>132.62</v>
      </c>
      <c r="E32" s="4">
        <v>110.03</v>
      </c>
      <c r="F32" s="4">
        <v>88.8</v>
      </c>
      <c r="G32" s="6">
        <v>7.2400000000000006E-2</v>
      </c>
      <c r="H32" s="7">
        <v>4.8500000000000001E-2</v>
      </c>
      <c r="I32" s="7">
        <v>5.16E-2</v>
      </c>
      <c r="J32" s="7">
        <v>6.1899999999999997E-2</v>
      </c>
      <c r="K32" s="7">
        <v>4.1700000000000001E-2</v>
      </c>
      <c r="L32" s="7">
        <v>4.7800000000000002E-2</v>
      </c>
      <c r="M32" s="7"/>
    </row>
    <row r="33" spans="1:14" x14ac:dyDescent="0.15">
      <c r="A33" s="104">
        <v>41790</v>
      </c>
      <c r="B33" s="4">
        <v>2705</v>
      </c>
      <c r="C33" s="7">
        <v>2.87E-2</v>
      </c>
      <c r="D33" s="4">
        <v>132.62</v>
      </c>
      <c r="E33" s="10">
        <v>110.03</v>
      </c>
      <c r="F33" s="4">
        <v>88.8</v>
      </c>
      <c r="G33" s="6">
        <v>7.22E-2</v>
      </c>
      <c r="H33" s="7">
        <v>4.7800000000000002E-2</v>
      </c>
      <c r="I33" s="7">
        <v>5.0599999999999999E-2</v>
      </c>
      <c r="J33" s="7">
        <v>6.0699999999999997E-2</v>
      </c>
      <c r="K33" s="7">
        <v>4.0899999999999999E-2</v>
      </c>
      <c r="L33" s="7">
        <v>4.65E-2</v>
      </c>
      <c r="M33" s="7"/>
    </row>
    <row r="34" spans="1:14" x14ac:dyDescent="0.15">
      <c r="A34" s="103">
        <v>41820</v>
      </c>
      <c r="B34" s="4">
        <v>2718</v>
      </c>
      <c r="C34" s="7">
        <v>2.8500000000000001E-2</v>
      </c>
      <c r="D34" s="4">
        <v>136.51</v>
      </c>
      <c r="E34" s="10">
        <v>117.55</v>
      </c>
      <c r="F34" s="4">
        <v>88.8</v>
      </c>
      <c r="G34" s="7">
        <v>7.2099999999999997E-2</v>
      </c>
      <c r="H34" s="7">
        <v>4.99E-2</v>
      </c>
      <c r="I34" s="7">
        <v>5.3699999999999998E-2</v>
      </c>
      <c r="J34" s="7">
        <v>6.2199999999999998E-2</v>
      </c>
      <c r="K34" s="7">
        <v>4.0800000000000003E-2</v>
      </c>
      <c r="L34" s="7">
        <v>4.9700000000000001E-2</v>
      </c>
      <c r="M34" s="7"/>
    </row>
    <row r="35" spans="1:14" ht="14" x14ac:dyDescent="0.2">
      <c r="A35" s="105">
        <v>41851</v>
      </c>
      <c r="B35" s="11">
        <v>2816</v>
      </c>
      <c r="C35" s="43">
        <v>2.9600000000000001E-2</v>
      </c>
      <c r="D35" s="11">
        <v>136.51</v>
      </c>
      <c r="E35" s="12">
        <v>117.55</v>
      </c>
      <c r="F35" s="11">
        <v>88.8</v>
      </c>
      <c r="G35" s="43">
        <v>7.2499999999999995E-2</v>
      </c>
      <c r="H35" s="43">
        <v>4.7800000000000002E-2</v>
      </c>
      <c r="I35" s="43">
        <v>5.1799999999999999E-2</v>
      </c>
      <c r="J35" s="43">
        <v>0.06</v>
      </c>
      <c r="K35" s="43">
        <v>3.9300000000000002E-2</v>
      </c>
      <c r="L35" s="43">
        <v>4.8500000000000001E-2</v>
      </c>
      <c r="M35" s="7"/>
    </row>
    <row r="36" spans="1:14" x14ac:dyDescent="0.15">
      <c r="A36" s="103">
        <v>41882</v>
      </c>
      <c r="B36" s="4">
        <v>2902</v>
      </c>
      <c r="C36" s="7">
        <v>2.86E-2</v>
      </c>
      <c r="D36" s="4">
        <v>136.51</v>
      </c>
      <c r="E36" s="10">
        <v>117.55</v>
      </c>
      <c r="F36" s="4">
        <v>88.8</v>
      </c>
      <c r="G36" s="7">
        <v>7.2099999999999997E-2</v>
      </c>
      <c r="H36" s="7">
        <v>4.6800000000000001E-2</v>
      </c>
      <c r="I36" s="7">
        <v>5.04E-2</v>
      </c>
      <c r="J36" s="7">
        <v>5.8400000000000001E-2</v>
      </c>
      <c r="K36" s="7">
        <v>3.8199999999999998E-2</v>
      </c>
      <c r="L36" s="7">
        <v>4.7199999999999999E-2</v>
      </c>
      <c r="M36" s="7"/>
    </row>
    <row r="37" spans="1:14" x14ac:dyDescent="0.15">
      <c r="A37" s="103">
        <v>41912</v>
      </c>
      <c r="B37" s="4">
        <v>2914</v>
      </c>
      <c r="C37" s="7">
        <v>3.0700000000000002E-2</v>
      </c>
      <c r="D37" s="4">
        <v>146.33000000000001</v>
      </c>
      <c r="E37" s="10">
        <v>126.7</v>
      </c>
      <c r="F37" s="4">
        <v>88.8</v>
      </c>
      <c r="G37" s="7">
        <v>7.2800000000000004E-2</v>
      </c>
      <c r="H37" s="7">
        <v>4.99E-2</v>
      </c>
      <c r="I37" s="7">
        <v>5.3800000000000001E-2</v>
      </c>
      <c r="J37" s="7">
        <v>6.2E-2</v>
      </c>
      <c r="K37" s="7">
        <v>3.7900000000000003E-2</v>
      </c>
      <c r="L37" s="7">
        <v>5.0200000000000002E-2</v>
      </c>
      <c r="M37" s="7"/>
      <c r="N37" t="s">
        <v>16</v>
      </c>
    </row>
    <row r="38" spans="1:14" x14ac:dyDescent="0.15">
      <c r="A38" s="103">
        <v>41943</v>
      </c>
      <c r="B38" s="4">
        <v>2712</v>
      </c>
      <c r="C38" s="7">
        <v>3.1600000000000003E-2</v>
      </c>
      <c r="D38" s="4">
        <v>146.33000000000001</v>
      </c>
      <c r="E38" s="10">
        <v>126.7</v>
      </c>
      <c r="F38" s="4">
        <v>88.8</v>
      </c>
      <c r="G38" s="7">
        <v>7.3200000000000001E-2</v>
      </c>
      <c r="H38" s="7">
        <v>5.3199999999999997E-2</v>
      </c>
      <c r="I38" s="7">
        <v>5.7599999999999998E-2</v>
      </c>
      <c r="J38" s="7">
        <v>6.6400000000000001E-2</v>
      </c>
      <c r="K38" s="7">
        <v>4.0599999999999997E-2</v>
      </c>
      <c r="L38" s="7">
        <v>5.3800000000000001E-2</v>
      </c>
      <c r="M38" s="7"/>
    </row>
    <row r="39" spans="1:14" x14ac:dyDescent="0.15">
      <c r="A39" s="103">
        <v>41973</v>
      </c>
      <c r="B39" s="4">
        <v>2760</v>
      </c>
      <c r="C39" s="7">
        <v>2.9899999999999999E-2</v>
      </c>
      <c r="D39" s="4">
        <v>146.33000000000001</v>
      </c>
      <c r="E39" s="10">
        <v>126.7</v>
      </c>
      <c r="F39" s="4">
        <v>88.8</v>
      </c>
      <c r="G39" s="7">
        <v>7.2599999999999998E-2</v>
      </c>
      <c r="H39" s="7">
        <v>5.2900000000000003E-2</v>
      </c>
      <c r="I39" s="7">
        <v>5.6800000000000003E-2</v>
      </c>
      <c r="J39" s="7">
        <v>6.5500000000000003E-2</v>
      </c>
      <c r="K39" s="7">
        <v>0.04</v>
      </c>
      <c r="L39" s="7">
        <v>5.3199999999999997E-2</v>
      </c>
      <c r="M39" s="7"/>
    </row>
    <row r="40" spans="1:14" x14ac:dyDescent="0.15">
      <c r="A40" s="103">
        <v>42004</v>
      </c>
      <c r="B40" s="4">
        <v>2507</v>
      </c>
      <c r="C40" s="7">
        <v>2.6800000000000001E-2</v>
      </c>
      <c r="D40" s="4">
        <v>120.81</v>
      </c>
      <c r="E40" s="10">
        <v>136.65</v>
      </c>
      <c r="F40" s="4">
        <v>93.7</v>
      </c>
      <c r="G40" s="7">
        <v>4.1200000000000001E-2</v>
      </c>
      <c r="H40" s="7">
        <v>5.5500000000000001E-2</v>
      </c>
      <c r="I40" s="7">
        <v>5.96E-2</v>
      </c>
      <c r="J40" s="7">
        <v>5.2699999999999997E-2</v>
      </c>
      <c r="K40" s="7">
        <v>4.0899999999999999E-2</v>
      </c>
      <c r="L40" s="7">
        <v>5.6000000000000001E-2</v>
      </c>
      <c r="M40" s="7"/>
      <c r="N40" t="s">
        <v>29</v>
      </c>
    </row>
    <row r="41" spans="1:14" x14ac:dyDescent="0.15">
      <c r="A41" s="103">
        <v>42035</v>
      </c>
      <c r="B41" s="4">
        <v>2704</v>
      </c>
      <c r="C41" s="7">
        <v>2.63E-2</v>
      </c>
      <c r="D41" s="4">
        <v>120.81</v>
      </c>
      <c r="E41" s="10">
        <v>136.65</v>
      </c>
      <c r="F41" s="4">
        <v>93.7</v>
      </c>
      <c r="G41" s="7">
        <v>4.1099999999999998E-2</v>
      </c>
      <c r="H41" s="7">
        <v>5.16E-2</v>
      </c>
      <c r="I41" s="7">
        <v>5.5300000000000002E-2</v>
      </c>
      <c r="J41" s="7">
        <v>4.8899999999999999E-2</v>
      </c>
      <c r="K41" s="7">
        <v>3.7999999999999999E-2</v>
      </c>
      <c r="L41" s="7">
        <v>5.2499999999999998E-2</v>
      </c>
      <c r="M41" s="7"/>
    </row>
    <row r="42" spans="1:14" x14ac:dyDescent="0.15">
      <c r="A42" s="103">
        <v>42063</v>
      </c>
      <c r="B42" s="4">
        <v>2785</v>
      </c>
      <c r="C42" s="7">
        <v>2.7199999999999998E-2</v>
      </c>
      <c r="D42" s="4">
        <v>120.81</v>
      </c>
      <c r="E42" s="10">
        <v>136.65</v>
      </c>
      <c r="F42" s="4">
        <v>93.7</v>
      </c>
      <c r="G42" s="7">
        <v>4.1399999999999999E-2</v>
      </c>
      <c r="H42" s="7">
        <v>4.9799999999999997E-2</v>
      </c>
      <c r="I42" s="7">
        <v>5.3600000000000002E-2</v>
      </c>
      <c r="J42" s="7">
        <v>4.7399999999999998E-2</v>
      </c>
      <c r="K42" s="7">
        <v>3.6799999999999999E-2</v>
      </c>
      <c r="L42" s="7">
        <v>5.0500000000000003E-2</v>
      </c>
      <c r="M42" s="7"/>
    </row>
    <row r="43" spans="1:14" x14ac:dyDescent="0.15">
      <c r="A43" s="103">
        <v>42094</v>
      </c>
      <c r="B43" s="4">
        <v>2834</v>
      </c>
      <c r="C43" s="7">
        <v>2.4E-2</v>
      </c>
      <c r="D43" s="4">
        <v>137.80000000000001</v>
      </c>
      <c r="E43" s="10">
        <v>147.93</v>
      </c>
      <c r="F43" s="4">
        <v>97.45</v>
      </c>
      <c r="G43" s="7">
        <v>4.07E-2</v>
      </c>
      <c r="H43" s="7">
        <v>5.0799999999999998E-2</v>
      </c>
      <c r="I43" s="7">
        <v>5.7500000000000002E-2</v>
      </c>
      <c r="J43" s="7">
        <v>5.3600000000000002E-2</v>
      </c>
      <c r="K43" s="7">
        <v>3.7999999999999999E-2</v>
      </c>
      <c r="L43" s="7">
        <v>5.4100000000000002E-2</v>
      </c>
      <c r="M43" s="7"/>
    </row>
    <row r="44" spans="1:14" x14ac:dyDescent="0.15">
      <c r="A44" s="103">
        <v>42124</v>
      </c>
      <c r="B44" s="4">
        <v>2945</v>
      </c>
      <c r="C44" s="7">
        <v>2.5100000000000001E-2</v>
      </c>
      <c r="D44" s="4">
        <v>138.09</v>
      </c>
      <c r="E44" s="10">
        <v>150.5</v>
      </c>
      <c r="F44" s="4">
        <v>97.45</v>
      </c>
      <c r="G44" s="7">
        <v>4.1099999999999998E-2</v>
      </c>
      <c r="H44" s="7">
        <v>4.99E-2</v>
      </c>
      <c r="I44" s="7">
        <v>5.62E-2</v>
      </c>
      <c r="J44" s="7">
        <v>5.16E-2</v>
      </c>
      <c r="K44" s="7">
        <v>3.6600000000000001E-2</v>
      </c>
      <c r="L44" s="7">
        <v>5.2900000000000003E-2</v>
      </c>
      <c r="M44" s="7"/>
    </row>
    <row r="45" spans="1:14" ht="14" x14ac:dyDescent="0.2">
      <c r="A45" s="105">
        <v>42155</v>
      </c>
      <c r="B45" s="11">
        <v>2752</v>
      </c>
      <c r="C45" s="43">
        <v>2.1399999999999999E-2</v>
      </c>
      <c r="D45" s="11">
        <v>138.09</v>
      </c>
      <c r="E45" s="12">
        <v>150.5</v>
      </c>
      <c r="F45" s="11">
        <v>97.45</v>
      </c>
      <c r="G45" s="43">
        <v>3.6200000000000003E-2</v>
      </c>
      <c r="H45" s="43">
        <v>5.3800000000000001E-2</v>
      </c>
      <c r="I45" s="43">
        <v>5.9299999999999999E-2</v>
      </c>
      <c r="J45" s="43">
        <v>5.4399999999999997E-2</v>
      </c>
      <c r="K45" s="43">
        <v>3.8699999999999998E-2</v>
      </c>
      <c r="L45" s="43">
        <v>5.57E-2</v>
      </c>
      <c r="M45" s="43"/>
    </row>
    <row r="46" spans="1:14" s="2" customFormat="1" x14ac:dyDescent="0.15">
      <c r="A46" s="103">
        <v>42185</v>
      </c>
      <c r="B46" s="4">
        <v>2942</v>
      </c>
      <c r="C46" s="7">
        <v>0.02</v>
      </c>
      <c r="D46" s="4">
        <v>143.32</v>
      </c>
      <c r="E46" s="10">
        <v>153.47</v>
      </c>
      <c r="F46" s="4">
        <v>98</v>
      </c>
      <c r="G46" s="7">
        <v>3.44E-2</v>
      </c>
      <c r="H46" s="7">
        <v>5.11E-2</v>
      </c>
      <c r="I46" s="7">
        <v>5.67E-2</v>
      </c>
      <c r="J46" s="7">
        <v>5.2999999999999999E-2</v>
      </c>
      <c r="K46" s="7">
        <v>3.6299999999999999E-2</v>
      </c>
      <c r="L46" s="7">
        <v>5.3400000000000003E-2</v>
      </c>
      <c r="M46" s="7"/>
      <c r="N46" s="2" t="s">
        <v>16</v>
      </c>
    </row>
    <row r="47" spans="1:14" x14ac:dyDescent="0.15">
      <c r="A47" s="103">
        <v>42216</v>
      </c>
      <c r="B47" s="4">
        <v>2980</v>
      </c>
      <c r="C47" s="7">
        <v>2.0199999999999999E-2</v>
      </c>
      <c r="D47" s="4">
        <v>143.32</v>
      </c>
      <c r="E47" s="10">
        <v>153.47</v>
      </c>
      <c r="F47" s="10">
        <v>98</v>
      </c>
      <c r="G47" s="7">
        <v>3.4500000000000003E-2</v>
      </c>
      <c r="H47" s="7">
        <v>5.04E-2</v>
      </c>
      <c r="I47" s="7">
        <v>5.5899999999999998E-2</v>
      </c>
      <c r="J47" s="7">
        <v>5.2299999999999999E-2</v>
      </c>
      <c r="K47" s="7">
        <v>3.5799999999999998E-2</v>
      </c>
      <c r="L47" s="7">
        <v>5.3100000000000001E-2</v>
      </c>
      <c r="M47" s="7"/>
    </row>
    <row r="48" spans="1:14" ht="14" x14ac:dyDescent="0.2">
      <c r="A48" s="106">
        <v>42247</v>
      </c>
      <c r="B48" s="59">
        <v>2926</v>
      </c>
      <c r="C48" s="58">
        <v>1.4999999999999999E-2</v>
      </c>
      <c r="D48" s="59">
        <v>143.32</v>
      </c>
      <c r="E48" s="60">
        <v>153.47</v>
      </c>
      <c r="F48" s="59">
        <v>98</v>
      </c>
      <c r="G48" s="58">
        <v>3.2399999999999998E-2</v>
      </c>
      <c r="H48" s="58">
        <v>5.3199999999999997E-2</v>
      </c>
      <c r="I48" s="58">
        <v>5.7500000000000002E-2</v>
      </c>
      <c r="J48" s="58">
        <v>5.3699999999999998E-2</v>
      </c>
      <c r="K48" s="58">
        <v>3.6799999999999999E-2</v>
      </c>
      <c r="L48" s="58">
        <v>5.3999999999999999E-2</v>
      </c>
      <c r="M48" s="58"/>
      <c r="N48" s="1"/>
    </row>
    <row r="49" spans="1:14" x14ac:dyDescent="0.15">
      <c r="A49" s="103">
        <v>42277</v>
      </c>
      <c r="B49" s="4">
        <v>2977</v>
      </c>
      <c r="C49" s="7">
        <v>1.67E-2</v>
      </c>
      <c r="D49" s="4">
        <v>145.02000000000001</v>
      </c>
      <c r="E49" s="10">
        <v>151.19999999999999</v>
      </c>
      <c r="F49" s="10">
        <v>98.07</v>
      </c>
      <c r="G49" s="7">
        <v>3.3099999999999997E-2</v>
      </c>
      <c r="H49" s="7">
        <v>5.1999999999999998E-2</v>
      </c>
      <c r="I49" s="7">
        <v>5.5500000000000001E-2</v>
      </c>
      <c r="J49" s="7">
        <v>5.33E-2</v>
      </c>
      <c r="K49" s="7">
        <v>3.61E-2</v>
      </c>
      <c r="L49" s="7">
        <v>5.2200000000000003E-2</v>
      </c>
      <c r="M49" s="7"/>
      <c r="N49" t="s">
        <v>29</v>
      </c>
    </row>
    <row r="50" spans="1:14" x14ac:dyDescent="0.15">
      <c r="A50" s="103">
        <v>42308</v>
      </c>
      <c r="B50" s="4">
        <v>3038</v>
      </c>
      <c r="C50" s="7">
        <v>1.6799999999999999E-2</v>
      </c>
      <c r="D50" s="4">
        <v>145.02000000000001</v>
      </c>
      <c r="E50" s="10">
        <v>151.19999999999999</v>
      </c>
      <c r="F50" s="10">
        <v>98.07</v>
      </c>
      <c r="G50" s="7">
        <v>3.3099999999999997E-2</v>
      </c>
      <c r="H50" s="7">
        <v>5.0900000000000001E-2</v>
      </c>
      <c r="I50" s="7">
        <v>5.4399999999999997E-2</v>
      </c>
      <c r="J50" s="7">
        <v>5.2200000000000003E-2</v>
      </c>
      <c r="K50" s="7">
        <v>3.5400000000000001E-2</v>
      </c>
      <c r="L50" s="7">
        <v>5.16E-2</v>
      </c>
      <c r="M50" s="7"/>
    </row>
    <row r="51" spans="1:14" x14ac:dyDescent="0.15">
      <c r="A51" s="103">
        <v>42338</v>
      </c>
      <c r="B51" s="4">
        <v>3141</v>
      </c>
      <c r="C51" s="7">
        <v>1.78E-2</v>
      </c>
      <c r="D51" s="4">
        <v>145.02000000000001</v>
      </c>
      <c r="E51" s="10">
        <v>151.19999999999999</v>
      </c>
      <c r="F51" s="10">
        <v>98.07</v>
      </c>
      <c r="G51" s="7">
        <v>3.3500000000000002E-2</v>
      </c>
      <c r="H51" s="7">
        <v>4.8899999999999999E-2</v>
      </c>
      <c r="I51" s="7">
        <v>5.2499999999999998E-2</v>
      </c>
      <c r="J51" s="7">
        <v>5.04E-2</v>
      </c>
      <c r="K51" s="7">
        <v>3.4099999999999998E-2</v>
      </c>
      <c r="L51" s="7">
        <v>4.9000000000000002E-2</v>
      </c>
      <c r="M51" s="7"/>
    </row>
    <row r="52" spans="1:14" x14ac:dyDescent="0.15">
      <c r="A52" s="103">
        <v>42369</v>
      </c>
      <c r="B52" s="4">
        <v>3231</v>
      </c>
      <c r="C52" s="7">
        <v>1.9199999999999998E-2</v>
      </c>
      <c r="D52" s="4">
        <v>157.4</v>
      </c>
      <c r="E52" s="10">
        <v>150.5</v>
      </c>
      <c r="F52" s="10">
        <v>98.01</v>
      </c>
      <c r="G52" s="7">
        <v>3.9600000000000003E-2</v>
      </c>
      <c r="H52" s="7">
        <v>5.0599999999999999E-2</v>
      </c>
      <c r="I52" s="7">
        <v>5.1999999999999998E-2</v>
      </c>
      <c r="J52" s="7">
        <v>5.4300000000000001E-2</v>
      </c>
      <c r="K52" s="7">
        <v>3.39E-2</v>
      </c>
      <c r="L52" s="7">
        <v>4.8599999999999997E-2</v>
      </c>
      <c r="M52" s="7"/>
      <c r="N52" t="s">
        <v>29</v>
      </c>
    </row>
    <row r="53" spans="1:14" s="2" customFormat="1" x14ac:dyDescent="0.15">
      <c r="A53" s="103">
        <v>42400</v>
      </c>
      <c r="B53" s="4">
        <v>3226</v>
      </c>
      <c r="C53" s="7">
        <v>1.5100000000000001E-2</v>
      </c>
      <c r="D53" s="4">
        <v>157.4</v>
      </c>
      <c r="E53" s="10">
        <v>150.5</v>
      </c>
      <c r="F53" s="10">
        <v>98.01</v>
      </c>
      <c r="G53" s="7">
        <v>3.7900000000000003E-2</v>
      </c>
      <c r="H53" s="7">
        <v>5.2200000000000003E-2</v>
      </c>
      <c r="I53" s="7">
        <v>5.2400000000000002E-2</v>
      </c>
      <c r="J53" s="7">
        <v>5.4800000000000001E-2</v>
      </c>
      <c r="K53" s="7">
        <v>3.4200000000000001E-2</v>
      </c>
      <c r="L53" s="7">
        <v>4.9399999999999999E-2</v>
      </c>
      <c r="M53" s="7"/>
    </row>
    <row r="54" spans="1:14" s="2" customFormat="1" x14ac:dyDescent="0.15">
      <c r="A54" s="103">
        <v>42429</v>
      </c>
      <c r="B54" s="4">
        <v>2954</v>
      </c>
      <c r="C54" s="7">
        <v>1.1299999999999999E-2</v>
      </c>
      <c r="D54" s="4">
        <v>157.4</v>
      </c>
      <c r="E54" s="10">
        <v>150.5</v>
      </c>
      <c r="F54" s="10">
        <v>98.01</v>
      </c>
      <c r="G54" s="7">
        <v>3.3599999999999998E-2</v>
      </c>
      <c r="H54" s="7">
        <v>5.7700000000000001E-2</v>
      </c>
      <c r="I54" s="7">
        <v>5.6899999999999999E-2</v>
      </c>
      <c r="J54" s="7">
        <v>5.9400000000000001E-2</v>
      </c>
      <c r="K54" s="7">
        <v>3.7199999999999997E-2</v>
      </c>
      <c r="L54" s="7">
        <v>5.3600000000000002E-2</v>
      </c>
      <c r="M54" s="7"/>
      <c r="N54" s="2" t="s">
        <v>38</v>
      </c>
    </row>
    <row r="55" spans="1:14" x14ac:dyDescent="0.15">
      <c r="A55" s="103">
        <v>42460</v>
      </c>
      <c r="B55" s="4">
        <v>2585</v>
      </c>
      <c r="C55" s="7">
        <v>6.7999999999999996E-3</v>
      </c>
      <c r="D55" s="4">
        <v>125.9</v>
      </c>
      <c r="E55" s="10">
        <v>146.30000000000001</v>
      </c>
      <c r="F55" s="10">
        <v>98.36</v>
      </c>
      <c r="G55" s="7">
        <v>3.1800000000000002E-2</v>
      </c>
      <c r="H55" s="7">
        <v>6.5199999999999994E-2</v>
      </c>
      <c r="I55" s="7">
        <v>6.1600000000000002E-2</v>
      </c>
      <c r="J55" s="7">
        <v>5.3100000000000001E-2</v>
      </c>
      <c r="K55" s="7">
        <v>4.1599999999999998E-2</v>
      </c>
      <c r="L55" s="7">
        <v>5.7599999999999998E-2</v>
      </c>
      <c r="M55" s="7">
        <v>6.0199999999999997E-2</v>
      </c>
      <c r="N55" t="s">
        <v>39</v>
      </c>
    </row>
    <row r="56" spans="1:14" x14ac:dyDescent="0.15">
      <c r="A56" s="103">
        <v>42490</v>
      </c>
      <c r="B56" s="40">
        <v>2912.43</v>
      </c>
      <c r="C56" s="7">
        <v>6.4000000000000003E-3</v>
      </c>
      <c r="D56" s="4">
        <v>125.9</v>
      </c>
      <c r="E56" s="10">
        <v>146.30000000000001</v>
      </c>
      <c r="F56" s="10">
        <v>98.36</v>
      </c>
      <c r="G56" s="7">
        <v>3.1600000000000003E-2</v>
      </c>
      <c r="H56" s="7">
        <v>6.0299999999999999E-2</v>
      </c>
      <c r="I56" s="7">
        <v>5.6500000000000002E-2</v>
      </c>
      <c r="J56" s="7">
        <v>4.99E-2</v>
      </c>
      <c r="K56" s="7">
        <v>3.9300000000000002E-2</v>
      </c>
      <c r="L56" s="7">
        <v>5.3100000000000001E-2</v>
      </c>
      <c r="M56" s="7">
        <v>5.3900000000000003E-2</v>
      </c>
    </row>
    <row r="57" spans="1:14" x14ac:dyDescent="0.15">
      <c r="A57" s="103">
        <v>42521</v>
      </c>
      <c r="B57" s="4">
        <v>3044</v>
      </c>
      <c r="C57" s="7">
        <v>6.6E-3</v>
      </c>
      <c r="D57" s="4">
        <v>125.9</v>
      </c>
      <c r="E57" s="10">
        <v>146.30000000000001</v>
      </c>
      <c r="F57" s="10">
        <v>101.44</v>
      </c>
      <c r="G57" s="7">
        <v>3.3300000000000003E-2</v>
      </c>
      <c r="H57" s="7">
        <v>5.8099999999999999E-2</v>
      </c>
      <c r="I57" s="7">
        <v>5.45E-2</v>
      </c>
      <c r="J57" s="7">
        <v>4.8099999999999997E-2</v>
      </c>
      <c r="K57" s="7">
        <v>3.7900000000000003E-2</v>
      </c>
      <c r="L57" s="7">
        <v>5.0900000000000001E-2</v>
      </c>
      <c r="M57" s="7">
        <v>5.3499999999999999E-2</v>
      </c>
    </row>
    <row r="58" spans="1:14" x14ac:dyDescent="0.15">
      <c r="A58" s="103">
        <v>42551</v>
      </c>
      <c r="B58" s="4">
        <v>3100</v>
      </c>
      <c r="C58" s="7">
        <v>6.6E-3</v>
      </c>
      <c r="D58" s="4">
        <v>154.66999999999999</v>
      </c>
      <c r="E58" s="10">
        <v>146.87</v>
      </c>
      <c r="F58" s="10">
        <v>99.97</v>
      </c>
      <c r="G58" s="7">
        <v>3.3300000000000003E-2</v>
      </c>
      <c r="H58" s="7">
        <v>5.6800000000000003E-2</v>
      </c>
      <c r="I58" s="7">
        <v>5.3699999999999998E-2</v>
      </c>
      <c r="J58" s="7">
        <v>5.6500000000000002E-2</v>
      </c>
      <c r="K58" s="7">
        <v>3.6700000000000003E-2</v>
      </c>
      <c r="L58" s="7">
        <v>5.0099999999999999E-2</v>
      </c>
      <c r="M58" s="7">
        <v>5.2299999999999999E-2</v>
      </c>
      <c r="N58" t="s">
        <v>40</v>
      </c>
    </row>
    <row r="59" spans="1:14" x14ac:dyDescent="0.15">
      <c r="A59" s="103">
        <v>42582</v>
      </c>
      <c r="B59" s="40">
        <v>3271.12</v>
      </c>
      <c r="C59" s="7">
        <v>5.4999999999999997E-3</v>
      </c>
      <c r="D59" s="4">
        <v>154.66999999999999</v>
      </c>
      <c r="E59" s="10">
        <v>146.87</v>
      </c>
      <c r="F59" s="10">
        <v>99.97</v>
      </c>
      <c r="G59" s="7">
        <v>3.2800000000000003E-2</v>
      </c>
      <c r="H59" s="7">
        <v>5.4300000000000001E-2</v>
      </c>
      <c r="I59" s="7">
        <v>5.0999999999999997E-2</v>
      </c>
      <c r="J59" s="7">
        <v>5.3699999999999998E-2</v>
      </c>
      <c r="K59" s="7">
        <v>3.4799999999999998E-2</v>
      </c>
      <c r="L59" s="7">
        <v>4.7699999999999999E-2</v>
      </c>
      <c r="M59" s="7">
        <v>5.0099999999999999E-2</v>
      </c>
    </row>
    <row r="60" spans="1:14" x14ac:dyDescent="0.15">
      <c r="A60" s="103">
        <v>42613</v>
      </c>
      <c r="B60" s="4">
        <v>3500</v>
      </c>
      <c r="C60" s="7">
        <v>7.1999999999999998E-3</v>
      </c>
      <c r="D60" s="4">
        <v>154.66999999999999</v>
      </c>
      <c r="E60" s="10">
        <v>146.87</v>
      </c>
      <c r="F60" s="10">
        <v>99.97</v>
      </c>
      <c r="G60" s="7">
        <v>3.3500000000000002E-2</v>
      </c>
      <c r="H60" s="7">
        <v>0.05</v>
      </c>
      <c r="I60" s="7">
        <v>4.7399999999999998E-2</v>
      </c>
      <c r="J60" s="7">
        <v>4.99E-2</v>
      </c>
      <c r="K60" s="7">
        <v>3.2399999999999998E-2</v>
      </c>
      <c r="L60" s="7">
        <v>4.3200000000000002E-2</v>
      </c>
      <c r="M60" s="7">
        <v>4.6199999999999998E-2</v>
      </c>
    </row>
    <row r="61" spans="1:14" s="2" customFormat="1" x14ac:dyDescent="0.15">
      <c r="A61" s="103">
        <v>42643</v>
      </c>
      <c r="B61" s="4">
        <v>3363</v>
      </c>
      <c r="C61" s="7">
        <v>6.8999999999999999E-3</v>
      </c>
      <c r="D61" s="4">
        <v>167.68</v>
      </c>
      <c r="E61" s="10">
        <v>137.63999999999999</v>
      </c>
      <c r="F61" s="10">
        <v>98.88</v>
      </c>
      <c r="G61" s="7">
        <v>3.8100000000000002E-2</v>
      </c>
      <c r="H61" s="7">
        <v>5.2900000000000003E-2</v>
      </c>
      <c r="I61" s="7">
        <v>4.7399999999999998E-2</v>
      </c>
      <c r="J61" s="7">
        <v>5.7599999999999998E-2</v>
      </c>
      <c r="K61" s="7">
        <v>3.4200000000000001E-2</v>
      </c>
      <c r="L61" s="7">
        <v>4.2900000000000001E-2</v>
      </c>
      <c r="M61" s="7">
        <v>4.9700000000000001E-2</v>
      </c>
      <c r="N61" s="2" t="s">
        <v>40</v>
      </c>
    </row>
    <row r="62" spans="1:14" x14ac:dyDescent="0.15">
      <c r="A62" s="103">
        <v>42674</v>
      </c>
      <c r="B62" s="4">
        <v>3270</v>
      </c>
      <c r="C62" s="7">
        <v>8.8000000000000005E-3</v>
      </c>
      <c r="D62" s="4">
        <v>167.68</v>
      </c>
      <c r="E62" s="10">
        <v>137.63999999999999</v>
      </c>
      <c r="F62" s="10">
        <v>98.88</v>
      </c>
      <c r="G62" s="7">
        <v>3.8600000000000002E-2</v>
      </c>
      <c r="H62" s="7">
        <v>5.3499999999999999E-2</v>
      </c>
      <c r="I62" s="7">
        <v>4.8500000000000001E-2</v>
      </c>
      <c r="J62" s="7">
        <v>5.8999999999999997E-2</v>
      </c>
      <c r="K62" s="7">
        <v>3.5000000000000003E-2</v>
      </c>
      <c r="L62" s="7">
        <v>4.4400000000000002E-2</v>
      </c>
      <c r="M62" s="7">
        <v>5.0200000000000002E-2</v>
      </c>
    </row>
    <row r="63" spans="1:14" x14ac:dyDescent="0.15">
      <c r="A63" s="103">
        <v>42704</v>
      </c>
      <c r="B63" s="4">
        <v>3622</v>
      </c>
      <c r="C63" s="7">
        <v>8.3999999999999995E-3</v>
      </c>
      <c r="D63" s="4">
        <v>167.68</v>
      </c>
      <c r="E63" s="10">
        <v>137.63999999999999</v>
      </c>
      <c r="F63" s="10">
        <v>98.88</v>
      </c>
      <c r="G63" s="7">
        <v>4.3700000000000003E-2</v>
      </c>
      <c r="H63" s="7">
        <v>4.9700000000000001E-2</v>
      </c>
      <c r="I63" s="7">
        <v>4.4900000000000002E-2</v>
      </c>
      <c r="J63" s="7">
        <v>5.4600000000000003E-2</v>
      </c>
      <c r="K63" s="7">
        <v>3.2399999999999998E-2</v>
      </c>
      <c r="L63" s="7">
        <v>4.5999999999999999E-2</v>
      </c>
      <c r="M63" s="7">
        <v>4.6699999999999998E-2</v>
      </c>
    </row>
    <row r="64" spans="1:14" x14ac:dyDescent="0.15">
      <c r="A64" s="103">
        <v>42735</v>
      </c>
      <c r="B64" s="4">
        <v>3756</v>
      </c>
      <c r="C64" s="7">
        <v>9.2999999999999992E-3</v>
      </c>
      <c r="D64" s="4">
        <v>187.39</v>
      </c>
      <c r="E64" s="10">
        <v>127.78</v>
      </c>
      <c r="F64" s="10">
        <v>98.73</v>
      </c>
      <c r="G64" s="7">
        <v>5.4199999999999998E-2</v>
      </c>
      <c r="H64" s="7">
        <v>4.9399999999999999E-2</v>
      </c>
      <c r="I64" s="7">
        <v>4.2000000000000003E-2</v>
      </c>
      <c r="J64" s="7">
        <v>6.1199999999999997E-2</v>
      </c>
      <c r="K64" s="7">
        <v>3.2599999999999997E-2</v>
      </c>
      <c r="L64" s="7">
        <v>3.7999999999999999E-2</v>
      </c>
      <c r="M64" s="7">
        <v>4.7199999999999999E-2</v>
      </c>
      <c r="N64" t="s">
        <v>43</v>
      </c>
    </row>
    <row r="65" spans="1:14" x14ac:dyDescent="0.15">
      <c r="A65" s="103">
        <v>42766</v>
      </c>
      <c r="B65" s="4">
        <v>3714</v>
      </c>
      <c r="C65" s="7">
        <v>1.11E-2</v>
      </c>
      <c r="D65" s="4">
        <v>187.39</v>
      </c>
      <c r="E65" s="10">
        <v>127.78</v>
      </c>
      <c r="F65" s="10">
        <v>98.73</v>
      </c>
      <c r="G65" s="7">
        <v>8.09E-2</v>
      </c>
      <c r="H65" s="7">
        <v>4.7500000000000001E-2</v>
      </c>
      <c r="I65" s="7">
        <v>4.7600000000000003E-2</v>
      </c>
      <c r="J65" s="7">
        <v>6.9099999999999995E-2</v>
      </c>
      <c r="K65" s="7">
        <v>3.6999999999999998E-2</v>
      </c>
      <c r="L65" s="7">
        <v>4.3099999999999999E-2</v>
      </c>
      <c r="M65" s="7">
        <v>4.8000000000000001E-2</v>
      </c>
      <c r="N65" t="s">
        <v>44</v>
      </c>
    </row>
    <row r="66" spans="1:14" x14ac:dyDescent="0.15">
      <c r="A66" s="108">
        <v>42794</v>
      </c>
      <c r="B66" s="4">
        <v>3811</v>
      </c>
      <c r="C66" s="7">
        <v>1.43E-2</v>
      </c>
      <c r="D66" s="4">
        <v>187.39</v>
      </c>
      <c r="E66" s="10">
        <v>127.78</v>
      </c>
      <c r="F66" s="10">
        <v>98.73</v>
      </c>
      <c r="G66" s="7">
        <v>8.4400000000000003E-2</v>
      </c>
      <c r="H66" s="7">
        <v>4.5199999999999997E-2</v>
      </c>
      <c r="I66" s="7">
        <v>4.6300000000000001E-2</v>
      </c>
      <c r="J66" s="7">
        <v>6.7199999999999996E-2</v>
      </c>
      <c r="K66" s="7">
        <v>3.5999999999999997E-2</v>
      </c>
      <c r="L66" s="7">
        <v>4.19E-2</v>
      </c>
      <c r="M66" s="7">
        <v>4.5600000000000002E-2</v>
      </c>
    </row>
    <row r="67" spans="1:14" s="2" customFormat="1" x14ac:dyDescent="0.15">
      <c r="A67" s="108">
        <v>42825</v>
      </c>
      <c r="B67" s="4">
        <v>3973</v>
      </c>
      <c r="C67" s="7">
        <v>1.7500000000000002E-2</v>
      </c>
      <c r="D67" s="4">
        <v>193.22</v>
      </c>
      <c r="E67" s="10">
        <v>118.65</v>
      </c>
      <c r="F67" s="10">
        <v>108.83</v>
      </c>
      <c r="G67" s="7">
        <v>8.7599999999999997E-2</v>
      </c>
      <c r="H67" s="7">
        <v>4.2200000000000001E-2</v>
      </c>
      <c r="I67" s="7">
        <v>4.1399999999999999E-2</v>
      </c>
      <c r="J67" s="7">
        <v>6.6600000000000006E-2</v>
      </c>
      <c r="K67" s="7">
        <v>3.8100000000000002E-2</v>
      </c>
      <c r="L67" s="7">
        <v>3.6700000000000003E-2</v>
      </c>
      <c r="M67" s="7">
        <v>4.2599999999999999E-2</v>
      </c>
      <c r="N67" s="113" t="s">
        <v>40</v>
      </c>
    </row>
  </sheetData>
  <pageMargins left="0.75" right="0.75" top="1" bottom="1" header="0.3" footer="0.3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2"/>
  <sheetViews>
    <sheetView workbookViewId="0">
      <selection activeCell="E8" sqref="E8"/>
    </sheetView>
  </sheetViews>
  <sheetFormatPr baseColWidth="10" defaultRowHeight="13" x14ac:dyDescent="0.15"/>
  <cols>
    <col min="2" max="2" width="23.6640625" bestFit="1" customWidth="1"/>
    <col min="3" max="3" width="17.1640625" style="2" bestFit="1" customWidth="1"/>
    <col min="4" max="4" width="12.33203125" style="2" bestFit="1" customWidth="1"/>
    <col min="5" max="5" width="10.6640625" style="2" bestFit="1" customWidth="1"/>
  </cols>
  <sheetData>
    <row r="1" spans="2:10" ht="14" thickBot="1" x14ac:dyDescent="0.2"/>
    <row r="2" spans="2:10" x14ac:dyDescent="0.15">
      <c r="B2" s="14"/>
      <c r="C2" s="35" t="e">
        <f>#REF!</f>
        <v>#REF!</v>
      </c>
      <c r="D2" s="35">
        <f>D8</f>
        <v>40543</v>
      </c>
      <c r="E2" s="21">
        <v>41912</v>
      </c>
      <c r="F2" s="21">
        <v>41639</v>
      </c>
      <c r="G2" s="21">
        <v>41213</v>
      </c>
      <c r="H2" s="15" t="s">
        <v>27</v>
      </c>
    </row>
    <row r="3" spans="2:10" x14ac:dyDescent="0.15">
      <c r="B3" s="28" t="s">
        <v>32</v>
      </c>
      <c r="C3" s="37" t="e">
        <f>#REF!</f>
        <v>#REF!</v>
      </c>
      <c r="D3" s="37">
        <f t="shared" ref="D3" si="0">D9</f>
        <v>2059</v>
      </c>
      <c r="E3" s="37" t="e">
        <f>#REF!</f>
        <v>#REF!</v>
      </c>
      <c r="F3" s="37" t="e">
        <f>#REF!</f>
        <v>#REF!</v>
      </c>
      <c r="G3" s="37">
        <f>H9</f>
        <v>2126</v>
      </c>
      <c r="H3" s="36"/>
    </row>
    <row r="4" spans="2:10" x14ac:dyDescent="0.15">
      <c r="B4" s="16" t="s">
        <v>24</v>
      </c>
      <c r="C4" s="38" t="e">
        <f>#REF!</f>
        <v>#REF!</v>
      </c>
      <c r="D4" s="38">
        <f>D12</f>
        <v>2.1700000000000001E-2</v>
      </c>
      <c r="E4" s="7">
        <f>'Since Nov 2016'!C37</f>
        <v>3.0700000000000002E-2</v>
      </c>
      <c r="F4" s="7">
        <f>'Since Nov 2016'!C28</f>
        <v>2.41E-2</v>
      </c>
      <c r="G4" s="7">
        <f>'Since Nov 2016'!C14</f>
        <v>1.84E-2</v>
      </c>
      <c r="H4" s="17">
        <f>E4-G4</f>
        <v>1.2300000000000002E-2</v>
      </c>
    </row>
    <row r="5" spans="2:10" x14ac:dyDescent="0.15">
      <c r="B5" s="16" t="s">
        <v>25</v>
      </c>
      <c r="C5" s="38" t="e">
        <f>#REF!</f>
        <v>#REF!</v>
      </c>
      <c r="D5" s="38">
        <f>D13</f>
        <v>5.7799999999999997E-2</v>
      </c>
      <c r="E5" s="7">
        <f>'Since Nov 2016'!I37</f>
        <v>5.3800000000000001E-2</v>
      </c>
      <c r="F5" s="7">
        <f>'Since Nov 2016'!I28</f>
        <v>5.0799999999999998E-2</v>
      </c>
      <c r="G5" s="7">
        <f>'Since Nov 2016'!I14</f>
        <v>6.2600000000000003E-2</v>
      </c>
      <c r="H5" s="17">
        <f>E5-G5</f>
        <v>-8.8000000000000023E-3</v>
      </c>
    </row>
    <row r="6" spans="2:10" ht="14" thickBot="1" x14ac:dyDescent="0.2">
      <c r="B6" s="18" t="s">
        <v>26</v>
      </c>
      <c r="C6" s="39" t="e">
        <f>C4+C5</f>
        <v>#REF!</v>
      </c>
      <c r="D6" s="39">
        <f>D4+D5</f>
        <v>7.9500000000000001E-2</v>
      </c>
      <c r="E6" s="19">
        <f>E4+E5</f>
        <v>8.4500000000000006E-2</v>
      </c>
      <c r="F6" s="19">
        <f>F4+F5</f>
        <v>7.4899999999999994E-2</v>
      </c>
      <c r="G6" s="19">
        <f>G4+G5</f>
        <v>8.1000000000000003E-2</v>
      </c>
      <c r="H6" s="20">
        <f>E6-G6</f>
        <v>3.5000000000000031E-3</v>
      </c>
    </row>
    <row r="7" spans="2:10" ht="14" thickBot="1" x14ac:dyDescent="0.2">
      <c r="B7" s="22"/>
      <c r="C7" s="23"/>
      <c r="D7" s="23"/>
      <c r="E7" s="24"/>
    </row>
    <row r="8" spans="2:10" ht="42" x14ac:dyDescent="0.15">
      <c r="B8" s="45"/>
      <c r="C8" s="46">
        <v>38717</v>
      </c>
      <c r="D8" s="46">
        <v>40543</v>
      </c>
      <c r="E8" s="46">
        <v>42369</v>
      </c>
      <c r="F8" s="55" t="s">
        <v>36</v>
      </c>
      <c r="G8" s="56" t="s">
        <v>37</v>
      </c>
      <c r="H8" s="29">
        <f>G2</f>
        <v>41213</v>
      </c>
      <c r="I8" s="32" t="s">
        <v>33</v>
      </c>
      <c r="J8" s="27"/>
    </row>
    <row r="9" spans="2:10" x14ac:dyDescent="0.15">
      <c r="B9" s="47" t="s">
        <v>32</v>
      </c>
      <c r="C9" s="44">
        <v>1115</v>
      </c>
      <c r="D9" s="48">
        <v>2059</v>
      </c>
      <c r="E9" s="48">
        <v>3230.78</v>
      </c>
      <c r="F9" s="34">
        <f>E9/C9-1</f>
        <v>1.8975605381165921</v>
      </c>
      <c r="G9" s="54">
        <f>E9/D9-1</f>
        <v>0.56910150558523576</v>
      </c>
      <c r="H9" s="31">
        <f>'Since Nov 2016'!B14</f>
        <v>2126</v>
      </c>
      <c r="I9" s="33" t="e">
        <f>#REF!/H9-1</f>
        <v>#REF!</v>
      </c>
    </row>
    <row r="10" spans="2:10" x14ac:dyDescent="0.15">
      <c r="B10" s="47" t="s">
        <v>35</v>
      </c>
      <c r="C10" s="57">
        <v>56.86</v>
      </c>
      <c r="D10" s="57">
        <v>116.16</v>
      </c>
      <c r="E10" s="57">
        <v>153.52000000000001</v>
      </c>
      <c r="F10" s="34">
        <f>E10/C10-1</f>
        <v>1.6999648258881463</v>
      </c>
      <c r="G10" s="54">
        <f>E10/D10-1</f>
        <v>0.32162534435261714</v>
      </c>
      <c r="H10" s="31"/>
      <c r="I10" s="33"/>
    </row>
    <row r="11" spans="2:10" x14ac:dyDescent="0.15">
      <c r="B11" s="49" t="s">
        <v>28</v>
      </c>
      <c r="C11" s="10">
        <v>40.380000000000003</v>
      </c>
      <c r="D11" s="10">
        <v>100.5</v>
      </c>
      <c r="E11" s="10">
        <v>150.5</v>
      </c>
      <c r="F11" s="34">
        <f>E11/C11-1</f>
        <v>2.7270926201089645</v>
      </c>
      <c r="G11" s="54">
        <f>E11/D11-1</f>
        <v>0.49751243781094523</v>
      </c>
      <c r="H11" s="30">
        <f>'Since Nov 2016'!E14</f>
        <v>114.73</v>
      </c>
      <c r="I11" s="33" t="e">
        <f>#REF!/H11-1</f>
        <v>#REF!</v>
      </c>
    </row>
    <row r="12" spans="2:10" x14ac:dyDescent="0.15">
      <c r="B12" s="50" t="s">
        <v>30</v>
      </c>
      <c r="C12" s="51">
        <v>3.8399999999999997E-2</v>
      </c>
      <c r="D12" s="7">
        <f>'Historical ERP'!C77</f>
        <v>2.1700000000000001E-2</v>
      </c>
      <c r="E12" s="7">
        <v>1.9199999999999998E-2</v>
      </c>
      <c r="H12" s="17">
        <f>G4</f>
        <v>1.84E-2</v>
      </c>
    </row>
    <row r="13" spans="2:10" ht="14" thickBot="1" x14ac:dyDescent="0.2">
      <c r="B13" s="52" t="s">
        <v>31</v>
      </c>
      <c r="C13" s="53">
        <v>4.36E-2</v>
      </c>
      <c r="D13" s="7">
        <v>5.7799999999999997E-2</v>
      </c>
      <c r="E13" s="7">
        <v>5.1999999999999998E-2</v>
      </c>
      <c r="H13" s="20">
        <f>G5</f>
        <v>6.2600000000000003E-2</v>
      </c>
    </row>
    <row r="14" spans="2:10" x14ac:dyDescent="0.15">
      <c r="B14" s="52" t="s">
        <v>34</v>
      </c>
      <c r="C14" s="6">
        <f>C11/C9</f>
        <v>3.6215246636771302E-2</v>
      </c>
      <c r="D14" s="6">
        <f>D11/D9</f>
        <v>4.881010199125789E-2</v>
      </c>
      <c r="E14" s="6">
        <f>E11/E9</f>
        <v>4.6583178056073142E-2</v>
      </c>
    </row>
    <row r="22" spans="4:4" x14ac:dyDescent="0.15">
      <c r="D22" s="25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Historical ERP</vt:lpstr>
      <vt:lpstr>Since Nov 2016</vt:lpstr>
      <vt:lpstr>Comparative Numbers</vt:lpstr>
      <vt:lpstr>ERPchart</vt:lpstr>
      <vt:lpstr>T Bond rate</vt:lpstr>
      <vt:lpstr>ERPbyMonthChart</vt:lpstr>
      <vt:lpstr>ERPsinceNov16Chart</vt:lpstr>
    </vt:vector>
  </TitlesOfParts>
  <Company>Stern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2009-10-16T17:37:56Z</dcterms:created>
  <dcterms:modified xsi:type="dcterms:W3CDTF">2021-04-01T19:53:46Z</dcterms:modified>
</cp:coreProperties>
</file>