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Code Repository\"/>
    </mc:Choice>
  </mc:AlternateContent>
  <xr:revisionPtr revIDLastSave="0" documentId="13_ncr:1_{80885AB9-25EC-4E01-B6F2-EAB5E72AD5B9}" xr6:coauthVersionLast="47" xr6:coauthVersionMax="47" xr10:uidLastSave="{00000000-0000-0000-0000-000000000000}"/>
  <bookViews>
    <workbookView xWindow="10665" yWindow="6465" windowWidth="20925" windowHeight="11040" xr2:uid="{00000000-000D-0000-FFFF-FFFF00000000}"/>
  </bookViews>
  <sheets>
    <sheet name="CSC_calc_0.6to0.8V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7" i="1"/>
  <c r="T12" i="1"/>
  <c r="R12" i="1"/>
  <c r="T10" i="1"/>
  <c r="R10" i="1"/>
  <c r="T9" i="1"/>
  <c r="R9" i="1"/>
  <c r="T8" i="1"/>
  <c r="R8" i="1"/>
  <c r="T7" i="1"/>
  <c r="R7" i="1"/>
  <c r="T6" i="1"/>
  <c r="R6" i="1"/>
  <c r="T5" i="1"/>
  <c r="R5" i="1"/>
  <c r="T4" i="1"/>
  <c r="R4" i="1"/>
  <c r="T3" i="1"/>
  <c r="R3" i="1"/>
  <c r="K10" i="1" l="1"/>
  <c r="O4" i="1"/>
  <c r="G11" i="1" s="1"/>
  <c r="J11" i="1" l="1"/>
  <c r="L11" i="1" s="1"/>
  <c r="E11" i="1"/>
  <c r="G12" i="1"/>
  <c r="J12" i="1" s="1"/>
  <c r="L12" i="1" s="1"/>
  <c r="K11" i="1"/>
  <c r="F289" i="1" l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G215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G42" i="1"/>
  <c r="F42" i="1"/>
  <c r="F41" i="1"/>
  <c r="F40" i="1"/>
  <c r="F39" i="1"/>
  <c r="F38" i="1"/>
  <c r="F37" i="1"/>
  <c r="G36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G207" i="1"/>
  <c r="F10" i="1"/>
  <c r="F11" i="1"/>
  <c r="G216" i="1"/>
  <c r="G217" i="1"/>
  <c r="G218" i="1"/>
  <c r="G221" i="1"/>
  <c r="G222" i="1"/>
  <c r="G223" i="1"/>
  <c r="G224" i="1"/>
  <c r="G225" i="1"/>
  <c r="G226" i="1"/>
  <c r="G229" i="1"/>
  <c r="G230" i="1"/>
  <c r="G231" i="1"/>
  <c r="G232" i="1"/>
  <c r="G233" i="1"/>
  <c r="G234" i="1"/>
  <c r="G237" i="1"/>
  <c r="G238" i="1"/>
  <c r="G239" i="1"/>
  <c r="G240" i="1"/>
  <c r="G241" i="1"/>
  <c r="G242" i="1"/>
  <c r="G245" i="1"/>
  <c r="G246" i="1"/>
  <c r="G247" i="1"/>
  <c r="G248" i="1"/>
  <c r="G249" i="1"/>
  <c r="G250" i="1"/>
  <c r="G253" i="1"/>
  <c r="G254" i="1"/>
  <c r="G255" i="1"/>
  <c r="G256" i="1"/>
  <c r="G257" i="1"/>
  <c r="G258" i="1"/>
  <c r="G261" i="1"/>
  <c r="G262" i="1"/>
  <c r="G263" i="1"/>
  <c r="G264" i="1"/>
  <c r="G265" i="1"/>
  <c r="G266" i="1"/>
  <c r="G269" i="1"/>
  <c r="G270" i="1"/>
  <c r="G271" i="1"/>
  <c r="G272" i="1"/>
  <c r="G273" i="1"/>
  <c r="G274" i="1"/>
  <c r="G276" i="1"/>
  <c r="G277" i="1"/>
  <c r="G278" i="1"/>
  <c r="G279" i="1"/>
  <c r="G280" i="1"/>
  <c r="G281" i="1"/>
  <c r="G282" i="1"/>
  <c r="G284" i="1"/>
  <c r="G285" i="1"/>
  <c r="G286" i="1"/>
  <c r="G287" i="1"/>
  <c r="G288" i="1"/>
  <c r="G289" i="1"/>
  <c r="I10" i="1" l="1"/>
  <c r="G22" i="1"/>
  <c r="G91" i="1"/>
  <c r="G179" i="1"/>
  <c r="G120" i="1"/>
  <c r="J120" i="1" s="1"/>
  <c r="L120" i="1" s="1"/>
  <c r="G56" i="1"/>
  <c r="J56" i="1" s="1"/>
  <c r="L56" i="1" s="1"/>
  <c r="G115" i="1"/>
  <c r="J115" i="1" s="1"/>
  <c r="L115" i="1" s="1"/>
  <c r="G174" i="1"/>
  <c r="J174" i="1" s="1"/>
  <c r="L174" i="1" s="1"/>
  <c r="G210" i="1"/>
  <c r="J210" i="1" s="1"/>
  <c r="L210" i="1" s="1"/>
  <c r="G24" i="1"/>
  <c r="J24" i="1" s="1"/>
  <c r="L24" i="1" s="1"/>
  <c r="G196" i="1"/>
  <c r="J196" i="1" s="1"/>
  <c r="G19" i="1"/>
  <c r="J19" i="1" s="1"/>
  <c r="L19" i="1" s="1"/>
  <c r="G51" i="1"/>
  <c r="J51" i="1" s="1"/>
  <c r="G110" i="1"/>
  <c r="J110" i="1" s="1"/>
  <c r="L110" i="1" s="1"/>
  <c r="G138" i="1"/>
  <c r="J138" i="1" s="1"/>
  <c r="L138" i="1" s="1"/>
  <c r="G46" i="1"/>
  <c r="J46" i="1" s="1"/>
  <c r="K46" i="1" s="1"/>
  <c r="G132" i="1"/>
  <c r="J132" i="1" s="1"/>
  <c r="L132" i="1" s="1"/>
  <c r="G14" i="1"/>
  <c r="J14" i="1" s="1"/>
  <c r="L14" i="1" s="1"/>
  <c r="G74" i="1"/>
  <c r="J74" i="1" s="1"/>
  <c r="L74" i="1" s="1"/>
  <c r="G155" i="1"/>
  <c r="J155" i="1" s="1"/>
  <c r="L155" i="1" s="1"/>
  <c r="G184" i="1"/>
  <c r="J184" i="1" s="1"/>
  <c r="L184" i="1" s="1"/>
  <c r="G27" i="1"/>
  <c r="J27" i="1" s="1"/>
  <c r="L27" i="1" s="1"/>
  <c r="G47" i="1"/>
  <c r="J47" i="1" s="1"/>
  <c r="L47" i="1" s="1"/>
  <c r="G68" i="1"/>
  <c r="J68" i="1" s="1"/>
  <c r="L68" i="1" s="1"/>
  <c r="G18" i="1"/>
  <c r="J18" i="1" s="1"/>
  <c r="L18" i="1" s="1"/>
  <c r="G23" i="1"/>
  <c r="J23" i="1" s="1"/>
  <c r="L23" i="1" s="1"/>
  <c r="G28" i="1"/>
  <c r="J28" i="1" s="1"/>
  <c r="G87" i="1"/>
  <c r="J87" i="1" s="1"/>
  <c r="L87" i="1" s="1"/>
  <c r="G92" i="1"/>
  <c r="J92" i="1" s="1"/>
  <c r="L92" i="1" s="1"/>
  <c r="G151" i="1"/>
  <c r="J151" i="1" s="1"/>
  <c r="L151" i="1" s="1"/>
  <c r="G156" i="1"/>
  <c r="J156" i="1" s="1"/>
  <c r="L156" i="1" s="1"/>
  <c r="G64" i="1"/>
  <c r="J64" i="1" s="1"/>
  <c r="L64" i="1" s="1"/>
  <c r="G70" i="1"/>
  <c r="J70" i="1" s="1"/>
  <c r="L70" i="1" s="1"/>
  <c r="G82" i="1"/>
  <c r="J82" i="1" s="1"/>
  <c r="L82" i="1" s="1"/>
  <c r="G111" i="1"/>
  <c r="J111" i="1" s="1"/>
  <c r="L111" i="1" s="1"/>
  <c r="G128" i="1"/>
  <c r="J128" i="1" s="1"/>
  <c r="L128" i="1" s="1"/>
  <c r="G134" i="1"/>
  <c r="J134" i="1" s="1"/>
  <c r="L134" i="1" s="1"/>
  <c r="G146" i="1"/>
  <c r="J146" i="1" s="1"/>
  <c r="L146" i="1" s="1"/>
  <c r="G175" i="1"/>
  <c r="J175" i="1" s="1"/>
  <c r="L175" i="1" s="1"/>
  <c r="G192" i="1"/>
  <c r="J192" i="1" s="1"/>
  <c r="L192" i="1" s="1"/>
  <c r="G211" i="1"/>
  <c r="J211" i="1" s="1"/>
  <c r="G59" i="1"/>
  <c r="J59" i="1" s="1"/>
  <c r="L59" i="1" s="1"/>
  <c r="G88" i="1"/>
  <c r="J88" i="1" s="1"/>
  <c r="L88" i="1" s="1"/>
  <c r="G100" i="1"/>
  <c r="J100" i="1" s="1"/>
  <c r="L100" i="1" s="1"/>
  <c r="G106" i="1"/>
  <c r="J106" i="1" s="1"/>
  <c r="L106" i="1" s="1"/>
  <c r="G123" i="1"/>
  <c r="J123" i="1" s="1"/>
  <c r="L123" i="1" s="1"/>
  <c r="G152" i="1"/>
  <c r="J152" i="1" s="1"/>
  <c r="L152" i="1" s="1"/>
  <c r="G164" i="1"/>
  <c r="J164" i="1" s="1"/>
  <c r="L164" i="1" s="1"/>
  <c r="G170" i="1"/>
  <c r="J170" i="1" s="1"/>
  <c r="L170" i="1" s="1"/>
  <c r="G187" i="1"/>
  <c r="J187" i="1" s="1"/>
  <c r="L187" i="1" s="1"/>
  <c r="G206" i="1"/>
  <c r="J206" i="1" s="1"/>
  <c r="G15" i="1"/>
  <c r="J15" i="1" s="1"/>
  <c r="L15" i="1" s="1"/>
  <c r="G78" i="1"/>
  <c r="J78" i="1" s="1"/>
  <c r="L78" i="1" s="1"/>
  <c r="G83" i="1"/>
  <c r="J83" i="1" s="1"/>
  <c r="G142" i="1"/>
  <c r="J142" i="1" s="1"/>
  <c r="L142" i="1" s="1"/>
  <c r="G147" i="1"/>
  <c r="J147" i="1" s="1"/>
  <c r="L147" i="1" s="1"/>
  <c r="G55" i="1"/>
  <c r="J55" i="1" s="1"/>
  <c r="L55" i="1" s="1"/>
  <c r="G60" i="1"/>
  <c r="J60" i="1" s="1"/>
  <c r="L60" i="1" s="1"/>
  <c r="G119" i="1"/>
  <c r="J119" i="1" s="1"/>
  <c r="L119" i="1" s="1"/>
  <c r="G124" i="1"/>
  <c r="J124" i="1" s="1"/>
  <c r="L124" i="1" s="1"/>
  <c r="G183" i="1"/>
  <c r="G188" i="1"/>
  <c r="J188" i="1" s="1"/>
  <c r="L188" i="1" s="1"/>
  <c r="G16" i="1"/>
  <c r="J16" i="1" s="1"/>
  <c r="L16" i="1" s="1"/>
  <c r="G32" i="1"/>
  <c r="J32" i="1" s="1"/>
  <c r="L32" i="1" s="1"/>
  <c r="G38" i="1"/>
  <c r="J38" i="1" s="1"/>
  <c r="L38" i="1" s="1"/>
  <c r="G50" i="1"/>
  <c r="J50" i="1" s="1"/>
  <c r="L50" i="1" s="1"/>
  <c r="G79" i="1"/>
  <c r="J79" i="1" s="1"/>
  <c r="L79" i="1" s="1"/>
  <c r="G96" i="1"/>
  <c r="J96" i="1" s="1"/>
  <c r="L96" i="1" s="1"/>
  <c r="G102" i="1"/>
  <c r="J102" i="1" s="1"/>
  <c r="L102" i="1" s="1"/>
  <c r="G114" i="1"/>
  <c r="J114" i="1" s="1"/>
  <c r="L114" i="1" s="1"/>
  <c r="G143" i="1"/>
  <c r="J143" i="1" s="1"/>
  <c r="L143" i="1" s="1"/>
  <c r="G160" i="1"/>
  <c r="J160" i="1" s="1"/>
  <c r="L160" i="1" s="1"/>
  <c r="G166" i="1"/>
  <c r="J166" i="1" s="1"/>
  <c r="L166" i="1" s="1"/>
  <c r="G178" i="1"/>
  <c r="J178" i="1" s="1"/>
  <c r="L178" i="1" s="1"/>
  <c r="G202" i="1"/>
  <c r="J202" i="1" s="1"/>
  <c r="L202" i="1" s="1"/>
  <c r="J22" i="1"/>
  <c r="L22" i="1" s="1"/>
  <c r="J42" i="1"/>
  <c r="L42" i="1" s="1"/>
  <c r="G198" i="1"/>
  <c r="J198" i="1" s="1"/>
  <c r="L198" i="1" s="1"/>
  <c r="G213" i="1"/>
  <c r="J213" i="1" s="1"/>
  <c r="G209" i="1"/>
  <c r="J209" i="1" s="1"/>
  <c r="G205" i="1"/>
  <c r="J205" i="1" s="1"/>
  <c r="G201" i="1"/>
  <c r="J201" i="1" s="1"/>
  <c r="G197" i="1"/>
  <c r="J197" i="1" s="1"/>
  <c r="G193" i="1"/>
  <c r="J193" i="1" s="1"/>
  <c r="L193" i="1" s="1"/>
  <c r="G189" i="1"/>
  <c r="J189" i="1" s="1"/>
  <c r="L189" i="1" s="1"/>
  <c r="G185" i="1"/>
  <c r="J185" i="1" s="1"/>
  <c r="L185" i="1" s="1"/>
  <c r="G181" i="1"/>
  <c r="J181" i="1" s="1"/>
  <c r="L181" i="1" s="1"/>
  <c r="G177" i="1"/>
  <c r="J177" i="1" s="1"/>
  <c r="L177" i="1" s="1"/>
  <c r="G173" i="1"/>
  <c r="J173" i="1" s="1"/>
  <c r="L173" i="1" s="1"/>
  <c r="G169" i="1"/>
  <c r="J169" i="1" s="1"/>
  <c r="L169" i="1" s="1"/>
  <c r="G165" i="1"/>
  <c r="J165" i="1" s="1"/>
  <c r="L165" i="1" s="1"/>
  <c r="G161" i="1"/>
  <c r="J161" i="1" s="1"/>
  <c r="L161" i="1" s="1"/>
  <c r="G157" i="1"/>
  <c r="J157" i="1" s="1"/>
  <c r="L157" i="1" s="1"/>
  <c r="G153" i="1"/>
  <c r="J153" i="1" s="1"/>
  <c r="L153" i="1" s="1"/>
  <c r="G149" i="1"/>
  <c r="J149" i="1" s="1"/>
  <c r="L149" i="1" s="1"/>
  <c r="G145" i="1"/>
  <c r="J145" i="1" s="1"/>
  <c r="L145" i="1" s="1"/>
  <c r="G141" i="1"/>
  <c r="J141" i="1" s="1"/>
  <c r="L141" i="1" s="1"/>
  <c r="G137" i="1"/>
  <c r="J137" i="1" s="1"/>
  <c r="L137" i="1" s="1"/>
  <c r="G133" i="1"/>
  <c r="J133" i="1" s="1"/>
  <c r="L133" i="1" s="1"/>
  <c r="G129" i="1"/>
  <c r="J129" i="1" s="1"/>
  <c r="L129" i="1" s="1"/>
  <c r="G125" i="1"/>
  <c r="J125" i="1" s="1"/>
  <c r="L125" i="1" s="1"/>
  <c r="G121" i="1"/>
  <c r="J121" i="1" s="1"/>
  <c r="L121" i="1" s="1"/>
  <c r="G117" i="1"/>
  <c r="J117" i="1" s="1"/>
  <c r="L117" i="1" s="1"/>
  <c r="G113" i="1"/>
  <c r="J113" i="1" s="1"/>
  <c r="L113" i="1" s="1"/>
  <c r="G109" i="1"/>
  <c r="J109" i="1" s="1"/>
  <c r="L109" i="1" s="1"/>
  <c r="G105" i="1"/>
  <c r="J105" i="1" s="1"/>
  <c r="L105" i="1" s="1"/>
  <c r="G101" i="1"/>
  <c r="J101" i="1" s="1"/>
  <c r="L101" i="1" s="1"/>
  <c r="G97" i="1"/>
  <c r="J97" i="1" s="1"/>
  <c r="L97" i="1" s="1"/>
  <c r="G93" i="1"/>
  <c r="J93" i="1" s="1"/>
  <c r="L93" i="1" s="1"/>
  <c r="G89" i="1"/>
  <c r="J89" i="1" s="1"/>
  <c r="L89" i="1" s="1"/>
  <c r="G85" i="1"/>
  <c r="J85" i="1" s="1"/>
  <c r="L85" i="1" s="1"/>
  <c r="G81" i="1"/>
  <c r="J81" i="1" s="1"/>
  <c r="L81" i="1" s="1"/>
  <c r="G77" i="1"/>
  <c r="J77" i="1" s="1"/>
  <c r="G73" i="1"/>
  <c r="J73" i="1" s="1"/>
  <c r="L73" i="1" s="1"/>
  <c r="G69" i="1"/>
  <c r="J69" i="1" s="1"/>
  <c r="L69" i="1" s="1"/>
  <c r="G65" i="1"/>
  <c r="J65" i="1" s="1"/>
  <c r="L65" i="1" s="1"/>
  <c r="G61" i="1"/>
  <c r="J61" i="1" s="1"/>
  <c r="K61" i="1" s="1"/>
  <c r="G57" i="1"/>
  <c r="J57" i="1" s="1"/>
  <c r="L57" i="1" s="1"/>
  <c r="G53" i="1"/>
  <c r="J53" i="1" s="1"/>
  <c r="L53" i="1" s="1"/>
  <c r="G49" i="1"/>
  <c r="J49" i="1" s="1"/>
  <c r="K49" i="1" s="1"/>
  <c r="G45" i="1"/>
  <c r="J45" i="1" s="1"/>
  <c r="G41" i="1"/>
  <c r="J41" i="1" s="1"/>
  <c r="L41" i="1" s="1"/>
  <c r="G37" i="1"/>
  <c r="J37" i="1" s="1"/>
  <c r="L37" i="1" s="1"/>
  <c r="G33" i="1"/>
  <c r="J33" i="1" s="1"/>
  <c r="K33" i="1" s="1"/>
  <c r="G29" i="1"/>
  <c r="J29" i="1" s="1"/>
  <c r="K29" i="1" s="1"/>
  <c r="G25" i="1"/>
  <c r="J25" i="1" s="1"/>
  <c r="K25" i="1" s="1"/>
  <c r="G21" i="1"/>
  <c r="J21" i="1" s="1"/>
  <c r="K21" i="1" s="1"/>
  <c r="G17" i="1"/>
  <c r="G13" i="1"/>
  <c r="J13" i="1" s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G219" i="1"/>
  <c r="J219" i="1" s="1"/>
  <c r="K219" i="1" s="1"/>
  <c r="G227" i="1"/>
  <c r="J227" i="1" s="1"/>
  <c r="K227" i="1" s="1"/>
  <c r="G235" i="1"/>
  <c r="J235" i="1" s="1"/>
  <c r="K235" i="1" s="1"/>
  <c r="G243" i="1"/>
  <c r="J243" i="1" s="1"/>
  <c r="K243" i="1" s="1"/>
  <c r="G251" i="1"/>
  <c r="J251" i="1" s="1"/>
  <c r="G259" i="1"/>
  <c r="J259" i="1" s="1"/>
  <c r="K259" i="1" s="1"/>
  <c r="G267" i="1"/>
  <c r="J267" i="1" s="1"/>
  <c r="K267" i="1" s="1"/>
  <c r="G275" i="1"/>
  <c r="J275" i="1" s="1"/>
  <c r="K275" i="1" s="1"/>
  <c r="G283" i="1"/>
  <c r="J283" i="1" s="1"/>
  <c r="K283" i="1" s="1"/>
  <c r="G220" i="1"/>
  <c r="J220" i="1" s="1"/>
  <c r="K220" i="1" s="1"/>
  <c r="G228" i="1"/>
  <c r="J228" i="1" s="1"/>
  <c r="K228" i="1" s="1"/>
  <c r="G236" i="1"/>
  <c r="J236" i="1" s="1"/>
  <c r="K236" i="1" s="1"/>
  <c r="G244" i="1"/>
  <c r="J244" i="1" s="1"/>
  <c r="K244" i="1" s="1"/>
  <c r="G252" i="1"/>
  <c r="J252" i="1" s="1"/>
  <c r="K252" i="1" s="1"/>
  <c r="G260" i="1"/>
  <c r="J260" i="1" s="1"/>
  <c r="K260" i="1" s="1"/>
  <c r="G268" i="1"/>
  <c r="J268" i="1" s="1"/>
  <c r="K268" i="1" s="1"/>
  <c r="G20" i="1"/>
  <c r="J20" i="1" s="1"/>
  <c r="L20" i="1" s="1"/>
  <c r="G34" i="1"/>
  <c r="J34" i="1" s="1"/>
  <c r="L34" i="1" s="1"/>
  <c r="G43" i="1"/>
  <c r="J43" i="1" s="1"/>
  <c r="L43" i="1" s="1"/>
  <c r="G52" i="1"/>
  <c r="J52" i="1" s="1"/>
  <c r="L52" i="1" s="1"/>
  <c r="G66" i="1"/>
  <c r="J66" i="1" s="1"/>
  <c r="L66" i="1" s="1"/>
  <c r="G75" i="1"/>
  <c r="J75" i="1" s="1"/>
  <c r="K75" i="1" s="1"/>
  <c r="G84" i="1"/>
  <c r="J84" i="1" s="1"/>
  <c r="L84" i="1" s="1"/>
  <c r="G98" i="1"/>
  <c r="J98" i="1" s="1"/>
  <c r="L98" i="1" s="1"/>
  <c r="G107" i="1"/>
  <c r="J107" i="1" s="1"/>
  <c r="L107" i="1" s="1"/>
  <c r="G116" i="1"/>
  <c r="J116" i="1" s="1"/>
  <c r="L116" i="1" s="1"/>
  <c r="G130" i="1"/>
  <c r="G139" i="1"/>
  <c r="J139" i="1" s="1"/>
  <c r="L139" i="1" s="1"/>
  <c r="G148" i="1"/>
  <c r="J148" i="1" s="1"/>
  <c r="L148" i="1" s="1"/>
  <c r="G162" i="1"/>
  <c r="J162" i="1" s="1"/>
  <c r="L162" i="1" s="1"/>
  <c r="G171" i="1"/>
  <c r="G180" i="1"/>
  <c r="J180" i="1" s="1"/>
  <c r="L180" i="1" s="1"/>
  <c r="G194" i="1"/>
  <c r="J194" i="1" s="1"/>
  <c r="L194" i="1" s="1"/>
  <c r="G203" i="1"/>
  <c r="J203" i="1" s="1"/>
  <c r="L203" i="1" s="1"/>
  <c r="G212" i="1"/>
  <c r="J212" i="1" s="1"/>
  <c r="K212" i="1" s="1"/>
  <c r="G30" i="1"/>
  <c r="G39" i="1"/>
  <c r="J39" i="1" s="1"/>
  <c r="L39" i="1" s="1"/>
  <c r="G48" i="1"/>
  <c r="J48" i="1" s="1"/>
  <c r="L48" i="1" s="1"/>
  <c r="G62" i="1"/>
  <c r="J62" i="1" s="1"/>
  <c r="G71" i="1"/>
  <c r="J71" i="1" s="1"/>
  <c r="L71" i="1" s="1"/>
  <c r="G80" i="1"/>
  <c r="J80" i="1" s="1"/>
  <c r="L80" i="1" s="1"/>
  <c r="G94" i="1"/>
  <c r="J94" i="1" s="1"/>
  <c r="G103" i="1"/>
  <c r="J103" i="1" s="1"/>
  <c r="L103" i="1" s="1"/>
  <c r="G112" i="1"/>
  <c r="J112" i="1" s="1"/>
  <c r="L112" i="1" s="1"/>
  <c r="G126" i="1"/>
  <c r="J126" i="1" s="1"/>
  <c r="L126" i="1" s="1"/>
  <c r="G135" i="1"/>
  <c r="J135" i="1" s="1"/>
  <c r="L135" i="1" s="1"/>
  <c r="G144" i="1"/>
  <c r="J144" i="1" s="1"/>
  <c r="L144" i="1" s="1"/>
  <c r="G158" i="1"/>
  <c r="J158" i="1" s="1"/>
  <c r="L158" i="1" s="1"/>
  <c r="G167" i="1"/>
  <c r="J167" i="1" s="1"/>
  <c r="L167" i="1" s="1"/>
  <c r="G176" i="1"/>
  <c r="J176" i="1" s="1"/>
  <c r="L176" i="1" s="1"/>
  <c r="G190" i="1"/>
  <c r="J190" i="1" s="1"/>
  <c r="L190" i="1" s="1"/>
  <c r="G199" i="1"/>
  <c r="J199" i="1" s="1"/>
  <c r="L199" i="1" s="1"/>
  <c r="G208" i="1"/>
  <c r="J208" i="1" s="1"/>
  <c r="L208" i="1" s="1"/>
  <c r="G26" i="1"/>
  <c r="J26" i="1" s="1"/>
  <c r="L26" i="1" s="1"/>
  <c r="G35" i="1"/>
  <c r="J35" i="1" s="1"/>
  <c r="K35" i="1" s="1"/>
  <c r="G44" i="1"/>
  <c r="J44" i="1" s="1"/>
  <c r="L44" i="1" s="1"/>
  <c r="G58" i="1"/>
  <c r="J58" i="1" s="1"/>
  <c r="L58" i="1" s="1"/>
  <c r="G67" i="1"/>
  <c r="J67" i="1" s="1"/>
  <c r="K67" i="1" s="1"/>
  <c r="G76" i="1"/>
  <c r="J76" i="1" s="1"/>
  <c r="L76" i="1" s="1"/>
  <c r="G90" i="1"/>
  <c r="J90" i="1" s="1"/>
  <c r="L90" i="1" s="1"/>
  <c r="G99" i="1"/>
  <c r="J99" i="1" s="1"/>
  <c r="K99" i="1" s="1"/>
  <c r="G108" i="1"/>
  <c r="J108" i="1" s="1"/>
  <c r="L108" i="1" s="1"/>
  <c r="G122" i="1"/>
  <c r="J122" i="1" s="1"/>
  <c r="G131" i="1"/>
  <c r="J131" i="1" s="1"/>
  <c r="L131" i="1" s="1"/>
  <c r="G140" i="1"/>
  <c r="J140" i="1" s="1"/>
  <c r="L140" i="1" s="1"/>
  <c r="G154" i="1"/>
  <c r="J154" i="1" s="1"/>
  <c r="L154" i="1" s="1"/>
  <c r="G163" i="1"/>
  <c r="J163" i="1" s="1"/>
  <c r="L163" i="1" s="1"/>
  <c r="G172" i="1"/>
  <c r="G186" i="1"/>
  <c r="J186" i="1" s="1"/>
  <c r="L186" i="1" s="1"/>
  <c r="G195" i="1"/>
  <c r="J195" i="1" s="1"/>
  <c r="L195" i="1" s="1"/>
  <c r="G204" i="1"/>
  <c r="J204" i="1" s="1"/>
  <c r="G31" i="1"/>
  <c r="J31" i="1" s="1"/>
  <c r="K31" i="1" s="1"/>
  <c r="G40" i="1"/>
  <c r="J40" i="1" s="1"/>
  <c r="L40" i="1" s="1"/>
  <c r="G54" i="1"/>
  <c r="J54" i="1" s="1"/>
  <c r="G63" i="1"/>
  <c r="J63" i="1" s="1"/>
  <c r="K63" i="1" s="1"/>
  <c r="G72" i="1"/>
  <c r="J72" i="1" s="1"/>
  <c r="L72" i="1" s="1"/>
  <c r="G86" i="1"/>
  <c r="J86" i="1" s="1"/>
  <c r="G95" i="1"/>
  <c r="J95" i="1" s="1"/>
  <c r="L95" i="1" s="1"/>
  <c r="G104" i="1"/>
  <c r="G118" i="1"/>
  <c r="J118" i="1" s="1"/>
  <c r="L118" i="1" s="1"/>
  <c r="G127" i="1"/>
  <c r="J127" i="1" s="1"/>
  <c r="L127" i="1" s="1"/>
  <c r="G136" i="1"/>
  <c r="J136" i="1" s="1"/>
  <c r="L136" i="1" s="1"/>
  <c r="G150" i="1"/>
  <c r="J150" i="1" s="1"/>
  <c r="L150" i="1" s="1"/>
  <c r="G159" i="1"/>
  <c r="J159" i="1" s="1"/>
  <c r="L159" i="1" s="1"/>
  <c r="G168" i="1"/>
  <c r="J168" i="1" s="1"/>
  <c r="L168" i="1" s="1"/>
  <c r="G182" i="1"/>
  <c r="G191" i="1"/>
  <c r="J191" i="1" s="1"/>
  <c r="L191" i="1" s="1"/>
  <c r="G200" i="1"/>
  <c r="J200" i="1" s="1"/>
  <c r="G214" i="1"/>
  <c r="J214" i="1" s="1"/>
  <c r="K214" i="1" s="1"/>
  <c r="J280" i="1"/>
  <c r="K280" i="1" s="1"/>
  <c r="J256" i="1"/>
  <c r="K256" i="1" s="1"/>
  <c r="J216" i="1"/>
  <c r="K216" i="1" s="1"/>
  <c r="J272" i="1"/>
  <c r="K272" i="1" s="1"/>
  <c r="J248" i="1"/>
  <c r="K248" i="1" s="1"/>
  <c r="J224" i="1"/>
  <c r="K224" i="1" s="1"/>
  <c r="J288" i="1"/>
  <c r="K288" i="1" s="1"/>
  <c r="J264" i="1"/>
  <c r="K264" i="1" s="1"/>
  <c r="J240" i="1"/>
  <c r="K240" i="1" s="1"/>
  <c r="J232" i="1"/>
  <c r="J279" i="1"/>
  <c r="K279" i="1" s="1"/>
  <c r="J255" i="1"/>
  <c r="K255" i="1" s="1"/>
  <c r="J247" i="1"/>
  <c r="K247" i="1" s="1"/>
  <c r="J223" i="1"/>
  <c r="K223" i="1" s="1"/>
  <c r="J286" i="1"/>
  <c r="K286" i="1" s="1"/>
  <c r="J278" i="1"/>
  <c r="K278" i="1" s="1"/>
  <c r="J270" i="1"/>
  <c r="K270" i="1" s="1"/>
  <c r="J262" i="1"/>
  <c r="K262" i="1" s="1"/>
  <c r="J254" i="1"/>
  <c r="K254" i="1" s="1"/>
  <c r="J246" i="1"/>
  <c r="K246" i="1" s="1"/>
  <c r="J238" i="1"/>
  <c r="K238" i="1" s="1"/>
  <c r="J230" i="1"/>
  <c r="K230" i="1" s="1"/>
  <c r="J222" i="1"/>
  <c r="K222" i="1" s="1"/>
  <c r="J91" i="1"/>
  <c r="K91" i="1" s="1"/>
  <c r="J179" i="1"/>
  <c r="L179" i="1" s="1"/>
  <c r="J183" i="1"/>
  <c r="L183" i="1" s="1"/>
  <c r="J207" i="1"/>
  <c r="L207" i="1" s="1"/>
  <c r="J285" i="1"/>
  <c r="K285" i="1" s="1"/>
  <c r="J277" i="1"/>
  <c r="K277" i="1" s="1"/>
  <c r="J269" i="1"/>
  <c r="K269" i="1" s="1"/>
  <c r="J261" i="1"/>
  <c r="K261" i="1" s="1"/>
  <c r="J253" i="1"/>
  <c r="K253" i="1" s="1"/>
  <c r="J245" i="1"/>
  <c r="K245" i="1" s="1"/>
  <c r="J237" i="1"/>
  <c r="J229" i="1"/>
  <c r="K229" i="1" s="1"/>
  <c r="J221" i="1"/>
  <c r="K221" i="1" s="1"/>
  <c r="J271" i="1"/>
  <c r="K271" i="1" s="1"/>
  <c r="J231" i="1"/>
  <c r="K231" i="1" s="1"/>
  <c r="J284" i="1"/>
  <c r="K284" i="1" s="1"/>
  <c r="J36" i="1"/>
  <c r="J274" i="1"/>
  <c r="K274" i="1" s="1"/>
  <c r="J250" i="1"/>
  <c r="K250" i="1" s="1"/>
  <c r="J226" i="1"/>
  <c r="K226" i="1" s="1"/>
  <c r="J287" i="1"/>
  <c r="K287" i="1" s="1"/>
  <c r="J263" i="1"/>
  <c r="K263" i="1" s="1"/>
  <c r="J239" i="1"/>
  <c r="K239" i="1" s="1"/>
  <c r="J276" i="1"/>
  <c r="K276" i="1" s="1"/>
  <c r="J282" i="1"/>
  <c r="K282" i="1" s="1"/>
  <c r="J266" i="1"/>
  <c r="K266" i="1" s="1"/>
  <c r="J258" i="1"/>
  <c r="K258" i="1" s="1"/>
  <c r="J242" i="1"/>
  <c r="K242" i="1" s="1"/>
  <c r="J234" i="1"/>
  <c r="K234" i="1" s="1"/>
  <c r="J218" i="1"/>
  <c r="J289" i="1"/>
  <c r="K289" i="1" s="1"/>
  <c r="J281" i="1"/>
  <c r="K281" i="1" s="1"/>
  <c r="J273" i="1"/>
  <c r="K273" i="1" s="1"/>
  <c r="J265" i="1"/>
  <c r="K265" i="1" s="1"/>
  <c r="J257" i="1"/>
  <c r="K257" i="1" s="1"/>
  <c r="J249" i="1"/>
  <c r="K249" i="1" s="1"/>
  <c r="J241" i="1"/>
  <c r="K241" i="1" s="1"/>
  <c r="J233" i="1"/>
  <c r="K233" i="1" s="1"/>
  <c r="J225" i="1"/>
  <c r="K225" i="1" s="1"/>
  <c r="J217" i="1"/>
  <c r="K217" i="1" s="1"/>
  <c r="J215" i="1"/>
  <c r="L36" i="1" l="1"/>
  <c r="K36" i="1"/>
  <c r="L13" i="1"/>
  <c r="H11" i="1"/>
  <c r="I11" i="1" s="1"/>
  <c r="K18" i="1"/>
  <c r="K22" i="1"/>
  <c r="K106" i="1"/>
  <c r="K74" i="1"/>
  <c r="K70" i="1"/>
  <c r="K14" i="1"/>
  <c r="L46" i="1"/>
  <c r="K138" i="1"/>
  <c r="K78" i="1"/>
  <c r="K146" i="1"/>
  <c r="K134" i="1"/>
  <c r="K174" i="1"/>
  <c r="K170" i="1"/>
  <c r="K42" i="1"/>
  <c r="K142" i="1"/>
  <c r="K102" i="1"/>
  <c r="K38" i="1"/>
  <c r="K82" i="1"/>
  <c r="K178" i="1"/>
  <c r="K110" i="1"/>
  <c r="K114" i="1"/>
  <c r="K166" i="1"/>
  <c r="K50" i="1"/>
  <c r="L256" i="1"/>
  <c r="K154" i="1"/>
  <c r="K58" i="1"/>
  <c r="K90" i="1"/>
  <c r="K198" i="1"/>
  <c r="K94" i="1"/>
  <c r="L94" i="1"/>
  <c r="L31" i="1"/>
  <c r="K183" i="1"/>
  <c r="K34" i="1"/>
  <c r="K190" i="1"/>
  <c r="L216" i="1"/>
  <c r="H145" i="1"/>
  <c r="I145" i="1" s="1"/>
  <c r="L254" i="1"/>
  <c r="K118" i="1"/>
  <c r="H52" i="1"/>
  <c r="I52" i="1" s="1"/>
  <c r="K194" i="1"/>
  <c r="H84" i="1"/>
  <c r="I84" i="1" s="1"/>
  <c r="K135" i="1"/>
  <c r="H259" i="1"/>
  <c r="I259" i="1" s="1"/>
  <c r="K85" i="1"/>
  <c r="K62" i="1"/>
  <c r="L63" i="1"/>
  <c r="K59" i="1"/>
  <c r="K150" i="1"/>
  <c r="K16" i="1"/>
  <c r="K53" i="1"/>
  <c r="K122" i="1"/>
  <c r="J17" i="1"/>
  <c r="H205" i="1"/>
  <c r="I205" i="1" s="1"/>
  <c r="L122" i="1"/>
  <c r="K26" i="1"/>
  <c r="L49" i="1"/>
  <c r="H229" i="1"/>
  <c r="I229" i="1" s="1"/>
  <c r="H93" i="1"/>
  <c r="I93" i="1" s="1"/>
  <c r="K66" i="1"/>
  <c r="L62" i="1"/>
  <c r="H267" i="1"/>
  <c r="I267" i="1" s="1"/>
  <c r="H29" i="1"/>
  <c r="I29" i="1" s="1"/>
  <c r="K162" i="1"/>
  <c r="H116" i="1"/>
  <c r="I116" i="1" s="1"/>
  <c r="H271" i="1"/>
  <c r="I271" i="1" s="1"/>
  <c r="K188" i="1"/>
  <c r="K45" i="1"/>
  <c r="L45" i="1"/>
  <c r="H28" i="1"/>
  <c r="I28" i="1" s="1"/>
  <c r="K202" i="1"/>
  <c r="H182" i="1"/>
  <c r="I182" i="1" s="1"/>
  <c r="L276" i="1"/>
  <c r="L229" i="1"/>
  <c r="H214" i="1"/>
  <c r="I214" i="1" s="1"/>
  <c r="L233" i="1"/>
  <c r="K54" i="1"/>
  <c r="K158" i="1"/>
  <c r="H276" i="1"/>
  <c r="I276" i="1" s="1"/>
  <c r="L54" i="1"/>
  <c r="H191" i="1"/>
  <c r="I191" i="1" s="1"/>
  <c r="J171" i="1"/>
  <c r="L171" i="1" s="1"/>
  <c r="K169" i="1"/>
  <c r="H135" i="1"/>
  <c r="I135" i="1" s="1"/>
  <c r="H222" i="1"/>
  <c r="I222" i="1" s="1"/>
  <c r="H187" i="1"/>
  <c r="I187" i="1" s="1"/>
  <c r="H171" i="1"/>
  <c r="I171" i="1" s="1"/>
  <c r="H87" i="1"/>
  <c r="I87" i="1" s="1"/>
  <c r="H211" i="1"/>
  <c r="I211" i="1" s="1"/>
  <c r="H243" i="1"/>
  <c r="I243" i="1" s="1"/>
  <c r="H91" i="1"/>
  <c r="I91" i="1" s="1"/>
  <c r="H159" i="1"/>
  <c r="I159" i="1" s="1"/>
  <c r="H207" i="1"/>
  <c r="I207" i="1" s="1"/>
  <c r="H231" i="1"/>
  <c r="I231" i="1" s="1"/>
  <c r="H121" i="1"/>
  <c r="I121" i="1" s="1"/>
  <c r="H89" i="1"/>
  <c r="I89" i="1" s="1"/>
  <c r="H57" i="1"/>
  <c r="I57" i="1" s="1"/>
  <c r="H155" i="1"/>
  <c r="I155" i="1" s="1"/>
  <c r="H177" i="1"/>
  <c r="I177" i="1" s="1"/>
  <c r="H209" i="1"/>
  <c r="I209" i="1" s="1"/>
  <c r="H266" i="1"/>
  <c r="I266" i="1" s="1"/>
  <c r="H268" i="1"/>
  <c r="I268" i="1" s="1"/>
  <c r="H236" i="1"/>
  <c r="I236" i="1" s="1"/>
  <c r="H210" i="1"/>
  <c r="I210" i="1" s="1"/>
  <c r="H194" i="1"/>
  <c r="I194" i="1" s="1"/>
  <c r="H178" i="1"/>
  <c r="I178" i="1" s="1"/>
  <c r="H162" i="1"/>
  <c r="I162" i="1" s="1"/>
  <c r="H153" i="1"/>
  <c r="I153" i="1" s="1"/>
  <c r="H40" i="1"/>
  <c r="I40" i="1" s="1"/>
  <c r="H56" i="1"/>
  <c r="I56" i="1" s="1"/>
  <c r="H72" i="1"/>
  <c r="I72" i="1" s="1"/>
  <c r="H88" i="1"/>
  <c r="I88" i="1" s="1"/>
  <c r="H104" i="1"/>
  <c r="I104" i="1" s="1"/>
  <c r="H120" i="1"/>
  <c r="I120" i="1" s="1"/>
  <c r="H150" i="1"/>
  <c r="I150" i="1" s="1"/>
  <c r="H237" i="1"/>
  <c r="I237" i="1" s="1"/>
  <c r="H269" i="1"/>
  <c r="I269" i="1" s="1"/>
  <c r="H12" i="1"/>
  <c r="I12" i="1" s="1"/>
  <c r="H23" i="1"/>
  <c r="I23" i="1" s="1"/>
  <c r="H270" i="1"/>
  <c r="I270" i="1" s="1"/>
  <c r="H203" i="1"/>
  <c r="I203" i="1" s="1"/>
  <c r="H71" i="1"/>
  <c r="I71" i="1" s="1"/>
  <c r="H238" i="1"/>
  <c r="I238" i="1" s="1"/>
  <c r="H227" i="1"/>
  <c r="I227" i="1" s="1"/>
  <c r="H83" i="1"/>
  <c r="I83" i="1" s="1"/>
  <c r="H143" i="1"/>
  <c r="I143" i="1" s="1"/>
  <c r="H215" i="1"/>
  <c r="I215" i="1" s="1"/>
  <c r="H285" i="1"/>
  <c r="I285" i="1" s="1"/>
  <c r="H223" i="1"/>
  <c r="I223" i="1" s="1"/>
  <c r="H117" i="1"/>
  <c r="I117" i="1" s="1"/>
  <c r="H85" i="1"/>
  <c r="I85" i="1" s="1"/>
  <c r="H53" i="1"/>
  <c r="I53" i="1" s="1"/>
  <c r="H147" i="1"/>
  <c r="I147" i="1" s="1"/>
  <c r="H181" i="1"/>
  <c r="I181" i="1" s="1"/>
  <c r="H213" i="1"/>
  <c r="I213" i="1" s="1"/>
  <c r="H274" i="1"/>
  <c r="I274" i="1" s="1"/>
  <c r="H264" i="1"/>
  <c r="I264" i="1" s="1"/>
  <c r="H232" i="1"/>
  <c r="I232" i="1" s="1"/>
  <c r="H208" i="1"/>
  <c r="I208" i="1" s="1"/>
  <c r="H192" i="1"/>
  <c r="I192" i="1" s="1"/>
  <c r="H176" i="1"/>
  <c r="I176" i="1" s="1"/>
  <c r="H125" i="1"/>
  <c r="I125" i="1" s="1"/>
  <c r="H157" i="1"/>
  <c r="I157" i="1" s="1"/>
  <c r="H42" i="1"/>
  <c r="I42" i="1" s="1"/>
  <c r="H58" i="1"/>
  <c r="I58" i="1" s="1"/>
  <c r="H74" i="1"/>
  <c r="I74" i="1" s="1"/>
  <c r="H90" i="1"/>
  <c r="I90" i="1" s="1"/>
  <c r="H106" i="1"/>
  <c r="I106" i="1" s="1"/>
  <c r="H122" i="1"/>
  <c r="I122" i="1" s="1"/>
  <c r="H154" i="1"/>
  <c r="I154" i="1" s="1"/>
  <c r="H241" i="1"/>
  <c r="I241" i="1" s="1"/>
  <c r="H273" i="1"/>
  <c r="I273" i="1" s="1"/>
  <c r="H19" i="1"/>
  <c r="I19" i="1" s="1"/>
  <c r="H254" i="1"/>
  <c r="I254" i="1" s="1"/>
  <c r="H278" i="1"/>
  <c r="I278" i="1" s="1"/>
  <c r="H156" i="1"/>
  <c r="I156" i="1" s="1"/>
  <c r="H75" i="1"/>
  <c r="I75" i="1" s="1"/>
  <c r="H230" i="1"/>
  <c r="I230" i="1" s="1"/>
  <c r="H289" i="1"/>
  <c r="I289" i="1" s="1"/>
  <c r="H113" i="1"/>
  <c r="I113" i="1" s="1"/>
  <c r="H81" i="1"/>
  <c r="I81" i="1" s="1"/>
  <c r="H139" i="1"/>
  <c r="I139" i="1" s="1"/>
  <c r="H185" i="1"/>
  <c r="I185" i="1" s="1"/>
  <c r="H218" i="1"/>
  <c r="I218" i="1" s="1"/>
  <c r="H228" i="1"/>
  <c r="I228" i="1" s="1"/>
  <c r="H206" i="1"/>
  <c r="I206" i="1" s="1"/>
  <c r="H174" i="1"/>
  <c r="I174" i="1" s="1"/>
  <c r="H129" i="1"/>
  <c r="I129" i="1" s="1"/>
  <c r="H161" i="1"/>
  <c r="I161" i="1" s="1"/>
  <c r="H60" i="1"/>
  <c r="I60" i="1" s="1"/>
  <c r="H76" i="1"/>
  <c r="I76" i="1" s="1"/>
  <c r="H92" i="1"/>
  <c r="I92" i="1" s="1"/>
  <c r="H126" i="1"/>
  <c r="I126" i="1" s="1"/>
  <c r="H158" i="1"/>
  <c r="I158" i="1" s="1"/>
  <c r="H245" i="1"/>
  <c r="I245" i="1" s="1"/>
  <c r="H24" i="1"/>
  <c r="I24" i="1" s="1"/>
  <c r="H79" i="1"/>
  <c r="I79" i="1" s="1"/>
  <c r="H55" i="1"/>
  <c r="I55" i="1" s="1"/>
  <c r="H127" i="1"/>
  <c r="I127" i="1" s="1"/>
  <c r="H279" i="1"/>
  <c r="I279" i="1" s="1"/>
  <c r="H49" i="1"/>
  <c r="I49" i="1" s="1"/>
  <c r="H260" i="1"/>
  <c r="I260" i="1" s="1"/>
  <c r="H190" i="1"/>
  <c r="I190" i="1" s="1"/>
  <c r="H44" i="1"/>
  <c r="I44" i="1" s="1"/>
  <c r="H108" i="1"/>
  <c r="I108" i="1" s="1"/>
  <c r="H277" i="1"/>
  <c r="I277" i="1" s="1"/>
  <c r="H286" i="1"/>
  <c r="I286" i="1" s="1"/>
  <c r="H132" i="1"/>
  <c r="I132" i="1" s="1"/>
  <c r="H235" i="1"/>
  <c r="I235" i="1" s="1"/>
  <c r="H151" i="1"/>
  <c r="I151" i="1" s="1"/>
  <c r="H124" i="1"/>
  <c r="I124" i="1" s="1"/>
  <c r="H59" i="1"/>
  <c r="I59" i="1" s="1"/>
  <c r="H175" i="1"/>
  <c r="I175" i="1" s="1"/>
  <c r="H262" i="1"/>
  <c r="I262" i="1" s="1"/>
  <c r="H263" i="1"/>
  <c r="I263" i="1" s="1"/>
  <c r="H152" i="1"/>
  <c r="I152" i="1" s="1"/>
  <c r="H105" i="1"/>
  <c r="I105" i="1" s="1"/>
  <c r="H73" i="1"/>
  <c r="I73" i="1" s="1"/>
  <c r="H41" i="1"/>
  <c r="I41" i="1" s="1"/>
  <c r="H123" i="1"/>
  <c r="I123" i="1" s="1"/>
  <c r="H193" i="1"/>
  <c r="I193" i="1" s="1"/>
  <c r="H234" i="1"/>
  <c r="I234" i="1" s="1"/>
  <c r="H284" i="1"/>
  <c r="I284" i="1" s="1"/>
  <c r="H252" i="1"/>
  <c r="I252" i="1" s="1"/>
  <c r="H220" i="1"/>
  <c r="I220" i="1" s="1"/>
  <c r="H202" i="1"/>
  <c r="I202" i="1" s="1"/>
  <c r="H186" i="1"/>
  <c r="I186" i="1" s="1"/>
  <c r="H170" i="1"/>
  <c r="I170" i="1" s="1"/>
  <c r="H137" i="1"/>
  <c r="I137" i="1" s="1"/>
  <c r="H32" i="1"/>
  <c r="I32" i="1" s="1"/>
  <c r="H48" i="1"/>
  <c r="I48" i="1" s="1"/>
  <c r="H64" i="1"/>
  <c r="I64" i="1" s="1"/>
  <c r="H80" i="1"/>
  <c r="I80" i="1" s="1"/>
  <c r="H96" i="1"/>
  <c r="I96" i="1" s="1"/>
  <c r="H112" i="1"/>
  <c r="I112" i="1" s="1"/>
  <c r="H134" i="1"/>
  <c r="I134" i="1" s="1"/>
  <c r="H221" i="1"/>
  <c r="I221" i="1" s="1"/>
  <c r="H253" i="1"/>
  <c r="I253" i="1" s="1"/>
  <c r="H21" i="1"/>
  <c r="I21" i="1" s="1"/>
  <c r="H22" i="1"/>
  <c r="I22" i="1" s="1"/>
  <c r="H283" i="1"/>
  <c r="I283" i="1" s="1"/>
  <c r="H95" i="1"/>
  <c r="I95" i="1" s="1"/>
  <c r="H148" i="1"/>
  <c r="I148" i="1" s="1"/>
  <c r="H163" i="1"/>
  <c r="I163" i="1" s="1"/>
  <c r="H287" i="1"/>
  <c r="I287" i="1" s="1"/>
  <c r="H115" i="1"/>
  <c r="I115" i="1" s="1"/>
  <c r="H51" i="1"/>
  <c r="I51" i="1" s="1"/>
  <c r="H183" i="1"/>
  <c r="I183" i="1" s="1"/>
  <c r="H282" i="1"/>
  <c r="I282" i="1" s="1"/>
  <c r="H255" i="1"/>
  <c r="I255" i="1" s="1"/>
  <c r="H144" i="1"/>
  <c r="I144" i="1" s="1"/>
  <c r="H101" i="1"/>
  <c r="I101" i="1" s="1"/>
  <c r="H17" i="1"/>
  <c r="I17" i="1" s="1"/>
  <c r="H114" i="1"/>
  <c r="I114" i="1" s="1"/>
  <c r="H50" i="1"/>
  <c r="I50" i="1" s="1"/>
  <c r="H184" i="1"/>
  <c r="I184" i="1" s="1"/>
  <c r="H201" i="1"/>
  <c r="I201" i="1" s="1"/>
  <c r="H97" i="1"/>
  <c r="I97" i="1" s="1"/>
  <c r="H275" i="1"/>
  <c r="I275" i="1" s="1"/>
  <c r="K77" i="1"/>
  <c r="L77" i="1"/>
  <c r="J130" i="1"/>
  <c r="L130" i="1" s="1"/>
  <c r="H14" i="1"/>
  <c r="I14" i="1" s="1"/>
  <c r="H25" i="1"/>
  <c r="I25" i="1" s="1"/>
  <c r="H281" i="1"/>
  <c r="I281" i="1" s="1"/>
  <c r="H217" i="1"/>
  <c r="I217" i="1" s="1"/>
  <c r="H110" i="1"/>
  <c r="I110" i="1" s="1"/>
  <c r="H78" i="1"/>
  <c r="I78" i="1" s="1"/>
  <c r="H46" i="1"/>
  <c r="I46" i="1" s="1"/>
  <c r="H133" i="1"/>
  <c r="I133" i="1" s="1"/>
  <c r="H188" i="1"/>
  <c r="I188" i="1" s="1"/>
  <c r="H224" i="1"/>
  <c r="I224" i="1" s="1"/>
  <c r="H288" i="1"/>
  <c r="I288" i="1" s="1"/>
  <c r="H197" i="1"/>
  <c r="I197" i="1" s="1"/>
  <c r="H37" i="1"/>
  <c r="I37" i="1" s="1"/>
  <c r="H109" i="1"/>
  <c r="I109" i="1" s="1"/>
  <c r="L236" i="1"/>
  <c r="H35" i="1"/>
  <c r="I35" i="1" s="1"/>
  <c r="K20" i="1"/>
  <c r="H63" i="1"/>
  <c r="I63" i="1" s="1"/>
  <c r="H16" i="1"/>
  <c r="I16" i="1" s="1"/>
  <c r="L250" i="1"/>
  <c r="H265" i="1"/>
  <c r="I265" i="1" s="1"/>
  <c r="H146" i="1"/>
  <c r="I146" i="1" s="1"/>
  <c r="H102" i="1"/>
  <c r="I102" i="1" s="1"/>
  <c r="H70" i="1"/>
  <c r="I70" i="1" s="1"/>
  <c r="H38" i="1"/>
  <c r="I38" i="1" s="1"/>
  <c r="H164" i="1"/>
  <c r="I164" i="1" s="1"/>
  <c r="H196" i="1"/>
  <c r="I196" i="1" s="1"/>
  <c r="H240" i="1"/>
  <c r="I240" i="1" s="1"/>
  <c r="H189" i="1"/>
  <c r="I189" i="1" s="1"/>
  <c r="H45" i="1"/>
  <c r="I45" i="1" s="1"/>
  <c r="H128" i="1"/>
  <c r="I128" i="1" s="1"/>
  <c r="H43" i="1"/>
  <c r="I43" i="1" s="1"/>
  <c r="H195" i="1"/>
  <c r="I195" i="1" s="1"/>
  <c r="H251" i="1"/>
  <c r="I251" i="1" s="1"/>
  <c r="J104" i="1"/>
  <c r="L104" i="1" s="1"/>
  <c r="H280" i="1"/>
  <c r="I280" i="1" s="1"/>
  <c r="H100" i="1"/>
  <c r="I100" i="1" s="1"/>
  <c r="H198" i="1"/>
  <c r="I198" i="1" s="1"/>
  <c r="H173" i="1"/>
  <c r="I173" i="1" s="1"/>
  <c r="H136" i="1"/>
  <c r="I136" i="1" s="1"/>
  <c r="H47" i="1"/>
  <c r="I47" i="1" s="1"/>
  <c r="H257" i="1"/>
  <c r="I257" i="1" s="1"/>
  <c r="H168" i="1"/>
  <c r="I168" i="1" s="1"/>
  <c r="H250" i="1"/>
  <c r="I250" i="1" s="1"/>
  <c r="H160" i="1"/>
  <c r="I160" i="1" s="1"/>
  <c r="K161" i="1"/>
  <c r="H99" i="1"/>
  <c r="I99" i="1" s="1"/>
  <c r="H39" i="1"/>
  <c r="I39" i="1" s="1"/>
  <c r="H111" i="1"/>
  <c r="I111" i="1" s="1"/>
  <c r="K251" i="1"/>
  <c r="L251" i="1"/>
  <c r="K51" i="1"/>
  <c r="L51" i="1"/>
  <c r="H225" i="1"/>
  <c r="I225" i="1" s="1"/>
  <c r="H82" i="1"/>
  <c r="I82" i="1" s="1"/>
  <c r="H141" i="1"/>
  <c r="I141" i="1" s="1"/>
  <c r="H216" i="1"/>
  <c r="I216" i="1" s="1"/>
  <c r="H33" i="1"/>
  <c r="I33" i="1" s="1"/>
  <c r="H31" i="1"/>
  <c r="I31" i="1" s="1"/>
  <c r="J172" i="1"/>
  <c r="L172" i="1" s="1"/>
  <c r="J30" i="1"/>
  <c r="K30" i="1" s="1"/>
  <c r="H18" i="1"/>
  <c r="I18" i="1" s="1"/>
  <c r="K186" i="1"/>
  <c r="H261" i="1"/>
  <c r="I261" i="1" s="1"/>
  <c r="H142" i="1"/>
  <c r="I142" i="1" s="1"/>
  <c r="H68" i="1"/>
  <c r="I68" i="1" s="1"/>
  <c r="H166" i="1"/>
  <c r="I166" i="1" s="1"/>
  <c r="H244" i="1"/>
  <c r="I244" i="1" s="1"/>
  <c r="H258" i="1"/>
  <c r="I258" i="1" s="1"/>
  <c r="H61" i="1"/>
  <c r="I61" i="1" s="1"/>
  <c r="H67" i="1"/>
  <c r="I67" i="1" s="1"/>
  <c r="H179" i="1"/>
  <c r="I179" i="1" s="1"/>
  <c r="K237" i="1"/>
  <c r="L237" i="1"/>
  <c r="H26" i="1"/>
  <c r="I26" i="1" s="1"/>
  <c r="H138" i="1"/>
  <c r="I138" i="1" s="1"/>
  <c r="H98" i="1"/>
  <c r="I98" i="1" s="1"/>
  <c r="H66" i="1"/>
  <c r="I66" i="1" s="1"/>
  <c r="H34" i="1"/>
  <c r="I34" i="1" s="1"/>
  <c r="H200" i="1"/>
  <c r="I200" i="1" s="1"/>
  <c r="H248" i="1"/>
  <c r="I248" i="1" s="1"/>
  <c r="H169" i="1"/>
  <c r="I169" i="1" s="1"/>
  <c r="H65" i="1"/>
  <c r="I65" i="1" s="1"/>
  <c r="H15" i="1"/>
  <c r="I15" i="1" s="1"/>
  <c r="H13" i="1"/>
  <c r="I13" i="1" s="1"/>
  <c r="H249" i="1"/>
  <c r="I249" i="1" s="1"/>
  <c r="H130" i="1"/>
  <c r="I130" i="1" s="1"/>
  <c r="H94" i="1"/>
  <c r="I94" i="1" s="1"/>
  <c r="H62" i="1"/>
  <c r="I62" i="1" s="1"/>
  <c r="H30" i="1"/>
  <c r="I30" i="1" s="1"/>
  <c r="H172" i="1"/>
  <c r="I172" i="1" s="1"/>
  <c r="H204" i="1"/>
  <c r="I204" i="1" s="1"/>
  <c r="H256" i="1"/>
  <c r="I256" i="1" s="1"/>
  <c r="H242" i="1"/>
  <c r="I242" i="1" s="1"/>
  <c r="H165" i="1"/>
  <c r="I165" i="1" s="1"/>
  <c r="H69" i="1"/>
  <c r="I69" i="1" s="1"/>
  <c r="H239" i="1"/>
  <c r="I239" i="1" s="1"/>
  <c r="H246" i="1"/>
  <c r="I246" i="1" s="1"/>
  <c r="H107" i="1"/>
  <c r="I107" i="1" s="1"/>
  <c r="H103" i="1"/>
  <c r="I103" i="1" s="1"/>
  <c r="H219" i="1"/>
  <c r="I219" i="1" s="1"/>
  <c r="K218" i="1"/>
  <c r="L218" i="1"/>
  <c r="K83" i="1"/>
  <c r="L83" i="1"/>
  <c r="K126" i="1"/>
  <c r="H167" i="1"/>
  <c r="I167" i="1" s="1"/>
  <c r="K232" i="1"/>
  <c r="L232" i="1"/>
  <c r="J182" i="1"/>
  <c r="L182" i="1" s="1"/>
  <c r="H36" i="1"/>
  <c r="I36" i="1" s="1"/>
  <c r="H27" i="1"/>
  <c r="I27" i="1" s="1"/>
  <c r="H20" i="1"/>
  <c r="I20" i="1" s="1"/>
  <c r="H233" i="1"/>
  <c r="I233" i="1" s="1"/>
  <c r="H118" i="1"/>
  <c r="I118" i="1" s="1"/>
  <c r="H86" i="1"/>
  <c r="I86" i="1" s="1"/>
  <c r="H54" i="1"/>
  <c r="I54" i="1" s="1"/>
  <c r="H149" i="1"/>
  <c r="I149" i="1" s="1"/>
  <c r="H180" i="1"/>
  <c r="I180" i="1" s="1"/>
  <c r="H212" i="1"/>
  <c r="I212" i="1" s="1"/>
  <c r="H272" i="1"/>
  <c r="I272" i="1" s="1"/>
  <c r="H226" i="1"/>
  <c r="I226" i="1" s="1"/>
  <c r="H131" i="1"/>
  <c r="I131" i="1" s="1"/>
  <c r="H77" i="1"/>
  <c r="I77" i="1" s="1"/>
  <c r="H247" i="1"/>
  <c r="I247" i="1" s="1"/>
  <c r="H199" i="1"/>
  <c r="I199" i="1" s="1"/>
  <c r="H140" i="1"/>
  <c r="I140" i="1" s="1"/>
  <c r="H119" i="1"/>
  <c r="I119" i="1" s="1"/>
  <c r="L28" i="1"/>
  <c r="K28" i="1"/>
  <c r="K86" i="1"/>
  <c r="K98" i="1"/>
  <c r="L86" i="1"/>
  <c r="L246" i="1"/>
  <c r="L225" i="1"/>
  <c r="K117" i="1"/>
  <c r="L240" i="1"/>
  <c r="K144" i="1"/>
  <c r="K208" i="1"/>
  <c r="L25" i="1"/>
  <c r="L226" i="1"/>
  <c r="K108" i="1"/>
  <c r="L277" i="1"/>
  <c r="L285" i="1"/>
  <c r="K203" i="1"/>
  <c r="K143" i="1"/>
  <c r="K180" i="1"/>
  <c r="K105" i="1"/>
  <c r="K24" i="1"/>
  <c r="L280" i="1"/>
  <c r="K136" i="1"/>
  <c r="K95" i="1"/>
  <c r="L21" i="1"/>
  <c r="K181" i="1"/>
  <c r="K19" i="1"/>
  <c r="L91" i="1"/>
  <c r="L287" i="1"/>
  <c r="L248" i="1"/>
  <c r="K48" i="1"/>
  <c r="K119" i="1"/>
  <c r="K65" i="1"/>
  <c r="L227" i="1"/>
  <c r="K195" i="1"/>
  <c r="K40" i="1"/>
  <c r="K100" i="1"/>
  <c r="K81" i="1"/>
  <c r="L220" i="1"/>
  <c r="L221" i="1"/>
  <c r="K189" i="1"/>
  <c r="K68" i="1"/>
  <c r="K179" i="1"/>
  <c r="L33" i="1"/>
  <c r="L214" i="1"/>
  <c r="L235" i="1"/>
  <c r="K96" i="1"/>
  <c r="K37" i="1"/>
  <c r="K27" i="1"/>
  <c r="L279" i="1"/>
  <c r="K177" i="1"/>
  <c r="K113" i="1"/>
  <c r="K56" i="1"/>
  <c r="L228" i="1"/>
  <c r="K165" i="1"/>
  <c r="L29" i="1"/>
  <c r="L75" i="1"/>
  <c r="L224" i="1"/>
  <c r="K157" i="1"/>
  <c r="K44" i="1"/>
  <c r="K129" i="1"/>
  <c r="K140" i="1"/>
  <c r="K15" i="1"/>
  <c r="L283" i="1"/>
  <c r="K32" i="1"/>
  <c r="K111" i="1"/>
  <c r="K133" i="1"/>
  <c r="K47" i="1"/>
  <c r="L286" i="1"/>
  <c r="L234" i="1"/>
  <c r="L257" i="1"/>
  <c r="L212" i="1"/>
  <c r="L275" i="1"/>
  <c r="K101" i="1"/>
  <c r="K164" i="1"/>
  <c r="K79" i="1"/>
  <c r="L282" i="1"/>
  <c r="L289" i="1"/>
  <c r="L255" i="1"/>
  <c r="L261" i="1"/>
  <c r="L269" i="1"/>
  <c r="L272" i="1"/>
  <c r="K132" i="1"/>
  <c r="K163" i="1"/>
  <c r="K88" i="1"/>
  <c r="K199" i="1"/>
  <c r="L61" i="1"/>
  <c r="L265" i="1"/>
  <c r="K112" i="1"/>
  <c r="K72" i="1"/>
  <c r="L247" i="1"/>
  <c r="L219" i="1"/>
  <c r="L253" i="1"/>
  <c r="K191" i="1"/>
  <c r="K176" i="1"/>
  <c r="K69" i="1"/>
  <c r="K115" i="1"/>
  <c r="K80" i="1"/>
  <c r="L268" i="1"/>
  <c r="L242" i="1"/>
  <c r="K97" i="1"/>
  <c r="L67" i="1"/>
  <c r="K43" i="1"/>
  <c r="L278" i="1"/>
  <c r="L222" i="1"/>
  <c r="K193" i="1"/>
  <c r="L99" i="1"/>
  <c r="L266" i="1"/>
  <c r="L284" i="1"/>
  <c r="L245" i="1"/>
  <c r="L264" i="1"/>
  <c r="L288" i="1"/>
  <c r="K149" i="1"/>
  <c r="K71" i="1"/>
  <c r="K55" i="1"/>
  <c r="K103" i="1"/>
  <c r="K87" i="1"/>
  <c r="L244" i="1"/>
  <c r="L223" i="1"/>
  <c r="K156" i="1"/>
  <c r="K173" i="1"/>
  <c r="K93" i="1"/>
  <c r="K92" i="1"/>
  <c r="K175" i="1"/>
  <c r="K160" i="1"/>
  <c r="L274" i="1"/>
  <c r="K207" i="1"/>
  <c r="L263" i="1"/>
  <c r="L241" i="1"/>
  <c r="K121" i="1"/>
  <c r="K109" i="1"/>
  <c r="L259" i="1"/>
  <c r="K153" i="1"/>
  <c r="K141" i="1"/>
  <c r="K84" i="1"/>
  <c r="K152" i="1"/>
  <c r="K13" i="1"/>
  <c r="L270" i="1"/>
  <c r="L238" i="1"/>
  <c r="L281" i="1"/>
  <c r="L260" i="1"/>
  <c r="L239" i="1"/>
  <c r="L217" i="1"/>
  <c r="K145" i="1"/>
  <c r="L267" i="1"/>
  <c r="K124" i="1"/>
  <c r="K148" i="1"/>
  <c r="K137" i="1"/>
  <c r="K127" i="1"/>
  <c r="K125" i="1"/>
  <c r="K76" i="1"/>
  <c r="K167" i="1"/>
  <c r="K187" i="1"/>
  <c r="K120" i="1"/>
  <c r="K192" i="1"/>
  <c r="L243" i="1"/>
  <c r="K39" i="1"/>
  <c r="K23" i="1"/>
  <c r="L262" i="1"/>
  <c r="K60" i="1"/>
  <c r="K184" i="1"/>
  <c r="L258" i="1"/>
  <c r="L273" i="1"/>
  <c r="L252" i="1"/>
  <c r="L231" i="1"/>
  <c r="K89" i="1"/>
  <c r="K41" i="1"/>
  <c r="K116" i="1"/>
  <c r="K52" i="1"/>
  <c r="K64" i="1"/>
  <c r="K151" i="1"/>
  <c r="K168" i="1"/>
  <c r="L230" i="1"/>
  <c r="K128" i="1"/>
  <c r="K57" i="1"/>
  <c r="L271" i="1"/>
  <c r="L249" i="1"/>
  <c r="K185" i="1"/>
  <c r="K73" i="1"/>
  <c r="K159" i="1"/>
  <c r="K210" i="1"/>
  <c r="K215" i="1"/>
  <c r="L215" i="1"/>
  <c r="K211" i="1"/>
  <c r="L211" i="1"/>
  <c r="L209" i="1"/>
  <c r="K209" i="1"/>
  <c r="L205" i="1"/>
  <c r="K205" i="1"/>
  <c r="L201" i="1"/>
  <c r="K201" i="1"/>
  <c r="L197" i="1"/>
  <c r="K197" i="1"/>
  <c r="K213" i="1"/>
  <c r="L213" i="1"/>
  <c r="L206" i="1"/>
  <c r="K206" i="1"/>
  <c r="K204" i="1"/>
  <c r="L204" i="1"/>
  <c r="L200" i="1"/>
  <c r="K200" i="1"/>
  <c r="L196" i="1"/>
  <c r="K196" i="1"/>
  <c r="K155" i="1"/>
  <c r="K147" i="1"/>
  <c r="K139" i="1"/>
  <c r="K131" i="1"/>
  <c r="K123" i="1"/>
  <c r="K107" i="1"/>
  <c r="K17" i="1" l="1"/>
  <c r="O21" i="1"/>
  <c r="O23" i="1" s="1"/>
  <c r="Q28" i="1" s="1"/>
  <c r="L17" i="1"/>
  <c r="L35" i="1"/>
  <c r="K172" i="1"/>
  <c r="K182" i="1"/>
  <c r="L30" i="1"/>
  <c r="K171" i="1"/>
  <c r="K12" i="1"/>
  <c r="K130" i="1"/>
  <c r="K104" i="1"/>
  <c r="O14" i="1" l="1"/>
  <c r="O28" i="1" s="1"/>
  <c r="O17" i="1"/>
  <c r="P28" i="1" s="1"/>
  <c r="D17" i="1"/>
  <c r="O24" i="1"/>
  <c r="Q31" i="1" s="1"/>
  <c r="D14" i="1" l="1"/>
  <c r="O18" i="1"/>
  <c r="P31" i="1" s="1"/>
  <c r="O15" i="1"/>
  <c r="O31" i="1" s="1"/>
</calcChain>
</file>

<file path=xl/sharedStrings.xml><?xml version="1.0" encoding="utf-8"?>
<sst xmlns="http://schemas.openxmlformats.org/spreadsheetml/2006/main" count="69" uniqueCount="52">
  <si>
    <t>Area</t>
  </si>
  <si>
    <t>1 or -1</t>
  </si>
  <si>
    <t>Sweep Rate</t>
  </si>
  <si>
    <t>mV/s</t>
  </si>
  <si>
    <t>Resolution</t>
  </si>
  <si>
    <t>mV</t>
  </si>
  <si>
    <t>Area for Calc.</t>
  </si>
  <si>
    <t>^^^^^^^^^^^^</t>
  </si>
  <si>
    <t>Sampling</t>
  </si>
  <si>
    <t>s</t>
  </si>
  <si>
    <t>XY</t>
  </si>
  <si>
    <t>EIC Method</t>
  </si>
  <si>
    <t>Cathodic:</t>
  </si>
  <si>
    <t>CSCc</t>
  </si>
  <si>
    <t>mC/cm2</t>
  </si>
  <si>
    <t>Charge</t>
  </si>
  <si>
    <t>nC</t>
  </si>
  <si>
    <t>HMRI:</t>
  </si>
  <si>
    <t>CSCa</t>
  </si>
  <si>
    <t>HMRI Method</t>
  </si>
  <si>
    <t>Total Absolute Charge</t>
  </si>
  <si>
    <t>CSCh</t>
  </si>
  <si>
    <t>Qc</t>
  </si>
  <si>
    <t>Qa</t>
  </si>
  <si>
    <t>Qh</t>
  </si>
  <si>
    <t>Time</t>
  </si>
  <si>
    <t>Pot</t>
  </si>
  <si>
    <t>Running Total Charge</t>
  </si>
  <si>
    <t>Running Total Charge Density</t>
  </si>
  <si>
    <t>Charge Density</t>
  </si>
  <si>
    <t>Cathodal Integral values</t>
  </si>
  <si>
    <t>Anodal Integral values</t>
  </si>
  <si>
    <t>V</t>
  </si>
  <si>
    <t>mC</t>
  </si>
  <si>
    <t xml:space="preserve"> mC</t>
  </si>
  <si>
    <t>If the Gamry convention is cathodic current = negative values, use " 1 "</t>
  </si>
  <si>
    <t>Paste data from a single Gamry Echem Analyst CV curve into cell A8.</t>
  </si>
  <si>
    <t>If you are using different parameters, you will have to adjust the length of the data and analysis columns in the spreadsheet.</t>
  </si>
  <si>
    <t>Enter 1 or -1 for correct Gamry current sign convention:</t>
  </si>
  <si>
    <t>This integration routine is intended for Iridium Oxide or other materials cycled between limits of -0.6 and 0.8 V with 10 mV step size.</t>
  </si>
  <si>
    <r>
      <t>Diam 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m)</t>
    </r>
  </si>
  <si>
    <t>Divided by 2…</t>
  </si>
  <si>
    <t>mC/cm^2</t>
  </si>
  <si>
    <t>Calc. Diameter for Different GSA Values</t>
  </si>
  <si>
    <t>Diameter (um)</t>
  </si>
  <si>
    <t>Area (um^2)</t>
  </si>
  <si>
    <t>Area (cm^2)</t>
  </si>
  <si>
    <t>Input Custom Area Value:</t>
  </si>
  <si>
    <t>um</t>
  </si>
  <si>
    <t>cm^2</t>
  </si>
  <si>
    <t>CURVE3 (20250325_ZA_UM0004_A_E06_PBSair_CV50.DTA)</t>
  </si>
  <si>
    <t>um^2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</si>
</sst>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Symbol"/>
      <family val="1"/>
      <charset val="2"/>
    </font>
    <font>
      <i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3" borderId="0" xfId="0" applyFill="1" applyProtection="1">
      <protection locked="0"/>
    </xf>
    <xf numFmtId="11" fontId="0" fillId="3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1" fillId="4" borderId="0" xfId="0" applyFont="1" applyFill="1"/>
    <xf numFmtId="0" fontId="0" fillId="4" borderId="0" xfId="0" applyFill="1"/>
    <xf numFmtId="0" fontId="0" fillId="0" borderId="0" xfId="0" applyProtection="1">
      <protection locked="0"/>
    </xf>
    <xf numFmtId="0" fontId="2" fillId="2" borderId="0" xfId="0" applyFont="1" applyFill="1"/>
    <xf numFmtId="0" fontId="0" fillId="2" borderId="0" xfId="0" applyFill="1" applyAlignment="1">
      <alignment horizontal="center"/>
    </xf>
    <xf numFmtId="2" fontId="1" fillId="4" borderId="0" xfId="0" applyNumberFormat="1" applyFont="1" applyFill="1"/>
    <xf numFmtId="0" fontId="0" fillId="6" borderId="0" xfId="0" applyFill="1"/>
    <xf numFmtId="0" fontId="0" fillId="7" borderId="0" xfId="0" applyFill="1"/>
    <xf numFmtId="0" fontId="1" fillId="7" borderId="0" xfId="0" applyFont="1" applyFill="1"/>
    <xf numFmtId="164" fontId="0" fillId="7" borderId="0" xfId="0" applyNumberFormat="1" applyFill="1" applyProtection="1">
      <protection locked="0"/>
    </xf>
    <xf numFmtId="164" fontId="0" fillId="7" borderId="0" xfId="0" applyNumberFormat="1" applyFill="1" applyAlignment="1">
      <alignment horizontal="left"/>
    </xf>
    <xf numFmtId="0" fontId="0" fillId="7" borderId="0" xfId="0" applyFill="1" applyProtection="1">
      <protection locked="0"/>
    </xf>
    <xf numFmtId="2" fontId="1" fillId="7" borderId="0" xfId="0" applyNumberFormat="1" applyFont="1" applyFill="1"/>
    <xf numFmtId="0" fontId="0" fillId="8" borderId="0" xfId="0" applyFill="1" applyProtection="1">
      <protection locked="0"/>
    </xf>
    <xf numFmtId="0" fontId="0" fillId="8" borderId="0" xfId="0" applyFill="1"/>
    <xf numFmtId="11" fontId="0" fillId="8" borderId="0" xfId="0" applyNumberFormat="1" applyFill="1" applyProtection="1">
      <protection locked="0"/>
    </xf>
    <xf numFmtId="0" fontId="2" fillId="0" borderId="0" xfId="0" applyFont="1"/>
    <xf numFmtId="2" fontId="1" fillId="9" borderId="0" xfId="0" applyNumberFormat="1" applyFont="1" applyFill="1"/>
    <xf numFmtId="0" fontId="1" fillId="0" borderId="0" xfId="0" applyFont="1" applyAlignment="1">
      <alignment horizontal="center" vertical="top"/>
    </xf>
    <xf numFmtId="2" fontId="1" fillId="6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right" vertical="center"/>
      <protection locked="0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 applyProtection="1">
      <alignment horizontal="center"/>
      <protection locked="0"/>
    </xf>
    <xf numFmtId="164" fontId="0" fillId="2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11" fontId="0" fillId="8" borderId="0" xfId="0" applyNumberFormat="1" applyFill="1" applyAlignment="1">
      <alignment horizontal="center"/>
    </xf>
    <xf numFmtId="0" fontId="0" fillId="3" borderId="0" xfId="0" applyFill="1" applyAlignment="1" applyProtection="1">
      <alignment horizontal="center" vertical="center"/>
      <protection locked="0"/>
    </xf>
    <xf numFmtId="2" fontId="0" fillId="3" borderId="0" xfId="0" applyNumberFormat="1" applyFill="1" applyAlignment="1" applyProtection="1">
      <alignment horizontal="center" vertical="center"/>
      <protection locked="0"/>
    </xf>
    <xf numFmtId="0" fontId="0" fillId="10" borderId="1" xfId="0" applyFill="1" applyBorder="1" applyAlignment="1">
      <alignment horizontal="center"/>
    </xf>
    <xf numFmtId="0" fontId="0" fillId="10" borderId="3" xfId="0" applyFill="1" applyBorder="1"/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0" borderId="6" xfId="0" applyFill="1" applyBorder="1" applyAlignment="1">
      <alignment horizontal="center"/>
    </xf>
    <xf numFmtId="0" fontId="2" fillId="10" borderId="5" xfId="0" applyFont="1" applyFill="1" applyBorder="1"/>
    <xf numFmtId="0" fontId="2" fillId="10" borderId="0" xfId="0" applyFont="1" applyFill="1" applyAlignment="1">
      <alignment horizontal="center"/>
    </xf>
    <xf numFmtId="0" fontId="0" fillId="10" borderId="7" xfId="0" applyFill="1" applyBorder="1"/>
    <xf numFmtId="0" fontId="0" fillId="10" borderId="8" xfId="0" applyFill="1" applyBorder="1"/>
    <xf numFmtId="0" fontId="0" fillId="10" borderId="8" xfId="0" applyFill="1" applyBorder="1" applyAlignment="1" applyProtection="1">
      <alignment horizontal="center"/>
      <protection locked="0"/>
    </xf>
    <xf numFmtId="0" fontId="0" fillId="10" borderId="9" xfId="0" applyFill="1" applyBorder="1" applyAlignment="1" applyProtection="1">
      <alignment horizontal="center"/>
      <protection locked="0"/>
    </xf>
    <xf numFmtId="0" fontId="2" fillId="10" borderId="5" xfId="0" applyFont="1" applyFill="1" applyBorder="1" applyAlignment="1">
      <alignment horizontal="left" vertical="top"/>
    </xf>
    <xf numFmtId="0" fontId="1" fillId="10" borderId="5" xfId="0" applyFont="1" applyFill="1" applyBorder="1"/>
    <xf numFmtId="0" fontId="1" fillId="10" borderId="2" xfId="0" applyFont="1" applyFill="1" applyBorder="1"/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 vertical="center"/>
    </xf>
    <xf numFmtId="0" fontId="1" fillId="10" borderId="0" xfId="0" applyFont="1" applyFill="1" applyAlignment="1">
      <alignment horizontal="left"/>
    </xf>
    <xf numFmtId="0" fontId="1" fillId="10" borderId="1" xfId="0" applyFont="1" applyFill="1" applyBorder="1" applyAlignment="1" applyProtection="1">
      <alignment horizontal="center"/>
      <protection locked="0"/>
    </xf>
    <xf numFmtId="0" fontId="1" fillId="10" borderId="1" xfId="0" applyFont="1" applyFill="1" applyBorder="1"/>
    <xf numFmtId="11" fontId="1" fillId="10" borderId="1" xfId="0" applyNumberFormat="1" applyFont="1" applyFill="1" applyBorder="1"/>
    <xf numFmtId="0" fontId="2" fillId="7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 vertical="center"/>
    </xf>
    <xf numFmtId="164" fontId="1" fillId="7" borderId="0" xfId="0" applyNumberFormat="1" applyFont="1" applyFill="1" applyAlignment="1">
      <alignment horizontal="left"/>
    </xf>
    <xf numFmtId="0" fontId="1" fillId="11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2" borderId="0" xfId="0" applyFill="1" applyAlignment="1" applyProtection="1">
      <alignment horizontal="left"/>
      <protection locked="0"/>
    </xf>
    <xf numFmtId="0" fontId="1" fillId="0" borderId="1" xfId="0" applyFont="1" applyBorder="1" applyAlignment="1">
      <alignment horizontal="center" vertical="top"/>
    </xf>
    <xf numFmtId="0" fontId="4" fillId="11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CC"/>
      <color rgb="FFFFFF99"/>
      <color rgb="FFFFFF66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2"/>
  <sheetViews>
    <sheetView tabSelected="1" zoomScale="80" zoomScaleNormal="80" workbookViewId="0">
      <selection activeCell="Q1" sqref="Q1"/>
    </sheetView>
  </sheetViews>
  <sheetFormatPr defaultRowHeight="12.75" x14ac:dyDescent="0.2"/>
  <cols>
    <col min="1" max="2" width="10.7109375" customWidth="1"/>
    <col min="3" max="3" width="6.7109375" customWidth="1"/>
    <col min="4" max="4" width="9.5703125" customWidth="1"/>
    <col min="5" max="5" width="11.7109375" style="35" customWidth="1"/>
    <col min="6" max="6" width="8.7109375" style="35" customWidth="1"/>
    <col min="7" max="7" width="10.7109375" style="35" customWidth="1"/>
    <col min="8" max="8" width="12.7109375" style="35" customWidth="1"/>
    <col min="9" max="9" width="16.7109375" style="35" customWidth="1"/>
    <col min="10" max="10" width="8.7109375" style="35" customWidth="1"/>
    <col min="11" max="11" width="14.7109375" style="35" customWidth="1"/>
    <col min="12" max="12" width="13.42578125" style="35" customWidth="1"/>
    <col min="13" max="13" width="6.85546875" customWidth="1"/>
    <col min="14" max="14" width="22" style="66" customWidth="1"/>
    <col min="15" max="17" width="10.7109375" customWidth="1"/>
    <col min="18" max="18" width="15.5703125" style="79" bestFit="1" customWidth="1"/>
    <col min="19" max="19" width="13.140625" style="79" bestFit="1" customWidth="1"/>
    <col min="20" max="20" width="13" style="79" bestFit="1" customWidth="1"/>
    <col min="21" max="21" width="11.42578125" bestFit="1" customWidth="1"/>
    <col min="22" max="22" width="12.7109375" bestFit="1" customWidth="1"/>
    <col min="24" max="24" width="10.5703125" customWidth="1"/>
    <col min="26" max="26" width="11.28515625" customWidth="1"/>
    <col min="27" max="27" width="10.7109375" customWidth="1"/>
    <col min="28" max="28" width="11.5703125" customWidth="1"/>
    <col min="29" max="29" width="10.5703125" customWidth="1"/>
  </cols>
  <sheetData>
    <row r="1" spans="1:22" x14ac:dyDescent="0.2">
      <c r="A1" s="57" t="s">
        <v>36</v>
      </c>
      <c r="B1" s="43"/>
      <c r="C1" s="43"/>
      <c r="D1" s="43"/>
      <c r="E1" s="44"/>
      <c r="F1" s="44"/>
      <c r="G1" s="44"/>
      <c r="H1" s="44"/>
      <c r="I1" s="44"/>
      <c r="J1" s="44"/>
      <c r="K1" s="44"/>
      <c r="L1" s="45"/>
      <c r="M1" s="1"/>
      <c r="N1" s="58"/>
      <c r="O1" s="1"/>
      <c r="P1" s="1"/>
      <c r="Q1" s="1"/>
      <c r="R1" s="81" t="s">
        <v>43</v>
      </c>
      <c r="S1" s="81"/>
      <c r="T1" s="81"/>
    </row>
    <row r="2" spans="1:22" x14ac:dyDescent="0.2">
      <c r="A2" s="56" t="s">
        <v>39</v>
      </c>
      <c r="B2" s="46"/>
      <c r="C2" s="46"/>
      <c r="D2" s="46"/>
      <c r="E2" s="47"/>
      <c r="F2" s="47"/>
      <c r="G2" s="47"/>
      <c r="H2" s="47"/>
      <c r="I2" s="47"/>
      <c r="J2" s="47"/>
      <c r="K2" s="47"/>
      <c r="L2" s="48"/>
      <c r="M2" s="32"/>
      <c r="N2" s="68" t="s">
        <v>2</v>
      </c>
      <c r="O2" s="69">
        <v>50</v>
      </c>
      <c r="P2" s="58" t="s">
        <v>3</v>
      </c>
      <c r="Q2" s="10"/>
      <c r="R2" s="75" t="s">
        <v>44</v>
      </c>
      <c r="S2" s="75" t="s">
        <v>45</v>
      </c>
      <c r="T2" s="75" t="s">
        <v>46</v>
      </c>
      <c r="U2" s="22"/>
      <c r="V2" s="22"/>
    </row>
    <row r="3" spans="1:22" x14ac:dyDescent="0.2">
      <c r="A3" s="49" t="s">
        <v>37</v>
      </c>
      <c r="B3" s="46"/>
      <c r="C3" s="46"/>
      <c r="D3" s="46"/>
      <c r="E3" s="47"/>
      <c r="F3" s="47"/>
      <c r="G3" s="47"/>
      <c r="H3" s="47"/>
      <c r="I3" s="47"/>
      <c r="J3" s="47"/>
      <c r="K3" s="47"/>
      <c r="L3" s="48"/>
      <c r="M3" s="32"/>
      <c r="N3" s="68" t="s">
        <v>4</v>
      </c>
      <c r="O3" s="69">
        <v>10</v>
      </c>
      <c r="P3" s="80" t="s">
        <v>5</v>
      </c>
      <c r="Q3" s="32"/>
      <c r="R3" s="76">
        <f t="shared" ref="R3:R5" si="0">2*SQRT(S3/PI())</f>
        <v>11.283791670955125</v>
      </c>
      <c r="S3" s="77">
        <v>100</v>
      </c>
      <c r="T3" s="78">
        <f t="shared" ref="T3:T5" si="1">S3*10^-8</f>
        <v>9.9999999999999995E-7</v>
      </c>
      <c r="U3" s="22"/>
      <c r="V3" s="22"/>
    </row>
    <row r="4" spans="1:22" x14ac:dyDescent="0.2">
      <c r="A4" s="49" t="s">
        <v>38</v>
      </c>
      <c r="B4" s="46"/>
      <c r="C4" s="46"/>
      <c r="D4" s="46"/>
      <c r="E4" s="47"/>
      <c r="F4" s="47"/>
      <c r="G4" s="42">
        <v>1</v>
      </c>
      <c r="H4" s="50" t="s">
        <v>1</v>
      </c>
      <c r="I4" s="47"/>
      <c r="J4" s="47"/>
      <c r="K4" s="47"/>
      <c r="L4" s="48"/>
      <c r="M4" s="1"/>
      <c r="N4" s="58" t="s">
        <v>8</v>
      </c>
      <c r="O4" s="10">
        <f>+O3/O2</f>
        <v>0.2</v>
      </c>
      <c r="P4" s="58" t="s">
        <v>9</v>
      </c>
      <c r="Q4" s="1"/>
      <c r="R4" s="76">
        <f t="shared" si="0"/>
        <v>25.231325220201601</v>
      </c>
      <c r="S4" s="77">
        <v>500</v>
      </c>
      <c r="T4" s="78">
        <f t="shared" si="1"/>
        <v>5.0000000000000004E-6</v>
      </c>
      <c r="U4" s="22"/>
      <c r="V4" s="22"/>
    </row>
    <row r="5" spans="1:22" x14ac:dyDescent="0.2">
      <c r="A5" s="55" t="s">
        <v>35</v>
      </c>
      <c r="B5" s="46"/>
      <c r="C5" s="46"/>
      <c r="D5" s="46"/>
      <c r="E5" s="47"/>
      <c r="F5" s="47"/>
      <c r="G5" s="47"/>
      <c r="H5" s="47"/>
      <c r="I5" s="47"/>
      <c r="J5" s="47"/>
      <c r="K5" s="47"/>
      <c r="L5" s="48"/>
      <c r="M5" s="1"/>
      <c r="N5" s="59"/>
      <c r="O5" s="12"/>
      <c r="P5" s="58"/>
      <c r="Q5" s="1"/>
      <c r="R5" s="76">
        <f t="shared" si="0"/>
        <v>35.682482323055424</v>
      </c>
      <c r="S5" s="77">
        <v>1000</v>
      </c>
      <c r="T5" s="78">
        <f t="shared" si="1"/>
        <v>1.0000000000000001E-5</v>
      </c>
    </row>
    <row r="6" spans="1:22" x14ac:dyDescent="0.2">
      <c r="A6" s="51"/>
      <c r="B6" s="52"/>
      <c r="C6" s="52"/>
      <c r="D6" s="52"/>
      <c r="E6" s="53"/>
      <c r="F6" s="53"/>
      <c r="G6" s="53"/>
      <c r="H6" s="53"/>
      <c r="I6" s="53"/>
      <c r="J6" s="53"/>
      <c r="K6" s="53"/>
      <c r="L6" s="54"/>
      <c r="M6" s="1"/>
      <c r="N6" s="68" t="s">
        <v>40</v>
      </c>
      <c r="O6" s="70">
        <v>9.8693000000000008</v>
      </c>
      <c r="P6" s="60" t="s">
        <v>48</v>
      </c>
      <c r="Q6" s="1"/>
      <c r="R6" s="76">
        <f>2*SQRT(S6/PI())</f>
        <v>50.462650440403202</v>
      </c>
      <c r="S6" s="77">
        <v>2000</v>
      </c>
      <c r="T6" s="78">
        <f>S6*10^-8</f>
        <v>2.0000000000000002E-5</v>
      </c>
    </row>
    <row r="7" spans="1:22" x14ac:dyDescent="0.2">
      <c r="A7" s="1" t="s">
        <v>7</v>
      </c>
      <c r="B7" s="1"/>
      <c r="C7" s="1"/>
      <c r="D7" s="1"/>
      <c r="E7" s="10"/>
      <c r="F7" s="10"/>
      <c r="G7" s="10"/>
      <c r="H7" s="10"/>
      <c r="I7" s="10"/>
      <c r="J7" s="10"/>
      <c r="K7" s="10"/>
      <c r="L7" s="10"/>
      <c r="M7" s="1"/>
      <c r="N7" s="58" t="s">
        <v>0</v>
      </c>
      <c r="O7" s="2">
        <f>+(O6^2)*(3.14/4)</f>
        <v>76.461419754650009</v>
      </c>
      <c r="P7" s="60" t="s">
        <v>51</v>
      </c>
      <c r="Q7" s="9"/>
      <c r="R7" s="76">
        <f t="shared" ref="R7:R10" si="2">2*SQRT(S7/PI())</f>
        <v>61.803872323710337</v>
      </c>
      <c r="S7" s="77">
        <v>3000</v>
      </c>
      <c r="T7" s="78">
        <f t="shared" ref="T7:T10" si="3">S7*10^-8</f>
        <v>3.0000000000000001E-5</v>
      </c>
    </row>
    <row r="8" spans="1:22" ht="25.5" x14ac:dyDescent="0.2">
      <c r="A8" s="28" t="s">
        <v>10</v>
      </c>
      <c r="B8" s="29"/>
      <c r="C8" s="29"/>
      <c r="D8" s="30"/>
      <c r="E8" s="31" t="s">
        <v>25</v>
      </c>
      <c r="F8" s="31" t="s">
        <v>26</v>
      </c>
      <c r="G8" s="31" t="s">
        <v>15</v>
      </c>
      <c r="H8" s="31" t="s">
        <v>27</v>
      </c>
      <c r="I8" s="31" t="s">
        <v>28</v>
      </c>
      <c r="J8" s="31" t="s">
        <v>29</v>
      </c>
      <c r="K8" s="31" t="s">
        <v>30</v>
      </c>
      <c r="L8" s="31" t="s">
        <v>31</v>
      </c>
      <c r="M8" s="1"/>
      <c r="N8" s="58"/>
      <c r="O8" s="1"/>
      <c r="P8" s="58"/>
      <c r="Q8" s="1"/>
      <c r="R8" s="76">
        <f t="shared" si="2"/>
        <v>71.364964646110849</v>
      </c>
      <c r="S8" s="77">
        <v>4000</v>
      </c>
      <c r="T8" s="78">
        <f t="shared" si="3"/>
        <v>4.0000000000000003E-5</v>
      </c>
    </row>
    <row r="9" spans="1:22" x14ac:dyDescent="0.2">
      <c r="A9" s="3"/>
      <c r="B9" s="3" t="s">
        <v>50</v>
      </c>
      <c r="C9" s="3"/>
      <c r="D9" s="3"/>
      <c r="E9" s="31" t="s">
        <v>9</v>
      </c>
      <c r="F9" s="31" t="s">
        <v>32</v>
      </c>
      <c r="G9" s="31" t="s">
        <v>33</v>
      </c>
      <c r="H9" s="31" t="s">
        <v>34</v>
      </c>
      <c r="I9" s="31" t="s">
        <v>14</v>
      </c>
      <c r="J9" s="31" t="s">
        <v>14</v>
      </c>
      <c r="K9" s="31" t="s">
        <v>14</v>
      </c>
      <c r="L9" s="31" t="s">
        <v>14</v>
      </c>
      <c r="M9" s="1"/>
      <c r="N9" s="68" t="s">
        <v>6</v>
      </c>
      <c r="O9" s="71">
        <f>O7*0.00000001</f>
        <v>7.6461419754650015E-7</v>
      </c>
      <c r="P9" s="60" t="s">
        <v>49</v>
      </c>
      <c r="Q9" s="1"/>
      <c r="R9" s="76">
        <f t="shared" si="2"/>
        <v>79.788456080286537</v>
      </c>
      <c r="S9" s="77">
        <v>5000</v>
      </c>
      <c r="T9" s="78">
        <f t="shared" si="3"/>
        <v>5.0000000000000002E-5</v>
      </c>
    </row>
    <row r="10" spans="1:22" x14ac:dyDescent="0.2">
      <c r="A10" s="4">
        <v>0.79010000000000002</v>
      </c>
      <c r="B10" s="4">
        <v>-1.057E-9</v>
      </c>
      <c r="C10" s="4"/>
      <c r="D10" s="4"/>
      <c r="E10" s="36">
        <v>0</v>
      </c>
      <c r="F10" s="33">
        <f>+A10</f>
        <v>0.79010000000000002</v>
      </c>
      <c r="G10" s="37">
        <v>0</v>
      </c>
      <c r="H10" s="37">
        <v>0</v>
      </c>
      <c r="I10" s="33">
        <f t="shared" ref="I10:I73" si="4">+H10/$O$9</f>
        <v>0</v>
      </c>
      <c r="J10" s="33">
        <v>0</v>
      </c>
      <c r="K10" s="33">
        <f>INT(((1-SIGN(B10)))/2)*J10</f>
        <v>0</v>
      </c>
      <c r="L10" s="33">
        <v>0</v>
      </c>
      <c r="M10" s="1"/>
      <c r="N10" s="58"/>
      <c r="O10" s="1"/>
      <c r="P10" s="58"/>
      <c r="Q10" s="1"/>
      <c r="R10" s="76">
        <f t="shared" si="2"/>
        <v>112.83791670955127</v>
      </c>
      <c r="S10" s="77">
        <v>10000</v>
      </c>
      <c r="T10" s="78">
        <f t="shared" si="3"/>
        <v>1E-4</v>
      </c>
    </row>
    <row r="11" spans="1:22" x14ac:dyDescent="0.2">
      <c r="A11" s="4">
        <v>0.78010000000000002</v>
      </c>
      <c r="B11" s="4">
        <v>-1.25E-9</v>
      </c>
      <c r="C11" s="4"/>
      <c r="D11" s="4"/>
      <c r="E11" s="36">
        <f t="shared" ref="E11:E74" si="5">E10+$O$4</f>
        <v>0.2</v>
      </c>
      <c r="F11" s="33">
        <f>+A11</f>
        <v>0.78010000000000002</v>
      </c>
      <c r="G11" s="37">
        <f t="shared" ref="G11:G74" si="6">+((((B11+B10)/2)*$O$4)*1000)*$G$4</f>
        <v>-2.3070000000000002E-7</v>
      </c>
      <c r="H11" s="37">
        <f>+SUM(G$10:$G11)</f>
        <v>-2.3070000000000002E-7</v>
      </c>
      <c r="I11" s="33">
        <f t="shared" si="4"/>
        <v>-0.30172079035449767</v>
      </c>
      <c r="J11" s="33">
        <f t="shared" ref="J11:J74" si="7">ABS(G11)/$O$9</f>
        <v>0.30172079035449767</v>
      </c>
      <c r="K11" s="33">
        <f>INT(((1-SIGN(G11)))/2)*J11</f>
        <v>0.30172079035449767</v>
      </c>
      <c r="L11" s="33">
        <f>+((1+SIGN(G11))/2)*J11</f>
        <v>0</v>
      </c>
      <c r="M11" s="1"/>
      <c r="N11" s="58"/>
      <c r="O11" s="1"/>
      <c r="P11" s="58"/>
      <c r="Q11" s="1"/>
      <c r="R11" s="82" t="s">
        <v>47</v>
      </c>
      <c r="S11" s="82"/>
      <c r="T11" s="82"/>
    </row>
    <row r="12" spans="1:22" x14ac:dyDescent="0.2">
      <c r="A12" s="4">
        <v>0.77010000000000001</v>
      </c>
      <c r="B12" s="4">
        <v>-1.2880000000000001E-9</v>
      </c>
      <c r="C12" s="3"/>
      <c r="D12" s="3"/>
      <c r="E12" s="36">
        <f t="shared" si="5"/>
        <v>0.4</v>
      </c>
      <c r="F12" s="33">
        <f t="shared" ref="F12:F75" si="8">+A12</f>
        <v>0.77010000000000001</v>
      </c>
      <c r="G12" s="37">
        <f t="shared" si="6"/>
        <v>-2.5380000000000006E-7</v>
      </c>
      <c r="H12" s="37">
        <f>+SUM(G$10:$G12)</f>
        <v>-4.8450000000000008E-7</v>
      </c>
      <c r="I12" s="33">
        <f t="shared" si="4"/>
        <v>-0.63365289521783319</v>
      </c>
      <c r="J12" s="33">
        <f t="shared" si="7"/>
        <v>0.33193210486333558</v>
      </c>
      <c r="K12" s="33">
        <f t="shared" ref="K12:K75" si="9">INT(((1-SIGN(G12)))/2)*J12</f>
        <v>0.33193210486333558</v>
      </c>
      <c r="L12" s="33">
        <f>+((1+SIGN(G12))/2)*J12</f>
        <v>0</v>
      </c>
      <c r="M12" s="1"/>
      <c r="N12" s="61" t="s">
        <v>11</v>
      </c>
      <c r="O12" s="7"/>
      <c r="P12" s="62"/>
      <c r="Q12" s="7"/>
      <c r="R12" s="76">
        <f>2*SQRT(S12/PI())</f>
        <v>9.8692869637193112</v>
      </c>
      <c r="S12" s="77">
        <v>76.5</v>
      </c>
      <c r="T12" s="78">
        <f>S12*10^-8</f>
        <v>7.6499999999999998E-7</v>
      </c>
    </row>
    <row r="13" spans="1:22" x14ac:dyDescent="0.2">
      <c r="A13" s="4">
        <v>0.7601</v>
      </c>
      <c r="B13" s="4">
        <v>-1.2859999999999999E-9</v>
      </c>
      <c r="C13" s="3"/>
      <c r="D13" s="40" t="s">
        <v>12</v>
      </c>
      <c r="E13" s="36">
        <f t="shared" si="5"/>
        <v>0.60000000000000009</v>
      </c>
      <c r="F13" s="33">
        <f t="shared" si="8"/>
        <v>0.7601</v>
      </c>
      <c r="G13" s="37">
        <f t="shared" si="6"/>
        <v>-2.5740000000000002E-7</v>
      </c>
      <c r="H13" s="37">
        <f>+SUM(G$10:$G13)</f>
        <v>-7.4190000000000005E-7</v>
      </c>
      <c r="I13" s="33">
        <f t="shared" si="4"/>
        <v>-0.97029325688774082</v>
      </c>
      <c r="J13" s="33">
        <f t="shared" si="7"/>
        <v>0.33664036166990763</v>
      </c>
      <c r="K13" s="33">
        <f t="shared" si="9"/>
        <v>0.33664036166990763</v>
      </c>
      <c r="L13" s="33">
        <f t="shared" ref="L13:L75" si="10">+((1+SIGN(G13))/2)*J13</f>
        <v>0</v>
      </c>
      <c r="M13" s="1"/>
      <c r="N13" s="62"/>
      <c r="O13" s="7"/>
      <c r="P13" s="7"/>
      <c r="Q13" s="7"/>
    </row>
    <row r="14" spans="1:22" x14ac:dyDescent="0.2">
      <c r="A14" s="4">
        <v>0.75009999999999999</v>
      </c>
      <c r="B14" s="4">
        <v>-1.2779999999999999E-9</v>
      </c>
      <c r="C14" s="3"/>
      <c r="D14" s="41">
        <f>O28</f>
        <v>54.945627395893382</v>
      </c>
      <c r="E14" s="36">
        <f t="shared" si="5"/>
        <v>0.8</v>
      </c>
      <c r="F14" s="33">
        <f t="shared" si="8"/>
        <v>0.75009999999999999</v>
      </c>
      <c r="G14" s="37">
        <f t="shared" si="6"/>
        <v>-2.5639999999999999E-7</v>
      </c>
      <c r="H14" s="37">
        <f>+SUM(G$10:$G14)</f>
        <v>-9.9830000000000004E-7</v>
      </c>
      <c r="I14" s="33">
        <f t="shared" si="4"/>
        <v>-1.3056257694447118</v>
      </c>
      <c r="J14" s="33">
        <f t="shared" si="7"/>
        <v>0.33533251255697089</v>
      </c>
      <c r="K14" s="33">
        <f t="shared" si="9"/>
        <v>0.33533251255697089</v>
      </c>
      <c r="L14" s="33">
        <f t="shared" si="10"/>
        <v>0</v>
      </c>
      <c r="M14" s="1"/>
      <c r="N14" s="61" t="s">
        <v>13</v>
      </c>
      <c r="O14" s="11">
        <f>SUM(K10:K289)</f>
        <v>54.945627395893382</v>
      </c>
      <c r="P14" s="6" t="s">
        <v>42</v>
      </c>
      <c r="Q14" s="6"/>
    </row>
    <row r="15" spans="1:22" x14ac:dyDescent="0.2">
      <c r="A15" s="4">
        <v>0.74009999999999998</v>
      </c>
      <c r="B15" s="4">
        <v>-1.27E-9</v>
      </c>
      <c r="C15" s="3"/>
      <c r="D15" s="40"/>
      <c r="E15" s="36">
        <f t="shared" si="5"/>
        <v>1</v>
      </c>
      <c r="F15" s="33">
        <f t="shared" si="8"/>
        <v>0.74009999999999998</v>
      </c>
      <c r="G15" s="37">
        <f t="shared" si="6"/>
        <v>-2.5479999999999998E-7</v>
      </c>
      <c r="H15" s="37">
        <f>+SUM(G$10:$G15)</f>
        <v>-1.2530999999999999E-6</v>
      </c>
      <c r="I15" s="33">
        <f t="shared" si="4"/>
        <v>-1.6388657234209838</v>
      </c>
      <c r="J15" s="33">
        <f t="shared" si="7"/>
        <v>0.33323995397627215</v>
      </c>
      <c r="K15" s="33">
        <f t="shared" si="9"/>
        <v>0.33323995397627215</v>
      </c>
      <c r="L15" s="33">
        <f t="shared" si="10"/>
        <v>0</v>
      </c>
      <c r="M15" s="1"/>
      <c r="N15" s="61" t="s">
        <v>15</v>
      </c>
      <c r="O15" s="11">
        <f>+(O14*$O$9)*1000000</f>
        <v>42.012206800000016</v>
      </c>
      <c r="P15" s="6" t="s">
        <v>16</v>
      </c>
      <c r="Q15" s="6"/>
    </row>
    <row r="16" spans="1:22" x14ac:dyDescent="0.2">
      <c r="A16" s="4">
        <v>0.73009999999999997</v>
      </c>
      <c r="B16" s="4">
        <v>-1.268E-9</v>
      </c>
      <c r="C16" s="3"/>
      <c r="D16" s="40" t="s">
        <v>17</v>
      </c>
      <c r="E16" s="36">
        <f t="shared" si="5"/>
        <v>1.2</v>
      </c>
      <c r="F16" s="33">
        <f t="shared" si="8"/>
        <v>0.73009999999999997</v>
      </c>
      <c r="G16" s="37">
        <f t="shared" si="6"/>
        <v>-2.5380000000000006E-7</v>
      </c>
      <c r="H16" s="37">
        <f>+SUM(G$10:$G16)</f>
        <v>-1.5068999999999999E-6</v>
      </c>
      <c r="I16" s="33">
        <f t="shared" si="4"/>
        <v>-1.9707978282843193</v>
      </c>
      <c r="J16" s="33">
        <f t="shared" si="7"/>
        <v>0.33193210486333558</v>
      </c>
      <c r="K16" s="33">
        <f t="shared" si="9"/>
        <v>0.33193210486333558</v>
      </c>
      <c r="L16" s="33">
        <f t="shared" si="10"/>
        <v>0</v>
      </c>
      <c r="M16" s="1"/>
      <c r="N16" s="58"/>
      <c r="O16" s="5"/>
      <c r="P16" s="1"/>
      <c r="Q16" s="1"/>
    </row>
    <row r="17" spans="1:18" x14ac:dyDescent="0.2">
      <c r="A17" s="4">
        <v>0.72009999999999996</v>
      </c>
      <c r="B17" s="4">
        <v>-1.2650000000000001E-9</v>
      </c>
      <c r="C17" s="3"/>
      <c r="D17" s="41">
        <f>Q28</f>
        <v>46.430853774253869</v>
      </c>
      <c r="E17" s="36">
        <f t="shared" si="5"/>
        <v>1.4</v>
      </c>
      <c r="F17" s="33">
        <f t="shared" si="8"/>
        <v>0.72009999999999996</v>
      </c>
      <c r="G17" s="37">
        <f t="shared" si="6"/>
        <v>-2.5330000000000002E-7</v>
      </c>
      <c r="H17" s="37">
        <f>+SUM(G$10:$G17)</f>
        <v>-1.7601999999999999E-6</v>
      </c>
      <c r="I17" s="33">
        <f t="shared" si="4"/>
        <v>-2.3020760085911864</v>
      </c>
      <c r="J17" s="33">
        <f t="shared" si="7"/>
        <v>0.33127818030686718</v>
      </c>
      <c r="K17" s="33">
        <f t="shared" si="9"/>
        <v>0.33127818030686718</v>
      </c>
      <c r="L17" s="33">
        <f t="shared" si="10"/>
        <v>0</v>
      </c>
      <c r="M17" s="1"/>
      <c r="N17" s="61" t="s">
        <v>18</v>
      </c>
      <c r="O17" s="23">
        <f>+SUM(L10:L289)</f>
        <v>37.916080152614363</v>
      </c>
      <c r="P17" s="6" t="s">
        <v>42</v>
      </c>
      <c r="Q17" s="6"/>
    </row>
    <row r="18" spans="1:18" x14ac:dyDescent="0.2">
      <c r="A18" s="4">
        <v>0.71020000000000005</v>
      </c>
      <c r="B18" s="4">
        <v>-1.258E-9</v>
      </c>
      <c r="C18" s="3"/>
      <c r="D18" s="3"/>
      <c r="E18" s="36">
        <f t="shared" si="5"/>
        <v>1.5999999999999999</v>
      </c>
      <c r="F18" s="33">
        <f t="shared" si="8"/>
        <v>0.71020000000000005</v>
      </c>
      <c r="G18" s="37">
        <f t="shared" si="6"/>
        <v>-2.523E-7</v>
      </c>
      <c r="H18" s="37">
        <f>+SUM(G$10:$G18)</f>
        <v>-2.0124999999999998E-6</v>
      </c>
      <c r="I18" s="33">
        <f t="shared" si="4"/>
        <v>-2.6320463397851168</v>
      </c>
      <c r="J18" s="33">
        <f t="shared" si="7"/>
        <v>0.32997033119393043</v>
      </c>
      <c r="K18" s="33">
        <f t="shared" si="9"/>
        <v>0.32997033119393043</v>
      </c>
      <c r="L18" s="33">
        <f t="shared" si="10"/>
        <v>0</v>
      </c>
      <c r="M18" s="1"/>
      <c r="N18" s="61" t="s">
        <v>15</v>
      </c>
      <c r="O18" s="23">
        <f>+(O17*O9)*1000000</f>
        <v>28.991173200000009</v>
      </c>
      <c r="P18" s="6" t="s">
        <v>16</v>
      </c>
      <c r="Q18" s="6"/>
    </row>
    <row r="19" spans="1:18" x14ac:dyDescent="0.2">
      <c r="A19" s="4">
        <v>0.70009999999999994</v>
      </c>
      <c r="B19" s="4">
        <v>-1.26E-9</v>
      </c>
      <c r="C19" s="3"/>
      <c r="D19" s="3"/>
      <c r="E19" s="36">
        <f t="shared" si="5"/>
        <v>1.7999999999999998</v>
      </c>
      <c r="F19" s="33">
        <f t="shared" si="8"/>
        <v>0.70009999999999994</v>
      </c>
      <c r="G19" s="37">
        <f t="shared" si="6"/>
        <v>-2.5180000000000002E-7</v>
      </c>
      <c r="H19" s="37">
        <f>+SUM(G$10:$G19)</f>
        <v>-2.2642999999999996E-6</v>
      </c>
      <c r="I19" s="33">
        <f t="shared" si="4"/>
        <v>-2.9613627464225787</v>
      </c>
      <c r="J19" s="33">
        <f t="shared" si="7"/>
        <v>0.32931640663746209</v>
      </c>
      <c r="K19" s="33">
        <f t="shared" si="9"/>
        <v>0.32931640663746209</v>
      </c>
      <c r="L19" s="33">
        <f t="shared" si="10"/>
        <v>0</v>
      </c>
      <c r="M19" s="1"/>
      <c r="N19" s="59"/>
      <c r="O19" s="12"/>
      <c r="P19" s="12"/>
      <c r="Q19" s="12"/>
    </row>
    <row r="20" spans="1:18" x14ac:dyDescent="0.2">
      <c r="A20" s="4">
        <v>0.69010000000000005</v>
      </c>
      <c r="B20" s="4">
        <v>-1.2739999999999999E-9</v>
      </c>
      <c r="C20" s="3"/>
      <c r="D20" s="3"/>
      <c r="E20" s="36">
        <f t="shared" si="5"/>
        <v>1.9999999999999998</v>
      </c>
      <c r="F20" s="33">
        <f t="shared" si="8"/>
        <v>0.69010000000000005</v>
      </c>
      <c r="G20" s="37">
        <f t="shared" si="6"/>
        <v>-2.5339999999999998E-7</v>
      </c>
      <c r="H20" s="37">
        <f>+SUM(G$10:$G20)</f>
        <v>-2.5176999999999996E-6</v>
      </c>
      <c r="I20" s="33">
        <f t="shared" si="4"/>
        <v>-3.2927717116407393</v>
      </c>
      <c r="J20" s="33">
        <f t="shared" si="7"/>
        <v>0.33140896521816077</v>
      </c>
      <c r="K20" s="33">
        <f t="shared" si="9"/>
        <v>0.33140896521816077</v>
      </c>
      <c r="L20" s="33">
        <f t="shared" si="10"/>
        <v>0</v>
      </c>
      <c r="M20" s="1"/>
      <c r="N20" s="63" t="s">
        <v>19</v>
      </c>
      <c r="O20" s="15"/>
      <c r="P20" s="13"/>
      <c r="Q20" s="13"/>
    </row>
    <row r="21" spans="1:18" x14ac:dyDescent="0.2">
      <c r="A21" s="4">
        <v>0.68020000000000003</v>
      </c>
      <c r="B21" s="4">
        <v>-1.291E-9</v>
      </c>
      <c r="C21" s="3"/>
      <c r="D21" s="3"/>
      <c r="E21" s="36">
        <f t="shared" si="5"/>
        <v>2.1999999999999997</v>
      </c>
      <c r="F21" s="33">
        <f t="shared" si="8"/>
        <v>0.68020000000000003</v>
      </c>
      <c r="G21" s="37">
        <f t="shared" si="6"/>
        <v>-2.5650000000000005E-7</v>
      </c>
      <c r="H21" s="37">
        <f>+SUM(G$10:$G21)</f>
        <v>-2.7741999999999996E-6</v>
      </c>
      <c r="I21" s="33">
        <f t="shared" si="4"/>
        <v>-3.6282350091090039</v>
      </c>
      <c r="J21" s="33">
        <f t="shared" si="7"/>
        <v>0.33546329746826464</v>
      </c>
      <c r="K21" s="33">
        <f t="shared" si="9"/>
        <v>0.33546329746826464</v>
      </c>
      <c r="L21" s="33">
        <f t="shared" si="10"/>
        <v>0</v>
      </c>
      <c r="M21" s="1"/>
      <c r="N21" s="64" t="s">
        <v>20</v>
      </c>
      <c r="O21" s="74">
        <f>SUM(J10:J289)</f>
        <v>92.861707548507738</v>
      </c>
      <c r="P21" s="73" t="s">
        <v>42</v>
      </c>
      <c r="Q21" s="16"/>
    </row>
    <row r="22" spans="1:18" x14ac:dyDescent="0.2">
      <c r="A22" s="4">
        <v>0.67010000000000003</v>
      </c>
      <c r="B22" s="4">
        <v>-1.3089999999999999E-9</v>
      </c>
      <c r="C22" s="3"/>
      <c r="D22" s="3"/>
      <c r="E22" s="36">
        <f t="shared" si="5"/>
        <v>2.4</v>
      </c>
      <c r="F22" s="33">
        <f t="shared" si="8"/>
        <v>0.67010000000000003</v>
      </c>
      <c r="G22" s="37">
        <f t="shared" si="6"/>
        <v>-2.6000000000000005E-7</v>
      </c>
      <c r="H22" s="37">
        <f>+SUM(G$10:$G22)</f>
        <v>-3.0341999999999997E-6</v>
      </c>
      <c r="I22" s="33">
        <f t="shared" si="4"/>
        <v>-3.9682757784725471</v>
      </c>
      <c r="J22" s="33">
        <f t="shared" si="7"/>
        <v>0.34004076936354311</v>
      </c>
      <c r="K22" s="33">
        <f t="shared" si="9"/>
        <v>0.34004076936354311</v>
      </c>
      <c r="L22" s="33">
        <f t="shared" si="10"/>
        <v>0</v>
      </c>
      <c r="M22" s="1"/>
      <c r="N22" s="72" t="s">
        <v>41</v>
      </c>
      <c r="O22" s="17"/>
      <c r="P22" s="13"/>
      <c r="Q22" s="13"/>
    </row>
    <row r="23" spans="1:18" x14ac:dyDescent="0.2">
      <c r="A23" s="4">
        <v>0.66010000000000002</v>
      </c>
      <c r="B23" s="4">
        <v>-1.324E-9</v>
      </c>
      <c r="C23" s="3"/>
      <c r="D23" s="3"/>
      <c r="E23" s="36">
        <f t="shared" si="5"/>
        <v>2.6</v>
      </c>
      <c r="F23" s="33">
        <f t="shared" si="8"/>
        <v>0.66010000000000002</v>
      </c>
      <c r="G23" s="37">
        <f t="shared" si="6"/>
        <v>-2.6330000000000003E-7</v>
      </c>
      <c r="H23" s="37">
        <f>+SUM(G$10:$G23)</f>
        <v>-3.2974999999999998E-6</v>
      </c>
      <c r="I23" s="33">
        <f t="shared" si="4"/>
        <v>-4.3126324499087811</v>
      </c>
      <c r="J23" s="33">
        <f t="shared" si="7"/>
        <v>0.34435667143623422</v>
      </c>
      <c r="K23" s="33">
        <f t="shared" si="9"/>
        <v>0.34435667143623422</v>
      </c>
      <c r="L23" s="33">
        <f t="shared" si="10"/>
        <v>0</v>
      </c>
      <c r="M23" s="1"/>
      <c r="N23" s="63" t="s">
        <v>13</v>
      </c>
      <c r="O23" s="18">
        <f>O21/2</f>
        <v>46.430853774253869</v>
      </c>
      <c r="P23" s="73" t="s">
        <v>42</v>
      </c>
      <c r="Q23" s="14"/>
    </row>
    <row r="24" spans="1:18" x14ac:dyDescent="0.2">
      <c r="A24" s="4">
        <v>0.65010000000000001</v>
      </c>
      <c r="B24" s="4">
        <v>-1.345E-9</v>
      </c>
      <c r="C24" s="3"/>
      <c r="D24" s="3"/>
      <c r="E24" s="36">
        <f t="shared" si="5"/>
        <v>2.8000000000000003</v>
      </c>
      <c r="F24" s="33">
        <f t="shared" si="8"/>
        <v>0.65010000000000001</v>
      </c>
      <c r="G24" s="37">
        <f t="shared" si="6"/>
        <v>-2.6689999999999999E-7</v>
      </c>
      <c r="H24" s="37">
        <f>+SUM(G$10:$G24)</f>
        <v>-3.5643999999999997E-6</v>
      </c>
      <c r="I24" s="33">
        <f t="shared" si="4"/>
        <v>-4.6616973781515876</v>
      </c>
      <c r="J24" s="33">
        <f t="shared" si="7"/>
        <v>0.34906492824280627</v>
      </c>
      <c r="K24" s="33">
        <f t="shared" si="9"/>
        <v>0.34906492824280627</v>
      </c>
      <c r="L24" s="33">
        <f t="shared" si="10"/>
        <v>0</v>
      </c>
      <c r="M24" s="1"/>
      <c r="N24" s="63" t="s">
        <v>15</v>
      </c>
      <c r="O24" s="18">
        <f>+($O$23*$O$9)/0.000001</f>
        <v>35.501690000000011</v>
      </c>
      <c r="P24" s="14" t="s">
        <v>16</v>
      </c>
      <c r="Q24" s="14"/>
    </row>
    <row r="25" spans="1:18" x14ac:dyDescent="0.2">
      <c r="A25" s="4">
        <v>0.6401</v>
      </c>
      <c r="B25" s="4">
        <v>-1.3649999999999999E-9</v>
      </c>
      <c r="C25" s="3"/>
      <c r="D25" s="3"/>
      <c r="E25" s="36">
        <f t="shared" si="5"/>
        <v>3.0000000000000004</v>
      </c>
      <c r="F25" s="33">
        <f t="shared" si="8"/>
        <v>0.6401</v>
      </c>
      <c r="G25" s="37">
        <f t="shared" si="6"/>
        <v>-2.7099999999999998E-7</v>
      </c>
      <c r="H25" s="37">
        <f>+SUM(G$10:$G25)</f>
        <v>-3.8353999999999997E-6</v>
      </c>
      <c r="I25" s="33">
        <f t="shared" si="4"/>
        <v>-5.016124487757434</v>
      </c>
      <c r="J25" s="33">
        <f t="shared" si="7"/>
        <v>0.35442710960584678</v>
      </c>
      <c r="K25" s="33">
        <f t="shared" si="9"/>
        <v>0.35442710960584678</v>
      </c>
      <c r="L25" s="33">
        <f t="shared" si="10"/>
        <v>0</v>
      </c>
      <c r="M25" s="1"/>
      <c r="N25" s="59"/>
      <c r="O25" s="12"/>
      <c r="P25" s="12"/>
      <c r="Q25" s="12"/>
    </row>
    <row r="26" spans="1:18" x14ac:dyDescent="0.2">
      <c r="A26" s="4">
        <v>0.63009999999999999</v>
      </c>
      <c r="B26" s="4">
        <v>-1.3919999999999999E-9</v>
      </c>
      <c r="C26" s="3"/>
      <c r="D26" s="3"/>
      <c r="E26" s="36">
        <f t="shared" si="5"/>
        <v>3.2000000000000006</v>
      </c>
      <c r="F26" s="33">
        <f t="shared" si="8"/>
        <v>0.63009999999999999</v>
      </c>
      <c r="G26" s="37">
        <f t="shared" si="6"/>
        <v>-2.7570000000000001E-7</v>
      </c>
      <c r="H26" s="37">
        <f>+SUM(G$10:$G26)</f>
        <v>-4.1110999999999995E-6</v>
      </c>
      <c r="I26" s="33">
        <f t="shared" si="4"/>
        <v>-5.3766984881940836</v>
      </c>
      <c r="J26" s="33">
        <f t="shared" si="7"/>
        <v>0.36057400043664933</v>
      </c>
      <c r="K26" s="33">
        <f t="shared" si="9"/>
        <v>0.36057400043664933</v>
      </c>
      <c r="L26" s="33">
        <f t="shared" si="10"/>
        <v>0</v>
      </c>
      <c r="M26" s="1"/>
      <c r="N26" s="59"/>
      <c r="O26" s="12"/>
      <c r="P26" s="12"/>
      <c r="Q26" s="12"/>
    </row>
    <row r="27" spans="1:18" x14ac:dyDescent="0.2">
      <c r="A27" s="4">
        <v>0.62009999999999998</v>
      </c>
      <c r="B27" s="4">
        <v>-1.417E-9</v>
      </c>
      <c r="C27" s="3"/>
      <c r="D27" s="3"/>
      <c r="E27" s="36">
        <f t="shared" si="5"/>
        <v>3.4000000000000008</v>
      </c>
      <c r="F27" s="33">
        <f t="shared" si="8"/>
        <v>0.62009999999999998</v>
      </c>
      <c r="G27" s="37">
        <f t="shared" si="6"/>
        <v>-2.8089999999999998E-7</v>
      </c>
      <c r="H27" s="37">
        <f>+SUM(G$10:$G27)</f>
        <v>-4.3919999999999996E-6</v>
      </c>
      <c r="I27" s="33">
        <f t="shared" si="4"/>
        <v>-5.7440733040180039</v>
      </c>
      <c r="J27" s="33">
        <f t="shared" si="7"/>
        <v>0.36737481582392012</v>
      </c>
      <c r="K27" s="33">
        <f t="shared" si="9"/>
        <v>0.36737481582392012</v>
      </c>
      <c r="L27" s="33">
        <f t="shared" si="10"/>
        <v>0</v>
      </c>
      <c r="M27" s="1"/>
      <c r="N27" s="59"/>
      <c r="O27" s="27" t="s">
        <v>13</v>
      </c>
      <c r="P27" s="27" t="s">
        <v>18</v>
      </c>
      <c r="Q27" s="27" t="s">
        <v>21</v>
      </c>
    </row>
    <row r="28" spans="1:18" x14ac:dyDescent="0.2">
      <c r="A28" s="4">
        <v>0.61009999999999998</v>
      </c>
      <c r="B28" s="4">
        <v>-1.4450000000000001E-9</v>
      </c>
      <c r="C28" s="3"/>
      <c r="D28" s="3"/>
      <c r="E28" s="36">
        <f t="shared" si="5"/>
        <v>3.600000000000001</v>
      </c>
      <c r="F28" s="33">
        <f t="shared" si="8"/>
        <v>0.61009999999999998</v>
      </c>
      <c r="G28" s="37">
        <f t="shared" si="6"/>
        <v>-2.8620000000000006E-7</v>
      </c>
      <c r="H28" s="37">
        <f>+SUM(G$10:$G28)</f>
        <v>-4.6781999999999995E-6</v>
      </c>
      <c r="I28" s="33">
        <f t="shared" si="4"/>
        <v>-6.1183797201404886</v>
      </c>
      <c r="J28" s="33">
        <f t="shared" si="7"/>
        <v>0.37430641612248478</v>
      </c>
      <c r="K28" s="33">
        <f t="shared" si="9"/>
        <v>0.37430641612248478</v>
      </c>
      <c r="L28" s="33">
        <f t="shared" si="10"/>
        <v>0</v>
      </c>
      <c r="M28" s="9"/>
      <c r="N28" s="59"/>
      <c r="O28" s="26">
        <f>+O14</f>
        <v>54.945627395893382</v>
      </c>
      <c r="P28" s="26">
        <f>+O17</f>
        <v>37.916080152614363</v>
      </c>
      <c r="Q28" s="26">
        <f>+O23</f>
        <v>46.430853774253869</v>
      </c>
      <c r="R28" s="24" t="s">
        <v>42</v>
      </c>
    </row>
    <row r="29" spans="1:18" x14ac:dyDescent="0.2">
      <c r="A29" s="4">
        <v>0.60009999999999997</v>
      </c>
      <c r="B29" s="4">
        <v>-1.473E-9</v>
      </c>
      <c r="C29" s="3"/>
      <c r="D29" s="3"/>
      <c r="E29" s="36">
        <f t="shared" si="5"/>
        <v>3.8000000000000012</v>
      </c>
      <c r="F29" s="33">
        <f t="shared" si="8"/>
        <v>0.60009999999999997</v>
      </c>
      <c r="G29" s="37">
        <f t="shared" si="6"/>
        <v>-2.9180000000000001E-7</v>
      </c>
      <c r="H29" s="37">
        <f>+SUM(G$10:$G29)</f>
        <v>-4.9699999999999998E-6</v>
      </c>
      <c r="I29" s="33">
        <f t="shared" si="4"/>
        <v>-6.5000100912954188</v>
      </c>
      <c r="J29" s="33">
        <f t="shared" si="7"/>
        <v>0.38163037115493026</v>
      </c>
      <c r="K29" s="33">
        <f t="shared" si="9"/>
        <v>0.38163037115493026</v>
      </c>
      <c r="L29" s="33">
        <f t="shared" si="10"/>
        <v>0</v>
      </c>
      <c r="M29" s="1"/>
      <c r="N29" s="59"/>
      <c r="O29" s="67"/>
      <c r="P29" s="67"/>
      <c r="Q29" s="67"/>
    </row>
    <row r="30" spans="1:18" x14ac:dyDescent="0.2">
      <c r="A30" s="4">
        <v>0.59009999999999996</v>
      </c>
      <c r="B30" s="4">
        <v>-1.502E-9</v>
      </c>
      <c r="C30" s="3"/>
      <c r="D30" s="3"/>
      <c r="E30" s="36">
        <f t="shared" si="5"/>
        <v>4.0000000000000009</v>
      </c>
      <c r="F30" s="33">
        <f t="shared" si="8"/>
        <v>0.59009999999999996</v>
      </c>
      <c r="G30" s="37">
        <f t="shared" si="6"/>
        <v>-2.9750000000000006E-7</v>
      </c>
      <c r="H30" s="37">
        <f>+SUM(G$10:$G30)</f>
        <v>-5.2675E-6</v>
      </c>
      <c r="I30" s="33">
        <f t="shared" si="4"/>
        <v>-6.8890952023940883</v>
      </c>
      <c r="J30" s="33">
        <f t="shared" si="7"/>
        <v>0.38908511109866956</v>
      </c>
      <c r="K30" s="33">
        <f t="shared" si="9"/>
        <v>0.38908511109866956</v>
      </c>
      <c r="L30" s="33">
        <f t="shared" si="10"/>
        <v>0</v>
      </c>
      <c r="M30" s="1"/>
      <c r="N30" s="59"/>
      <c r="O30" s="27" t="s">
        <v>22</v>
      </c>
      <c r="P30" s="25" t="s">
        <v>23</v>
      </c>
      <c r="Q30" s="27" t="s">
        <v>24</v>
      </c>
    </row>
    <row r="31" spans="1:18" x14ac:dyDescent="0.2">
      <c r="A31" s="4">
        <v>0.58009999999999995</v>
      </c>
      <c r="B31" s="4">
        <v>-1.5300000000000001E-9</v>
      </c>
      <c r="C31" s="3"/>
      <c r="D31" s="3"/>
      <c r="E31" s="36">
        <f t="shared" si="5"/>
        <v>4.2000000000000011</v>
      </c>
      <c r="F31" s="33">
        <f t="shared" si="8"/>
        <v>0.58009999999999995</v>
      </c>
      <c r="G31" s="37">
        <f t="shared" si="6"/>
        <v>-3.0320000000000007E-7</v>
      </c>
      <c r="H31" s="37">
        <f>+SUM(G$10:$G31)</f>
        <v>-5.5706999999999999E-6</v>
      </c>
      <c r="I31" s="33">
        <f t="shared" si="4"/>
        <v>-7.2856350534364971</v>
      </c>
      <c r="J31" s="33">
        <f t="shared" si="7"/>
        <v>0.39653985104240874</v>
      </c>
      <c r="K31" s="33">
        <f t="shared" si="9"/>
        <v>0.39653985104240874</v>
      </c>
      <c r="L31" s="33">
        <f t="shared" si="10"/>
        <v>0</v>
      </c>
      <c r="M31" s="1"/>
      <c r="N31" s="59"/>
      <c r="O31" s="26">
        <f>+O15</f>
        <v>42.012206800000016</v>
      </c>
      <c r="P31" s="26">
        <f>+O18</f>
        <v>28.991173200000009</v>
      </c>
      <c r="Q31" s="26">
        <f>+O24</f>
        <v>35.501690000000011</v>
      </c>
      <c r="R31" s="24" t="s">
        <v>16</v>
      </c>
    </row>
    <row r="32" spans="1:18" x14ac:dyDescent="0.2">
      <c r="A32" s="4">
        <v>0.57010000000000005</v>
      </c>
      <c r="B32" s="4">
        <v>-1.5509999999999999E-9</v>
      </c>
      <c r="C32" s="3"/>
      <c r="D32" s="3"/>
      <c r="E32" s="36">
        <f t="shared" si="5"/>
        <v>4.4000000000000012</v>
      </c>
      <c r="F32" s="33">
        <f t="shared" si="8"/>
        <v>0.57010000000000005</v>
      </c>
      <c r="G32" s="37">
        <f t="shared" si="6"/>
        <v>-3.0810000000000001E-7</v>
      </c>
      <c r="H32" s="37">
        <f>+SUM(G$10:$G32)</f>
        <v>-5.8787999999999995E-6</v>
      </c>
      <c r="I32" s="33">
        <f t="shared" si="4"/>
        <v>-7.6885833651322955</v>
      </c>
      <c r="J32" s="33">
        <f t="shared" si="7"/>
        <v>0.40294831169579853</v>
      </c>
      <c r="K32" s="33">
        <f t="shared" si="9"/>
        <v>0.40294831169579853</v>
      </c>
      <c r="L32" s="33">
        <f t="shared" si="10"/>
        <v>0</v>
      </c>
      <c r="M32" s="1"/>
      <c r="N32" s="58"/>
      <c r="O32" s="1"/>
      <c r="P32" s="1"/>
      <c r="Q32" s="1"/>
    </row>
    <row r="33" spans="1:17" x14ac:dyDescent="0.2">
      <c r="A33" s="4">
        <v>0.56010000000000004</v>
      </c>
      <c r="B33" s="4">
        <v>-1.562E-9</v>
      </c>
      <c r="C33" s="3"/>
      <c r="D33" s="3"/>
      <c r="E33" s="36">
        <f t="shared" si="5"/>
        <v>4.6000000000000014</v>
      </c>
      <c r="F33" s="33">
        <f t="shared" si="8"/>
        <v>0.56010000000000004</v>
      </c>
      <c r="G33" s="37">
        <f t="shared" si="6"/>
        <v>-3.1129999999999999E-7</v>
      </c>
      <c r="H33" s="37">
        <f>+SUM(G$10:$G33)</f>
        <v>-6.1900999999999994E-6</v>
      </c>
      <c r="I33" s="33">
        <f t="shared" si="4"/>
        <v>-8.0957167939894905</v>
      </c>
      <c r="J33" s="33">
        <f t="shared" si="7"/>
        <v>0.40713342885719594</v>
      </c>
      <c r="K33" s="33">
        <f t="shared" si="9"/>
        <v>0.40713342885719594</v>
      </c>
      <c r="L33" s="33">
        <f t="shared" si="10"/>
        <v>0</v>
      </c>
      <c r="M33" s="1"/>
      <c r="N33" s="58"/>
      <c r="O33" s="1"/>
      <c r="P33" s="1"/>
      <c r="Q33" s="1"/>
    </row>
    <row r="34" spans="1:17" x14ac:dyDescent="0.2">
      <c r="A34" s="4">
        <v>0.55010000000000003</v>
      </c>
      <c r="B34" s="4">
        <v>-1.575E-9</v>
      </c>
      <c r="C34" s="3"/>
      <c r="D34" s="3"/>
      <c r="E34" s="36">
        <f t="shared" si="5"/>
        <v>4.8000000000000016</v>
      </c>
      <c r="F34" s="33">
        <f t="shared" si="8"/>
        <v>0.55010000000000003</v>
      </c>
      <c r="G34" s="37">
        <f t="shared" si="6"/>
        <v>-3.1370000000000006E-7</v>
      </c>
      <c r="H34" s="37">
        <f>+SUM(G$10:$G34)</f>
        <v>-6.5037999999999995E-6</v>
      </c>
      <c r="I34" s="33">
        <f t="shared" si="4"/>
        <v>-8.5059890607177344</v>
      </c>
      <c r="J34" s="33">
        <f t="shared" si="7"/>
        <v>0.41027226672824413</v>
      </c>
      <c r="K34" s="33">
        <f t="shared" si="9"/>
        <v>0.41027226672824413</v>
      </c>
      <c r="L34" s="33">
        <f t="shared" si="10"/>
        <v>0</v>
      </c>
      <c r="M34" s="1"/>
      <c r="N34" s="58"/>
      <c r="O34" s="1"/>
      <c r="P34" s="1"/>
      <c r="Q34" s="1"/>
    </row>
    <row r="35" spans="1:17" x14ac:dyDescent="0.2">
      <c r="A35" s="4">
        <v>0.54010000000000002</v>
      </c>
      <c r="B35" s="4">
        <v>-1.5839999999999999E-9</v>
      </c>
      <c r="C35" s="3"/>
      <c r="D35" s="3"/>
      <c r="E35" s="36">
        <f t="shared" si="5"/>
        <v>5.0000000000000018</v>
      </c>
      <c r="F35" s="33">
        <f t="shared" si="8"/>
        <v>0.54010000000000002</v>
      </c>
      <c r="G35" s="37">
        <f t="shared" si="6"/>
        <v>-3.1590000000000002E-7</v>
      </c>
      <c r="H35" s="37">
        <f>+SUM(G$10:$G35)</f>
        <v>-6.8196999999999993E-6</v>
      </c>
      <c r="I35" s="33">
        <f t="shared" si="4"/>
        <v>-8.9191385954944398</v>
      </c>
      <c r="J35" s="33">
        <f t="shared" si="7"/>
        <v>0.41314953477670485</v>
      </c>
      <c r="K35" s="33">
        <f>INT(((1-SIGN(G35)))/2)*J35</f>
        <v>0.41314953477670485</v>
      </c>
      <c r="L35" s="33">
        <f t="shared" si="10"/>
        <v>0</v>
      </c>
      <c r="M35" s="1"/>
      <c r="N35" s="58"/>
      <c r="O35" s="1"/>
      <c r="P35" s="1"/>
      <c r="Q35" s="1"/>
    </row>
    <row r="36" spans="1:17" x14ac:dyDescent="0.2">
      <c r="A36" s="4">
        <v>0.53010000000000002</v>
      </c>
      <c r="B36" s="4">
        <v>-1.579E-9</v>
      </c>
      <c r="C36" s="3"/>
      <c r="D36" s="3"/>
      <c r="E36" s="36">
        <f t="shared" si="5"/>
        <v>5.200000000000002</v>
      </c>
      <c r="F36" s="33">
        <f t="shared" si="8"/>
        <v>0.53010000000000002</v>
      </c>
      <c r="G36" s="37">
        <f t="shared" si="6"/>
        <v>-3.1630000000000005E-7</v>
      </c>
      <c r="H36" s="37">
        <f>+SUM(G$10:$G36)</f>
        <v>-7.1359999999999991E-6</v>
      </c>
      <c r="I36" s="33">
        <f t="shared" si="4"/>
        <v>-9.3328112699163182</v>
      </c>
      <c r="J36" s="33">
        <f t="shared" si="7"/>
        <v>0.41367267442187955</v>
      </c>
      <c r="K36" s="33">
        <f>INT(((1-SIGN(G36)))/2)*J36</f>
        <v>0.41367267442187955</v>
      </c>
      <c r="L36" s="33">
        <f t="shared" si="10"/>
        <v>0</v>
      </c>
      <c r="M36" s="1"/>
      <c r="N36" s="58"/>
      <c r="O36" s="1"/>
      <c r="P36" s="1"/>
      <c r="Q36" s="1"/>
    </row>
    <row r="37" spans="1:17" x14ac:dyDescent="0.2">
      <c r="A37" s="4">
        <v>0.52010000000000001</v>
      </c>
      <c r="B37" s="4">
        <v>-1.5710000000000001E-9</v>
      </c>
      <c r="C37" s="3"/>
      <c r="D37" s="3"/>
      <c r="E37" s="36">
        <f t="shared" si="5"/>
        <v>5.4000000000000021</v>
      </c>
      <c r="F37" s="33">
        <f t="shared" si="8"/>
        <v>0.52010000000000001</v>
      </c>
      <c r="G37" s="37">
        <f t="shared" si="6"/>
        <v>-3.1500000000000005E-7</v>
      </c>
      <c r="H37" s="37">
        <f>+SUM(G$10:$G37)</f>
        <v>-7.4509999999999995E-6</v>
      </c>
      <c r="I37" s="33">
        <f t="shared" si="4"/>
        <v>-9.744783740491382</v>
      </c>
      <c r="J37" s="33">
        <f t="shared" si="7"/>
        <v>0.41197247057506187</v>
      </c>
      <c r="K37" s="33">
        <f t="shared" si="9"/>
        <v>0.41197247057506187</v>
      </c>
      <c r="L37" s="33">
        <f t="shared" si="10"/>
        <v>0</v>
      </c>
      <c r="M37" s="1"/>
      <c r="N37" s="58"/>
      <c r="O37" s="1"/>
      <c r="P37" s="1"/>
      <c r="Q37" s="1"/>
    </row>
    <row r="38" spans="1:17" x14ac:dyDescent="0.2">
      <c r="A38" s="4">
        <v>0.5101</v>
      </c>
      <c r="B38" s="4">
        <v>-1.552E-9</v>
      </c>
      <c r="C38" s="3"/>
      <c r="D38" s="3"/>
      <c r="E38" s="36">
        <f t="shared" si="5"/>
        <v>5.6000000000000023</v>
      </c>
      <c r="F38" s="33">
        <f t="shared" si="8"/>
        <v>0.5101</v>
      </c>
      <c r="G38" s="37">
        <f t="shared" si="6"/>
        <v>-3.1230000000000006E-7</v>
      </c>
      <c r="H38" s="37">
        <f>+SUM(G$10:$G38)</f>
        <v>-7.763299999999999E-6</v>
      </c>
      <c r="I38" s="33">
        <f t="shared" si="4"/>
        <v>-10.153225018461514</v>
      </c>
      <c r="J38" s="33">
        <f t="shared" si="7"/>
        <v>0.40844127797013274</v>
      </c>
      <c r="K38" s="33">
        <f t="shared" si="9"/>
        <v>0.40844127797013274</v>
      </c>
      <c r="L38" s="33">
        <f t="shared" si="10"/>
        <v>0</v>
      </c>
      <c r="M38" s="1"/>
      <c r="N38" s="58"/>
      <c r="O38" s="1"/>
      <c r="P38" s="1"/>
      <c r="Q38" s="1"/>
    </row>
    <row r="39" spans="1:17" x14ac:dyDescent="0.2">
      <c r="A39" s="4">
        <v>0.50009999999999999</v>
      </c>
      <c r="B39" s="4">
        <v>-1.535E-9</v>
      </c>
      <c r="C39" s="3"/>
      <c r="D39" s="3"/>
      <c r="E39" s="36">
        <f t="shared" si="5"/>
        <v>5.8000000000000025</v>
      </c>
      <c r="F39" s="33">
        <f t="shared" si="8"/>
        <v>0.50009999999999999</v>
      </c>
      <c r="G39" s="37">
        <f t="shared" si="6"/>
        <v>-3.087E-7</v>
      </c>
      <c r="H39" s="37">
        <f>+SUM(G$10:$G39)</f>
        <v>-8.0719999999999983E-6</v>
      </c>
      <c r="I39" s="33">
        <f t="shared" si="4"/>
        <v>-10.556958039625073</v>
      </c>
      <c r="J39" s="33">
        <f t="shared" si="7"/>
        <v>0.40373302116356052</v>
      </c>
      <c r="K39" s="33">
        <f t="shared" si="9"/>
        <v>0.40373302116356052</v>
      </c>
      <c r="L39" s="33">
        <f t="shared" si="10"/>
        <v>0</v>
      </c>
      <c r="M39" s="1"/>
      <c r="N39" s="58"/>
      <c r="O39" s="1"/>
      <c r="P39" s="1"/>
      <c r="Q39" s="1"/>
    </row>
    <row r="40" spans="1:17" x14ac:dyDescent="0.2">
      <c r="A40" s="4">
        <v>0.49009999999999998</v>
      </c>
      <c r="B40" s="4">
        <v>-1.5139999999999999E-9</v>
      </c>
      <c r="C40" s="3"/>
      <c r="D40" s="3"/>
      <c r="E40" s="36">
        <f t="shared" si="5"/>
        <v>6.0000000000000027</v>
      </c>
      <c r="F40" s="33">
        <f t="shared" si="8"/>
        <v>0.49009999999999998</v>
      </c>
      <c r="G40" s="37">
        <f t="shared" si="6"/>
        <v>-3.0489999999999998E-7</v>
      </c>
      <c r="H40" s="37">
        <f>+SUM(G$10:$G40)</f>
        <v>-8.3768999999999977E-6</v>
      </c>
      <c r="I40" s="33">
        <f t="shared" si="4"/>
        <v>-10.955721234159473</v>
      </c>
      <c r="J40" s="33">
        <f t="shared" si="7"/>
        <v>0.39876319453440107</v>
      </c>
      <c r="K40" s="33">
        <f t="shared" si="9"/>
        <v>0.39876319453440107</v>
      </c>
      <c r="L40" s="33">
        <f t="shared" si="10"/>
        <v>0</v>
      </c>
      <c r="M40" s="1"/>
      <c r="N40" s="58"/>
      <c r="O40" s="1"/>
      <c r="P40" s="1"/>
      <c r="Q40" s="1"/>
    </row>
    <row r="41" spans="1:17" x14ac:dyDescent="0.2">
      <c r="A41" s="4">
        <v>0.48010000000000003</v>
      </c>
      <c r="B41" s="4">
        <v>-1.488E-9</v>
      </c>
      <c r="C41" s="3"/>
      <c r="D41" s="3"/>
      <c r="E41" s="36">
        <f t="shared" si="5"/>
        <v>6.2000000000000028</v>
      </c>
      <c r="F41" s="33">
        <f t="shared" si="8"/>
        <v>0.48010000000000003</v>
      </c>
      <c r="G41" s="37">
        <f t="shared" si="6"/>
        <v>-3.0020000000000005E-7</v>
      </c>
      <c r="H41" s="37">
        <f>+SUM(G$10:$G41)</f>
        <v>-8.6770999999999969E-6</v>
      </c>
      <c r="I41" s="33">
        <f t="shared" si="4"/>
        <v>-11.34833753786307</v>
      </c>
      <c r="J41" s="33">
        <f t="shared" si="7"/>
        <v>0.39261630370359862</v>
      </c>
      <c r="K41" s="33">
        <f t="shared" si="9"/>
        <v>0.39261630370359862</v>
      </c>
      <c r="L41" s="33">
        <f t="shared" si="10"/>
        <v>0</v>
      </c>
      <c r="M41" s="1"/>
      <c r="N41" s="58"/>
      <c r="O41" s="1"/>
      <c r="P41" s="1"/>
      <c r="Q41" s="1"/>
    </row>
    <row r="42" spans="1:17" x14ac:dyDescent="0.2">
      <c r="A42" s="4">
        <v>0.47010000000000002</v>
      </c>
      <c r="B42" s="4">
        <v>-1.4450000000000001E-9</v>
      </c>
      <c r="C42" s="3"/>
      <c r="D42" s="3"/>
      <c r="E42" s="36">
        <f t="shared" si="5"/>
        <v>6.400000000000003</v>
      </c>
      <c r="F42" s="33">
        <f t="shared" si="8"/>
        <v>0.47010000000000002</v>
      </c>
      <c r="G42" s="37">
        <f t="shared" si="6"/>
        <v>-2.9330000000000001E-7</v>
      </c>
      <c r="H42" s="37">
        <f>+SUM(G$10:$G42)</f>
        <v>-8.9703999999999963E-6</v>
      </c>
      <c r="I42" s="33">
        <f t="shared" si="4"/>
        <v>-11.731929682687404</v>
      </c>
      <c r="J42" s="33">
        <f t="shared" si="7"/>
        <v>0.38359214482433529</v>
      </c>
      <c r="K42" s="33">
        <f t="shared" si="9"/>
        <v>0.38359214482433529</v>
      </c>
      <c r="L42" s="33">
        <f t="shared" si="10"/>
        <v>0</v>
      </c>
      <c r="M42" s="1"/>
      <c r="N42" s="58"/>
      <c r="O42" s="1"/>
      <c r="P42" s="1"/>
      <c r="Q42" s="1"/>
    </row>
    <row r="43" spans="1:17" x14ac:dyDescent="0.2">
      <c r="A43" s="4">
        <v>0.46010000000000001</v>
      </c>
      <c r="B43" s="4">
        <v>-1.409E-9</v>
      </c>
      <c r="C43" s="3"/>
      <c r="D43" s="3"/>
      <c r="E43" s="36">
        <f t="shared" si="5"/>
        <v>6.6000000000000032</v>
      </c>
      <c r="F43" s="33">
        <f t="shared" si="8"/>
        <v>0.46010000000000001</v>
      </c>
      <c r="G43" s="37">
        <f t="shared" si="6"/>
        <v>-2.8540000000000005E-7</v>
      </c>
      <c r="H43" s="37">
        <f>+SUM(G$10:$G43)</f>
        <v>-9.255799999999997E-6</v>
      </c>
      <c r="I43" s="33">
        <f t="shared" si="4"/>
        <v>-12.105189819519541</v>
      </c>
      <c r="J43" s="33">
        <f t="shared" si="7"/>
        <v>0.37326013683213538</v>
      </c>
      <c r="K43" s="33">
        <f t="shared" si="9"/>
        <v>0.37326013683213538</v>
      </c>
      <c r="L43" s="33">
        <f t="shared" si="10"/>
        <v>0</v>
      </c>
      <c r="M43" s="1"/>
      <c r="N43" s="58"/>
      <c r="O43" s="1"/>
      <c r="P43" s="1"/>
      <c r="Q43" s="1"/>
    </row>
    <row r="44" spans="1:17" x14ac:dyDescent="0.2">
      <c r="A44" s="4">
        <v>0.4501</v>
      </c>
      <c r="B44" s="4">
        <v>-1.374E-9</v>
      </c>
      <c r="C44" s="3"/>
      <c r="D44" s="3"/>
      <c r="E44" s="36">
        <f t="shared" si="5"/>
        <v>6.8000000000000034</v>
      </c>
      <c r="F44" s="33">
        <f t="shared" si="8"/>
        <v>0.4501</v>
      </c>
      <c r="G44" s="37">
        <f t="shared" si="6"/>
        <v>-2.783E-7</v>
      </c>
      <c r="H44" s="37">
        <f>+SUM(G$10:$G44)</f>
        <v>-9.5340999999999974E-6</v>
      </c>
      <c r="I44" s="33">
        <f t="shared" si="4"/>
        <v>-12.469164227649827</v>
      </c>
      <c r="J44" s="33">
        <f t="shared" si="7"/>
        <v>0.36397440813028475</v>
      </c>
      <c r="K44" s="33">
        <f t="shared" si="9"/>
        <v>0.36397440813028475</v>
      </c>
      <c r="L44" s="33">
        <f t="shared" si="10"/>
        <v>0</v>
      </c>
      <c r="M44" s="1"/>
      <c r="N44" s="58"/>
      <c r="O44" s="1"/>
      <c r="P44" s="1"/>
      <c r="Q44" s="1"/>
    </row>
    <row r="45" spans="1:17" x14ac:dyDescent="0.2">
      <c r="A45" s="4">
        <v>0.44009999999999999</v>
      </c>
      <c r="B45" s="4">
        <v>-1.337E-9</v>
      </c>
      <c r="C45" s="3"/>
      <c r="D45" s="3"/>
      <c r="E45" s="36">
        <f t="shared" si="5"/>
        <v>7.0000000000000036</v>
      </c>
      <c r="F45" s="33">
        <f t="shared" si="8"/>
        <v>0.44009999999999999</v>
      </c>
      <c r="G45" s="37">
        <f t="shared" si="6"/>
        <v>-2.7110000000000004E-7</v>
      </c>
      <c r="H45" s="37">
        <f>+SUM(G$10:$G45)</f>
        <v>-9.8051999999999972E-6</v>
      </c>
      <c r="I45" s="33">
        <f t="shared" si="4"/>
        <v>-12.823722122166966</v>
      </c>
      <c r="J45" s="33">
        <f t="shared" si="7"/>
        <v>0.35455789451714054</v>
      </c>
      <c r="K45" s="33">
        <f t="shared" si="9"/>
        <v>0.35455789451714054</v>
      </c>
      <c r="L45" s="33">
        <f t="shared" si="10"/>
        <v>0</v>
      </c>
      <c r="M45" s="1"/>
      <c r="N45" s="58"/>
      <c r="O45" s="1"/>
      <c r="P45" s="1"/>
      <c r="Q45" s="1"/>
    </row>
    <row r="46" spans="1:17" x14ac:dyDescent="0.2">
      <c r="A46" s="4">
        <v>0.43009999999999998</v>
      </c>
      <c r="B46" s="4">
        <v>-1.295E-9</v>
      </c>
      <c r="C46" s="3"/>
      <c r="D46" s="3"/>
      <c r="E46" s="36">
        <f t="shared" si="5"/>
        <v>7.2000000000000037</v>
      </c>
      <c r="F46" s="33">
        <f t="shared" si="8"/>
        <v>0.43009999999999998</v>
      </c>
      <c r="G46" s="37">
        <f t="shared" si="6"/>
        <v>-2.6320000000000003E-7</v>
      </c>
      <c r="H46" s="37">
        <f>+SUM(G$10:$G46)</f>
        <v>-1.0068399999999997E-5</v>
      </c>
      <c r="I46" s="33">
        <f t="shared" si="4"/>
        <v>-13.167948008691907</v>
      </c>
      <c r="J46" s="33">
        <f t="shared" si="7"/>
        <v>0.34422588652494052</v>
      </c>
      <c r="K46" s="33">
        <f t="shared" si="9"/>
        <v>0.34422588652494052</v>
      </c>
      <c r="L46" s="33">
        <f t="shared" si="10"/>
        <v>0</v>
      </c>
      <c r="M46" s="1"/>
      <c r="N46" s="58"/>
      <c r="O46" s="1"/>
      <c r="P46" s="1"/>
      <c r="Q46" s="1"/>
    </row>
    <row r="47" spans="1:17" x14ac:dyDescent="0.2">
      <c r="A47" s="4">
        <v>0.42009999999999997</v>
      </c>
      <c r="B47" s="4">
        <v>-1.26E-9</v>
      </c>
      <c r="C47" s="3"/>
      <c r="D47" s="3"/>
      <c r="E47" s="36">
        <f t="shared" si="5"/>
        <v>7.4000000000000039</v>
      </c>
      <c r="F47" s="33">
        <f t="shared" si="8"/>
        <v>0.42009999999999997</v>
      </c>
      <c r="G47" s="37">
        <f t="shared" si="6"/>
        <v>-2.5549999999999998E-7</v>
      </c>
      <c r="H47" s="37">
        <f>+SUM(G$10:$G47)</f>
        <v>-1.0323899999999996E-5</v>
      </c>
      <c r="I47" s="33">
        <f t="shared" si="4"/>
        <v>-13.502103457047234</v>
      </c>
      <c r="J47" s="33">
        <f t="shared" si="7"/>
        <v>0.33415544835532784</v>
      </c>
      <c r="K47" s="33">
        <f t="shared" si="9"/>
        <v>0.33415544835532784</v>
      </c>
      <c r="L47" s="33">
        <f t="shared" si="10"/>
        <v>0</v>
      </c>
      <c r="M47" s="1"/>
      <c r="N47" s="58"/>
      <c r="O47" s="1"/>
      <c r="P47" s="1"/>
      <c r="Q47" s="1"/>
    </row>
    <row r="48" spans="1:17" x14ac:dyDescent="0.2">
      <c r="A48" s="4">
        <v>0.41010000000000002</v>
      </c>
      <c r="B48" s="4">
        <v>-1.235E-9</v>
      </c>
      <c r="C48" s="3"/>
      <c r="D48" s="3"/>
      <c r="E48" s="36">
        <f t="shared" si="5"/>
        <v>7.6000000000000041</v>
      </c>
      <c r="F48" s="33">
        <f t="shared" si="8"/>
        <v>0.41010000000000002</v>
      </c>
      <c r="G48" s="37">
        <f t="shared" si="6"/>
        <v>-2.495E-7</v>
      </c>
      <c r="H48" s="37">
        <f>+SUM(G$10:$G48)</f>
        <v>-1.0573399999999996E-5</v>
      </c>
      <c r="I48" s="33">
        <f t="shared" si="4"/>
        <v>-13.828411810724941</v>
      </c>
      <c r="J48" s="33">
        <f t="shared" si="7"/>
        <v>0.32630835367770766</v>
      </c>
      <c r="K48" s="33">
        <f t="shared" si="9"/>
        <v>0.32630835367770766</v>
      </c>
      <c r="L48" s="33">
        <f t="shared" si="10"/>
        <v>0</v>
      </c>
      <c r="M48" s="1"/>
      <c r="N48" s="58"/>
      <c r="O48" s="1"/>
      <c r="P48" s="1"/>
      <c r="Q48" s="1"/>
    </row>
    <row r="49" spans="1:17" x14ac:dyDescent="0.2">
      <c r="A49" s="4">
        <v>0.40010000000000001</v>
      </c>
      <c r="B49" s="4">
        <v>-1.204E-9</v>
      </c>
      <c r="C49" s="3"/>
      <c r="D49" s="3"/>
      <c r="E49" s="36">
        <f t="shared" si="5"/>
        <v>7.8000000000000043</v>
      </c>
      <c r="F49" s="33">
        <f t="shared" si="8"/>
        <v>0.40010000000000001</v>
      </c>
      <c r="G49" s="37">
        <f t="shared" si="6"/>
        <v>-2.4390000000000001E-7</v>
      </c>
      <c r="H49" s="37">
        <f>+SUM(G$10:$G49)</f>
        <v>-1.0817299999999996E-5</v>
      </c>
      <c r="I49" s="33">
        <f t="shared" si="4"/>
        <v>-14.147396209370203</v>
      </c>
      <c r="J49" s="33">
        <f t="shared" si="7"/>
        <v>0.31898439864526212</v>
      </c>
      <c r="K49" s="33">
        <f t="shared" si="9"/>
        <v>0.31898439864526212</v>
      </c>
      <c r="L49" s="33">
        <f t="shared" si="10"/>
        <v>0</v>
      </c>
      <c r="M49" s="1"/>
      <c r="N49" s="58"/>
      <c r="O49" s="1"/>
      <c r="P49" s="1"/>
      <c r="Q49" s="1"/>
    </row>
    <row r="50" spans="1:17" x14ac:dyDescent="0.2">
      <c r="A50" s="4">
        <v>0.3901</v>
      </c>
      <c r="B50" s="4">
        <v>-1.1889999999999999E-9</v>
      </c>
      <c r="C50" s="3"/>
      <c r="D50" s="3"/>
      <c r="E50" s="36">
        <f t="shared" si="5"/>
        <v>8.0000000000000036</v>
      </c>
      <c r="F50" s="33">
        <f t="shared" si="8"/>
        <v>0.3901</v>
      </c>
      <c r="G50" s="37">
        <f t="shared" si="6"/>
        <v>-2.3929999999999998E-7</v>
      </c>
      <c r="H50" s="37">
        <f>+SUM(G$10:$G50)</f>
        <v>-1.1056599999999995E-5</v>
      </c>
      <c r="I50" s="33">
        <f t="shared" si="4"/>
        <v>-14.460364502095956</v>
      </c>
      <c r="J50" s="33">
        <f t="shared" si="7"/>
        <v>0.31296829272575327</v>
      </c>
      <c r="K50" s="33">
        <f t="shared" si="9"/>
        <v>0.31296829272575327</v>
      </c>
      <c r="L50" s="33">
        <f t="shared" si="10"/>
        <v>0</v>
      </c>
      <c r="M50" s="1"/>
      <c r="N50" s="58"/>
      <c r="O50" s="1"/>
      <c r="P50" s="1"/>
      <c r="Q50" s="1"/>
    </row>
    <row r="51" spans="1:17" x14ac:dyDescent="0.2">
      <c r="A51" s="4">
        <v>0.38009999999999999</v>
      </c>
      <c r="B51" s="4">
        <v>-1.175E-9</v>
      </c>
      <c r="C51" s="3"/>
      <c r="D51" s="3"/>
      <c r="E51" s="36">
        <f t="shared" si="5"/>
        <v>8.2000000000000028</v>
      </c>
      <c r="F51" s="33">
        <f t="shared" si="8"/>
        <v>0.38009999999999999</v>
      </c>
      <c r="G51" s="37">
        <f t="shared" si="6"/>
        <v>-2.3639999999999997E-7</v>
      </c>
      <c r="H51" s="37">
        <f>+SUM(G$10:$G51)</f>
        <v>-1.1292999999999995E-5</v>
      </c>
      <c r="I51" s="33">
        <f t="shared" si="4"/>
        <v>-14.769540032394191</v>
      </c>
      <c r="J51" s="33">
        <f t="shared" si="7"/>
        <v>0.3091755302982368</v>
      </c>
      <c r="K51" s="33">
        <f t="shared" si="9"/>
        <v>0.3091755302982368</v>
      </c>
      <c r="L51" s="33">
        <f t="shared" si="10"/>
        <v>0</v>
      </c>
      <c r="M51" s="1"/>
      <c r="N51" s="58"/>
      <c r="O51" s="1"/>
      <c r="P51" s="1"/>
      <c r="Q51" s="1"/>
    </row>
    <row r="52" spans="1:17" x14ac:dyDescent="0.2">
      <c r="A52" s="4">
        <v>0.37009999999999998</v>
      </c>
      <c r="B52" s="4">
        <v>-1.171E-9</v>
      </c>
      <c r="C52" s="3"/>
      <c r="D52" s="3"/>
      <c r="E52" s="36">
        <f t="shared" si="5"/>
        <v>8.4000000000000021</v>
      </c>
      <c r="F52" s="33">
        <f t="shared" si="8"/>
        <v>0.37009999999999998</v>
      </c>
      <c r="G52" s="37">
        <f t="shared" si="6"/>
        <v>-2.346E-7</v>
      </c>
      <c r="H52" s="37">
        <f>+SUM(G$10:$G52)</f>
        <v>-1.1527599999999994E-5</v>
      </c>
      <c r="I52" s="33">
        <f t="shared" si="4"/>
        <v>-15.076361434289142</v>
      </c>
      <c r="J52" s="33">
        <f t="shared" si="7"/>
        <v>0.30682140189495077</v>
      </c>
      <c r="K52" s="33">
        <f t="shared" si="9"/>
        <v>0.30682140189495077</v>
      </c>
      <c r="L52" s="33">
        <f t="shared" si="10"/>
        <v>0</v>
      </c>
      <c r="M52" s="1"/>
      <c r="N52" s="58"/>
      <c r="O52" s="1"/>
      <c r="P52" s="1"/>
      <c r="Q52" s="1"/>
    </row>
    <row r="53" spans="1:17" x14ac:dyDescent="0.2">
      <c r="A53" s="4">
        <v>0.36009999999999998</v>
      </c>
      <c r="B53" s="4">
        <v>-1.1780000000000001E-9</v>
      </c>
      <c r="C53" s="3"/>
      <c r="D53" s="3"/>
      <c r="E53" s="36">
        <f t="shared" si="5"/>
        <v>8.6000000000000014</v>
      </c>
      <c r="F53" s="33">
        <f t="shared" si="8"/>
        <v>0.36009999999999998</v>
      </c>
      <c r="G53" s="37">
        <f t="shared" si="6"/>
        <v>-2.3490000000000005E-7</v>
      </c>
      <c r="H53" s="37">
        <f>+SUM(G$10:$G53)</f>
        <v>-1.1762499999999995E-5</v>
      </c>
      <c r="I53" s="33">
        <f t="shared" si="4"/>
        <v>-15.383575190917973</v>
      </c>
      <c r="J53" s="33">
        <f t="shared" si="7"/>
        <v>0.30721375662883182</v>
      </c>
      <c r="K53" s="33">
        <f t="shared" si="9"/>
        <v>0.30721375662883182</v>
      </c>
      <c r="L53" s="33">
        <f t="shared" si="10"/>
        <v>0</v>
      </c>
      <c r="M53" s="1"/>
      <c r="N53" s="58"/>
      <c r="O53" s="1"/>
      <c r="P53" s="1"/>
      <c r="Q53" s="1"/>
    </row>
    <row r="54" spans="1:17" x14ac:dyDescent="0.2">
      <c r="A54" s="4">
        <v>0.35010000000000002</v>
      </c>
      <c r="B54" s="4">
        <v>-1.198E-9</v>
      </c>
      <c r="C54" s="3"/>
      <c r="D54" s="3"/>
      <c r="E54" s="36">
        <f t="shared" si="5"/>
        <v>8.8000000000000007</v>
      </c>
      <c r="F54" s="33">
        <f t="shared" si="8"/>
        <v>0.35010000000000002</v>
      </c>
      <c r="G54" s="37">
        <f t="shared" si="6"/>
        <v>-2.3760000000000004E-7</v>
      </c>
      <c r="H54" s="37">
        <f>+SUM(G$10:$G54)</f>
        <v>-1.2000099999999994E-5</v>
      </c>
      <c r="I54" s="33">
        <f t="shared" si="4"/>
        <v>-15.694320140151733</v>
      </c>
      <c r="J54" s="33">
        <f t="shared" si="7"/>
        <v>0.31074494923376095</v>
      </c>
      <c r="K54" s="33">
        <f t="shared" si="9"/>
        <v>0.31074494923376095</v>
      </c>
      <c r="L54" s="33">
        <f t="shared" si="10"/>
        <v>0</v>
      </c>
      <c r="M54" s="1"/>
      <c r="N54" s="58"/>
      <c r="O54" s="1"/>
      <c r="P54" s="1"/>
      <c r="Q54" s="1"/>
    </row>
    <row r="55" spans="1:17" x14ac:dyDescent="0.2">
      <c r="A55" s="4">
        <v>0.34010000000000001</v>
      </c>
      <c r="B55" s="4">
        <v>-1.2340000000000001E-9</v>
      </c>
      <c r="C55" s="3"/>
      <c r="D55" s="3"/>
      <c r="E55" s="36">
        <f t="shared" si="5"/>
        <v>9</v>
      </c>
      <c r="F55" s="33">
        <f t="shared" si="8"/>
        <v>0.34010000000000001</v>
      </c>
      <c r="G55" s="37">
        <f t="shared" si="6"/>
        <v>-2.4320000000000001E-7</v>
      </c>
      <c r="H55" s="37">
        <f>+SUM(G$10:$G55)</f>
        <v>-1.2243299999999993E-5</v>
      </c>
      <c r="I55" s="33">
        <f t="shared" si="4"/>
        <v>-16.01238904441794</v>
      </c>
      <c r="J55" s="33">
        <f t="shared" si="7"/>
        <v>0.31806890426620643</v>
      </c>
      <c r="K55" s="33">
        <f t="shared" si="9"/>
        <v>0.31806890426620643</v>
      </c>
      <c r="L55" s="33">
        <f t="shared" si="10"/>
        <v>0</v>
      </c>
      <c r="M55" s="1"/>
      <c r="N55" s="58"/>
      <c r="O55" s="1"/>
      <c r="P55" s="1"/>
      <c r="Q55" s="1"/>
    </row>
    <row r="56" spans="1:17" x14ac:dyDescent="0.2">
      <c r="A56" s="4">
        <v>0.3301</v>
      </c>
      <c r="B56" s="4">
        <v>-1.2799999999999999E-9</v>
      </c>
      <c r="C56" s="3"/>
      <c r="D56" s="3"/>
      <c r="E56" s="36">
        <f t="shared" si="5"/>
        <v>9.1999999999999993</v>
      </c>
      <c r="F56" s="33">
        <f t="shared" si="8"/>
        <v>0.3301</v>
      </c>
      <c r="G56" s="37">
        <f t="shared" si="6"/>
        <v>-2.5140000000000004E-7</v>
      </c>
      <c r="H56" s="37">
        <f>+SUM(G$10:$G56)</f>
        <v>-1.2494699999999994E-5</v>
      </c>
      <c r="I56" s="33">
        <f t="shared" si="4"/>
        <v>-16.341182311410229</v>
      </c>
      <c r="J56" s="33">
        <f t="shared" si="7"/>
        <v>0.32879326699228745</v>
      </c>
      <c r="K56" s="33">
        <f t="shared" si="9"/>
        <v>0.32879326699228745</v>
      </c>
      <c r="L56" s="33">
        <f t="shared" si="10"/>
        <v>0</v>
      </c>
      <c r="M56" s="1"/>
      <c r="N56" s="58"/>
      <c r="O56" s="1"/>
      <c r="P56" s="1"/>
      <c r="Q56" s="1"/>
    </row>
    <row r="57" spans="1:17" x14ac:dyDescent="0.2">
      <c r="A57" s="4">
        <v>0.3201</v>
      </c>
      <c r="B57" s="4">
        <v>-1.341E-9</v>
      </c>
      <c r="C57" s="3"/>
      <c r="D57" s="3"/>
      <c r="E57" s="36">
        <f t="shared" si="5"/>
        <v>9.3999999999999986</v>
      </c>
      <c r="F57" s="33">
        <f t="shared" si="8"/>
        <v>0.3201</v>
      </c>
      <c r="G57" s="37">
        <f t="shared" si="6"/>
        <v>-2.621E-7</v>
      </c>
      <c r="H57" s="37">
        <f>+SUM(G$10:$G57)</f>
        <v>-1.2756799999999994E-5</v>
      </c>
      <c r="I57" s="33">
        <f t="shared" si="4"/>
        <v>-16.683969563910939</v>
      </c>
      <c r="J57" s="33">
        <f t="shared" si="7"/>
        <v>0.34278725250071013</v>
      </c>
      <c r="K57" s="33">
        <f t="shared" si="9"/>
        <v>0.34278725250071013</v>
      </c>
      <c r="L57" s="33">
        <f t="shared" si="10"/>
        <v>0</v>
      </c>
      <c r="M57" s="1"/>
      <c r="N57" s="58"/>
      <c r="O57" s="1"/>
      <c r="P57" s="1"/>
      <c r="Q57" s="1"/>
    </row>
    <row r="58" spans="1:17" x14ac:dyDescent="0.2">
      <c r="A58" s="4">
        <v>0.31009999999999999</v>
      </c>
      <c r="B58" s="4">
        <v>-1.4059999999999999E-9</v>
      </c>
      <c r="C58" s="3"/>
      <c r="D58" s="3"/>
      <c r="E58" s="36">
        <f t="shared" si="5"/>
        <v>9.5999999999999979</v>
      </c>
      <c r="F58" s="33">
        <f t="shared" si="8"/>
        <v>0.31009999999999999</v>
      </c>
      <c r="G58" s="37">
        <f t="shared" si="6"/>
        <v>-2.7469999999999999E-7</v>
      </c>
      <c r="H58" s="37">
        <f>+SUM(G$10:$G58)</f>
        <v>-1.3031499999999994E-5</v>
      </c>
      <c r="I58" s="33">
        <f t="shared" si="4"/>
        <v>-17.043235715234651</v>
      </c>
      <c r="J58" s="33">
        <f t="shared" si="7"/>
        <v>0.35926615132371259</v>
      </c>
      <c r="K58" s="33">
        <f t="shared" si="9"/>
        <v>0.35926615132371259</v>
      </c>
      <c r="L58" s="33">
        <f t="shared" si="10"/>
        <v>0</v>
      </c>
      <c r="M58" s="1"/>
      <c r="N58" s="58"/>
      <c r="O58" s="1"/>
      <c r="P58" s="1"/>
      <c r="Q58" s="1"/>
    </row>
    <row r="59" spans="1:17" x14ac:dyDescent="0.2">
      <c r="A59" s="4">
        <v>0.30009999999999998</v>
      </c>
      <c r="B59" s="4">
        <v>-1.484E-9</v>
      </c>
      <c r="C59" s="3"/>
      <c r="D59" s="3"/>
      <c r="E59" s="36">
        <f t="shared" si="5"/>
        <v>9.7999999999999972</v>
      </c>
      <c r="F59" s="33">
        <f t="shared" si="8"/>
        <v>0.30009999999999998</v>
      </c>
      <c r="G59" s="37">
        <f t="shared" si="6"/>
        <v>-2.8900000000000001E-7</v>
      </c>
      <c r="H59" s="37">
        <f>+SUM(G$10:$G59)</f>
        <v>-1.3320499999999994E-5</v>
      </c>
      <c r="I59" s="33">
        <f t="shared" si="4"/>
        <v>-17.421204108873358</v>
      </c>
      <c r="J59" s="33">
        <f t="shared" si="7"/>
        <v>0.37796839363870749</v>
      </c>
      <c r="K59" s="33">
        <f t="shared" si="9"/>
        <v>0.37796839363870749</v>
      </c>
      <c r="L59" s="33">
        <f t="shared" si="10"/>
        <v>0</v>
      </c>
      <c r="M59" s="1"/>
      <c r="N59" s="58"/>
      <c r="O59" s="1"/>
      <c r="P59" s="1"/>
      <c r="Q59" s="1"/>
    </row>
    <row r="60" spans="1:17" x14ac:dyDescent="0.2">
      <c r="A60" s="4">
        <v>0.29010000000000002</v>
      </c>
      <c r="B60" s="4">
        <v>-1.568E-9</v>
      </c>
      <c r="C60" s="3"/>
      <c r="D60" s="3"/>
      <c r="E60" s="36">
        <f t="shared" si="5"/>
        <v>9.9999999999999964</v>
      </c>
      <c r="F60" s="33">
        <f t="shared" si="8"/>
        <v>0.29010000000000002</v>
      </c>
      <c r="G60" s="37">
        <f t="shared" si="6"/>
        <v>-3.0520000000000001E-7</v>
      </c>
      <c r="H60" s="37">
        <f>+SUM(G$10:$G60)</f>
        <v>-1.3625699999999994E-5</v>
      </c>
      <c r="I60" s="33">
        <f t="shared" si="4"/>
        <v>-17.820359658141641</v>
      </c>
      <c r="J60" s="33">
        <f t="shared" si="7"/>
        <v>0.39915554926828206</v>
      </c>
      <c r="K60" s="33">
        <f t="shared" si="9"/>
        <v>0.39915554926828206</v>
      </c>
      <c r="L60" s="33">
        <f t="shared" si="10"/>
        <v>0</v>
      </c>
      <c r="M60" s="1"/>
      <c r="N60" s="58"/>
      <c r="O60" s="1"/>
      <c r="P60" s="1"/>
      <c r="Q60" s="1"/>
    </row>
    <row r="61" spans="1:17" x14ac:dyDescent="0.2">
      <c r="A61" s="4">
        <v>0.28000000000000003</v>
      </c>
      <c r="B61" s="4">
        <v>-1.6729999999999999E-9</v>
      </c>
      <c r="C61" s="3"/>
      <c r="D61" s="3"/>
      <c r="E61" s="36">
        <f t="shared" si="5"/>
        <v>10.199999999999996</v>
      </c>
      <c r="F61" s="33">
        <f t="shared" si="8"/>
        <v>0.28000000000000003</v>
      </c>
      <c r="G61" s="37">
        <f t="shared" si="6"/>
        <v>-3.241E-7</v>
      </c>
      <c r="H61" s="37">
        <f>+SUM(G$10:$G61)</f>
        <v>-1.3949799999999993E-5</v>
      </c>
      <c r="I61" s="33">
        <f t="shared" si="4"/>
        <v>-18.244233555644424</v>
      </c>
      <c r="J61" s="33">
        <f t="shared" si="7"/>
        <v>0.42387389750278576</v>
      </c>
      <c r="K61" s="33">
        <f t="shared" si="9"/>
        <v>0.42387389750278576</v>
      </c>
      <c r="L61" s="33">
        <f t="shared" si="10"/>
        <v>0</v>
      </c>
      <c r="M61" s="1"/>
      <c r="N61" s="58"/>
      <c r="O61" s="1"/>
      <c r="P61" s="1"/>
      <c r="Q61" s="1"/>
    </row>
    <row r="62" spans="1:17" x14ac:dyDescent="0.2">
      <c r="A62" s="4">
        <v>0.27010000000000001</v>
      </c>
      <c r="B62" s="4">
        <v>-1.7619999999999999E-9</v>
      </c>
      <c r="C62" s="3"/>
      <c r="D62" s="3"/>
      <c r="E62" s="36">
        <f t="shared" si="5"/>
        <v>10.399999999999995</v>
      </c>
      <c r="F62" s="33">
        <f t="shared" si="8"/>
        <v>0.27010000000000001</v>
      </c>
      <c r="G62" s="37">
        <f t="shared" si="6"/>
        <v>-3.4350000000000003E-7</v>
      </c>
      <c r="H62" s="37">
        <f>+SUM(G$10:$G62)</f>
        <v>-1.4293299999999992E-5</v>
      </c>
      <c r="I62" s="33">
        <f t="shared" si="4"/>
        <v>-18.693479725938182</v>
      </c>
      <c r="J62" s="33">
        <f t="shared" si="7"/>
        <v>0.44924617029375785</v>
      </c>
      <c r="K62" s="33">
        <f t="shared" si="9"/>
        <v>0.44924617029375785</v>
      </c>
      <c r="L62" s="33">
        <f t="shared" si="10"/>
        <v>0</v>
      </c>
      <c r="M62" s="1"/>
      <c r="N62" s="58"/>
      <c r="O62" s="1"/>
      <c r="P62" s="1"/>
      <c r="Q62" s="1"/>
    </row>
    <row r="63" spans="1:17" x14ac:dyDescent="0.2">
      <c r="A63" s="4">
        <v>0.2601</v>
      </c>
      <c r="B63" s="4">
        <v>-1.8629999999999999E-9</v>
      </c>
      <c r="C63" s="3"/>
      <c r="D63" s="3"/>
      <c r="E63" s="36">
        <f t="shared" si="5"/>
        <v>10.599999999999994</v>
      </c>
      <c r="F63" s="33">
        <f t="shared" si="8"/>
        <v>0.2601</v>
      </c>
      <c r="G63" s="37">
        <f t="shared" si="6"/>
        <v>-3.6249999999999997E-7</v>
      </c>
      <c r="H63" s="37">
        <f>+SUM(G$10:$G63)</f>
        <v>-1.4655799999999993E-5</v>
      </c>
      <c r="I63" s="33">
        <f t="shared" si="4"/>
        <v>-19.167575029377737</v>
      </c>
      <c r="J63" s="33">
        <f t="shared" si="7"/>
        <v>0.47409530343955519</v>
      </c>
      <c r="K63" s="33">
        <f t="shared" si="9"/>
        <v>0.47409530343955519</v>
      </c>
      <c r="L63" s="33">
        <f t="shared" si="10"/>
        <v>0</v>
      </c>
      <c r="M63" s="1"/>
      <c r="N63" s="58"/>
      <c r="O63" s="1"/>
      <c r="P63" s="1"/>
      <c r="Q63" s="1"/>
    </row>
    <row r="64" spans="1:17" x14ac:dyDescent="0.2">
      <c r="A64" s="4">
        <v>0.25009999999999999</v>
      </c>
      <c r="B64" s="4">
        <v>-1.9610000000000002E-9</v>
      </c>
      <c r="C64" s="3"/>
      <c r="D64" s="3"/>
      <c r="E64" s="36">
        <f t="shared" si="5"/>
        <v>10.799999999999994</v>
      </c>
      <c r="F64" s="33">
        <f t="shared" si="8"/>
        <v>0.25009999999999999</v>
      </c>
      <c r="G64" s="37">
        <f t="shared" si="6"/>
        <v>-3.8240000000000004E-7</v>
      </c>
      <c r="H64" s="37">
        <f>+SUM(G$10:$G64)</f>
        <v>-1.5038199999999993E-5</v>
      </c>
      <c r="I64" s="33">
        <f t="shared" si="4"/>
        <v>-19.667696530164733</v>
      </c>
      <c r="J64" s="33">
        <f t="shared" si="7"/>
        <v>0.50012150078699569</v>
      </c>
      <c r="K64" s="33">
        <f t="shared" si="9"/>
        <v>0.50012150078699569</v>
      </c>
      <c r="L64" s="33">
        <f t="shared" si="10"/>
        <v>0</v>
      </c>
      <c r="M64" s="1"/>
      <c r="N64" s="58"/>
      <c r="O64" s="1"/>
      <c r="P64" s="1"/>
      <c r="Q64" s="1"/>
    </row>
    <row r="65" spans="1:17" x14ac:dyDescent="0.2">
      <c r="A65" s="4">
        <v>0.24010000000000001</v>
      </c>
      <c r="B65" s="4">
        <v>-2.071E-9</v>
      </c>
      <c r="C65" s="3"/>
      <c r="D65" s="3"/>
      <c r="E65" s="36">
        <f t="shared" si="5"/>
        <v>10.999999999999993</v>
      </c>
      <c r="F65" s="33">
        <f t="shared" si="8"/>
        <v>0.24010000000000001</v>
      </c>
      <c r="G65" s="37">
        <f t="shared" si="6"/>
        <v>-4.0320000000000001E-7</v>
      </c>
      <c r="H65" s="37">
        <f>+SUM(G$10:$G65)</f>
        <v>-1.5441399999999994E-5</v>
      </c>
      <c r="I65" s="33">
        <f t="shared" si="4"/>
        <v>-20.195021292500815</v>
      </c>
      <c r="J65" s="33">
        <f t="shared" si="7"/>
        <v>0.52732476233607906</v>
      </c>
      <c r="K65" s="33">
        <f t="shared" si="9"/>
        <v>0.52732476233607906</v>
      </c>
      <c r="L65" s="33">
        <f t="shared" si="10"/>
        <v>0</v>
      </c>
      <c r="M65" s="1"/>
      <c r="N65" s="58"/>
      <c r="O65" s="1"/>
      <c r="P65" s="1"/>
      <c r="Q65" s="1"/>
    </row>
    <row r="66" spans="1:17" x14ac:dyDescent="0.2">
      <c r="A66" s="4">
        <v>0.2301</v>
      </c>
      <c r="B66" s="4">
        <v>-2.1620000000000002E-9</v>
      </c>
      <c r="C66" s="3"/>
      <c r="D66" s="3"/>
      <c r="E66" s="36">
        <f t="shared" si="5"/>
        <v>11.199999999999992</v>
      </c>
      <c r="F66" s="33">
        <f t="shared" si="8"/>
        <v>0.2301</v>
      </c>
      <c r="G66" s="37">
        <f t="shared" si="6"/>
        <v>-4.2330000000000009E-7</v>
      </c>
      <c r="H66" s="37">
        <f>+SUM(G$10:$G66)</f>
        <v>-1.5864699999999994E-5</v>
      </c>
      <c r="I66" s="33">
        <f t="shared" si="4"/>
        <v>-20.748633822006919</v>
      </c>
      <c r="J66" s="33">
        <f t="shared" si="7"/>
        <v>0.55361252950610695</v>
      </c>
      <c r="K66" s="33">
        <f t="shared" si="9"/>
        <v>0.55361252950610695</v>
      </c>
      <c r="L66" s="33">
        <f t="shared" si="10"/>
        <v>0</v>
      </c>
      <c r="M66" s="1"/>
      <c r="N66" s="58"/>
      <c r="O66" s="1"/>
      <c r="P66" s="1"/>
      <c r="Q66" s="1"/>
    </row>
    <row r="67" spans="1:17" x14ac:dyDescent="0.2">
      <c r="A67" s="4">
        <v>0.22009999999999999</v>
      </c>
      <c r="B67" s="4">
        <v>-2.2419999999999999E-9</v>
      </c>
      <c r="C67" s="3"/>
      <c r="D67" s="3"/>
      <c r="E67" s="36">
        <f t="shared" si="5"/>
        <v>11.399999999999991</v>
      </c>
      <c r="F67" s="33">
        <f t="shared" si="8"/>
        <v>0.22009999999999999</v>
      </c>
      <c r="G67" s="37">
        <f t="shared" si="6"/>
        <v>-4.4040000000000005E-7</v>
      </c>
      <c r="H67" s="37">
        <f>+SUM(G$10:$G67)</f>
        <v>-1.6305099999999994E-5</v>
      </c>
      <c r="I67" s="33">
        <f t="shared" si="4"/>
        <v>-21.324610571344245</v>
      </c>
      <c r="J67" s="33">
        <f t="shared" si="7"/>
        <v>0.57597674933732457</v>
      </c>
      <c r="K67" s="33">
        <f t="shared" si="9"/>
        <v>0.57597674933732457</v>
      </c>
      <c r="L67" s="33">
        <f t="shared" si="10"/>
        <v>0</v>
      </c>
      <c r="M67" s="1"/>
      <c r="N67" s="58"/>
      <c r="O67" s="1"/>
      <c r="P67" s="1"/>
      <c r="Q67" s="1"/>
    </row>
    <row r="68" spans="1:17" x14ac:dyDescent="0.2">
      <c r="A68" s="4">
        <v>0.21010000000000001</v>
      </c>
      <c r="B68" s="4">
        <v>-2.3250000000000001E-9</v>
      </c>
      <c r="C68" s="3"/>
      <c r="D68" s="3"/>
      <c r="E68" s="36">
        <f t="shared" si="5"/>
        <v>11.599999999999991</v>
      </c>
      <c r="F68" s="33">
        <f t="shared" si="8"/>
        <v>0.21010000000000001</v>
      </c>
      <c r="G68" s="37">
        <f t="shared" si="6"/>
        <v>-4.5670000000000011E-7</v>
      </c>
      <c r="H68" s="37">
        <f>+SUM(G$10:$G68)</f>
        <v>-1.6761799999999993E-5</v>
      </c>
      <c r="I68" s="33">
        <f t="shared" si="4"/>
        <v>-21.921905261222435</v>
      </c>
      <c r="J68" s="33">
        <f t="shared" si="7"/>
        <v>0.5972946898781929</v>
      </c>
      <c r="K68" s="33">
        <f t="shared" si="9"/>
        <v>0.5972946898781929</v>
      </c>
      <c r="L68" s="33">
        <f t="shared" si="10"/>
        <v>0</v>
      </c>
      <c r="M68" s="1"/>
      <c r="N68" s="58"/>
      <c r="O68" s="1"/>
      <c r="P68" s="1"/>
      <c r="Q68" s="1"/>
    </row>
    <row r="69" spans="1:17" x14ac:dyDescent="0.2">
      <c r="A69" s="4">
        <v>0.2001</v>
      </c>
      <c r="B69" s="4">
        <v>-2.3910000000000001E-9</v>
      </c>
      <c r="C69" s="3"/>
      <c r="D69" s="3"/>
      <c r="E69" s="36">
        <f t="shared" si="5"/>
        <v>11.79999999999999</v>
      </c>
      <c r="F69" s="33">
        <f t="shared" si="8"/>
        <v>0.2001</v>
      </c>
      <c r="G69" s="37">
        <f t="shared" si="6"/>
        <v>-4.7160000000000012E-7</v>
      </c>
      <c r="H69" s="37">
        <f>+SUM(G$10:$G69)</f>
        <v>-1.7233399999999993E-5</v>
      </c>
      <c r="I69" s="33">
        <f t="shared" si="4"/>
        <v>-22.538686902883388</v>
      </c>
      <c r="J69" s="33">
        <f t="shared" si="7"/>
        <v>0.61678164166094973</v>
      </c>
      <c r="K69" s="33">
        <f t="shared" si="9"/>
        <v>0.61678164166094973</v>
      </c>
      <c r="L69" s="33">
        <f t="shared" si="10"/>
        <v>0</v>
      </c>
      <c r="M69" s="1"/>
      <c r="N69" s="58"/>
      <c r="O69" s="1"/>
      <c r="P69" s="1"/>
      <c r="Q69" s="1"/>
    </row>
    <row r="70" spans="1:17" x14ac:dyDescent="0.2">
      <c r="A70" s="4">
        <v>0.19009999999999999</v>
      </c>
      <c r="B70" s="4">
        <v>-2.4509999999999999E-9</v>
      </c>
      <c r="C70" s="3"/>
      <c r="D70" s="3"/>
      <c r="E70" s="36">
        <f t="shared" si="5"/>
        <v>11.999999999999989</v>
      </c>
      <c r="F70" s="33">
        <f t="shared" si="8"/>
        <v>0.19009999999999999</v>
      </c>
      <c r="G70" s="37">
        <f t="shared" si="6"/>
        <v>-4.8419999999999996E-7</v>
      </c>
      <c r="H70" s="37">
        <f>+SUM(G$10:$G70)</f>
        <v>-1.7717599999999994E-5</v>
      </c>
      <c r="I70" s="33">
        <f t="shared" si="4"/>
        <v>-23.17194744336734</v>
      </c>
      <c r="J70" s="33">
        <f t="shared" si="7"/>
        <v>0.63326054048395208</v>
      </c>
      <c r="K70" s="33">
        <f t="shared" si="9"/>
        <v>0.63326054048395208</v>
      </c>
      <c r="L70" s="33">
        <f t="shared" si="10"/>
        <v>0</v>
      </c>
      <c r="M70" s="1"/>
      <c r="N70" s="58"/>
      <c r="O70" s="1"/>
      <c r="P70" s="1"/>
      <c r="Q70" s="1"/>
    </row>
    <row r="71" spans="1:17" x14ac:dyDescent="0.2">
      <c r="A71" s="4">
        <v>0.18010000000000001</v>
      </c>
      <c r="B71" s="4">
        <v>-2.5000000000000001E-9</v>
      </c>
      <c r="C71" s="3"/>
      <c r="D71" s="3"/>
      <c r="E71" s="36">
        <f t="shared" si="5"/>
        <v>12.199999999999989</v>
      </c>
      <c r="F71" s="33">
        <f t="shared" si="8"/>
        <v>0.18010000000000001</v>
      </c>
      <c r="G71" s="37">
        <f t="shared" si="6"/>
        <v>-4.9509999999999993E-7</v>
      </c>
      <c r="H71" s="37">
        <f>+SUM(G$10:$G71)</f>
        <v>-1.8212699999999996E-5</v>
      </c>
      <c r="I71" s="33">
        <f t="shared" si="4"/>
        <v>-23.819463539182305</v>
      </c>
      <c r="J71" s="33">
        <f t="shared" si="7"/>
        <v>0.64751609581496206</v>
      </c>
      <c r="K71" s="33">
        <f t="shared" si="9"/>
        <v>0.64751609581496206</v>
      </c>
      <c r="L71" s="33">
        <f t="shared" si="10"/>
        <v>0</v>
      </c>
      <c r="M71" s="1"/>
      <c r="N71" s="58"/>
      <c r="O71" s="1"/>
      <c r="P71" s="1"/>
      <c r="Q71" s="1"/>
    </row>
    <row r="72" spans="1:17" x14ac:dyDescent="0.2">
      <c r="A72" s="4">
        <v>0.1701</v>
      </c>
      <c r="B72" s="4">
        <v>-2.5249999999999999E-9</v>
      </c>
      <c r="C72" s="3"/>
      <c r="D72" s="3"/>
      <c r="E72" s="36">
        <f t="shared" si="5"/>
        <v>12.399999999999988</v>
      </c>
      <c r="F72" s="33">
        <f t="shared" si="8"/>
        <v>0.1701</v>
      </c>
      <c r="G72" s="37">
        <f t="shared" si="6"/>
        <v>-5.0250000000000006E-7</v>
      </c>
      <c r="H72" s="37">
        <f>+SUM(G$10:$G72)</f>
        <v>-1.8715199999999997E-5</v>
      </c>
      <c r="I72" s="33">
        <f t="shared" si="4"/>
        <v>-24.476657718433</v>
      </c>
      <c r="J72" s="33">
        <f t="shared" si="7"/>
        <v>0.6571941792506939</v>
      </c>
      <c r="K72" s="33">
        <f t="shared" si="9"/>
        <v>0.6571941792506939</v>
      </c>
      <c r="L72" s="33">
        <f t="shared" si="10"/>
        <v>0</v>
      </c>
      <c r="M72" s="1"/>
      <c r="N72" s="58"/>
      <c r="O72" s="1"/>
      <c r="P72" s="1"/>
      <c r="Q72" s="1"/>
    </row>
    <row r="73" spans="1:17" x14ac:dyDescent="0.2">
      <c r="A73" s="4">
        <v>0.16009999999999999</v>
      </c>
      <c r="B73" s="4">
        <v>-2.543E-9</v>
      </c>
      <c r="C73" s="3"/>
      <c r="D73" s="3"/>
      <c r="E73" s="36">
        <f t="shared" si="5"/>
        <v>12.599999999999987</v>
      </c>
      <c r="F73" s="33">
        <f t="shared" si="8"/>
        <v>0.16009999999999999</v>
      </c>
      <c r="G73" s="37">
        <f t="shared" si="6"/>
        <v>-5.0679999999999996E-7</v>
      </c>
      <c r="H73" s="37">
        <f>+SUM(G$10:$G73)</f>
        <v>-1.9221999999999997E-5</v>
      </c>
      <c r="I73" s="33">
        <f t="shared" si="4"/>
        <v>-25.139475648869322</v>
      </c>
      <c r="J73" s="33">
        <f t="shared" si="7"/>
        <v>0.66281793043632153</v>
      </c>
      <c r="K73" s="33">
        <f t="shared" si="9"/>
        <v>0.66281793043632153</v>
      </c>
      <c r="L73" s="33">
        <f t="shared" si="10"/>
        <v>0</v>
      </c>
      <c r="M73" s="1"/>
      <c r="N73" s="58"/>
      <c r="O73" s="1"/>
      <c r="P73" s="1"/>
      <c r="Q73" s="1"/>
    </row>
    <row r="74" spans="1:17" x14ac:dyDescent="0.2">
      <c r="A74" s="4">
        <v>0.15010000000000001</v>
      </c>
      <c r="B74" s="4">
        <v>-2.5399999999999999E-9</v>
      </c>
      <c r="C74" s="3"/>
      <c r="D74" s="3"/>
      <c r="E74" s="36">
        <f t="shared" si="5"/>
        <v>12.799999999999986</v>
      </c>
      <c r="F74" s="33">
        <f t="shared" si="8"/>
        <v>0.15010000000000001</v>
      </c>
      <c r="G74" s="37">
        <f t="shared" si="6"/>
        <v>-5.0829999999999997E-7</v>
      </c>
      <c r="H74" s="37">
        <f>+SUM(G$10:$G74)</f>
        <v>-1.9730299999999996E-5</v>
      </c>
      <c r="I74" s="33">
        <f t="shared" ref="I74:I137" si="11">+H74/$O$9</f>
        <v>-25.804255352975048</v>
      </c>
      <c r="J74" s="33">
        <f t="shared" si="7"/>
        <v>0.66477970410572662</v>
      </c>
      <c r="K74" s="33">
        <f t="shared" si="9"/>
        <v>0.66477970410572662</v>
      </c>
      <c r="L74" s="33">
        <f t="shared" si="10"/>
        <v>0</v>
      </c>
      <c r="M74" s="1"/>
      <c r="N74" s="58"/>
      <c r="O74" s="1"/>
      <c r="P74" s="1"/>
      <c r="Q74" s="1"/>
    </row>
    <row r="75" spans="1:17" x14ac:dyDescent="0.2">
      <c r="A75" s="4">
        <v>0.1401</v>
      </c>
      <c r="B75" s="4">
        <v>-2.5289999999999998E-9</v>
      </c>
      <c r="C75" s="3"/>
      <c r="D75" s="3"/>
      <c r="E75" s="36">
        <f t="shared" ref="E75:E138" si="12">E74+$O$4</f>
        <v>12.999999999999986</v>
      </c>
      <c r="F75" s="33">
        <f t="shared" si="8"/>
        <v>0.1401</v>
      </c>
      <c r="G75" s="37">
        <f t="shared" ref="G75:G138" si="13">+((((B75+B74)/2)*$O$4)*1000)*$G$4</f>
        <v>-5.0689999999999997E-7</v>
      </c>
      <c r="H75" s="37">
        <f>+SUM(G$10:$G75)</f>
        <v>-2.0237199999999997E-5</v>
      </c>
      <c r="I75" s="33">
        <f t="shared" si="11"/>
        <v>-26.467204068322662</v>
      </c>
      <c r="J75" s="33">
        <f t="shared" ref="J75:J138" si="14">ABS(G75)/$O$9</f>
        <v>0.66294871534761524</v>
      </c>
      <c r="K75" s="33">
        <f t="shared" si="9"/>
        <v>0.66294871534761524</v>
      </c>
      <c r="L75" s="33">
        <f t="shared" si="10"/>
        <v>0</v>
      </c>
      <c r="M75" s="1"/>
      <c r="N75" s="58"/>
      <c r="O75" s="1"/>
      <c r="P75" s="1"/>
      <c r="Q75" s="1"/>
    </row>
    <row r="76" spans="1:17" x14ac:dyDescent="0.2">
      <c r="A76" s="4">
        <v>0.13009999999999999</v>
      </c>
      <c r="B76" s="4">
        <v>-2.4910000000000002E-9</v>
      </c>
      <c r="C76" s="3"/>
      <c r="D76" s="3"/>
      <c r="E76" s="36">
        <f t="shared" si="12"/>
        <v>13.199999999999985</v>
      </c>
      <c r="F76" s="33">
        <f t="shared" ref="F76:F139" si="15">+A76</f>
        <v>0.13009999999999999</v>
      </c>
      <c r="G76" s="37">
        <f t="shared" si="13"/>
        <v>-5.0200000000000002E-7</v>
      </c>
      <c r="H76" s="37">
        <f>+SUM(G$10:$G76)</f>
        <v>-2.0739199999999996E-5</v>
      </c>
      <c r="I76" s="33">
        <f t="shared" si="11"/>
        <v>-27.123744323016886</v>
      </c>
      <c r="J76" s="33">
        <f t="shared" si="14"/>
        <v>0.6565402546942255</v>
      </c>
      <c r="K76" s="33">
        <f t="shared" ref="K76:K139" si="16">INT(((1-SIGN(G76)))/2)*J76</f>
        <v>0.6565402546942255</v>
      </c>
      <c r="L76" s="33">
        <f t="shared" ref="L76:L139" si="17">+((1+SIGN(G76))/2)*J76</f>
        <v>0</v>
      </c>
      <c r="M76" s="1"/>
      <c r="N76" s="58"/>
      <c r="O76" s="1"/>
      <c r="P76" s="1"/>
      <c r="Q76" s="1"/>
    </row>
    <row r="77" spans="1:17" x14ac:dyDescent="0.2">
      <c r="A77" s="4">
        <v>0.1201</v>
      </c>
      <c r="B77" s="4">
        <v>-2.4330000000000002E-9</v>
      </c>
      <c r="C77" s="3"/>
      <c r="D77" s="3"/>
      <c r="E77" s="36">
        <f t="shared" si="12"/>
        <v>13.399999999999984</v>
      </c>
      <c r="F77" s="33">
        <f t="shared" si="15"/>
        <v>0.1201</v>
      </c>
      <c r="G77" s="37">
        <f t="shared" si="13"/>
        <v>-4.9239999999999994E-7</v>
      </c>
      <c r="H77" s="37">
        <f>+SUM(G$10:$G77)</f>
        <v>-2.1231599999999995E-5</v>
      </c>
      <c r="I77" s="33">
        <f t="shared" si="11"/>
        <v>-27.767729226226919</v>
      </c>
      <c r="J77" s="33">
        <f t="shared" si="14"/>
        <v>0.64398490321003299</v>
      </c>
      <c r="K77" s="33">
        <f t="shared" si="16"/>
        <v>0.64398490321003299</v>
      </c>
      <c r="L77" s="33">
        <f t="shared" si="17"/>
        <v>0</v>
      </c>
      <c r="M77" s="1"/>
      <c r="N77" s="58"/>
      <c r="O77" s="1"/>
      <c r="P77" s="1"/>
      <c r="Q77" s="1"/>
    </row>
    <row r="78" spans="1:17" x14ac:dyDescent="0.2">
      <c r="A78" s="4">
        <v>0.1101</v>
      </c>
      <c r="B78" s="4">
        <v>-2.361E-9</v>
      </c>
      <c r="C78" s="3"/>
      <c r="D78" s="3"/>
      <c r="E78" s="36">
        <f t="shared" si="12"/>
        <v>13.599999999999984</v>
      </c>
      <c r="F78" s="33">
        <f t="shared" si="15"/>
        <v>0.1101</v>
      </c>
      <c r="G78" s="37">
        <f t="shared" si="13"/>
        <v>-4.7940000000000002E-7</v>
      </c>
      <c r="H78" s="37">
        <f>+SUM(G$10:$G78)</f>
        <v>-2.1710999999999996E-5</v>
      </c>
      <c r="I78" s="33">
        <f t="shared" si="11"/>
        <v>-28.394712090968778</v>
      </c>
      <c r="J78" s="33">
        <f t="shared" si="14"/>
        <v>0.62698286474185594</v>
      </c>
      <c r="K78" s="33">
        <f t="shared" si="16"/>
        <v>0.62698286474185594</v>
      </c>
      <c r="L78" s="33">
        <f t="shared" si="17"/>
        <v>0</v>
      </c>
      <c r="M78" s="1"/>
      <c r="N78" s="58"/>
      <c r="O78" s="1"/>
      <c r="P78" s="1"/>
      <c r="Q78" s="1"/>
    </row>
    <row r="79" spans="1:17" x14ac:dyDescent="0.2">
      <c r="A79" s="4">
        <v>0.10009999999999999</v>
      </c>
      <c r="B79" s="4">
        <v>-2.2790000000000001E-9</v>
      </c>
      <c r="C79" s="3"/>
      <c r="D79" s="3"/>
      <c r="E79" s="36">
        <f t="shared" si="12"/>
        <v>13.799999999999983</v>
      </c>
      <c r="F79" s="33">
        <f t="shared" si="15"/>
        <v>0.10009999999999999</v>
      </c>
      <c r="G79" s="37">
        <f t="shared" si="13"/>
        <v>-4.6400000000000003E-7</v>
      </c>
      <c r="H79" s="37">
        <f>+SUM(G$10:$G79)</f>
        <v>-2.2174999999999997E-5</v>
      </c>
      <c r="I79" s="33">
        <f t="shared" si="11"/>
        <v>-29.00155407937141</v>
      </c>
      <c r="J79" s="33">
        <f t="shared" si="14"/>
        <v>0.60684198840263071</v>
      </c>
      <c r="K79" s="33">
        <f t="shared" si="16"/>
        <v>0.60684198840263071</v>
      </c>
      <c r="L79" s="33">
        <f t="shared" si="17"/>
        <v>0</v>
      </c>
      <c r="M79" s="1"/>
      <c r="N79" s="58"/>
      <c r="O79" s="1"/>
      <c r="P79" s="1"/>
      <c r="Q79" s="1"/>
    </row>
    <row r="80" spans="1:17" x14ac:dyDescent="0.2">
      <c r="A80" s="4">
        <v>9.0039999999999995E-2</v>
      </c>
      <c r="B80" s="4">
        <v>-2.1799999999999999E-9</v>
      </c>
      <c r="C80" s="3"/>
      <c r="D80" s="3"/>
      <c r="E80" s="36">
        <f t="shared" si="12"/>
        <v>13.999999999999982</v>
      </c>
      <c r="F80" s="33">
        <f t="shared" si="15"/>
        <v>9.0039999999999995E-2</v>
      </c>
      <c r="G80" s="37">
        <f t="shared" si="13"/>
        <v>-4.459000000000001E-7</v>
      </c>
      <c r="H80" s="37">
        <f>+SUM(G$10:$G80)</f>
        <v>-2.2620899999999995E-5</v>
      </c>
      <c r="I80" s="33">
        <f t="shared" si="11"/>
        <v>-29.584723998829883</v>
      </c>
      <c r="J80" s="33">
        <f t="shared" si="14"/>
        <v>0.5831699194584764</v>
      </c>
      <c r="K80" s="33">
        <f t="shared" si="16"/>
        <v>0.5831699194584764</v>
      </c>
      <c r="L80" s="33">
        <f t="shared" si="17"/>
        <v>0</v>
      </c>
      <c r="M80" s="1"/>
      <c r="N80" s="58"/>
      <c r="O80" s="1"/>
      <c r="P80" s="1"/>
      <c r="Q80" s="1"/>
    </row>
    <row r="81" spans="1:17" x14ac:dyDescent="0.2">
      <c r="A81" s="4">
        <v>8.0049999999999996E-2</v>
      </c>
      <c r="B81" s="4">
        <v>-2.0639999999999999E-9</v>
      </c>
      <c r="C81" s="3"/>
      <c r="D81" s="3"/>
      <c r="E81" s="36">
        <f t="shared" si="12"/>
        <v>14.199999999999982</v>
      </c>
      <c r="F81" s="33">
        <f t="shared" si="15"/>
        <v>8.0049999999999996E-2</v>
      </c>
      <c r="G81" s="37">
        <f t="shared" si="13"/>
        <v>-4.2440000000000002E-7</v>
      </c>
      <c r="H81" s="37">
        <f>+SUM(G$10:$G81)</f>
        <v>-2.3045299999999994E-5</v>
      </c>
      <c r="I81" s="33">
        <f t="shared" si="11"/>
        <v>-30.13977516236022</v>
      </c>
      <c r="J81" s="33">
        <f t="shared" si="14"/>
        <v>0.55505116353033723</v>
      </c>
      <c r="K81" s="33">
        <f t="shared" si="16"/>
        <v>0.55505116353033723</v>
      </c>
      <c r="L81" s="33">
        <f t="shared" si="17"/>
        <v>0</v>
      </c>
      <c r="M81" s="1"/>
      <c r="N81" s="58"/>
      <c r="O81" s="1"/>
      <c r="P81" s="1"/>
      <c r="Q81" s="1"/>
    </row>
    <row r="82" spans="1:17" x14ac:dyDescent="0.2">
      <c r="A82" s="4">
        <v>7.0069999999999993E-2</v>
      </c>
      <c r="B82" s="4">
        <v>-1.9439999999999999E-9</v>
      </c>
      <c r="C82" s="3"/>
      <c r="D82" s="3"/>
      <c r="E82" s="36">
        <f t="shared" si="12"/>
        <v>14.399999999999981</v>
      </c>
      <c r="F82" s="33">
        <f t="shared" si="15"/>
        <v>7.0069999999999993E-2</v>
      </c>
      <c r="G82" s="37">
        <f t="shared" si="13"/>
        <v>-4.0080000000000004E-7</v>
      </c>
      <c r="H82" s="37">
        <f>+SUM(G$10:$G82)</f>
        <v>-2.3446099999999996E-5</v>
      </c>
      <c r="I82" s="33">
        <f t="shared" si="11"/>
        <v>-30.66396108682525</v>
      </c>
      <c r="J82" s="33">
        <f t="shared" si="14"/>
        <v>0.52418592446503098</v>
      </c>
      <c r="K82" s="33">
        <f t="shared" si="16"/>
        <v>0.52418592446503098</v>
      </c>
      <c r="L82" s="33">
        <f t="shared" si="17"/>
        <v>0</v>
      </c>
      <c r="M82" s="1"/>
      <c r="N82" s="58"/>
      <c r="O82" s="1"/>
      <c r="P82" s="1"/>
      <c r="Q82" s="1"/>
    </row>
    <row r="83" spans="1:17" x14ac:dyDescent="0.2">
      <c r="A83" s="4">
        <v>6.003E-2</v>
      </c>
      <c r="B83" s="4">
        <v>-1.8199999999999999E-9</v>
      </c>
      <c r="C83" s="3"/>
      <c r="D83" s="3"/>
      <c r="E83" s="36">
        <f t="shared" si="12"/>
        <v>14.59999999999998</v>
      </c>
      <c r="F83" s="33">
        <f t="shared" si="15"/>
        <v>6.003E-2</v>
      </c>
      <c r="G83" s="37">
        <f t="shared" si="13"/>
        <v>-3.7640000000000001E-7</v>
      </c>
      <c r="H83" s="37">
        <f>+SUM(G$10:$G83)</f>
        <v>-2.3822499999999994E-5</v>
      </c>
      <c r="I83" s="33">
        <f t="shared" si="11"/>
        <v>-31.156235492934623</v>
      </c>
      <c r="J83" s="33">
        <f t="shared" si="14"/>
        <v>0.4922744061093754</v>
      </c>
      <c r="K83" s="33">
        <f t="shared" si="16"/>
        <v>0.4922744061093754</v>
      </c>
      <c r="L83" s="33">
        <f t="shared" si="17"/>
        <v>0</v>
      </c>
      <c r="M83" s="1"/>
      <c r="N83" s="58"/>
      <c r="O83" s="1"/>
      <c r="P83" s="1"/>
      <c r="Q83" s="1"/>
    </row>
    <row r="84" spans="1:17" x14ac:dyDescent="0.2">
      <c r="A84" s="4">
        <v>5.0049999999999997E-2</v>
      </c>
      <c r="B84" s="4">
        <v>-1.6959999999999999E-9</v>
      </c>
      <c r="C84" s="3"/>
      <c r="D84" s="3"/>
      <c r="E84" s="36">
        <f t="shared" si="12"/>
        <v>14.799999999999979</v>
      </c>
      <c r="F84" s="33">
        <f t="shared" si="15"/>
        <v>5.0049999999999997E-2</v>
      </c>
      <c r="G84" s="37">
        <f t="shared" si="13"/>
        <v>-3.516E-7</v>
      </c>
      <c r="H84" s="37">
        <f>+SUM(G$10:$G84)</f>
        <v>-2.4174099999999993E-5</v>
      </c>
      <c r="I84" s="33">
        <f t="shared" si="11"/>
        <v>-31.616075241043166</v>
      </c>
      <c r="J84" s="33">
        <f t="shared" si="14"/>
        <v>0.45983974810854511</v>
      </c>
      <c r="K84" s="33">
        <f t="shared" si="16"/>
        <v>0.45983974810854511</v>
      </c>
      <c r="L84" s="33">
        <f t="shared" si="17"/>
        <v>0</v>
      </c>
      <c r="M84" s="1"/>
      <c r="N84" s="58"/>
      <c r="O84" s="1"/>
      <c r="P84" s="1"/>
      <c r="Q84" s="1"/>
    </row>
    <row r="85" spans="1:17" x14ac:dyDescent="0.2">
      <c r="A85" s="4">
        <v>4.0039999999999999E-2</v>
      </c>
      <c r="B85" s="4">
        <v>-1.5819999999999999E-9</v>
      </c>
      <c r="C85" s="3"/>
      <c r="D85" s="3"/>
      <c r="E85" s="36">
        <f t="shared" si="12"/>
        <v>14.999999999999979</v>
      </c>
      <c r="F85" s="33">
        <f t="shared" si="15"/>
        <v>4.0039999999999999E-2</v>
      </c>
      <c r="G85" s="37">
        <f t="shared" si="13"/>
        <v>-3.2780000000000001E-7</v>
      </c>
      <c r="H85" s="37">
        <f>+SUM(G$10:$G85)</f>
        <v>-2.4501899999999993E-5</v>
      </c>
      <c r="I85" s="33">
        <f t="shared" si="11"/>
        <v>-32.044788180263822</v>
      </c>
      <c r="J85" s="33">
        <f t="shared" si="14"/>
        <v>0.42871293922065162</v>
      </c>
      <c r="K85" s="33">
        <f t="shared" si="16"/>
        <v>0.42871293922065162</v>
      </c>
      <c r="L85" s="33">
        <f t="shared" si="17"/>
        <v>0</v>
      </c>
      <c r="M85" s="1"/>
      <c r="N85" s="58"/>
      <c r="O85" s="1"/>
      <c r="P85" s="1"/>
      <c r="Q85" s="1"/>
    </row>
    <row r="86" spans="1:17" x14ac:dyDescent="0.2">
      <c r="A86" s="4">
        <v>3.005E-2</v>
      </c>
      <c r="B86" s="4">
        <v>-1.4720000000000001E-9</v>
      </c>
      <c r="C86" s="3"/>
      <c r="D86" s="3"/>
      <c r="E86" s="36">
        <f t="shared" si="12"/>
        <v>15.199999999999978</v>
      </c>
      <c r="F86" s="33">
        <f t="shared" si="15"/>
        <v>3.005E-2</v>
      </c>
      <c r="G86" s="37">
        <f t="shared" si="13"/>
        <v>-3.0540000000000002E-7</v>
      </c>
      <c r="H86" s="37">
        <f>+SUM(G$10:$G86)</f>
        <v>-2.4807299999999992E-5</v>
      </c>
      <c r="I86" s="33">
        <f t="shared" si="11"/>
        <v>-32.444205299354685</v>
      </c>
      <c r="J86" s="33">
        <f t="shared" si="14"/>
        <v>0.39941711909086947</v>
      </c>
      <c r="K86" s="33">
        <f t="shared" si="16"/>
        <v>0.39941711909086947</v>
      </c>
      <c r="L86" s="33">
        <f t="shared" si="17"/>
        <v>0</v>
      </c>
      <c r="M86" s="1"/>
      <c r="N86" s="58"/>
      <c r="O86" s="1"/>
      <c r="P86" s="1"/>
      <c r="Q86" s="1"/>
    </row>
    <row r="87" spans="1:17" x14ac:dyDescent="0.2">
      <c r="A87" s="4">
        <v>2.0049999999999998E-2</v>
      </c>
      <c r="B87" s="4">
        <v>-1.3769999999999999E-9</v>
      </c>
      <c r="C87" s="3"/>
      <c r="D87" s="3"/>
      <c r="E87" s="36">
        <f t="shared" si="12"/>
        <v>15.399999999999977</v>
      </c>
      <c r="F87" s="33">
        <f t="shared" si="15"/>
        <v>2.0049999999999998E-2</v>
      </c>
      <c r="G87" s="37">
        <f t="shared" si="13"/>
        <v>-2.8490000000000002E-7</v>
      </c>
      <c r="H87" s="37">
        <f>+SUM(G$10:$G87)</f>
        <v>-2.5092199999999993E-5</v>
      </c>
      <c r="I87" s="33">
        <f t="shared" si="11"/>
        <v>-32.816811511630355</v>
      </c>
      <c r="J87" s="33">
        <f t="shared" si="14"/>
        <v>0.37260621227566698</v>
      </c>
      <c r="K87" s="33">
        <f t="shared" si="16"/>
        <v>0.37260621227566698</v>
      </c>
      <c r="L87" s="33">
        <f t="shared" si="17"/>
        <v>0</v>
      </c>
      <c r="M87" s="1"/>
      <c r="N87" s="58"/>
      <c r="O87" s="1"/>
      <c r="P87" s="1"/>
      <c r="Q87" s="1"/>
    </row>
    <row r="88" spans="1:17" x14ac:dyDescent="0.2">
      <c r="A88" s="4">
        <v>1.004E-2</v>
      </c>
      <c r="B88" s="4">
        <v>-1.2880000000000001E-9</v>
      </c>
      <c r="C88" s="3"/>
      <c r="D88" s="3"/>
      <c r="E88" s="36">
        <f t="shared" si="12"/>
        <v>15.599999999999977</v>
      </c>
      <c r="F88" s="33">
        <f t="shared" si="15"/>
        <v>1.004E-2</v>
      </c>
      <c r="G88" s="37">
        <f t="shared" si="13"/>
        <v>-2.6650000000000001E-7</v>
      </c>
      <c r="H88" s="37">
        <f>+SUM(G$10:$G88)</f>
        <v>-2.5358699999999995E-5</v>
      </c>
      <c r="I88" s="33">
        <f t="shared" si="11"/>
        <v>-33.165353300227991</v>
      </c>
      <c r="J88" s="33">
        <f t="shared" si="14"/>
        <v>0.34854178859763163</v>
      </c>
      <c r="K88" s="33">
        <f t="shared" si="16"/>
        <v>0.34854178859763163</v>
      </c>
      <c r="L88" s="33">
        <f t="shared" si="17"/>
        <v>0</v>
      </c>
      <c r="M88" s="1"/>
      <c r="N88" s="58"/>
      <c r="O88" s="1"/>
      <c r="P88" s="1"/>
      <c r="Q88" s="1"/>
    </row>
    <row r="89" spans="1:17" x14ac:dyDescent="0.2">
      <c r="A89" s="4">
        <v>6.0170000000000002E-5</v>
      </c>
      <c r="B89" s="4">
        <v>-1.1990000000000001E-9</v>
      </c>
      <c r="C89" s="3"/>
      <c r="D89" s="3"/>
      <c r="E89" s="36">
        <f t="shared" si="12"/>
        <v>15.799999999999976</v>
      </c>
      <c r="F89" s="33">
        <f t="shared" si="15"/>
        <v>6.0170000000000002E-5</v>
      </c>
      <c r="G89" s="37">
        <f t="shared" si="13"/>
        <v>-2.4870000000000005E-7</v>
      </c>
      <c r="H89" s="37">
        <f>+SUM(G$10:$G89)</f>
        <v>-2.5607399999999995E-5</v>
      </c>
      <c r="I89" s="33">
        <f t="shared" si="11"/>
        <v>-33.490615374615345</v>
      </c>
      <c r="J89" s="33">
        <f t="shared" si="14"/>
        <v>0.32526207438735838</v>
      </c>
      <c r="K89" s="33">
        <f t="shared" si="16"/>
        <v>0.32526207438735838</v>
      </c>
      <c r="L89" s="33">
        <f t="shared" si="17"/>
        <v>0</v>
      </c>
      <c r="M89" s="1"/>
      <c r="N89" s="58"/>
      <c r="O89" s="1"/>
      <c r="P89" s="1"/>
      <c r="Q89" s="1"/>
    </row>
    <row r="90" spans="1:17" x14ac:dyDescent="0.2">
      <c r="A90" s="4">
        <v>-9.9539999999999993E-3</v>
      </c>
      <c r="B90" s="4">
        <v>-1.128E-9</v>
      </c>
      <c r="C90" s="3"/>
      <c r="D90" s="3"/>
      <c r="E90" s="36">
        <f t="shared" si="12"/>
        <v>15.999999999999975</v>
      </c>
      <c r="F90" s="33">
        <f t="shared" si="15"/>
        <v>-9.9539999999999993E-3</v>
      </c>
      <c r="G90" s="37">
        <f t="shared" si="13"/>
        <v>-2.3270000000000001E-7</v>
      </c>
      <c r="H90" s="37">
        <f>+SUM(G$10:$G90)</f>
        <v>-2.5840099999999993E-5</v>
      </c>
      <c r="I90" s="33">
        <f t="shared" si="11"/>
        <v>-33.79495186319572</v>
      </c>
      <c r="J90" s="33">
        <f t="shared" si="14"/>
        <v>0.30433648858037105</v>
      </c>
      <c r="K90" s="33">
        <f t="shared" si="16"/>
        <v>0.30433648858037105</v>
      </c>
      <c r="L90" s="33">
        <f t="shared" si="17"/>
        <v>0</v>
      </c>
      <c r="M90" s="1"/>
      <c r="N90" s="58"/>
      <c r="O90" s="1"/>
      <c r="P90" s="1"/>
      <c r="Q90" s="1"/>
    </row>
    <row r="91" spans="1:17" x14ac:dyDescent="0.2">
      <c r="A91" s="4">
        <v>-1.9959999999999999E-2</v>
      </c>
      <c r="B91" s="4">
        <v>-1.0709999999999999E-9</v>
      </c>
      <c r="C91" s="3"/>
      <c r="D91" s="3"/>
      <c r="E91" s="36">
        <f t="shared" si="12"/>
        <v>16.199999999999974</v>
      </c>
      <c r="F91" s="33">
        <f t="shared" si="15"/>
        <v>-1.9959999999999999E-2</v>
      </c>
      <c r="G91" s="37">
        <f t="shared" si="13"/>
        <v>-2.199E-7</v>
      </c>
      <c r="H91" s="37">
        <f>+SUM(G$10:$G91)</f>
        <v>-2.6059999999999994E-5</v>
      </c>
      <c r="I91" s="33">
        <f t="shared" si="11"/>
        <v>-34.082547883130502</v>
      </c>
      <c r="J91" s="33">
        <f t="shared" si="14"/>
        <v>0.28759601993478123</v>
      </c>
      <c r="K91" s="33">
        <f t="shared" si="16"/>
        <v>0.28759601993478123</v>
      </c>
      <c r="L91" s="33">
        <f t="shared" si="17"/>
        <v>0</v>
      </c>
      <c r="M91" s="1"/>
      <c r="N91" s="58"/>
      <c r="O91" s="1"/>
      <c r="P91" s="1"/>
      <c r="Q91" s="1"/>
    </row>
    <row r="92" spans="1:17" x14ac:dyDescent="0.2">
      <c r="A92" s="4">
        <v>-2.997E-2</v>
      </c>
      <c r="B92" s="4">
        <v>-1.0149999999999999E-9</v>
      </c>
      <c r="C92" s="3"/>
      <c r="D92" s="3"/>
      <c r="E92" s="36">
        <f t="shared" si="12"/>
        <v>16.399999999999974</v>
      </c>
      <c r="F92" s="33">
        <f t="shared" si="15"/>
        <v>-2.997E-2</v>
      </c>
      <c r="G92" s="37">
        <f t="shared" si="13"/>
        <v>-2.0859999999999998E-7</v>
      </c>
      <c r="H92" s="37">
        <f>+SUM(G$10:$G92)</f>
        <v>-2.6268599999999994E-5</v>
      </c>
      <c r="I92" s="33">
        <f t="shared" si="11"/>
        <v>-34.355365208089097</v>
      </c>
      <c r="J92" s="33">
        <f t="shared" si="14"/>
        <v>0.27281732495859645</v>
      </c>
      <c r="K92" s="33">
        <f t="shared" si="16"/>
        <v>0.27281732495859645</v>
      </c>
      <c r="L92" s="33">
        <f t="shared" si="17"/>
        <v>0</v>
      </c>
      <c r="M92" s="1"/>
      <c r="N92" s="58"/>
      <c r="O92" s="1"/>
      <c r="P92" s="1"/>
      <c r="Q92" s="1"/>
    </row>
    <row r="93" spans="1:17" x14ac:dyDescent="0.2">
      <c r="A93" s="4">
        <v>-3.9969999999999999E-2</v>
      </c>
      <c r="B93" s="4">
        <v>-9.697999999999999E-10</v>
      </c>
      <c r="C93" s="3"/>
      <c r="D93" s="3"/>
      <c r="E93" s="36">
        <f t="shared" si="12"/>
        <v>16.599999999999973</v>
      </c>
      <c r="F93" s="33">
        <f t="shared" si="15"/>
        <v>-3.9969999999999999E-2</v>
      </c>
      <c r="G93" s="37">
        <f t="shared" si="13"/>
        <v>-1.9848000000000001E-7</v>
      </c>
      <c r="H93" s="37">
        <f>+SUM(G$10:$G93)</f>
        <v>-2.6467079999999995E-5</v>
      </c>
      <c r="I93" s="33">
        <f t="shared" si="11"/>
        <v>-34.614947100024771</v>
      </c>
      <c r="J93" s="33">
        <f t="shared" si="14"/>
        <v>0.25958189193567704</v>
      </c>
      <c r="K93" s="33">
        <f t="shared" si="16"/>
        <v>0.25958189193567704</v>
      </c>
      <c r="L93" s="33">
        <f t="shared" si="17"/>
        <v>0</v>
      </c>
      <c r="M93" s="1"/>
      <c r="N93" s="58"/>
      <c r="O93" s="1"/>
      <c r="P93" s="1"/>
      <c r="Q93" s="1"/>
    </row>
    <row r="94" spans="1:17" x14ac:dyDescent="0.2">
      <c r="A94" s="4">
        <v>-4.9939999999999998E-2</v>
      </c>
      <c r="B94" s="4">
        <v>-9.2340000000000004E-10</v>
      </c>
      <c r="C94" s="3"/>
      <c r="D94" s="3"/>
      <c r="E94" s="36">
        <f t="shared" si="12"/>
        <v>16.799999999999972</v>
      </c>
      <c r="F94" s="33">
        <f t="shared" si="15"/>
        <v>-4.9939999999999998E-2</v>
      </c>
      <c r="G94" s="37">
        <f t="shared" si="13"/>
        <v>-1.8932000000000003E-7</v>
      </c>
      <c r="H94" s="37">
        <f>+SUM(G$10:$G94)</f>
        <v>-2.6656399999999994E-5</v>
      </c>
      <c r="I94" s="33">
        <f t="shared" si="11"/>
        <v>-34.862549094085949</v>
      </c>
      <c r="J94" s="33">
        <f t="shared" si="14"/>
        <v>0.24760199406117686</v>
      </c>
      <c r="K94" s="33">
        <f t="shared" si="16"/>
        <v>0.24760199406117686</v>
      </c>
      <c r="L94" s="33">
        <f t="shared" si="17"/>
        <v>0</v>
      </c>
      <c r="M94" s="1"/>
      <c r="N94" s="58"/>
      <c r="O94" s="1"/>
      <c r="P94" s="1"/>
      <c r="Q94" s="1"/>
    </row>
    <row r="95" spans="1:17" x14ac:dyDescent="0.2">
      <c r="A95" s="4">
        <v>-5.9959999999999999E-2</v>
      </c>
      <c r="B95" s="4">
        <v>-8.9070000000000004E-10</v>
      </c>
      <c r="C95" s="3"/>
      <c r="D95" s="3"/>
      <c r="E95" s="36">
        <f t="shared" si="12"/>
        <v>16.999999999999972</v>
      </c>
      <c r="F95" s="33">
        <f t="shared" si="15"/>
        <v>-5.9959999999999999E-2</v>
      </c>
      <c r="G95" s="37">
        <f t="shared" si="13"/>
        <v>-1.8141000000000003E-7</v>
      </c>
      <c r="H95" s="37">
        <f>+SUM(G$10:$G95)</f>
        <v>-2.6837809999999993E-5</v>
      </c>
      <c r="I95" s="33">
        <f t="shared" si="11"/>
        <v>-35.099806001663794</v>
      </c>
      <c r="J95" s="33">
        <f t="shared" si="14"/>
        <v>0.23725690757784754</v>
      </c>
      <c r="K95" s="33">
        <f t="shared" si="16"/>
        <v>0.23725690757784754</v>
      </c>
      <c r="L95" s="33">
        <f t="shared" si="17"/>
        <v>0</v>
      </c>
      <c r="M95" s="1"/>
      <c r="N95" s="58"/>
      <c r="O95" s="1"/>
      <c r="P95" s="1"/>
      <c r="Q95" s="1"/>
    </row>
    <row r="96" spans="1:17" x14ac:dyDescent="0.2">
      <c r="A96" s="4">
        <v>-6.9940000000000002E-2</v>
      </c>
      <c r="B96" s="4">
        <v>-8.5630000000000003E-10</v>
      </c>
      <c r="C96" s="3"/>
      <c r="D96" s="3"/>
      <c r="E96" s="36">
        <f t="shared" si="12"/>
        <v>17.199999999999971</v>
      </c>
      <c r="F96" s="33">
        <f t="shared" si="15"/>
        <v>-6.9940000000000002E-2</v>
      </c>
      <c r="G96" s="37">
        <f t="shared" si="13"/>
        <v>-1.7470000000000002E-7</v>
      </c>
      <c r="H96" s="37">
        <f>+SUM(G$10:$G96)</f>
        <v>-2.7012509999999993E-5</v>
      </c>
      <c r="I96" s="33">
        <f t="shared" si="11"/>
        <v>-35.328287241693836</v>
      </c>
      <c r="J96" s="33">
        <f t="shared" si="14"/>
        <v>0.22848124003004222</v>
      </c>
      <c r="K96" s="33">
        <f t="shared" si="16"/>
        <v>0.22848124003004222</v>
      </c>
      <c r="L96" s="33">
        <f t="shared" si="17"/>
        <v>0</v>
      </c>
      <c r="M96" s="1"/>
      <c r="N96" s="58"/>
      <c r="O96" s="1"/>
      <c r="P96" s="1"/>
      <c r="Q96" s="1"/>
    </row>
    <row r="97" spans="1:17" x14ac:dyDescent="0.2">
      <c r="A97" s="4">
        <v>-7.9960000000000003E-2</v>
      </c>
      <c r="B97" s="4">
        <v>-8.3270000000000003E-10</v>
      </c>
      <c r="C97" s="3"/>
      <c r="D97" s="3"/>
      <c r="E97" s="36">
        <f t="shared" si="12"/>
        <v>17.39999999999997</v>
      </c>
      <c r="F97" s="33">
        <f t="shared" si="15"/>
        <v>-7.9960000000000003E-2</v>
      </c>
      <c r="G97" s="37">
        <f t="shared" si="13"/>
        <v>-1.6890000000000001E-7</v>
      </c>
      <c r="H97" s="37">
        <f>+SUM(G$10:$G97)</f>
        <v>-2.7181409999999994E-5</v>
      </c>
      <c r="I97" s="33">
        <f t="shared" si="11"/>
        <v>-35.549182956868847</v>
      </c>
      <c r="J97" s="33">
        <f t="shared" si="14"/>
        <v>0.22089571517500933</v>
      </c>
      <c r="K97" s="33">
        <f t="shared" si="16"/>
        <v>0.22089571517500933</v>
      </c>
      <c r="L97" s="33">
        <f t="shared" si="17"/>
        <v>0</v>
      </c>
      <c r="M97" s="1"/>
      <c r="N97" s="58"/>
      <c r="O97" s="1"/>
      <c r="P97" s="1"/>
      <c r="Q97" s="1"/>
    </row>
    <row r="98" spans="1:17" x14ac:dyDescent="0.2">
      <c r="A98" s="4">
        <v>-8.9940000000000006E-2</v>
      </c>
      <c r="B98" s="4">
        <v>-8.1559999999999995E-10</v>
      </c>
      <c r="C98" s="3"/>
      <c r="D98" s="3"/>
      <c r="E98" s="36">
        <f t="shared" si="12"/>
        <v>17.599999999999969</v>
      </c>
      <c r="F98" s="33">
        <f t="shared" si="15"/>
        <v>-8.9940000000000006E-2</v>
      </c>
      <c r="G98" s="37">
        <f t="shared" si="13"/>
        <v>-1.6483E-7</v>
      </c>
      <c r="H98" s="37">
        <f>+SUM(G$10:$G98)</f>
        <v>-2.7346239999999995E-5</v>
      </c>
      <c r="I98" s="33">
        <f t="shared" si="11"/>
        <v>-35.764755726154206</v>
      </c>
      <c r="J98" s="33">
        <f t="shared" si="14"/>
        <v>0.21557276928535693</v>
      </c>
      <c r="K98" s="33">
        <f t="shared" si="16"/>
        <v>0.21557276928535693</v>
      </c>
      <c r="L98" s="33">
        <f t="shared" si="17"/>
        <v>0</v>
      </c>
      <c r="M98" s="1"/>
      <c r="N98" s="58"/>
      <c r="O98" s="1"/>
      <c r="P98" s="1"/>
      <c r="Q98" s="1"/>
    </row>
    <row r="99" spans="1:17" x14ac:dyDescent="0.2">
      <c r="A99" s="4">
        <v>-9.9940000000000001E-2</v>
      </c>
      <c r="B99" s="4">
        <v>-7.9839999999999995E-10</v>
      </c>
      <c r="C99" s="3"/>
      <c r="D99" s="3"/>
      <c r="E99" s="36">
        <f t="shared" si="12"/>
        <v>17.799999999999969</v>
      </c>
      <c r="F99" s="33">
        <f t="shared" si="15"/>
        <v>-9.9940000000000001E-2</v>
      </c>
      <c r="G99" s="37">
        <f t="shared" si="13"/>
        <v>-1.614E-7</v>
      </c>
      <c r="H99" s="37">
        <f>+SUM(G$10:$G99)</f>
        <v>-2.7507639999999997E-5</v>
      </c>
      <c r="I99" s="33">
        <f t="shared" si="11"/>
        <v>-35.975842572982195</v>
      </c>
      <c r="J99" s="33">
        <f t="shared" si="14"/>
        <v>0.21108684682798404</v>
      </c>
      <c r="K99" s="33">
        <f t="shared" si="16"/>
        <v>0.21108684682798404</v>
      </c>
      <c r="L99" s="33">
        <f t="shared" si="17"/>
        <v>0</v>
      </c>
      <c r="M99" s="1"/>
      <c r="N99" s="58"/>
      <c r="O99" s="1"/>
      <c r="P99" s="1"/>
      <c r="Q99" s="1"/>
    </row>
    <row r="100" spans="1:17" x14ac:dyDescent="0.2">
      <c r="A100" s="4">
        <v>-0.11</v>
      </c>
      <c r="B100" s="4">
        <v>-7.8080000000000003E-10</v>
      </c>
      <c r="C100" s="3"/>
      <c r="D100" s="3"/>
      <c r="E100" s="36">
        <f t="shared" si="12"/>
        <v>17.999999999999968</v>
      </c>
      <c r="F100" s="33">
        <f t="shared" si="15"/>
        <v>-0.11</v>
      </c>
      <c r="G100" s="37">
        <f t="shared" si="13"/>
        <v>-1.5792E-7</v>
      </c>
      <c r="H100" s="37">
        <f>+SUM(G$10:$G100)</f>
        <v>-2.7665559999999995E-5</v>
      </c>
      <c r="I100" s="33">
        <f t="shared" si="11"/>
        <v>-36.182378104897154</v>
      </c>
      <c r="J100" s="33">
        <f t="shared" si="14"/>
        <v>0.20653553191496429</v>
      </c>
      <c r="K100" s="33">
        <f t="shared" si="16"/>
        <v>0.20653553191496429</v>
      </c>
      <c r="L100" s="33">
        <f t="shared" si="17"/>
        <v>0</v>
      </c>
      <c r="M100" s="1"/>
      <c r="N100" s="58"/>
      <c r="O100" s="1"/>
      <c r="P100" s="1"/>
      <c r="Q100" s="1"/>
    </row>
    <row r="101" spans="1:17" x14ac:dyDescent="0.2">
      <c r="A101" s="4">
        <v>-0.12</v>
      </c>
      <c r="B101" s="4">
        <v>-7.7200000000000002E-10</v>
      </c>
      <c r="C101" s="3"/>
      <c r="D101" s="3"/>
      <c r="E101" s="36">
        <f t="shared" si="12"/>
        <v>18.199999999999967</v>
      </c>
      <c r="F101" s="33">
        <f t="shared" si="15"/>
        <v>-0.12</v>
      </c>
      <c r="G101" s="37">
        <f t="shared" si="13"/>
        <v>-1.5528E-7</v>
      </c>
      <c r="H101" s="37">
        <f>+SUM(G$10:$G101)</f>
        <v>-2.7820839999999996E-5</v>
      </c>
      <c r="I101" s="33">
        <f t="shared" si="11"/>
        <v>-36.385460915153971</v>
      </c>
      <c r="J101" s="33">
        <f t="shared" si="14"/>
        <v>0.20308281025681141</v>
      </c>
      <c r="K101" s="33">
        <f t="shared" si="16"/>
        <v>0.20308281025681141</v>
      </c>
      <c r="L101" s="33">
        <f t="shared" si="17"/>
        <v>0</v>
      </c>
      <c r="M101" s="1"/>
      <c r="N101" s="58"/>
      <c r="O101" s="1"/>
      <c r="P101" s="1"/>
      <c r="Q101" s="1"/>
    </row>
    <row r="102" spans="1:17" x14ac:dyDescent="0.2">
      <c r="A102" s="4">
        <v>-0.13</v>
      </c>
      <c r="B102" s="4">
        <v>-7.6309999999999998E-10</v>
      </c>
      <c r="C102" s="3"/>
      <c r="D102" s="3"/>
      <c r="E102" s="36">
        <f t="shared" si="12"/>
        <v>18.399999999999967</v>
      </c>
      <c r="F102" s="33">
        <f t="shared" si="15"/>
        <v>-0.13</v>
      </c>
      <c r="G102" s="37">
        <f t="shared" si="13"/>
        <v>-1.5351000000000003E-7</v>
      </c>
      <c r="H102" s="37">
        <f>+SUM(G$10:$G102)</f>
        <v>-2.7974349999999994E-5</v>
      </c>
      <c r="I102" s="33">
        <f t="shared" si="11"/>
        <v>-36.586228832480877</v>
      </c>
      <c r="J102" s="33">
        <f t="shared" si="14"/>
        <v>0.20076791732691349</v>
      </c>
      <c r="K102" s="33">
        <f t="shared" si="16"/>
        <v>0.20076791732691349</v>
      </c>
      <c r="L102" s="33">
        <f t="shared" si="17"/>
        <v>0</v>
      </c>
      <c r="M102" s="1"/>
      <c r="N102" s="58"/>
      <c r="O102" s="1"/>
      <c r="P102" s="1"/>
      <c r="Q102" s="1"/>
    </row>
    <row r="103" spans="1:17" x14ac:dyDescent="0.2">
      <c r="A103" s="4">
        <v>-0.14000000000000001</v>
      </c>
      <c r="B103" s="4">
        <v>-7.5829999999999996E-10</v>
      </c>
      <c r="C103" s="3"/>
      <c r="D103" s="3"/>
      <c r="E103" s="36">
        <f t="shared" si="12"/>
        <v>18.599999999999966</v>
      </c>
      <c r="F103" s="33">
        <f t="shared" si="15"/>
        <v>-0.14000000000000001</v>
      </c>
      <c r="G103" s="37">
        <f t="shared" si="13"/>
        <v>-1.5214000000000001E-7</v>
      </c>
      <c r="H103" s="37">
        <f>+SUM(G$10:$G103)</f>
        <v>-2.8126489999999995E-5</v>
      </c>
      <c r="I103" s="33">
        <f t="shared" si="11"/>
        <v>-36.785204996523071</v>
      </c>
      <c r="J103" s="33">
        <f t="shared" si="14"/>
        <v>0.19897616404219018</v>
      </c>
      <c r="K103" s="33">
        <f t="shared" si="16"/>
        <v>0.19897616404219018</v>
      </c>
      <c r="L103" s="33">
        <f t="shared" si="17"/>
        <v>0</v>
      </c>
      <c r="M103" s="1"/>
      <c r="N103" s="58"/>
      <c r="O103" s="1"/>
      <c r="P103" s="1"/>
      <c r="Q103" s="1"/>
    </row>
    <row r="104" spans="1:17" x14ac:dyDescent="0.2">
      <c r="A104" s="4">
        <v>-0.15</v>
      </c>
      <c r="B104" s="4">
        <v>-7.5119999999999995E-10</v>
      </c>
      <c r="C104" s="3"/>
      <c r="D104" s="3"/>
      <c r="E104" s="36">
        <f t="shared" si="12"/>
        <v>18.799999999999965</v>
      </c>
      <c r="F104" s="33">
        <f t="shared" si="15"/>
        <v>-0.15</v>
      </c>
      <c r="G104" s="37">
        <f t="shared" si="13"/>
        <v>-1.5094999999999999E-7</v>
      </c>
      <c r="H104" s="37">
        <f>+SUM(G$10:$G104)</f>
        <v>-2.8277439999999994E-5</v>
      </c>
      <c r="I104" s="33">
        <f t="shared" si="11"/>
        <v>-36.982624820120861</v>
      </c>
      <c r="J104" s="33">
        <f t="shared" si="14"/>
        <v>0.19741982359779545</v>
      </c>
      <c r="K104" s="33">
        <f t="shared" si="16"/>
        <v>0.19741982359779545</v>
      </c>
      <c r="L104" s="33">
        <f t="shared" si="17"/>
        <v>0</v>
      </c>
      <c r="M104" s="1"/>
      <c r="N104" s="58"/>
      <c r="O104" s="1"/>
      <c r="P104" s="1"/>
      <c r="Q104" s="1"/>
    </row>
    <row r="105" spans="1:17" x14ac:dyDescent="0.2">
      <c r="A105" s="4">
        <v>-0.16</v>
      </c>
      <c r="B105" s="4">
        <v>-7.4889999999999997E-10</v>
      </c>
      <c r="C105" s="3"/>
      <c r="D105" s="3"/>
      <c r="E105" s="36">
        <f t="shared" si="12"/>
        <v>18.999999999999964</v>
      </c>
      <c r="F105" s="33">
        <f t="shared" si="15"/>
        <v>-0.16</v>
      </c>
      <c r="G105" s="37">
        <f t="shared" si="13"/>
        <v>-1.5000999999999998E-7</v>
      </c>
      <c r="H105" s="37">
        <f>+SUM(G$10:$G105)</f>
        <v>-2.8427449999999995E-5</v>
      </c>
      <c r="I105" s="33">
        <f t="shared" si="11"/>
        <v>-37.178815265552501</v>
      </c>
      <c r="J105" s="33">
        <f t="shared" si="14"/>
        <v>0.19619044543163494</v>
      </c>
      <c r="K105" s="33">
        <f t="shared" si="16"/>
        <v>0.19619044543163494</v>
      </c>
      <c r="L105" s="33">
        <f t="shared" si="17"/>
        <v>0</v>
      </c>
      <c r="M105" s="1"/>
      <c r="N105" s="58"/>
      <c r="O105" s="1"/>
      <c r="P105" s="1"/>
      <c r="Q105" s="1"/>
    </row>
    <row r="106" spans="1:17" x14ac:dyDescent="0.2">
      <c r="A106" s="4">
        <v>-0.17</v>
      </c>
      <c r="B106" s="4">
        <v>-7.4580000000000005E-10</v>
      </c>
      <c r="C106" s="3"/>
      <c r="D106" s="3"/>
      <c r="E106" s="36">
        <f t="shared" si="12"/>
        <v>19.199999999999964</v>
      </c>
      <c r="F106" s="33">
        <f t="shared" si="15"/>
        <v>-0.17</v>
      </c>
      <c r="G106" s="37">
        <f t="shared" si="13"/>
        <v>-1.4947E-7</v>
      </c>
      <c r="H106" s="37">
        <f>+SUM(G$10:$G106)</f>
        <v>-2.8576919999999995E-5</v>
      </c>
      <c r="I106" s="33">
        <f t="shared" si="11"/>
        <v>-37.37429947246315</v>
      </c>
      <c r="J106" s="33">
        <f t="shared" si="14"/>
        <v>0.19548420691064916</v>
      </c>
      <c r="K106" s="33">
        <f t="shared" si="16"/>
        <v>0.19548420691064916</v>
      </c>
      <c r="L106" s="33">
        <f t="shared" si="17"/>
        <v>0</v>
      </c>
      <c r="M106" s="1"/>
      <c r="N106" s="58"/>
      <c r="O106" s="1"/>
      <c r="P106" s="1"/>
      <c r="Q106" s="1"/>
    </row>
    <row r="107" spans="1:17" x14ac:dyDescent="0.2">
      <c r="A107" s="4">
        <v>-0.18</v>
      </c>
      <c r="B107" s="4">
        <v>-7.4189999999999999E-10</v>
      </c>
      <c r="C107" s="3"/>
      <c r="D107" s="3"/>
      <c r="E107" s="36">
        <f t="shared" si="12"/>
        <v>19.399999999999963</v>
      </c>
      <c r="F107" s="33">
        <f t="shared" si="15"/>
        <v>-0.18</v>
      </c>
      <c r="G107" s="37">
        <f t="shared" si="13"/>
        <v>-1.4877000000000003E-7</v>
      </c>
      <c r="H107" s="37">
        <f>+SUM(G$10:$G107)</f>
        <v>-2.8725689999999994E-5</v>
      </c>
      <c r="I107" s="33">
        <f t="shared" si="11"/>
        <v>-37.568868184994741</v>
      </c>
      <c r="J107" s="33">
        <f t="shared" si="14"/>
        <v>0.1945687125315935</v>
      </c>
      <c r="K107" s="33">
        <f t="shared" si="16"/>
        <v>0.1945687125315935</v>
      </c>
      <c r="L107" s="33">
        <f t="shared" si="17"/>
        <v>0</v>
      </c>
      <c r="M107" s="1"/>
      <c r="N107" s="58"/>
      <c r="O107" s="1"/>
      <c r="P107" s="1"/>
      <c r="Q107" s="1"/>
    </row>
    <row r="108" spans="1:17" x14ac:dyDescent="0.2">
      <c r="A108" s="4">
        <v>-0.19</v>
      </c>
      <c r="B108" s="4">
        <v>-7.4500000000000001E-10</v>
      </c>
      <c r="C108" s="3"/>
      <c r="D108" s="3"/>
      <c r="E108" s="36">
        <f t="shared" si="12"/>
        <v>19.599999999999962</v>
      </c>
      <c r="F108" s="33">
        <f t="shared" si="15"/>
        <v>-0.19</v>
      </c>
      <c r="G108" s="37">
        <f t="shared" si="13"/>
        <v>-1.4869000000000002E-7</v>
      </c>
      <c r="H108" s="37">
        <f>+SUM(G$10:$G108)</f>
        <v>-2.8874379999999994E-5</v>
      </c>
      <c r="I108" s="33">
        <f t="shared" si="11"/>
        <v>-37.763332269597299</v>
      </c>
      <c r="J108" s="33">
        <f t="shared" si="14"/>
        <v>0.19446408460255854</v>
      </c>
      <c r="K108" s="33">
        <f t="shared" si="16"/>
        <v>0.19446408460255854</v>
      </c>
      <c r="L108" s="33">
        <f t="shared" si="17"/>
        <v>0</v>
      </c>
      <c r="M108" s="1"/>
      <c r="N108" s="58"/>
      <c r="O108" s="1"/>
      <c r="P108" s="1"/>
      <c r="Q108" s="1"/>
    </row>
    <row r="109" spans="1:17" x14ac:dyDescent="0.2">
      <c r="A109" s="4">
        <v>-0.2</v>
      </c>
      <c r="B109" s="4">
        <v>-7.4810000000000003E-10</v>
      </c>
      <c r="C109" s="3"/>
      <c r="D109" s="3"/>
      <c r="E109" s="36">
        <f t="shared" si="12"/>
        <v>19.799999999999962</v>
      </c>
      <c r="F109" s="33">
        <f t="shared" si="15"/>
        <v>-0.2</v>
      </c>
      <c r="G109" s="37">
        <f t="shared" si="13"/>
        <v>-1.4931000000000003E-7</v>
      </c>
      <c r="H109" s="37">
        <f>+SUM(G$10:$G109)</f>
        <v>-2.9023689999999994E-5</v>
      </c>
      <c r="I109" s="33">
        <f t="shared" si="11"/>
        <v>-37.958607220649881</v>
      </c>
      <c r="J109" s="33">
        <f t="shared" si="14"/>
        <v>0.19527495105257933</v>
      </c>
      <c r="K109" s="33">
        <f t="shared" si="16"/>
        <v>0.19527495105257933</v>
      </c>
      <c r="L109" s="33">
        <f t="shared" si="17"/>
        <v>0</v>
      </c>
      <c r="M109" s="1"/>
      <c r="N109" s="58"/>
      <c r="O109" s="1"/>
      <c r="P109" s="1"/>
      <c r="Q109" s="1"/>
    </row>
    <row r="110" spans="1:17" x14ac:dyDescent="0.2">
      <c r="A110" s="4">
        <v>-0.21</v>
      </c>
      <c r="B110" s="4">
        <v>-7.527E-10</v>
      </c>
      <c r="C110" s="3"/>
      <c r="D110" s="3"/>
      <c r="E110" s="36">
        <f t="shared" si="12"/>
        <v>19.999999999999961</v>
      </c>
      <c r="F110" s="33">
        <f t="shared" si="15"/>
        <v>-0.21</v>
      </c>
      <c r="G110" s="37">
        <f t="shared" si="13"/>
        <v>-1.5008E-7</v>
      </c>
      <c r="H110" s="37">
        <f>+SUM(G$10:$G110)</f>
        <v>-2.9173769999999993E-5</v>
      </c>
      <c r="I110" s="33">
        <f t="shared" si="11"/>
        <v>-38.154889215519418</v>
      </c>
      <c r="J110" s="33">
        <f t="shared" si="14"/>
        <v>0.19628199486954054</v>
      </c>
      <c r="K110" s="33">
        <f t="shared" si="16"/>
        <v>0.19628199486954054</v>
      </c>
      <c r="L110" s="33">
        <f t="shared" si="17"/>
        <v>0</v>
      </c>
      <c r="M110" s="1"/>
      <c r="N110" s="58"/>
      <c r="O110" s="1"/>
      <c r="P110" s="1"/>
      <c r="Q110" s="1"/>
    </row>
    <row r="111" spans="1:17" x14ac:dyDescent="0.2">
      <c r="A111" s="4">
        <v>-0.22</v>
      </c>
      <c r="B111" s="4">
        <v>-7.5480000000000002E-10</v>
      </c>
      <c r="C111" s="3"/>
      <c r="D111" s="3"/>
      <c r="E111" s="36">
        <f t="shared" si="12"/>
        <v>20.19999999999996</v>
      </c>
      <c r="F111" s="33">
        <f t="shared" si="15"/>
        <v>-0.22</v>
      </c>
      <c r="G111" s="37">
        <f t="shared" si="13"/>
        <v>-1.5075000000000002E-7</v>
      </c>
      <c r="H111" s="37">
        <f>+SUM(G$10:$G111)</f>
        <v>-2.9324519999999991E-5</v>
      </c>
      <c r="I111" s="33">
        <f t="shared" si="11"/>
        <v>-38.352047469294625</v>
      </c>
      <c r="J111" s="33">
        <f t="shared" si="14"/>
        <v>0.19715825377520815</v>
      </c>
      <c r="K111" s="33">
        <f t="shared" si="16"/>
        <v>0.19715825377520815</v>
      </c>
      <c r="L111" s="33">
        <f t="shared" si="17"/>
        <v>0</v>
      </c>
      <c r="M111" s="1"/>
      <c r="N111" s="58"/>
      <c r="O111" s="1"/>
      <c r="P111" s="1"/>
      <c r="Q111" s="1"/>
    </row>
    <row r="112" spans="1:17" x14ac:dyDescent="0.2">
      <c r="A112" s="4">
        <v>-0.22989999999999999</v>
      </c>
      <c r="B112" s="4">
        <v>-7.608E-10</v>
      </c>
      <c r="C112" s="3"/>
      <c r="D112" s="3"/>
      <c r="E112" s="36">
        <f t="shared" si="12"/>
        <v>20.399999999999959</v>
      </c>
      <c r="F112" s="33">
        <f t="shared" si="15"/>
        <v>-0.22989999999999999</v>
      </c>
      <c r="G112" s="37">
        <f t="shared" si="13"/>
        <v>-1.5156000000000002E-7</v>
      </c>
      <c r="H112" s="37">
        <f>+SUM(G$10:$G112)</f>
        <v>-2.9476079999999992E-5</v>
      </c>
      <c r="I112" s="33">
        <f t="shared" si="11"/>
        <v>-38.550265080851311</v>
      </c>
      <c r="J112" s="33">
        <f t="shared" si="14"/>
        <v>0.19821761155668688</v>
      </c>
      <c r="K112" s="33">
        <f t="shared" si="16"/>
        <v>0.19821761155668688</v>
      </c>
      <c r="L112" s="33">
        <f t="shared" si="17"/>
        <v>0</v>
      </c>
      <c r="M112" s="1"/>
      <c r="N112" s="58"/>
      <c r="O112" s="1"/>
      <c r="P112" s="1"/>
      <c r="Q112" s="1"/>
    </row>
    <row r="113" spans="1:17" x14ac:dyDescent="0.2">
      <c r="A113" s="4">
        <v>-0.24</v>
      </c>
      <c r="B113" s="4">
        <v>-7.7370000000000003E-10</v>
      </c>
      <c r="C113" s="3"/>
      <c r="D113" s="3"/>
      <c r="E113" s="36">
        <f t="shared" si="12"/>
        <v>20.599999999999959</v>
      </c>
      <c r="F113" s="33">
        <f t="shared" si="15"/>
        <v>-0.24</v>
      </c>
      <c r="G113" s="37">
        <f t="shared" si="13"/>
        <v>-1.5345000000000001E-7</v>
      </c>
      <c r="H113" s="37">
        <f>+SUM(G$10:$G113)</f>
        <v>-2.9629529999999993E-5</v>
      </c>
      <c r="I113" s="33">
        <f t="shared" si="11"/>
        <v>-38.75095452723145</v>
      </c>
      <c r="J113" s="33">
        <f t="shared" si="14"/>
        <v>0.20068944638013725</v>
      </c>
      <c r="K113" s="33">
        <f t="shared" si="16"/>
        <v>0.20068944638013725</v>
      </c>
      <c r="L113" s="33">
        <f t="shared" si="17"/>
        <v>0</v>
      </c>
      <c r="M113" s="1"/>
      <c r="N113" s="58"/>
      <c r="O113" s="1"/>
      <c r="P113" s="1"/>
      <c r="Q113" s="1"/>
    </row>
    <row r="114" spans="1:17" x14ac:dyDescent="0.2">
      <c r="A114" s="4">
        <v>-0.25</v>
      </c>
      <c r="B114" s="4">
        <v>-7.7999999999999999E-10</v>
      </c>
      <c r="C114" s="3"/>
      <c r="D114" s="3"/>
      <c r="E114" s="36">
        <f t="shared" si="12"/>
        <v>20.799999999999958</v>
      </c>
      <c r="F114" s="33">
        <f t="shared" si="15"/>
        <v>-0.25</v>
      </c>
      <c r="G114" s="37">
        <f t="shared" si="13"/>
        <v>-1.5537000000000002E-7</v>
      </c>
      <c r="H114" s="37">
        <f>+SUM(G$10:$G114)</f>
        <v>-2.9784899999999993E-5</v>
      </c>
      <c r="I114" s="33">
        <f t="shared" si="11"/>
        <v>-38.954155043908429</v>
      </c>
      <c r="J114" s="33">
        <f t="shared" si="14"/>
        <v>0.20320051667697572</v>
      </c>
      <c r="K114" s="33">
        <f t="shared" si="16"/>
        <v>0.20320051667697572</v>
      </c>
      <c r="L114" s="33">
        <f t="shared" si="17"/>
        <v>0</v>
      </c>
      <c r="M114" s="1"/>
      <c r="N114" s="58"/>
      <c r="O114" s="1"/>
      <c r="P114" s="1"/>
      <c r="Q114" s="1"/>
    </row>
    <row r="115" spans="1:17" x14ac:dyDescent="0.2">
      <c r="A115" s="4">
        <v>-0.26</v>
      </c>
      <c r="B115" s="4">
        <v>-7.8639999999999999E-10</v>
      </c>
      <c r="C115" s="3"/>
      <c r="D115" s="3"/>
      <c r="E115" s="36">
        <f t="shared" si="12"/>
        <v>20.999999999999957</v>
      </c>
      <c r="F115" s="33">
        <f t="shared" si="15"/>
        <v>-0.26</v>
      </c>
      <c r="G115" s="37">
        <f t="shared" si="13"/>
        <v>-1.5663999999999998E-7</v>
      </c>
      <c r="H115" s="37">
        <f>+SUM(G$10:$G115)</f>
        <v>-2.9941539999999994E-5</v>
      </c>
      <c r="I115" s="33">
        <f t="shared" si="11"/>
        <v>-39.15901652895883</v>
      </c>
      <c r="J115" s="33">
        <f t="shared" si="14"/>
        <v>0.2048614850504053</v>
      </c>
      <c r="K115" s="33">
        <f t="shared" si="16"/>
        <v>0.2048614850504053</v>
      </c>
      <c r="L115" s="33">
        <f t="shared" si="17"/>
        <v>0</v>
      </c>
      <c r="M115" s="1"/>
      <c r="N115" s="58"/>
      <c r="O115" s="1"/>
      <c r="P115" s="1"/>
      <c r="Q115" s="1"/>
    </row>
    <row r="116" spans="1:17" x14ac:dyDescent="0.2">
      <c r="A116" s="4">
        <v>-0.27</v>
      </c>
      <c r="B116" s="4">
        <v>-7.972E-10</v>
      </c>
      <c r="C116" s="3"/>
      <c r="D116" s="3"/>
      <c r="E116" s="36">
        <f t="shared" si="12"/>
        <v>21.199999999999957</v>
      </c>
      <c r="F116" s="33">
        <f t="shared" si="15"/>
        <v>-0.27</v>
      </c>
      <c r="G116" s="37">
        <f t="shared" si="13"/>
        <v>-1.5836E-7</v>
      </c>
      <c r="H116" s="37">
        <f>+SUM(G$10:$G116)</f>
        <v>-3.0099899999999993E-5</v>
      </c>
      <c r="I116" s="33">
        <f t="shared" si="11"/>
        <v>-39.366127514483487</v>
      </c>
      <c r="J116" s="33">
        <f t="shared" si="14"/>
        <v>0.20711098552465645</v>
      </c>
      <c r="K116" s="33">
        <f t="shared" si="16"/>
        <v>0.20711098552465645</v>
      </c>
      <c r="L116" s="33">
        <f t="shared" si="17"/>
        <v>0</v>
      </c>
      <c r="M116" s="1"/>
      <c r="N116" s="58"/>
      <c r="O116" s="1"/>
      <c r="P116" s="1"/>
      <c r="Q116" s="1"/>
    </row>
    <row r="117" spans="1:17" x14ac:dyDescent="0.2">
      <c r="A117" s="4">
        <v>-0.27989999999999998</v>
      </c>
      <c r="B117" s="4">
        <v>-8.1480000000000002E-10</v>
      </c>
      <c r="C117" s="3"/>
      <c r="D117" s="3"/>
      <c r="E117" s="36">
        <f t="shared" si="12"/>
        <v>21.399999999999956</v>
      </c>
      <c r="F117" s="33">
        <f t="shared" si="15"/>
        <v>-0.27989999999999998</v>
      </c>
      <c r="G117" s="37">
        <f t="shared" si="13"/>
        <v>-1.6120000000000001E-7</v>
      </c>
      <c r="H117" s="37">
        <f>+SUM(G$10:$G117)</f>
        <v>-3.0261099999999994E-5</v>
      </c>
      <c r="I117" s="33">
        <f t="shared" si="11"/>
        <v>-39.576952791488885</v>
      </c>
      <c r="J117" s="33">
        <f t="shared" si="14"/>
        <v>0.21082527700539672</v>
      </c>
      <c r="K117" s="33">
        <f t="shared" si="16"/>
        <v>0.21082527700539672</v>
      </c>
      <c r="L117" s="33">
        <f t="shared" si="17"/>
        <v>0</v>
      </c>
      <c r="M117" s="1"/>
      <c r="N117" s="58"/>
      <c r="O117" s="1"/>
      <c r="P117" s="1"/>
      <c r="Q117" s="1"/>
    </row>
    <row r="118" spans="1:17" x14ac:dyDescent="0.2">
      <c r="A118" s="4">
        <v>-0.28989999999999999</v>
      </c>
      <c r="B118" s="4">
        <v>-8.343E-10</v>
      </c>
      <c r="C118" s="3"/>
      <c r="D118" s="3"/>
      <c r="E118" s="36">
        <f t="shared" si="12"/>
        <v>21.599999999999955</v>
      </c>
      <c r="F118" s="33">
        <f t="shared" si="15"/>
        <v>-0.28989999999999999</v>
      </c>
      <c r="G118" s="37">
        <f t="shared" si="13"/>
        <v>-1.6491000000000001E-7</v>
      </c>
      <c r="H118" s="37">
        <f>+SUM(G$10:$G118)</f>
        <v>-3.0426009999999994E-5</v>
      </c>
      <c r="I118" s="33">
        <f t="shared" si="11"/>
        <v>-39.792630188703278</v>
      </c>
      <c r="J118" s="33">
        <f t="shared" si="14"/>
        <v>0.21567739721439189</v>
      </c>
      <c r="K118" s="33">
        <f t="shared" si="16"/>
        <v>0.21567739721439189</v>
      </c>
      <c r="L118" s="33">
        <f t="shared" si="17"/>
        <v>0</v>
      </c>
      <c r="M118" s="1"/>
      <c r="N118" s="58"/>
      <c r="O118" s="1"/>
      <c r="P118" s="1"/>
      <c r="Q118" s="1"/>
    </row>
    <row r="119" spans="1:17" x14ac:dyDescent="0.2">
      <c r="A119" s="4">
        <v>-0.3</v>
      </c>
      <c r="B119" s="4">
        <v>-8.5530000000000003E-10</v>
      </c>
      <c r="C119" s="3"/>
      <c r="D119" s="3"/>
      <c r="E119" s="36">
        <f t="shared" si="12"/>
        <v>21.799999999999955</v>
      </c>
      <c r="F119" s="33">
        <f t="shared" si="15"/>
        <v>-0.3</v>
      </c>
      <c r="G119" s="37">
        <f t="shared" si="13"/>
        <v>-1.6896E-7</v>
      </c>
      <c r="H119" s="37">
        <f>+SUM(G$10:$G119)</f>
        <v>-3.0594969999999992E-5</v>
      </c>
      <c r="I119" s="33">
        <f t="shared" si="11"/>
        <v>-40.013604374825064</v>
      </c>
      <c r="J119" s="33">
        <f t="shared" si="14"/>
        <v>0.22097418612178552</v>
      </c>
      <c r="K119" s="33">
        <f t="shared" si="16"/>
        <v>0.22097418612178552</v>
      </c>
      <c r="L119" s="33">
        <f t="shared" si="17"/>
        <v>0</v>
      </c>
      <c r="M119" s="1"/>
      <c r="N119" s="58"/>
      <c r="O119" s="1"/>
      <c r="P119" s="1"/>
      <c r="Q119" s="1"/>
    </row>
    <row r="120" spans="1:17" x14ac:dyDescent="0.2">
      <c r="A120" s="4">
        <v>-0.31</v>
      </c>
      <c r="B120" s="4">
        <v>-8.707E-10</v>
      </c>
      <c r="C120" s="3"/>
      <c r="D120" s="3"/>
      <c r="E120" s="36">
        <f t="shared" si="12"/>
        <v>21.999999999999954</v>
      </c>
      <c r="F120" s="33">
        <f t="shared" si="15"/>
        <v>-0.31</v>
      </c>
      <c r="G120" s="37">
        <f t="shared" si="13"/>
        <v>-1.726E-7</v>
      </c>
      <c r="H120" s="37">
        <f>+SUM(G$10:$G120)</f>
        <v>-3.0767569999999991E-5</v>
      </c>
      <c r="I120" s="33">
        <f t="shared" si="11"/>
        <v>-40.239339131717934</v>
      </c>
      <c r="J120" s="33">
        <f t="shared" si="14"/>
        <v>0.22573475689287512</v>
      </c>
      <c r="K120" s="33">
        <f t="shared" si="16"/>
        <v>0.22573475689287512</v>
      </c>
      <c r="L120" s="33">
        <f t="shared" si="17"/>
        <v>0</v>
      </c>
      <c r="M120" s="1"/>
      <c r="N120" s="58"/>
      <c r="O120" s="1"/>
      <c r="P120" s="1"/>
      <c r="Q120" s="1"/>
    </row>
    <row r="121" spans="1:17" x14ac:dyDescent="0.2">
      <c r="A121" s="4">
        <v>-0.32</v>
      </c>
      <c r="B121" s="4">
        <v>-8.9100000000000003E-10</v>
      </c>
      <c r="C121" s="3"/>
      <c r="D121" s="3"/>
      <c r="E121" s="36">
        <f t="shared" si="12"/>
        <v>22.199999999999953</v>
      </c>
      <c r="F121" s="33">
        <f t="shared" si="15"/>
        <v>-0.32</v>
      </c>
      <c r="G121" s="37">
        <f t="shared" si="13"/>
        <v>-1.7617000000000002E-7</v>
      </c>
      <c r="H121" s="37">
        <f>+SUM(G$10:$G121)</f>
        <v>-3.0943739999999989E-5</v>
      </c>
      <c r="I121" s="33">
        <f t="shared" si="11"/>
        <v>-40.469742909943989</v>
      </c>
      <c r="J121" s="33">
        <f t="shared" si="14"/>
        <v>0.23040377822605917</v>
      </c>
      <c r="K121" s="33">
        <f t="shared" si="16"/>
        <v>0.23040377822605917</v>
      </c>
      <c r="L121" s="33">
        <f t="shared" si="17"/>
        <v>0</v>
      </c>
      <c r="M121" s="1"/>
      <c r="N121" s="58"/>
      <c r="O121" s="1"/>
      <c r="P121" s="1"/>
      <c r="Q121" s="1"/>
    </row>
    <row r="122" spans="1:17" x14ac:dyDescent="0.2">
      <c r="A122" s="4">
        <v>-0.33</v>
      </c>
      <c r="B122" s="4">
        <v>-9.1139999999999998E-10</v>
      </c>
      <c r="C122" s="3"/>
      <c r="D122" s="3"/>
      <c r="E122" s="36">
        <f t="shared" si="12"/>
        <v>22.399999999999952</v>
      </c>
      <c r="F122" s="33">
        <f t="shared" si="15"/>
        <v>-0.33</v>
      </c>
      <c r="G122" s="37">
        <f t="shared" si="13"/>
        <v>-1.8023999999999998E-7</v>
      </c>
      <c r="H122" s="37">
        <f>+SUM(G$10:$G122)</f>
        <v>-3.1123979999999987E-5</v>
      </c>
      <c r="I122" s="33">
        <f t="shared" si="11"/>
        <v>-40.705469634059703</v>
      </c>
      <c r="J122" s="33">
        <f t="shared" si="14"/>
        <v>0.23572672411571149</v>
      </c>
      <c r="K122" s="33">
        <f t="shared" si="16"/>
        <v>0.23572672411571149</v>
      </c>
      <c r="L122" s="33">
        <f t="shared" si="17"/>
        <v>0</v>
      </c>
      <c r="M122" s="1"/>
      <c r="N122" s="58"/>
      <c r="O122" s="1"/>
      <c r="P122" s="1"/>
      <c r="Q122" s="1"/>
    </row>
    <row r="123" spans="1:17" x14ac:dyDescent="0.2">
      <c r="A123" s="4">
        <v>-0.34</v>
      </c>
      <c r="B123" s="4">
        <v>-9.3549999999999992E-10</v>
      </c>
      <c r="C123" s="3"/>
      <c r="D123" s="3"/>
      <c r="E123" s="36">
        <f t="shared" si="12"/>
        <v>22.599999999999952</v>
      </c>
      <c r="F123" s="33">
        <f t="shared" si="15"/>
        <v>-0.34</v>
      </c>
      <c r="G123" s="37">
        <f t="shared" si="13"/>
        <v>-1.8469000000000002E-7</v>
      </c>
      <c r="H123" s="37">
        <f>+SUM(G$10:$G123)</f>
        <v>-3.1308669999999985E-5</v>
      </c>
      <c r="I123" s="33">
        <f t="shared" si="11"/>
        <v>-40.94701628672798</v>
      </c>
      <c r="J123" s="33">
        <f t="shared" si="14"/>
        <v>0.2415466526682799</v>
      </c>
      <c r="K123" s="33">
        <f t="shared" si="16"/>
        <v>0.2415466526682799</v>
      </c>
      <c r="L123" s="33">
        <f t="shared" si="17"/>
        <v>0</v>
      </c>
      <c r="M123" s="1"/>
      <c r="N123" s="58"/>
      <c r="O123" s="1"/>
      <c r="P123" s="1"/>
      <c r="Q123" s="1"/>
    </row>
    <row r="124" spans="1:17" x14ac:dyDescent="0.2">
      <c r="A124" s="4">
        <v>-0.35</v>
      </c>
      <c r="B124" s="4">
        <v>-9.553E-10</v>
      </c>
      <c r="C124" s="3"/>
      <c r="D124" s="3"/>
      <c r="E124" s="36">
        <f t="shared" si="12"/>
        <v>22.799999999999951</v>
      </c>
      <c r="F124" s="33">
        <f t="shared" si="15"/>
        <v>-0.35</v>
      </c>
      <c r="G124" s="37">
        <f t="shared" si="13"/>
        <v>-1.8908000000000002E-7</v>
      </c>
      <c r="H124" s="37">
        <f>+SUM(G$10:$G124)</f>
        <v>-3.1497749999999985E-5</v>
      </c>
      <c r="I124" s="33">
        <f t="shared" si="11"/>
        <v>-41.19430439700205</v>
      </c>
      <c r="J124" s="33">
        <f t="shared" si="14"/>
        <v>0.24728811027407202</v>
      </c>
      <c r="K124" s="33">
        <f t="shared" si="16"/>
        <v>0.24728811027407202</v>
      </c>
      <c r="L124" s="33">
        <f t="shared" si="17"/>
        <v>0</v>
      </c>
      <c r="M124" s="1"/>
      <c r="N124" s="58"/>
      <c r="O124" s="1"/>
      <c r="P124" s="1"/>
      <c r="Q124" s="1"/>
    </row>
    <row r="125" spans="1:17" x14ac:dyDescent="0.2">
      <c r="A125" s="4">
        <v>-0.36</v>
      </c>
      <c r="B125" s="4">
        <v>-9.7939999999999995E-10</v>
      </c>
      <c r="C125" s="3"/>
      <c r="D125" s="3"/>
      <c r="E125" s="36">
        <f t="shared" si="12"/>
        <v>22.99999999999995</v>
      </c>
      <c r="F125" s="33">
        <f t="shared" si="15"/>
        <v>-0.36</v>
      </c>
      <c r="G125" s="37">
        <f t="shared" si="13"/>
        <v>-1.9347E-7</v>
      </c>
      <c r="H125" s="37">
        <f>+SUM(G$10:$G125)</f>
        <v>-3.1691219999999987E-5</v>
      </c>
      <c r="I125" s="33">
        <f t="shared" si="11"/>
        <v>-41.447333964881913</v>
      </c>
      <c r="J125" s="33">
        <f t="shared" si="14"/>
        <v>0.25302956787986414</v>
      </c>
      <c r="K125" s="33">
        <f t="shared" si="16"/>
        <v>0.25302956787986414</v>
      </c>
      <c r="L125" s="33">
        <f t="shared" si="17"/>
        <v>0</v>
      </c>
      <c r="M125" s="1"/>
      <c r="N125" s="58"/>
      <c r="O125" s="1"/>
      <c r="P125" s="1"/>
      <c r="Q125" s="1"/>
    </row>
    <row r="126" spans="1:17" x14ac:dyDescent="0.2">
      <c r="A126" s="4">
        <v>-0.37</v>
      </c>
      <c r="B126" s="4">
        <v>-1.004E-9</v>
      </c>
      <c r="C126" s="3"/>
      <c r="D126" s="3"/>
      <c r="E126" s="36">
        <f t="shared" si="12"/>
        <v>23.19999999999995</v>
      </c>
      <c r="F126" s="33">
        <f t="shared" si="15"/>
        <v>-0.37</v>
      </c>
      <c r="G126" s="37">
        <f t="shared" si="13"/>
        <v>-1.9834000000000001E-7</v>
      </c>
      <c r="H126" s="37">
        <f>+SUM(G$10:$G126)</f>
        <v>-3.1889559999999984E-5</v>
      </c>
      <c r="I126" s="33">
        <f t="shared" si="11"/>
        <v>-41.706732757941779</v>
      </c>
      <c r="J126" s="33">
        <f t="shared" si="14"/>
        <v>0.25939879305986591</v>
      </c>
      <c r="K126" s="33">
        <f t="shared" si="16"/>
        <v>0.25939879305986591</v>
      </c>
      <c r="L126" s="33">
        <f t="shared" si="17"/>
        <v>0</v>
      </c>
      <c r="M126" s="1"/>
      <c r="N126" s="58"/>
      <c r="O126" s="1"/>
      <c r="P126" s="1"/>
      <c r="Q126" s="1"/>
    </row>
    <row r="127" spans="1:17" x14ac:dyDescent="0.2">
      <c r="A127" s="4">
        <v>-0.38</v>
      </c>
      <c r="B127" s="4">
        <v>-1.0290000000000001E-9</v>
      </c>
      <c r="C127" s="3"/>
      <c r="D127" s="3"/>
      <c r="E127" s="36">
        <f t="shared" si="12"/>
        <v>23.399999999999949</v>
      </c>
      <c r="F127" s="33">
        <f t="shared" si="15"/>
        <v>-0.38</v>
      </c>
      <c r="G127" s="37">
        <f t="shared" si="13"/>
        <v>-2.033E-7</v>
      </c>
      <c r="H127" s="37">
        <f>+SUM(G$10:$G127)</f>
        <v>-3.2092859999999983E-5</v>
      </c>
      <c r="I127" s="33">
        <f t="shared" si="11"/>
        <v>-41.97261848260181</v>
      </c>
      <c r="J127" s="33">
        <f t="shared" si="14"/>
        <v>0.26588572466003191</v>
      </c>
      <c r="K127" s="33">
        <f t="shared" si="16"/>
        <v>0.26588572466003191</v>
      </c>
      <c r="L127" s="33">
        <f t="shared" si="17"/>
        <v>0</v>
      </c>
      <c r="M127" s="1"/>
      <c r="N127" s="58"/>
      <c r="O127" s="1"/>
      <c r="P127" s="1"/>
      <c r="Q127" s="1"/>
    </row>
    <row r="128" spans="1:17" x14ac:dyDescent="0.2">
      <c r="A128" s="4">
        <v>-0.39</v>
      </c>
      <c r="B128" s="4">
        <v>-1.047E-9</v>
      </c>
      <c r="C128" s="3"/>
      <c r="D128" s="3"/>
      <c r="E128" s="36">
        <f t="shared" si="12"/>
        <v>23.599999999999948</v>
      </c>
      <c r="F128" s="33">
        <f t="shared" si="15"/>
        <v>-0.39</v>
      </c>
      <c r="G128" s="37">
        <f t="shared" si="13"/>
        <v>-2.0759999999999998E-7</v>
      </c>
      <c r="H128" s="37">
        <f>+SUM(G$10:$G128)</f>
        <v>-3.2300459999999984E-5</v>
      </c>
      <c r="I128" s="33">
        <f t="shared" si="11"/>
        <v>-42.244127958447471</v>
      </c>
      <c r="J128" s="33">
        <f t="shared" si="14"/>
        <v>0.27150947584565971</v>
      </c>
      <c r="K128" s="33">
        <f t="shared" si="16"/>
        <v>0.27150947584565971</v>
      </c>
      <c r="L128" s="33">
        <f t="shared" si="17"/>
        <v>0</v>
      </c>
      <c r="M128" s="1"/>
      <c r="N128" s="58"/>
      <c r="O128" s="1"/>
      <c r="P128" s="1"/>
      <c r="Q128" s="1"/>
    </row>
    <row r="129" spans="1:17" x14ac:dyDescent="0.2">
      <c r="A129" s="4">
        <v>-0.4</v>
      </c>
      <c r="B129" s="4">
        <v>-1.0600000000000001E-9</v>
      </c>
      <c r="C129" s="3"/>
      <c r="D129" s="3"/>
      <c r="E129" s="36">
        <f t="shared" si="12"/>
        <v>23.799999999999947</v>
      </c>
      <c r="F129" s="33">
        <f t="shared" si="15"/>
        <v>-0.4</v>
      </c>
      <c r="G129" s="37">
        <f t="shared" si="13"/>
        <v>-2.1070000000000003E-7</v>
      </c>
      <c r="H129" s="37">
        <f>+SUM(G$10:$G129)</f>
        <v>-3.2511159999999985E-5</v>
      </c>
      <c r="I129" s="33">
        <f t="shared" si="11"/>
        <v>-42.519691766543232</v>
      </c>
      <c r="J129" s="33">
        <f t="shared" si="14"/>
        <v>0.27556380809576358</v>
      </c>
      <c r="K129" s="33">
        <f t="shared" si="16"/>
        <v>0.27556380809576358</v>
      </c>
      <c r="L129" s="33">
        <f t="shared" si="17"/>
        <v>0</v>
      </c>
      <c r="M129" s="1"/>
      <c r="N129" s="58"/>
      <c r="O129" s="1"/>
      <c r="P129" s="1"/>
      <c r="Q129" s="1"/>
    </row>
    <row r="130" spans="1:17" x14ac:dyDescent="0.2">
      <c r="A130" s="4">
        <v>-0.41</v>
      </c>
      <c r="B130" s="4">
        <v>-1.0769999999999999E-9</v>
      </c>
      <c r="C130" s="3"/>
      <c r="D130" s="3"/>
      <c r="E130" s="36">
        <f t="shared" si="12"/>
        <v>23.999999999999947</v>
      </c>
      <c r="F130" s="33">
        <f t="shared" si="15"/>
        <v>-0.41</v>
      </c>
      <c r="G130" s="37">
        <f t="shared" si="13"/>
        <v>-2.1369999999999999E-7</v>
      </c>
      <c r="H130" s="37">
        <f>+SUM(G$10:$G130)</f>
        <v>-3.2724859999999986E-5</v>
      </c>
      <c r="I130" s="33">
        <f t="shared" si="11"/>
        <v>-42.799179121977808</v>
      </c>
      <c r="J130" s="33">
        <f t="shared" si="14"/>
        <v>0.27948735543457365</v>
      </c>
      <c r="K130" s="33">
        <f t="shared" si="16"/>
        <v>0.27948735543457365</v>
      </c>
      <c r="L130" s="33">
        <f t="shared" si="17"/>
        <v>0</v>
      </c>
      <c r="M130" s="1"/>
      <c r="N130" s="58"/>
      <c r="O130" s="1"/>
      <c r="P130" s="1"/>
      <c r="Q130" s="1"/>
    </row>
    <row r="131" spans="1:17" x14ac:dyDescent="0.2">
      <c r="A131" s="4">
        <v>-0.42</v>
      </c>
      <c r="B131" s="4">
        <v>-1.092E-9</v>
      </c>
      <c r="C131" s="3"/>
      <c r="D131" s="3"/>
      <c r="E131" s="36">
        <f t="shared" si="12"/>
        <v>24.199999999999946</v>
      </c>
      <c r="F131" s="33">
        <f t="shared" si="15"/>
        <v>-0.42</v>
      </c>
      <c r="G131" s="37">
        <f t="shared" si="13"/>
        <v>-2.1689999999999999E-7</v>
      </c>
      <c r="H131" s="37">
        <f>+SUM(G$10:$G131)</f>
        <v>-3.2941759999999987E-5</v>
      </c>
      <c r="I131" s="33">
        <f t="shared" si="11"/>
        <v>-43.082851594573782</v>
      </c>
      <c r="J131" s="33">
        <f t="shared" si="14"/>
        <v>0.28367247259597111</v>
      </c>
      <c r="K131" s="33">
        <f t="shared" si="16"/>
        <v>0.28367247259597111</v>
      </c>
      <c r="L131" s="33">
        <f t="shared" si="17"/>
        <v>0</v>
      </c>
      <c r="M131" s="1"/>
      <c r="N131" s="58"/>
      <c r="O131" s="1"/>
      <c r="P131" s="1"/>
      <c r="Q131" s="1"/>
    </row>
    <row r="132" spans="1:17" x14ac:dyDescent="0.2">
      <c r="A132" s="4">
        <v>-0.43</v>
      </c>
      <c r="B132" s="4">
        <v>-1.1019999999999999E-9</v>
      </c>
      <c r="C132" s="3"/>
      <c r="D132" s="3"/>
      <c r="E132" s="36">
        <f t="shared" si="12"/>
        <v>24.399999999999945</v>
      </c>
      <c r="F132" s="33">
        <f t="shared" si="15"/>
        <v>-0.43</v>
      </c>
      <c r="G132" s="37">
        <f t="shared" si="13"/>
        <v>-2.1939999999999999E-7</v>
      </c>
      <c r="H132" s="37">
        <f>+SUM(G$10:$G132)</f>
        <v>-3.3161159999999987E-5</v>
      </c>
      <c r="I132" s="33">
        <f t="shared" si="11"/>
        <v>-43.369793689952097</v>
      </c>
      <c r="J132" s="33">
        <f t="shared" si="14"/>
        <v>0.28694209537831283</v>
      </c>
      <c r="K132" s="33">
        <f t="shared" si="16"/>
        <v>0.28694209537831283</v>
      </c>
      <c r="L132" s="33">
        <f t="shared" si="17"/>
        <v>0</v>
      </c>
      <c r="M132" s="1"/>
      <c r="N132" s="58"/>
      <c r="O132" s="1"/>
      <c r="P132" s="1"/>
      <c r="Q132" s="1"/>
    </row>
    <row r="133" spans="1:17" x14ac:dyDescent="0.2">
      <c r="A133" s="4">
        <v>-0.44</v>
      </c>
      <c r="B133" s="4">
        <v>-1.107E-9</v>
      </c>
      <c r="C133" s="3"/>
      <c r="D133" s="3"/>
      <c r="E133" s="36">
        <f t="shared" si="12"/>
        <v>24.599999999999945</v>
      </c>
      <c r="F133" s="33">
        <f t="shared" si="15"/>
        <v>-0.44</v>
      </c>
      <c r="G133" s="37">
        <f t="shared" si="13"/>
        <v>-2.2090000000000003E-7</v>
      </c>
      <c r="H133" s="37">
        <f>+SUM(G$10:$G133)</f>
        <v>-3.3382059999999991E-5</v>
      </c>
      <c r="I133" s="33">
        <f t="shared" si="11"/>
        <v>-43.658697558999819</v>
      </c>
      <c r="J133" s="33">
        <f t="shared" si="14"/>
        <v>0.28890386904771798</v>
      </c>
      <c r="K133" s="33">
        <f t="shared" si="16"/>
        <v>0.28890386904771798</v>
      </c>
      <c r="L133" s="33">
        <f t="shared" si="17"/>
        <v>0</v>
      </c>
      <c r="M133" s="1"/>
      <c r="N133" s="58"/>
      <c r="O133" s="1"/>
      <c r="P133" s="1"/>
      <c r="Q133" s="1"/>
    </row>
    <row r="134" spans="1:17" x14ac:dyDescent="0.2">
      <c r="A134" s="4">
        <v>-0.45</v>
      </c>
      <c r="B134" s="4">
        <v>-1.105E-9</v>
      </c>
      <c r="C134" s="3"/>
      <c r="D134" s="3"/>
      <c r="E134" s="36">
        <f t="shared" si="12"/>
        <v>24.799999999999944</v>
      </c>
      <c r="F134" s="33">
        <f t="shared" si="15"/>
        <v>-0.45</v>
      </c>
      <c r="G134" s="37">
        <f t="shared" si="13"/>
        <v>-2.2120000000000002E-7</v>
      </c>
      <c r="H134" s="37">
        <f>+SUM(G$10:$G134)</f>
        <v>-3.3603259999999988E-5</v>
      </c>
      <c r="I134" s="33">
        <f t="shared" si="11"/>
        <v>-43.94799378278141</v>
      </c>
      <c r="J134" s="33">
        <f t="shared" si="14"/>
        <v>0.28929622378159897</v>
      </c>
      <c r="K134" s="33">
        <f t="shared" si="16"/>
        <v>0.28929622378159897</v>
      </c>
      <c r="L134" s="33">
        <f t="shared" si="17"/>
        <v>0</v>
      </c>
      <c r="M134" s="1"/>
      <c r="N134" s="58"/>
      <c r="O134" s="1"/>
      <c r="P134" s="1"/>
      <c r="Q134" s="1"/>
    </row>
    <row r="135" spans="1:17" x14ac:dyDescent="0.2">
      <c r="A135" s="4">
        <v>-0.46</v>
      </c>
      <c r="B135" s="4">
        <v>-1.105E-9</v>
      </c>
      <c r="C135" s="3"/>
      <c r="D135" s="3"/>
      <c r="E135" s="36">
        <f t="shared" si="12"/>
        <v>24.999999999999943</v>
      </c>
      <c r="F135" s="33">
        <f t="shared" si="15"/>
        <v>-0.46</v>
      </c>
      <c r="G135" s="37">
        <f t="shared" si="13"/>
        <v>-2.2100000000000001E-7</v>
      </c>
      <c r="H135" s="37">
        <f>+SUM(G$10:$G135)</f>
        <v>-3.3824259999999984E-5</v>
      </c>
      <c r="I135" s="33">
        <f t="shared" si="11"/>
        <v>-44.237028436740424</v>
      </c>
      <c r="J135" s="33">
        <f t="shared" si="14"/>
        <v>0.28903465395901162</v>
      </c>
      <c r="K135" s="33">
        <f t="shared" si="16"/>
        <v>0.28903465395901162</v>
      </c>
      <c r="L135" s="33">
        <f t="shared" si="17"/>
        <v>0</v>
      </c>
      <c r="M135" s="1"/>
      <c r="N135" s="58"/>
      <c r="O135" s="1"/>
      <c r="P135" s="1"/>
      <c r="Q135" s="1"/>
    </row>
    <row r="136" spans="1:17" x14ac:dyDescent="0.2">
      <c r="A136" s="4">
        <v>-0.47</v>
      </c>
      <c r="B136" s="4">
        <v>-1.1039999999999999E-9</v>
      </c>
      <c r="C136" s="3"/>
      <c r="D136" s="3"/>
      <c r="E136" s="36">
        <f t="shared" si="12"/>
        <v>25.199999999999942</v>
      </c>
      <c r="F136" s="33">
        <f t="shared" si="15"/>
        <v>-0.47</v>
      </c>
      <c r="G136" s="37">
        <f t="shared" si="13"/>
        <v>-2.2090000000000003E-7</v>
      </c>
      <c r="H136" s="37">
        <f>+SUM(G$10:$G136)</f>
        <v>-3.4045159999999988E-5</v>
      </c>
      <c r="I136" s="33">
        <f t="shared" si="11"/>
        <v>-44.525932305788146</v>
      </c>
      <c r="J136" s="33">
        <f t="shared" si="14"/>
        <v>0.28890386904771798</v>
      </c>
      <c r="K136" s="33">
        <f t="shared" si="16"/>
        <v>0.28890386904771798</v>
      </c>
      <c r="L136" s="33">
        <f t="shared" si="17"/>
        <v>0</v>
      </c>
      <c r="M136" s="1"/>
      <c r="N136" s="58"/>
      <c r="O136" s="1"/>
      <c r="P136" s="1"/>
      <c r="Q136" s="1"/>
    </row>
    <row r="137" spans="1:17" x14ac:dyDescent="0.2">
      <c r="A137" s="4">
        <v>-0.48</v>
      </c>
      <c r="B137" s="4">
        <v>-1.1039999999999999E-9</v>
      </c>
      <c r="C137" s="3"/>
      <c r="D137" s="3"/>
      <c r="E137" s="36">
        <f t="shared" si="12"/>
        <v>25.399999999999942</v>
      </c>
      <c r="F137" s="33">
        <f t="shared" si="15"/>
        <v>-0.48</v>
      </c>
      <c r="G137" s="37">
        <f t="shared" si="13"/>
        <v>-2.2079999999999999E-7</v>
      </c>
      <c r="H137" s="37">
        <f>+SUM(G$10:$G137)</f>
        <v>-3.4265959999999991E-5</v>
      </c>
      <c r="I137" s="33">
        <f t="shared" si="11"/>
        <v>-44.814705389924569</v>
      </c>
      <c r="J137" s="33">
        <f t="shared" si="14"/>
        <v>0.28877308413642422</v>
      </c>
      <c r="K137" s="33">
        <f t="shared" si="16"/>
        <v>0.28877308413642422</v>
      </c>
      <c r="L137" s="33">
        <f t="shared" si="17"/>
        <v>0</v>
      </c>
      <c r="M137" s="1"/>
      <c r="N137" s="58"/>
      <c r="O137" s="1"/>
      <c r="P137" s="1"/>
      <c r="Q137" s="1"/>
    </row>
    <row r="138" spans="1:17" x14ac:dyDescent="0.2">
      <c r="A138" s="4">
        <v>-0.49</v>
      </c>
      <c r="B138" s="4">
        <v>-1.105E-9</v>
      </c>
      <c r="C138" s="3"/>
      <c r="D138" s="3"/>
      <c r="E138" s="36">
        <f t="shared" si="12"/>
        <v>25.599999999999941</v>
      </c>
      <c r="F138" s="33">
        <f t="shared" si="15"/>
        <v>-0.49</v>
      </c>
      <c r="G138" s="37">
        <f t="shared" si="13"/>
        <v>-2.2090000000000003E-7</v>
      </c>
      <c r="H138" s="37">
        <f>+SUM(G$10:$G138)</f>
        <v>-3.4486859999999994E-5</v>
      </c>
      <c r="I138" s="33">
        <f t="shared" ref="I138:I201" si="18">+H138/$O$9</f>
        <v>-45.103609258972291</v>
      </c>
      <c r="J138" s="33">
        <f t="shared" si="14"/>
        <v>0.28890386904771798</v>
      </c>
      <c r="K138" s="33">
        <f t="shared" si="16"/>
        <v>0.28890386904771798</v>
      </c>
      <c r="L138" s="33">
        <f t="shared" si="17"/>
        <v>0</v>
      </c>
      <c r="M138" s="1"/>
      <c r="N138" s="58"/>
      <c r="O138" s="1"/>
      <c r="P138" s="1"/>
      <c r="Q138" s="1"/>
    </row>
    <row r="139" spans="1:17" x14ac:dyDescent="0.2">
      <c r="A139" s="4">
        <v>-0.5</v>
      </c>
      <c r="B139" s="4">
        <v>-1.1059999999999999E-9</v>
      </c>
      <c r="C139" s="3"/>
      <c r="D139" s="3"/>
      <c r="E139" s="36">
        <f t="shared" ref="E139:E202" si="19">E138+$O$4</f>
        <v>25.79999999999994</v>
      </c>
      <c r="F139" s="33">
        <f t="shared" si="15"/>
        <v>-0.5</v>
      </c>
      <c r="G139" s="37">
        <f t="shared" ref="G139:G202" si="20">+((((B139+B138)/2)*$O$4)*1000)*$G$4</f>
        <v>-2.2109999999999999E-7</v>
      </c>
      <c r="H139" s="37">
        <f>+SUM(G$10:$G139)</f>
        <v>-3.4707959999999991E-5</v>
      </c>
      <c r="I139" s="33">
        <f t="shared" si="18"/>
        <v>-45.392774697842597</v>
      </c>
      <c r="J139" s="33">
        <f t="shared" ref="J139:J202" si="21">ABS(G139)/$O$9</f>
        <v>0.28916543887030527</v>
      </c>
      <c r="K139" s="33">
        <f t="shared" si="16"/>
        <v>0.28916543887030527</v>
      </c>
      <c r="L139" s="33">
        <f t="shared" si="17"/>
        <v>0</v>
      </c>
      <c r="M139" s="1"/>
      <c r="N139" s="58"/>
      <c r="O139" s="1"/>
      <c r="P139" s="1"/>
      <c r="Q139" s="1"/>
    </row>
    <row r="140" spans="1:17" x14ac:dyDescent="0.2">
      <c r="A140" s="4">
        <v>-0.51</v>
      </c>
      <c r="B140" s="4">
        <v>-1.107E-9</v>
      </c>
      <c r="C140" s="3"/>
      <c r="D140" s="3"/>
      <c r="E140" s="36">
        <f t="shared" si="19"/>
        <v>25.99999999999994</v>
      </c>
      <c r="F140" s="33">
        <f t="shared" ref="F140:F203" si="22">+A140</f>
        <v>-0.51</v>
      </c>
      <c r="G140" s="37">
        <f t="shared" si="20"/>
        <v>-2.2129999999999998E-7</v>
      </c>
      <c r="H140" s="37">
        <f>+SUM(G$10:$G140)</f>
        <v>-3.4929259999999988E-5</v>
      </c>
      <c r="I140" s="33">
        <f t="shared" si="18"/>
        <v>-45.68220170653548</v>
      </c>
      <c r="J140" s="33">
        <f t="shared" si="21"/>
        <v>0.28942700869289256</v>
      </c>
      <c r="K140" s="33">
        <f t="shared" ref="K140:K203" si="23">INT(((1-SIGN(G140)))/2)*J140</f>
        <v>0.28942700869289256</v>
      </c>
      <c r="L140" s="33">
        <f t="shared" ref="L140:L203" si="24">+((1+SIGN(G140))/2)*J140</f>
        <v>0</v>
      </c>
      <c r="M140" s="1"/>
      <c r="N140" s="58"/>
      <c r="O140" s="1"/>
      <c r="P140" s="1"/>
      <c r="Q140" s="1"/>
    </row>
    <row r="141" spans="1:17" x14ac:dyDescent="0.2">
      <c r="A141" s="4">
        <v>-0.52</v>
      </c>
      <c r="B141" s="4">
        <v>-1.1140000000000001E-9</v>
      </c>
      <c r="C141" s="3"/>
      <c r="D141" s="3"/>
      <c r="E141" s="36">
        <f t="shared" si="19"/>
        <v>26.199999999999939</v>
      </c>
      <c r="F141" s="33">
        <f t="shared" si="22"/>
        <v>-0.52</v>
      </c>
      <c r="G141" s="37">
        <f t="shared" si="20"/>
        <v>-2.2210000000000001E-7</v>
      </c>
      <c r="H141" s="37">
        <f>+SUM(G$10:$G141)</f>
        <v>-3.5151359999999987E-5</v>
      </c>
      <c r="I141" s="33">
        <f t="shared" si="18"/>
        <v>-45.972674994518727</v>
      </c>
      <c r="J141" s="33">
        <f t="shared" si="21"/>
        <v>0.29047328798324196</v>
      </c>
      <c r="K141" s="33">
        <f t="shared" si="23"/>
        <v>0.29047328798324196</v>
      </c>
      <c r="L141" s="33">
        <f t="shared" si="24"/>
        <v>0</v>
      </c>
      <c r="M141" s="1"/>
      <c r="N141" s="58"/>
      <c r="O141" s="1"/>
      <c r="P141" s="1"/>
      <c r="Q141" s="1"/>
    </row>
    <row r="142" spans="1:17" x14ac:dyDescent="0.2">
      <c r="A142" s="4">
        <v>-0.53</v>
      </c>
      <c r="B142" s="4">
        <v>-1.1269999999999999E-9</v>
      </c>
      <c r="C142" s="3"/>
      <c r="D142" s="3"/>
      <c r="E142" s="36">
        <f t="shared" si="19"/>
        <v>26.399999999999938</v>
      </c>
      <c r="F142" s="33">
        <f t="shared" si="22"/>
        <v>-0.53</v>
      </c>
      <c r="G142" s="37">
        <f t="shared" si="20"/>
        <v>-2.241E-7</v>
      </c>
      <c r="H142" s="37">
        <f>+SUM(G$10:$G142)</f>
        <v>-3.5375459999999984E-5</v>
      </c>
      <c r="I142" s="33">
        <f t="shared" si="18"/>
        <v>-46.265763980727833</v>
      </c>
      <c r="J142" s="33">
        <f t="shared" si="21"/>
        <v>0.29308898620911539</v>
      </c>
      <c r="K142" s="33">
        <f t="shared" si="23"/>
        <v>0.29308898620911539</v>
      </c>
      <c r="L142" s="33">
        <f t="shared" si="24"/>
        <v>0</v>
      </c>
      <c r="M142" s="1"/>
      <c r="N142" s="58"/>
      <c r="O142" s="1"/>
      <c r="P142" s="1"/>
      <c r="Q142" s="1"/>
    </row>
    <row r="143" spans="1:17" x14ac:dyDescent="0.2">
      <c r="A143" s="4">
        <v>-0.54</v>
      </c>
      <c r="B143" s="4">
        <v>-1.1490000000000001E-9</v>
      </c>
      <c r="C143" s="3"/>
      <c r="D143" s="3"/>
      <c r="E143" s="36">
        <f t="shared" si="19"/>
        <v>26.599999999999937</v>
      </c>
      <c r="F143" s="33">
        <f t="shared" si="22"/>
        <v>-0.54</v>
      </c>
      <c r="G143" s="37">
        <f t="shared" si="20"/>
        <v>-2.2760000000000003E-7</v>
      </c>
      <c r="H143" s="37">
        <f>+SUM(G$10:$G143)</f>
        <v>-3.5603059999999982E-5</v>
      </c>
      <c r="I143" s="33">
        <f t="shared" si="18"/>
        <v>-46.563430438832228</v>
      </c>
      <c r="J143" s="33">
        <f t="shared" si="21"/>
        <v>0.29766645810439385</v>
      </c>
      <c r="K143" s="33">
        <f t="shared" si="23"/>
        <v>0.29766645810439385</v>
      </c>
      <c r="L143" s="33">
        <f t="shared" si="24"/>
        <v>0</v>
      </c>
      <c r="M143" s="1"/>
      <c r="N143" s="58"/>
      <c r="O143" s="1"/>
      <c r="P143" s="1"/>
      <c r="Q143" s="1"/>
    </row>
    <row r="144" spans="1:17" x14ac:dyDescent="0.2">
      <c r="A144" s="4">
        <v>-0.55000000000000004</v>
      </c>
      <c r="B144" s="4">
        <v>-1.2010000000000001E-9</v>
      </c>
      <c r="C144" s="3"/>
      <c r="D144" s="3"/>
      <c r="E144" s="36">
        <f t="shared" si="19"/>
        <v>26.799999999999937</v>
      </c>
      <c r="F144" s="33">
        <f t="shared" si="22"/>
        <v>-0.55000000000000004</v>
      </c>
      <c r="G144" s="37">
        <f t="shared" si="20"/>
        <v>-2.3500000000000008E-7</v>
      </c>
      <c r="H144" s="37">
        <f>+SUM(G$10:$G144)</f>
        <v>-3.5838059999999982E-5</v>
      </c>
      <c r="I144" s="33">
        <f t="shared" si="18"/>
        <v>-46.870774980372353</v>
      </c>
      <c r="J144" s="33">
        <f t="shared" si="21"/>
        <v>0.30734454154012553</v>
      </c>
      <c r="K144" s="33">
        <f t="shared" si="23"/>
        <v>0.30734454154012553</v>
      </c>
      <c r="L144" s="33">
        <f t="shared" si="24"/>
        <v>0</v>
      </c>
      <c r="M144" s="1"/>
      <c r="N144" s="58"/>
      <c r="O144" s="1"/>
      <c r="P144" s="1"/>
      <c r="Q144" s="1"/>
    </row>
    <row r="145" spans="1:17" x14ac:dyDescent="0.2">
      <c r="A145" s="4">
        <v>-0.56000000000000005</v>
      </c>
      <c r="B145" s="4">
        <v>-1.2819999999999999E-9</v>
      </c>
      <c r="C145" s="3"/>
      <c r="D145" s="3"/>
      <c r="E145" s="36">
        <f t="shared" si="19"/>
        <v>26.999999999999936</v>
      </c>
      <c r="F145" s="33">
        <f t="shared" si="22"/>
        <v>-0.56000000000000005</v>
      </c>
      <c r="G145" s="37">
        <f t="shared" si="20"/>
        <v>-2.4830000000000002E-7</v>
      </c>
      <c r="H145" s="37">
        <f>+SUM(G$10:$G145)</f>
        <v>-3.6086359999999984E-5</v>
      </c>
      <c r="I145" s="33">
        <f t="shared" si="18"/>
        <v>-47.195513915114539</v>
      </c>
      <c r="J145" s="33">
        <f t="shared" si="21"/>
        <v>0.32473893474218363</v>
      </c>
      <c r="K145" s="33">
        <f t="shared" si="23"/>
        <v>0.32473893474218363</v>
      </c>
      <c r="L145" s="33">
        <f t="shared" si="24"/>
        <v>0</v>
      </c>
      <c r="M145" s="1"/>
      <c r="N145" s="58"/>
      <c r="O145" s="1"/>
      <c r="P145" s="1"/>
      <c r="Q145" s="1"/>
    </row>
    <row r="146" spans="1:17" x14ac:dyDescent="0.2">
      <c r="A146" s="4">
        <v>-0.56999999999999995</v>
      </c>
      <c r="B146" s="4">
        <v>-1.417E-9</v>
      </c>
      <c r="C146" s="3"/>
      <c r="D146" s="3"/>
      <c r="E146" s="36">
        <f t="shared" si="19"/>
        <v>27.199999999999935</v>
      </c>
      <c r="F146" s="33">
        <f t="shared" si="22"/>
        <v>-0.56999999999999995</v>
      </c>
      <c r="G146" s="37">
        <f t="shared" si="20"/>
        <v>-2.699E-7</v>
      </c>
      <c r="H146" s="37">
        <f>+SUM(G$10:$G146)</f>
        <v>-3.6356259999999987E-5</v>
      </c>
      <c r="I146" s="33">
        <f t="shared" si="18"/>
        <v>-47.548502390696157</v>
      </c>
      <c r="J146" s="33">
        <f t="shared" si="21"/>
        <v>0.35298847558161645</v>
      </c>
      <c r="K146" s="33">
        <f t="shared" si="23"/>
        <v>0.35298847558161645</v>
      </c>
      <c r="L146" s="33">
        <f t="shared" si="24"/>
        <v>0</v>
      </c>
      <c r="M146" s="1"/>
      <c r="N146" s="58"/>
      <c r="O146" s="1"/>
      <c r="P146" s="1"/>
      <c r="Q146" s="1"/>
    </row>
    <row r="147" spans="1:17" x14ac:dyDescent="0.2">
      <c r="A147" s="4">
        <v>-0.57999999999999996</v>
      </c>
      <c r="B147" s="4">
        <v>-1.6029999999999999E-9</v>
      </c>
      <c r="C147" s="3"/>
      <c r="D147" s="3"/>
      <c r="E147" s="36">
        <f t="shared" si="19"/>
        <v>27.399999999999935</v>
      </c>
      <c r="F147" s="33">
        <f t="shared" si="22"/>
        <v>-0.57999999999999996</v>
      </c>
      <c r="G147" s="37">
        <f t="shared" si="20"/>
        <v>-3.0199999999999998E-7</v>
      </c>
      <c r="H147" s="37">
        <f>+SUM(G$10:$G147)</f>
        <v>-3.6658259999999985E-5</v>
      </c>
      <c r="I147" s="33">
        <f t="shared" si="18"/>
        <v>-47.943472822803038</v>
      </c>
      <c r="J147" s="33">
        <f t="shared" si="21"/>
        <v>0.39497043210688459</v>
      </c>
      <c r="K147" s="33">
        <f t="shared" si="23"/>
        <v>0.39497043210688459</v>
      </c>
      <c r="L147" s="33">
        <f t="shared" si="24"/>
        <v>0</v>
      </c>
      <c r="M147" s="1"/>
      <c r="N147" s="58"/>
      <c r="O147" s="1"/>
      <c r="P147" s="1"/>
      <c r="Q147" s="1"/>
    </row>
    <row r="148" spans="1:17" x14ac:dyDescent="0.2">
      <c r="A148" s="4">
        <v>-0.59</v>
      </c>
      <c r="B148" s="4">
        <v>-1.837E-9</v>
      </c>
      <c r="C148" s="3"/>
      <c r="D148" s="3"/>
      <c r="E148" s="36">
        <f t="shared" si="19"/>
        <v>27.599999999999934</v>
      </c>
      <c r="F148" s="33">
        <f t="shared" si="22"/>
        <v>-0.59</v>
      </c>
      <c r="G148" s="37">
        <f t="shared" si="20"/>
        <v>-3.4400000000000001E-7</v>
      </c>
      <c r="H148" s="37">
        <f>+SUM(G$10:$G148)</f>
        <v>-3.7002259999999987E-5</v>
      </c>
      <c r="I148" s="33">
        <f t="shared" si="18"/>
        <v>-48.393372917653267</v>
      </c>
      <c r="J148" s="33">
        <f t="shared" si="21"/>
        <v>0.4499000948502262</v>
      </c>
      <c r="K148" s="33">
        <f t="shared" si="23"/>
        <v>0.4499000948502262</v>
      </c>
      <c r="L148" s="33">
        <f t="shared" si="24"/>
        <v>0</v>
      </c>
      <c r="M148" s="1"/>
      <c r="N148" s="58"/>
      <c r="O148" s="1"/>
      <c r="P148" s="1"/>
      <c r="Q148" s="1"/>
    </row>
    <row r="149" spans="1:17" x14ac:dyDescent="0.2">
      <c r="A149" s="4">
        <v>-0.6</v>
      </c>
      <c r="B149" s="4">
        <v>-2.1200000000000001E-9</v>
      </c>
      <c r="C149" s="3"/>
      <c r="D149" s="3"/>
      <c r="E149" s="36">
        <f t="shared" si="19"/>
        <v>27.799999999999933</v>
      </c>
      <c r="F149" s="33">
        <f t="shared" si="22"/>
        <v>-0.6</v>
      </c>
      <c r="G149" s="37">
        <f t="shared" si="20"/>
        <v>-3.9570000000000003E-7</v>
      </c>
      <c r="H149" s="37">
        <f>+SUM(G$10:$G149)</f>
        <v>-3.7397959999999987E-5</v>
      </c>
      <c r="I149" s="33">
        <f t="shared" si="18"/>
        <v>-48.910888811642323</v>
      </c>
      <c r="J149" s="33">
        <f t="shared" si="21"/>
        <v>0.51751589398905384</v>
      </c>
      <c r="K149" s="33">
        <f t="shared" si="23"/>
        <v>0.51751589398905384</v>
      </c>
      <c r="L149" s="33">
        <f t="shared" si="24"/>
        <v>0</v>
      </c>
      <c r="M149" s="1"/>
      <c r="N149" s="58"/>
      <c r="O149" s="1"/>
      <c r="P149" s="1"/>
      <c r="Q149" s="1"/>
    </row>
    <row r="150" spans="1:17" x14ac:dyDescent="0.2">
      <c r="A150" s="4">
        <v>-0.59</v>
      </c>
      <c r="B150" s="4">
        <v>-1.585E-9</v>
      </c>
      <c r="C150" s="3"/>
      <c r="D150" s="3"/>
      <c r="E150" s="36">
        <f t="shared" si="19"/>
        <v>27.999999999999932</v>
      </c>
      <c r="F150" s="33">
        <f t="shared" si="22"/>
        <v>-0.59</v>
      </c>
      <c r="G150" s="37">
        <f t="shared" si="20"/>
        <v>-3.7049999999999999E-7</v>
      </c>
      <c r="H150" s="37">
        <f>+SUM(G$10:$G150)</f>
        <v>-3.7768459999999986E-5</v>
      </c>
      <c r="I150" s="33">
        <f t="shared" si="18"/>
        <v>-49.395446907985374</v>
      </c>
      <c r="J150" s="33">
        <f t="shared" si="21"/>
        <v>0.48455809634304881</v>
      </c>
      <c r="K150" s="33">
        <f t="shared" si="23"/>
        <v>0.48455809634304881</v>
      </c>
      <c r="L150" s="33">
        <f t="shared" si="24"/>
        <v>0</v>
      </c>
      <c r="M150" s="1"/>
      <c r="N150" s="58"/>
      <c r="O150" s="1"/>
      <c r="P150" s="1"/>
      <c r="Q150" s="1"/>
    </row>
    <row r="151" spans="1:17" x14ac:dyDescent="0.2">
      <c r="A151" s="4">
        <v>-0.57999999999999996</v>
      </c>
      <c r="B151" s="4">
        <v>-1.312E-9</v>
      </c>
      <c r="C151" s="3"/>
      <c r="D151" s="3"/>
      <c r="E151" s="36">
        <f t="shared" si="19"/>
        <v>28.199999999999932</v>
      </c>
      <c r="F151" s="33">
        <f t="shared" si="22"/>
        <v>-0.57999999999999996</v>
      </c>
      <c r="G151" s="37">
        <f t="shared" si="20"/>
        <v>-2.8970000000000006E-7</v>
      </c>
      <c r="H151" s="37">
        <f>+SUM(G$10:$G151)</f>
        <v>-3.8058159999999985E-5</v>
      </c>
      <c r="I151" s="33">
        <f t="shared" si="18"/>
        <v>-49.774330796003134</v>
      </c>
      <c r="J151" s="33">
        <f t="shared" si="21"/>
        <v>0.37888388801776324</v>
      </c>
      <c r="K151" s="33">
        <f t="shared" si="23"/>
        <v>0.37888388801776324</v>
      </c>
      <c r="L151" s="33">
        <f t="shared" si="24"/>
        <v>0</v>
      </c>
      <c r="M151" s="1"/>
      <c r="N151" s="58"/>
      <c r="O151" s="1"/>
      <c r="P151" s="1"/>
      <c r="Q151" s="1"/>
    </row>
    <row r="152" spans="1:17" x14ac:dyDescent="0.2">
      <c r="A152" s="4">
        <v>-0.56999999999999995</v>
      </c>
      <c r="B152" s="4">
        <v>-1.103E-9</v>
      </c>
      <c r="C152" s="3"/>
      <c r="D152" s="3"/>
      <c r="E152" s="36">
        <f t="shared" si="19"/>
        <v>28.399999999999931</v>
      </c>
      <c r="F152" s="33">
        <f t="shared" si="22"/>
        <v>-0.56999999999999995</v>
      </c>
      <c r="G152" s="37">
        <f t="shared" si="20"/>
        <v>-2.4149999999999999E-7</v>
      </c>
      <c r="H152" s="37">
        <f>+SUM(G$10:$G152)</f>
        <v>-3.8299659999999986E-5</v>
      </c>
      <c r="I152" s="33">
        <f t="shared" si="18"/>
        <v>-50.090176356777349</v>
      </c>
      <c r="J152" s="33">
        <f t="shared" si="21"/>
        <v>0.315845560774214</v>
      </c>
      <c r="K152" s="33">
        <f t="shared" si="23"/>
        <v>0.315845560774214</v>
      </c>
      <c r="L152" s="33">
        <f t="shared" si="24"/>
        <v>0</v>
      </c>
      <c r="M152" s="1"/>
      <c r="N152" s="58"/>
      <c r="O152" s="1"/>
      <c r="P152" s="1"/>
      <c r="Q152" s="1"/>
    </row>
    <row r="153" spans="1:17" x14ac:dyDescent="0.2">
      <c r="A153" s="4">
        <v>-0.56000000000000005</v>
      </c>
      <c r="B153" s="4">
        <v>-9.5330000000000001E-10</v>
      </c>
      <c r="C153" s="3"/>
      <c r="D153" s="3"/>
      <c r="E153" s="36">
        <f t="shared" si="19"/>
        <v>28.59999999999993</v>
      </c>
      <c r="F153" s="33">
        <f t="shared" si="22"/>
        <v>-0.56000000000000005</v>
      </c>
      <c r="G153" s="37">
        <f t="shared" si="20"/>
        <v>-2.0563000000000002E-7</v>
      </c>
      <c r="H153" s="37">
        <f>+SUM(G$10:$G153)</f>
        <v>-3.8505289999999985E-5</v>
      </c>
      <c r="I153" s="33">
        <f t="shared" si="18"/>
        <v>-50.359109369870524</v>
      </c>
      <c r="J153" s="33">
        <f t="shared" si="21"/>
        <v>0.26893301309317447</v>
      </c>
      <c r="K153" s="33">
        <f t="shared" si="23"/>
        <v>0.26893301309317447</v>
      </c>
      <c r="L153" s="33">
        <f t="shared" si="24"/>
        <v>0</v>
      </c>
      <c r="M153" s="1"/>
      <c r="N153" s="58"/>
      <c r="O153" s="1"/>
      <c r="P153" s="1"/>
      <c r="Q153" s="1"/>
    </row>
    <row r="154" spans="1:17" x14ac:dyDescent="0.2">
      <c r="A154" s="4">
        <v>-0.55000000000000004</v>
      </c>
      <c r="B154" s="4">
        <v>-8.5090000000000003E-10</v>
      </c>
      <c r="C154" s="3"/>
      <c r="D154" s="3"/>
      <c r="E154" s="36">
        <f t="shared" si="19"/>
        <v>28.79999999999993</v>
      </c>
      <c r="F154" s="33">
        <f t="shared" si="22"/>
        <v>-0.55000000000000004</v>
      </c>
      <c r="G154" s="37">
        <f t="shared" si="20"/>
        <v>-1.8042E-7</v>
      </c>
      <c r="H154" s="37">
        <f>+SUM(G$10:$G154)</f>
        <v>-3.8685709999999982E-5</v>
      </c>
      <c r="I154" s="33">
        <f t="shared" si="18"/>
        <v>-50.595071506826557</v>
      </c>
      <c r="J154" s="33">
        <f t="shared" si="21"/>
        <v>0.23596213695604012</v>
      </c>
      <c r="K154" s="33">
        <f t="shared" si="23"/>
        <v>0.23596213695604012</v>
      </c>
      <c r="L154" s="33">
        <f t="shared" si="24"/>
        <v>0</v>
      </c>
      <c r="M154" s="1"/>
      <c r="N154" s="58"/>
      <c r="O154" s="1"/>
      <c r="P154" s="1"/>
      <c r="Q154" s="1"/>
    </row>
    <row r="155" spans="1:17" x14ac:dyDescent="0.2">
      <c r="A155" s="4">
        <v>-0.54</v>
      </c>
      <c r="B155" s="4">
        <v>-7.8210000000000002E-10</v>
      </c>
      <c r="C155" s="3"/>
      <c r="D155" s="3"/>
      <c r="E155" s="36">
        <f t="shared" si="19"/>
        <v>28.999999999999929</v>
      </c>
      <c r="F155" s="33">
        <f t="shared" si="22"/>
        <v>-0.54</v>
      </c>
      <c r="G155" s="37">
        <f t="shared" si="20"/>
        <v>-1.6330000000000001E-7</v>
      </c>
      <c r="H155" s="37">
        <f>+SUM(G$10:$G155)</f>
        <v>-3.8849009999999981E-5</v>
      </c>
      <c r="I155" s="33">
        <f t="shared" si="18"/>
        <v>-50.808643266969121</v>
      </c>
      <c r="J155" s="33">
        <f t="shared" si="21"/>
        <v>0.21357176014256379</v>
      </c>
      <c r="K155" s="33">
        <f t="shared" si="23"/>
        <v>0.21357176014256379</v>
      </c>
      <c r="L155" s="33">
        <f t="shared" si="24"/>
        <v>0</v>
      </c>
      <c r="M155" s="1"/>
      <c r="N155" s="58"/>
      <c r="O155" s="1"/>
      <c r="P155" s="1"/>
      <c r="Q155" s="1"/>
    </row>
    <row r="156" spans="1:17" x14ac:dyDescent="0.2">
      <c r="A156" s="4">
        <v>-0.53</v>
      </c>
      <c r="B156" s="4">
        <v>-7.3460000000000003E-10</v>
      </c>
      <c r="C156" s="3"/>
      <c r="D156" s="3"/>
      <c r="E156" s="36">
        <f t="shared" si="19"/>
        <v>29.199999999999928</v>
      </c>
      <c r="F156" s="33">
        <f t="shared" si="22"/>
        <v>-0.53</v>
      </c>
      <c r="G156" s="37">
        <f t="shared" si="20"/>
        <v>-1.5167000000000001E-7</v>
      </c>
      <c r="H156" s="37">
        <f>+SUM(G$10:$G156)</f>
        <v>-3.9000679999999979E-5</v>
      </c>
      <c r="I156" s="33">
        <f t="shared" si="18"/>
        <v>-51.007004741928228</v>
      </c>
      <c r="J156" s="33">
        <f t="shared" si="21"/>
        <v>0.19836147495910991</v>
      </c>
      <c r="K156" s="33">
        <f t="shared" si="23"/>
        <v>0.19836147495910991</v>
      </c>
      <c r="L156" s="33">
        <f t="shared" si="24"/>
        <v>0</v>
      </c>
      <c r="M156" s="1"/>
      <c r="N156" s="58"/>
      <c r="O156" s="1"/>
      <c r="P156" s="1"/>
      <c r="Q156" s="1"/>
    </row>
    <row r="157" spans="1:17" x14ac:dyDescent="0.2">
      <c r="A157" s="4">
        <v>-0.52</v>
      </c>
      <c r="B157" s="4">
        <v>-6.9820000000000003E-10</v>
      </c>
      <c r="C157" s="3"/>
      <c r="D157" s="3"/>
      <c r="E157" s="36">
        <f t="shared" si="19"/>
        <v>29.399999999999928</v>
      </c>
      <c r="F157" s="33">
        <f t="shared" si="22"/>
        <v>-0.52</v>
      </c>
      <c r="G157" s="37">
        <f t="shared" si="20"/>
        <v>-1.4328000000000002E-7</v>
      </c>
      <c r="H157" s="37">
        <f>+SUM(G$10:$G157)</f>
        <v>-3.914395999999998E-5</v>
      </c>
      <c r="I157" s="33">
        <f t="shared" si="18"/>
        <v>-51.1943933628298</v>
      </c>
      <c r="J157" s="33">
        <f t="shared" si="21"/>
        <v>0.18738862090157099</v>
      </c>
      <c r="K157" s="33">
        <f t="shared" si="23"/>
        <v>0.18738862090157099</v>
      </c>
      <c r="L157" s="33">
        <f t="shared" si="24"/>
        <v>0</v>
      </c>
      <c r="M157" s="1"/>
      <c r="N157" s="58"/>
      <c r="O157" s="1"/>
      <c r="P157" s="1"/>
      <c r="Q157" s="1"/>
    </row>
    <row r="158" spans="1:17" x14ac:dyDescent="0.2">
      <c r="A158" s="4">
        <v>-0.51</v>
      </c>
      <c r="B158" s="4">
        <v>-6.7320000000000001E-10</v>
      </c>
      <c r="C158" s="3"/>
      <c r="D158" s="3"/>
      <c r="E158" s="36">
        <f t="shared" si="19"/>
        <v>29.599999999999927</v>
      </c>
      <c r="F158" s="33">
        <f t="shared" si="22"/>
        <v>-0.51</v>
      </c>
      <c r="G158" s="37">
        <f t="shared" si="20"/>
        <v>-1.3714E-7</v>
      </c>
      <c r="H158" s="37">
        <f>+SUM(G$10:$G158)</f>
        <v>-3.9281099999999979E-5</v>
      </c>
      <c r="I158" s="33">
        <f t="shared" si="18"/>
        <v>-51.373751790177934</v>
      </c>
      <c r="J158" s="33">
        <f t="shared" si="21"/>
        <v>0.17935842734813959</v>
      </c>
      <c r="K158" s="33">
        <f t="shared" si="23"/>
        <v>0.17935842734813959</v>
      </c>
      <c r="L158" s="33">
        <f t="shared" si="24"/>
        <v>0</v>
      </c>
      <c r="M158" s="1"/>
      <c r="N158" s="58"/>
      <c r="O158" s="1"/>
      <c r="P158" s="1"/>
      <c r="Q158" s="1"/>
    </row>
    <row r="159" spans="1:17" x14ac:dyDescent="0.2">
      <c r="A159" s="4">
        <v>-0.50009999999999999</v>
      </c>
      <c r="B159" s="4">
        <v>-6.4639999999999996E-10</v>
      </c>
      <c r="C159" s="3"/>
      <c r="D159" s="3"/>
      <c r="E159" s="36">
        <f t="shared" si="19"/>
        <v>29.799999999999926</v>
      </c>
      <c r="F159" s="33">
        <f t="shared" si="22"/>
        <v>-0.50009999999999999</v>
      </c>
      <c r="G159" s="37">
        <f t="shared" si="20"/>
        <v>-1.3196E-7</v>
      </c>
      <c r="H159" s="37">
        <f>+SUM(G$10:$G159)</f>
        <v>-3.9413059999999981E-5</v>
      </c>
      <c r="I159" s="33">
        <f t="shared" si="18"/>
        <v>-51.546335559121069</v>
      </c>
      <c r="J159" s="33">
        <f t="shared" si="21"/>
        <v>0.17258376894312746</v>
      </c>
      <c r="K159" s="33">
        <f t="shared" si="23"/>
        <v>0.17258376894312746</v>
      </c>
      <c r="L159" s="33">
        <f t="shared" si="24"/>
        <v>0</v>
      </c>
      <c r="M159" s="1"/>
      <c r="N159" s="58"/>
      <c r="O159" s="1"/>
      <c r="P159" s="1"/>
      <c r="Q159" s="1"/>
    </row>
    <row r="160" spans="1:17" x14ac:dyDescent="0.2">
      <c r="A160" s="4">
        <v>-0.49</v>
      </c>
      <c r="B160" s="4">
        <v>-6.2389999999999999E-10</v>
      </c>
      <c r="C160" s="3"/>
      <c r="D160" s="3"/>
      <c r="E160" s="36">
        <f t="shared" si="19"/>
        <v>29.999999999999925</v>
      </c>
      <c r="F160" s="33">
        <f t="shared" si="22"/>
        <v>-0.49</v>
      </c>
      <c r="G160" s="37">
        <f t="shared" si="20"/>
        <v>-1.2702999999999999E-7</v>
      </c>
      <c r="H160" s="37">
        <f>+SUM(G$10:$G160)</f>
        <v>-3.9540089999999983E-5</v>
      </c>
      <c r="I160" s="33">
        <f t="shared" si="18"/>
        <v>-51.712471631937419</v>
      </c>
      <c r="J160" s="33">
        <f t="shared" si="21"/>
        <v>0.16613607281634951</v>
      </c>
      <c r="K160" s="33">
        <f t="shared" si="23"/>
        <v>0.16613607281634951</v>
      </c>
      <c r="L160" s="33">
        <f t="shared" si="24"/>
        <v>0</v>
      </c>
      <c r="M160" s="1"/>
      <c r="N160" s="58"/>
      <c r="O160" s="1"/>
      <c r="P160" s="1"/>
      <c r="Q160" s="1"/>
    </row>
    <row r="161" spans="1:17" x14ac:dyDescent="0.2">
      <c r="A161" s="4">
        <v>-0.48</v>
      </c>
      <c r="B161" s="4">
        <v>-6.0510000000000001E-10</v>
      </c>
      <c r="C161" s="3"/>
      <c r="D161" s="3"/>
      <c r="E161" s="36">
        <f t="shared" si="19"/>
        <v>30.199999999999925</v>
      </c>
      <c r="F161" s="33">
        <f t="shared" si="22"/>
        <v>-0.48</v>
      </c>
      <c r="G161" s="37">
        <f t="shared" si="20"/>
        <v>-1.2290000000000002E-7</v>
      </c>
      <c r="H161" s="37">
        <f>+SUM(G$10:$G161)</f>
        <v>-3.9662989999999982E-5</v>
      </c>
      <c r="I161" s="33">
        <f t="shared" si="18"/>
        <v>-51.873206287917341</v>
      </c>
      <c r="J161" s="33">
        <f t="shared" si="21"/>
        <v>0.16073465597992095</v>
      </c>
      <c r="K161" s="33">
        <f t="shared" si="23"/>
        <v>0.16073465597992095</v>
      </c>
      <c r="L161" s="33">
        <f t="shared" si="24"/>
        <v>0</v>
      </c>
      <c r="M161" s="1"/>
      <c r="N161" s="58"/>
      <c r="O161" s="1"/>
      <c r="P161" s="1"/>
      <c r="Q161" s="1"/>
    </row>
    <row r="162" spans="1:17" x14ac:dyDescent="0.2">
      <c r="A162" s="4">
        <v>-0.47</v>
      </c>
      <c r="B162" s="4">
        <v>-5.9170000000000004E-10</v>
      </c>
      <c r="C162" s="3"/>
      <c r="D162" s="3"/>
      <c r="E162" s="36">
        <f t="shared" si="19"/>
        <v>30.399999999999924</v>
      </c>
      <c r="F162" s="33">
        <f t="shared" si="22"/>
        <v>-0.47</v>
      </c>
      <c r="G162" s="37">
        <f t="shared" si="20"/>
        <v>-1.1968000000000002E-7</v>
      </c>
      <c r="H162" s="37">
        <f>+SUM(G$10:$G162)</f>
        <v>-3.9782669999999979E-5</v>
      </c>
      <c r="I162" s="33">
        <f t="shared" si="18"/>
        <v>-52.0297296697536</v>
      </c>
      <c r="J162" s="33">
        <f t="shared" si="21"/>
        <v>0.15652338183626477</v>
      </c>
      <c r="K162" s="33">
        <f t="shared" si="23"/>
        <v>0.15652338183626477</v>
      </c>
      <c r="L162" s="33">
        <f t="shared" si="24"/>
        <v>0</v>
      </c>
      <c r="M162" s="1"/>
      <c r="N162" s="58"/>
      <c r="O162" s="1"/>
      <c r="P162" s="1"/>
      <c r="Q162" s="1"/>
    </row>
    <row r="163" spans="1:17" x14ac:dyDescent="0.2">
      <c r="A163" s="4">
        <v>-0.46</v>
      </c>
      <c r="B163" s="4">
        <v>-5.7320000000000005E-10</v>
      </c>
      <c r="C163" s="3"/>
      <c r="D163" s="3"/>
      <c r="E163" s="36">
        <f t="shared" si="19"/>
        <v>30.599999999999923</v>
      </c>
      <c r="F163" s="33">
        <f t="shared" si="22"/>
        <v>-0.46</v>
      </c>
      <c r="G163" s="37">
        <f t="shared" si="20"/>
        <v>-1.1649000000000001E-7</v>
      </c>
      <c r="H163" s="37">
        <f>+SUM(G$10:$G163)</f>
        <v>-3.9899159999999976E-5</v>
      </c>
      <c r="I163" s="33">
        <f t="shared" si="18"/>
        <v>-52.182081012919596</v>
      </c>
      <c r="J163" s="33">
        <f t="shared" si="21"/>
        <v>0.15235134316599666</v>
      </c>
      <c r="K163" s="33">
        <f t="shared" si="23"/>
        <v>0.15235134316599666</v>
      </c>
      <c r="L163" s="33">
        <f t="shared" si="24"/>
        <v>0</v>
      </c>
      <c r="M163" s="1"/>
      <c r="N163" s="58"/>
      <c r="O163" s="1"/>
      <c r="P163" s="1"/>
      <c r="Q163" s="1"/>
    </row>
    <row r="164" spans="1:17" x14ac:dyDescent="0.2">
      <c r="A164" s="4">
        <v>-0.45</v>
      </c>
      <c r="B164" s="4">
        <v>-5.6000000000000003E-10</v>
      </c>
      <c r="C164" s="3"/>
      <c r="D164" s="3"/>
      <c r="E164" s="36">
        <f t="shared" si="19"/>
        <v>30.799999999999923</v>
      </c>
      <c r="F164" s="33">
        <f t="shared" si="22"/>
        <v>-0.45</v>
      </c>
      <c r="G164" s="37">
        <f t="shared" si="20"/>
        <v>-1.1332000000000002E-7</v>
      </c>
      <c r="H164" s="37">
        <f>+SUM(G$10:$G164)</f>
        <v>-4.0012479999999975E-5</v>
      </c>
      <c r="I164" s="33">
        <f t="shared" si="18"/>
        <v>-52.330286474397582</v>
      </c>
      <c r="J164" s="33">
        <f t="shared" si="21"/>
        <v>0.14820546147798733</v>
      </c>
      <c r="K164" s="33">
        <f t="shared" si="23"/>
        <v>0.14820546147798733</v>
      </c>
      <c r="L164" s="33">
        <f t="shared" si="24"/>
        <v>0</v>
      </c>
      <c r="M164" s="1"/>
      <c r="N164" s="58"/>
      <c r="O164" s="1"/>
      <c r="P164" s="1"/>
      <c r="Q164" s="1"/>
    </row>
    <row r="165" spans="1:17" x14ac:dyDescent="0.2">
      <c r="A165" s="4">
        <v>-0.44</v>
      </c>
      <c r="B165" s="4">
        <v>-5.4350000000000004E-10</v>
      </c>
      <c r="C165" s="3"/>
      <c r="D165" s="3"/>
      <c r="E165" s="36">
        <f t="shared" si="19"/>
        <v>30.999999999999922</v>
      </c>
      <c r="F165" s="33">
        <f t="shared" si="22"/>
        <v>-0.44</v>
      </c>
      <c r="G165" s="37">
        <f t="shared" si="20"/>
        <v>-1.1035000000000002E-7</v>
      </c>
      <c r="H165" s="37">
        <f>+SUM(G$10:$G165)</f>
        <v>-4.0122829999999976E-5</v>
      </c>
      <c r="I165" s="33">
        <f t="shared" si="18"/>
        <v>-52.474607624010147</v>
      </c>
      <c r="J165" s="33">
        <f t="shared" si="21"/>
        <v>0.14432114961256531</v>
      </c>
      <c r="K165" s="33">
        <f t="shared" si="23"/>
        <v>0.14432114961256531</v>
      </c>
      <c r="L165" s="33">
        <f t="shared" si="24"/>
        <v>0</v>
      </c>
      <c r="M165" s="1"/>
      <c r="N165" s="58"/>
      <c r="O165" s="1"/>
      <c r="P165" s="1"/>
      <c r="Q165" s="1"/>
    </row>
    <row r="166" spans="1:17" x14ac:dyDescent="0.2">
      <c r="A166" s="4">
        <v>-0.43</v>
      </c>
      <c r="B166" s="4">
        <v>-5.2919999999999999E-10</v>
      </c>
      <c r="C166" s="3"/>
      <c r="D166" s="3"/>
      <c r="E166" s="36">
        <f t="shared" si="19"/>
        <v>31.199999999999921</v>
      </c>
      <c r="F166" s="33">
        <f t="shared" si="22"/>
        <v>-0.43</v>
      </c>
      <c r="G166" s="37">
        <f t="shared" si="20"/>
        <v>-1.0727000000000001E-7</v>
      </c>
      <c r="H166" s="37">
        <f>+SUM(G$10:$G166)</f>
        <v>-4.0230099999999979E-5</v>
      </c>
      <c r="I166" s="33">
        <f t="shared" si="18"/>
        <v>-52.614900598354872</v>
      </c>
      <c r="J166" s="33">
        <f t="shared" si="21"/>
        <v>0.14029297434472024</v>
      </c>
      <c r="K166" s="33">
        <f t="shared" si="23"/>
        <v>0.14029297434472024</v>
      </c>
      <c r="L166" s="33">
        <f t="shared" si="24"/>
        <v>0</v>
      </c>
      <c r="M166" s="1"/>
      <c r="N166" s="58"/>
      <c r="O166" s="1"/>
      <c r="P166" s="1"/>
      <c r="Q166" s="1"/>
    </row>
    <row r="167" spans="1:17" x14ac:dyDescent="0.2">
      <c r="A167" s="4">
        <v>-0.42</v>
      </c>
      <c r="B167" s="4">
        <v>-5.1459999999999996E-10</v>
      </c>
      <c r="C167" s="3"/>
      <c r="D167" s="3"/>
      <c r="E167" s="36">
        <f t="shared" si="19"/>
        <v>31.39999999999992</v>
      </c>
      <c r="F167" s="33">
        <f t="shared" si="22"/>
        <v>-0.42</v>
      </c>
      <c r="G167" s="37">
        <f t="shared" si="20"/>
        <v>-1.0438000000000001E-7</v>
      </c>
      <c r="H167" s="37">
        <f>+SUM(G$10:$G167)</f>
        <v>-4.0334479999999976E-5</v>
      </c>
      <c r="I167" s="33">
        <f t="shared" si="18"/>
        <v>-52.751413888763203</v>
      </c>
      <c r="J167" s="33">
        <f t="shared" si="21"/>
        <v>0.13651329040833318</v>
      </c>
      <c r="K167" s="33">
        <f t="shared" si="23"/>
        <v>0.13651329040833318</v>
      </c>
      <c r="L167" s="33">
        <f t="shared" si="24"/>
        <v>0</v>
      </c>
      <c r="M167" s="1"/>
      <c r="N167" s="58"/>
      <c r="O167" s="1"/>
      <c r="P167" s="1"/>
      <c r="Q167" s="1"/>
    </row>
    <row r="168" spans="1:17" x14ac:dyDescent="0.2">
      <c r="A168" s="4">
        <v>-0.41</v>
      </c>
      <c r="B168" s="4">
        <v>-4.9130000000000005E-10</v>
      </c>
      <c r="C168" s="3"/>
      <c r="D168" s="3"/>
      <c r="E168" s="36">
        <f t="shared" si="19"/>
        <v>31.59999999999992</v>
      </c>
      <c r="F168" s="33">
        <f t="shared" si="22"/>
        <v>-0.41</v>
      </c>
      <c r="G168" s="37">
        <f t="shared" si="20"/>
        <v>-1.0059000000000002E-7</v>
      </c>
      <c r="H168" s="37">
        <f>+SUM(G$10:$G168)</f>
        <v>-4.0435069999999979E-5</v>
      </c>
      <c r="I168" s="33">
        <f t="shared" si="18"/>
        <v>-52.882970431033506</v>
      </c>
      <c r="J168" s="33">
        <f t="shared" si="21"/>
        <v>0.13155654227030308</v>
      </c>
      <c r="K168" s="33">
        <f t="shared" si="23"/>
        <v>0.13155654227030308</v>
      </c>
      <c r="L168" s="33">
        <f t="shared" si="24"/>
        <v>0</v>
      </c>
      <c r="M168" s="1"/>
      <c r="N168" s="58"/>
      <c r="O168" s="1"/>
      <c r="P168" s="1"/>
      <c r="Q168" s="1"/>
    </row>
    <row r="169" spans="1:17" x14ac:dyDescent="0.2">
      <c r="A169" s="4">
        <v>-0.4</v>
      </c>
      <c r="B169" s="4">
        <v>-4.6700000000000004E-10</v>
      </c>
      <c r="C169" s="3"/>
      <c r="D169" s="3"/>
      <c r="E169" s="36">
        <f t="shared" si="19"/>
        <v>31.799999999999919</v>
      </c>
      <c r="F169" s="33">
        <f t="shared" si="22"/>
        <v>-0.4</v>
      </c>
      <c r="G169" s="37">
        <f t="shared" si="20"/>
        <v>-9.5830000000000018E-8</v>
      </c>
      <c r="H169" s="37">
        <f>+SUM(G$10:$G169)</f>
        <v>-4.0530899999999982E-5</v>
      </c>
      <c r="I169" s="33">
        <f t="shared" si="18"/>
        <v>-53.008301611526235</v>
      </c>
      <c r="J169" s="33">
        <f t="shared" si="21"/>
        <v>0.12533118049272438</v>
      </c>
      <c r="K169" s="33">
        <f t="shared" si="23"/>
        <v>0.12533118049272438</v>
      </c>
      <c r="L169" s="33">
        <f t="shared" si="24"/>
        <v>0</v>
      </c>
      <c r="M169" s="1"/>
      <c r="N169" s="58"/>
      <c r="O169" s="1"/>
      <c r="P169" s="1"/>
      <c r="Q169" s="1"/>
    </row>
    <row r="170" spans="1:17" x14ac:dyDescent="0.2">
      <c r="A170" s="4">
        <v>-0.39</v>
      </c>
      <c r="B170" s="4">
        <v>-4.4400000000000002E-10</v>
      </c>
      <c r="C170" s="3"/>
      <c r="D170" s="3"/>
      <c r="E170" s="36">
        <f t="shared" si="19"/>
        <v>31.999999999999918</v>
      </c>
      <c r="F170" s="33">
        <f t="shared" si="22"/>
        <v>-0.39</v>
      </c>
      <c r="G170" s="37">
        <f t="shared" si="20"/>
        <v>-9.1100000000000015E-8</v>
      </c>
      <c r="H170" s="37">
        <f>+SUM(G$10:$G170)</f>
        <v>-4.0621999999999985E-5</v>
      </c>
      <c r="I170" s="33">
        <f t="shared" si="18"/>
        <v>-53.127446665714771</v>
      </c>
      <c r="J170" s="33">
        <f t="shared" si="21"/>
        <v>0.11914505418853376</v>
      </c>
      <c r="K170" s="33">
        <f t="shared" si="23"/>
        <v>0.11914505418853376</v>
      </c>
      <c r="L170" s="33">
        <f t="shared" si="24"/>
        <v>0</v>
      </c>
      <c r="M170" s="1"/>
      <c r="N170" s="58"/>
      <c r="O170" s="1"/>
      <c r="P170" s="1"/>
      <c r="Q170" s="1"/>
    </row>
    <row r="171" spans="1:17" x14ac:dyDescent="0.2">
      <c r="A171" s="4">
        <v>-0.38</v>
      </c>
      <c r="B171" s="4">
        <v>-4.3359999999999998E-10</v>
      </c>
      <c r="C171" s="3"/>
      <c r="D171" s="3"/>
      <c r="E171" s="36">
        <f t="shared" si="19"/>
        <v>32.199999999999918</v>
      </c>
      <c r="F171" s="33">
        <f t="shared" si="22"/>
        <v>-0.38</v>
      </c>
      <c r="G171" s="37">
        <f t="shared" si="20"/>
        <v>-8.776E-8</v>
      </c>
      <c r="H171" s="37">
        <f>+SUM(G$10:$G171)</f>
        <v>-4.0709759999999985E-5</v>
      </c>
      <c r="I171" s="33">
        <f t="shared" si="18"/>
        <v>-53.2422235038661</v>
      </c>
      <c r="J171" s="33">
        <f t="shared" si="21"/>
        <v>0.11477683815132515</v>
      </c>
      <c r="K171" s="33">
        <f t="shared" si="23"/>
        <v>0.11477683815132515</v>
      </c>
      <c r="L171" s="33">
        <f t="shared" si="24"/>
        <v>0</v>
      </c>
      <c r="M171" s="1"/>
      <c r="N171" s="58"/>
      <c r="O171" s="1"/>
      <c r="P171" s="1"/>
      <c r="Q171" s="1"/>
    </row>
    <row r="172" spans="1:17" x14ac:dyDescent="0.2">
      <c r="A172" s="4">
        <v>-0.37</v>
      </c>
      <c r="B172" s="4">
        <v>-4.185E-10</v>
      </c>
      <c r="C172" s="3"/>
      <c r="D172" s="3"/>
      <c r="E172" s="36">
        <f t="shared" si="19"/>
        <v>32.39999999999992</v>
      </c>
      <c r="F172" s="33">
        <f t="shared" si="22"/>
        <v>-0.37</v>
      </c>
      <c r="G172" s="37">
        <f t="shared" si="20"/>
        <v>-8.5210000000000007E-8</v>
      </c>
      <c r="H172" s="37">
        <f>+SUM(G$10:$G172)</f>
        <v>-4.0794969999999983E-5</v>
      </c>
      <c r="I172" s="33">
        <f t="shared" si="18"/>
        <v>-53.353665326779428</v>
      </c>
      <c r="J172" s="33">
        <f t="shared" si="21"/>
        <v>0.11144182291333656</v>
      </c>
      <c r="K172" s="33">
        <f t="shared" si="23"/>
        <v>0.11144182291333656</v>
      </c>
      <c r="L172" s="33">
        <f t="shared" si="24"/>
        <v>0</v>
      </c>
      <c r="M172" s="1"/>
      <c r="N172" s="58"/>
      <c r="O172" s="1"/>
      <c r="P172" s="1"/>
      <c r="Q172" s="1"/>
    </row>
    <row r="173" spans="1:17" x14ac:dyDescent="0.2">
      <c r="A173" s="4">
        <v>-0.36</v>
      </c>
      <c r="B173" s="4">
        <v>-4.0710000000000002E-10</v>
      </c>
      <c r="C173" s="3"/>
      <c r="D173" s="3"/>
      <c r="E173" s="36">
        <f t="shared" si="19"/>
        <v>32.599999999999923</v>
      </c>
      <c r="F173" s="33">
        <f t="shared" si="22"/>
        <v>-0.36</v>
      </c>
      <c r="G173" s="37">
        <f t="shared" si="20"/>
        <v>-8.2560000000000006E-8</v>
      </c>
      <c r="H173" s="37">
        <f>+SUM(G$10:$G173)</f>
        <v>-4.0877529999999985E-5</v>
      </c>
      <c r="I173" s="33">
        <f t="shared" si="18"/>
        <v>-53.461641349543484</v>
      </c>
      <c r="J173" s="33">
        <f t="shared" si="21"/>
        <v>0.1079760227640543</v>
      </c>
      <c r="K173" s="33">
        <f t="shared" si="23"/>
        <v>0.1079760227640543</v>
      </c>
      <c r="L173" s="33">
        <f t="shared" si="24"/>
        <v>0</v>
      </c>
      <c r="M173" s="1"/>
      <c r="N173" s="58"/>
      <c r="O173" s="1"/>
      <c r="P173" s="1"/>
      <c r="Q173" s="1"/>
    </row>
    <row r="174" spans="1:17" x14ac:dyDescent="0.2">
      <c r="A174" s="4">
        <v>-0.35</v>
      </c>
      <c r="B174" s="4">
        <v>-3.9399999999999998E-10</v>
      </c>
      <c r="C174" s="3"/>
      <c r="D174" s="3"/>
      <c r="E174" s="36">
        <f t="shared" si="19"/>
        <v>32.799999999999926</v>
      </c>
      <c r="F174" s="33">
        <f t="shared" si="22"/>
        <v>-0.35</v>
      </c>
      <c r="G174" s="37">
        <f t="shared" si="20"/>
        <v>-8.0110000000000007E-8</v>
      </c>
      <c r="H174" s="37">
        <f>+SUM(G$10:$G174)</f>
        <v>-4.0957639999999985E-5</v>
      </c>
      <c r="I174" s="33">
        <f t="shared" si="18"/>
        <v>-53.566413141980846</v>
      </c>
      <c r="J174" s="33">
        <f t="shared" si="21"/>
        <v>0.10477179243735937</v>
      </c>
      <c r="K174" s="33">
        <f t="shared" si="23"/>
        <v>0.10477179243735937</v>
      </c>
      <c r="L174" s="33">
        <f t="shared" si="24"/>
        <v>0</v>
      </c>
      <c r="M174" s="1"/>
      <c r="N174" s="58"/>
      <c r="O174" s="1"/>
      <c r="P174" s="1"/>
      <c r="Q174" s="1"/>
    </row>
    <row r="175" spans="1:17" x14ac:dyDescent="0.2">
      <c r="A175" s="4">
        <v>-0.34</v>
      </c>
      <c r="B175" s="4">
        <v>-3.8539999999999998E-10</v>
      </c>
      <c r="C175" s="3"/>
      <c r="D175" s="3"/>
      <c r="E175" s="36">
        <f t="shared" si="19"/>
        <v>32.999999999999929</v>
      </c>
      <c r="F175" s="33">
        <f t="shared" si="22"/>
        <v>-0.34</v>
      </c>
      <c r="G175" s="37">
        <f t="shared" si="20"/>
        <v>-7.7940000000000008E-8</v>
      </c>
      <c r="H175" s="37">
        <f>+SUM(G$10:$G175)</f>
        <v>-4.1035579999999982E-5</v>
      </c>
      <c r="I175" s="33">
        <f t="shared" si="18"/>
        <v>-53.66834690184313</v>
      </c>
      <c r="J175" s="33">
        <f t="shared" si="21"/>
        <v>0.10193375986228673</v>
      </c>
      <c r="K175" s="33">
        <f t="shared" si="23"/>
        <v>0.10193375986228673</v>
      </c>
      <c r="L175" s="33">
        <f t="shared" si="24"/>
        <v>0</v>
      </c>
      <c r="M175" s="1"/>
      <c r="N175" s="58"/>
      <c r="O175" s="1"/>
      <c r="P175" s="1"/>
      <c r="Q175" s="1"/>
    </row>
    <row r="176" spans="1:17" x14ac:dyDescent="0.2">
      <c r="A176" s="4">
        <v>-0.33</v>
      </c>
      <c r="B176" s="4">
        <v>-3.7679999999999998E-10</v>
      </c>
      <c r="C176" s="3"/>
      <c r="D176" s="3"/>
      <c r="E176" s="36">
        <f t="shared" si="19"/>
        <v>33.199999999999932</v>
      </c>
      <c r="F176" s="33">
        <f t="shared" si="22"/>
        <v>-0.33</v>
      </c>
      <c r="G176" s="37">
        <f t="shared" si="20"/>
        <v>-7.621999999999999E-8</v>
      </c>
      <c r="H176" s="37">
        <f>+SUM(G$10:$G176)</f>
        <v>-4.1111799999999981E-5</v>
      </c>
      <c r="I176" s="33">
        <f t="shared" si="18"/>
        <v>-53.768031161231164</v>
      </c>
      <c r="J176" s="33">
        <f t="shared" si="21"/>
        <v>9.9684259388035573E-2</v>
      </c>
      <c r="K176" s="33">
        <f t="shared" si="23"/>
        <v>9.9684259388035573E-2</v>
      </c>
      <c r="L176" s="33">
        <f t="shared" si="24"/>
        <v>0</v>
      </c>
      <c r="M176" s="1"/>
      <c r="N176" s="58"/>
      <c r="O176" s="1"/>
      <c r="P176" s="1"/>
      <c r="Q176" s="1"/>
    </row>
    <row r="177" spans="1:17" x14ac:dyDescent="0.2">
      <c r="A177" s="4">
        <v>-0.32</v>
      </c>
      <c r="B177" s="4">
        <v>-3.6149999999999999E-10</v>
      </c>
      <c r="C177" s="3"/>
      <c r="D177" s="3"/>
      <c r="E177" s="36">
        <f t="shared" si="19"/>
        <v>33.399999999999935</v>
      </c>
      <c r="F177" s="33">
        <f t="shared" si="22"/>
        <v>-0.32</v>
      </c>
      <c r="G177" s="37">
        <f t="shared" si="20"/>
        <v>-7.3830000000000007E-8</v>
      </c>
      <c r="H177" s="37">
        <f>+SUM(G$10:$G177)</f>
        <v>-4.1185629999999983E-5</v>
      </c>
      <c r="I177" s="33">
        <f t="shared" si="18"/>
        <v>-53.864589661239286</v>
      </c>
      <c r="J177" s="33">
        <f t="shared" si="21"/>
        <v>9.6558500008116874E-2</v>
      </c>
      <c r="K177" s="33">
        <f t="shared" si="23"/>
        <v>9.6558500008116874E-2</v>
      </c>
      <c r="L177" s="33">
        <f t="shared" si="24"/>
        <v>0</v>
      </c>
      <c r="M177" s="1"/>
      <c r="N177" s="58"/>
      <c r="O177" s="1"/>
      <c r="P177" s="1"/>
      <c r="Q177" s="1"/>
    </row>
    <row r="178" spans="1:17" x14ac:dyDescent="0.2">
      <c r="A178" s="4">
        <v>-0.31</v>
      </c>
      <c r="B178" s="4">
        <v>-3.526E-10</v>
      </c>
      <c r="C178" s="3"/>
      <c r="D178" s="3"/>
      <c r="E178" s="36">
        <f t="shared" si="19"/>
        <v>33.599999999999937</v>
      </c>
      <c r="F178" s="33">
        <f t="shared" si="22"/>
        <v>-0.31</v>
      </c>
      <c r="G178" s="37">
        <f t="shared" si="20"/>
        <v>-7.1410000000000015E-8</v>
      </c>
      <c r="H178" s="37">
        <f>+SUM(G$10:$G178)</f>
        <v>-4.1257039999999984E-5</v>
      </c>
      <c r="I178" s="33">
        <f t="shared" si="18"/>
        <v>-53.957983166394094</v>
      </c>
      <c r="J178" s="33">
        <f t="shared" si="21"/>
        <v>9.3393505154810055E-2</v>
      </c>
      <c r="K178" s="33">
        <f t="shared" si="23"/>
        <v>9.3393505154810055E-2</v>
      </c>
      <c r="L178" s="33">
        <f t="shared" si="24"/>
        <v>0</v>
      </c>
      <c r="M178" s="1"/>
      <c r="N178" s="58"/>
      <c r="O178" s="1"/>
      <c r="P178" s="1"/>
      <c r="Q178" s="1"/>
    </row>
    <row r="179" spans="1:17" x14ac:dyDescent="0.2">
      <c r="A179" s="4">
        <v>-0.3</v>
      </c>
      <c r="B179" s="4">
        <v>-3.4459999999999998E-10</v>
      </c>
      <c r="C179" s="3"/>
      <c r="D179" s="3"/>
      <c r="E179" s="36">
        <f t="shared" si="19"/>
        <v>33.79999999999994</v>
      </c>
      <c r="F179" s="33">
        <f t="shared" si="22"/>
        <v>-0.3</v>
      </c>
      <c r="G179" s="37">
        <f t="shared" si="20"/>
        <v>-6.9720000000000005E-8</v>
      </c>
      <c r="H179" s="37">
        <f>+SUM(G$10:$G179)</f>
        <v>-4.1326759999999982E-5</v>
      </c>
      <c r="I179" s="33">
        <f t="shared" si="18"/>
        <v>-54.049166406548039</v>
      </c>
      <c r="J179" s="33">
        <f t="shared" si="21"/>
        <v>9.1183240153947007E-2</v>
      </c>
      <c r="K179" s="33">
        <f t="shared" si="23"/>
        <v>9.1183240153947007E-2</v>
      </c>
      <c r="L179" s="33">
        <f t="shared" si="24"/>
        <v>0</v>
      </c>
      <c r="M179" s="1"/>
      <c r="N179" s="58"/>
      <c r="O179" s="1"/>
      <c r="P179" s="1"/>
      <c r="Q179" s="1"/>
    </row>
    <row r="180" spans="1:17" x14ac:dyDescent="0.2">
      <c r="A180" s="4">
        <v>-0.28999999999999998</v>
      </c>
      <c r="B180" s="4">
        <v>-3.3149999999999999E-10</v>
      </c>
      <c r="C180" s="3"/>
      <c r="D180" s="3"/>
      <c r="E180" s="36">
        <f t="shared" si="19"/>
        <v>33.999999999999943</v>
      </c>
      <c r="F180" s="33">
        <f t="shared" si="22"/>
        <v>-0.28999999999999998</v>
      </c>
      <c r="G180" s="37">
        <f t="shared" si="20"/>
        <v>-6.7609999999999995E-8</v>
      </c>
      <c r="H180" s="37">
        <f>+SUM(G$10:$G180)</f>
        <v>-4.1394369999999982E-5</v>
      </c>
      <c r="I180" s="33">
        <f t="shared" si="18"/>
        <v>-54.13759008507369</v>
      </c>
      <c r="J180" s="33">
        <f t="shared" si="21"/>
        <v>8.8423678525650556E-2</v>
      </c>
      <c r="K180" s="33">
        <f t="shared" si="23"/>
        <v>8.8423678525650556E-2</v>
      </c>
      <c r="L180" s="33">
        <f t="shared" si="24"/>
        <v>0</v>
      </c>
      <c r="M180" s="1"/>
      <c r="N180" s="58"/>
      <c r="O180" s="1"/>
      <c r="P180" s="1"/>
      <c r="Q180" s="1"/>
    </row>
    <row r="181" spans="1:17" x14ac:dyDescent="0.2">
      <c r="A181" s="4">
        <v>-0.28000000000000003</v>
      </c>
      <c r="B181" s="4">
        <v>-3.1999999999999998E-10</v>
      </c>
      <c r="C181" s="3"/>
      <c r="D181" s="3"/>
      <c r="E181" s="36">
        <f t="shared" si="19"/>
        <v>34.199999999999946</v>
      </c>
      <c r="F181" s="33">
        <f t="shared" si="22"/>
        <v>-0.28000000000000003</v>
      </c>
      <c r="G181" s="37">
        <f t="shared" si="20"/>
        <v>-6.5149999999999998E-8</v>
      </c>
      <c r="H181" s="37">
        <f>+SUM(G$10:$G181)</f>
        <v>-4.1459519999999979E-5</v>
      </c>
      <c r="I181" s="33">
        <f t="shared" si="18"/>
        <v>-54.222796454781516</v>
      </c>
      <c r="J181" s="33">
        <f t="shared" si="21"/>
        <v>8.520636970782626E-2</v>
      </c>
      <c r="K181" s="33">
        <f t="shared" si="23"/>
        <v>8.520636970782626E-2</v>
      </c>
      <c r="L181" s="33">
        <f t="shared" si="24"/>
        <v>0</v>
      </c>
      <c r="M181" s="1"/>
      <c r="N181" s="58"/>
      <c r="O181" s="1"/>
      <c r="P181" s="1"/>
      <c r="Q181" s="1"/>
    </row>
    <row r="182" spans="1:17" x14ac:dyDescent="0.2">
      <c r="A182" s="4">
        <v>-0.27</v>
      </c>
      <c r="B182" s="4">
        <v>-3.0780000000000001E-10</v>
      </c>
      <c r="C182" s="3"/>
      <c r="D182" s="3"/>
      <c r="E182" s="36">
        <f t="shared" si="19"/>
        <v>34.399999999999949</v>
      </c>
      <c r="F182" s="33">
        <f t="shared" si="22"/>
        <v>-0.27</v>
      </c>
      <c r="G182" s="37">
        <f t="shared" si="20"/>
        <v>-6.2779999999999997E-8</v>
      </c>
      <c r="H182" s="37">
        <f>+SUM(G$10:$G182)</f>
        <v>-4.152229999999998E-5</v>
      </c>
      <c r="I182" s="33">
        <f t="shared" si="18"/>
        <v>-54.304903222091681</v>
      </c>
      <c r="J182" s="33">
        <f t="shared" si="21"/>
        <v>8.2106767310166279E-2</v>
      </c>
      <c r="K182" s="33">
        <f t="shared" si="23"/>
        <v>8.2106767310166279E-2</v>
      </c>
      <c r="L182" s="33">
        <f t="shared" si="24"/>
        <v>0</v>
      </c>
      <c r="M182" s="1"/>
      <c r="N182" s="58"/>
      <c r="O182" s="1"/>
      <c r="P182" s="1"/>
      <c r="Q182" s="1"/>
    </row>
    <row r="183" spans="1:17" x14ac:dyDescent="0.2">
      <c r="A183" s="4">
        <v>-0.26</v>
      </c>
      <c r="B183" s="4">
        <v>-2.9600000000000001E-10</v>
      </c>
      <c r="C183" s="3"/>
      <c r="D183" s="3"/>
      <c r="E183" s="36">
        <f t="shared" si="19"/>
        <v>34.599999999999952</v>
      </c>
      <c r="F183" s="33">
        <f t="shared" si="22"/>
        <v>-0.26</v>
      </c>
      <c r="G183" s="37">
        <f t="shared" si="20"/>
        <v>-6.0380000000000002E-8</v>
      </c>
      <c r="H183" s="37">
        <f>+SUM(G$10:$G183)</f>
        <v>-4.1582679999999983E-5</v>
      </c>
      <c r="I183" s="33">
        <f t="shared" si="18"/>
        <v>-54.383871151530805</v>
      </c>
      <c r="J183" s="33">
        <f t="shared" si="21"/>
        <v>7.8967929439118192E-2</v>
      </c>
      <c r="K183" s="33">
        <f t="shared" si="23"/>
        <v>7.8967929439118192E-2</v>
      </c>
      <c r="L183" s="33">
        <f t="shared" si="24"/>
        <v>0</v>
      </c>
      <c r="M183" s="1"/>
      <c r="N183" s="58"/>
      <c r="O183" s="1"/>
      <c r="P183" s="1"/>
      <c r="Q183" s="1"/>
    </row>
    <row r="184" spans="1:17" x14ac:dyDescent="0.2">
      <c r="A184" s="4">
        <v>-0.25</v>
      </c>
      <c r="B184" s="4">
        <v>-2.8120000000000002E-10</v>
      </c>
      <c r="C184" s="3"/>
      <c r="D184" s="3"/>
      <c r="E184" s="36">
        <f t="shared" si="19"/>
        <v>34.799999999999955</v>
      </c>
      <c r="F184" s="33">
        <f t="shared" si="22"/>
        <v>-0.25</v>
      </c>
      <c r="G184" s="37">
        <f t="shared" si="20"/>
        <v>-5.772000000000001E-8</v>
      </c>
      <c r="H184" s="37">
        <f>+SUM(G$10:$G184)</f>
        <v>-4.1640399999999982E-5</v>
      </c>
      <c r="I184" s="33">
        <f t="shared" si="18"/>
        <v>-54.459360202329506</v>
      </c>
      <c r="J184" s="33">
        <f t="shared" si="21"/>
        <v>7.5489050798706575E-2</v>
      </c>
      <c r="K184" s="33">
        <f t="shared" si="23"/>
        <v>7.5489050798706575E-2</v>
      </c>
      <c r="L184" s="33">
        <f t="shared" si="24"/>
        <v>0</v>
      </c>
      <c r="M184" s="1"/>
      <c r="N184" s="58"/>
      <c r="O184" s="1"/>
      <c r="P184" s="1"/>
      <c r="Q184" s="1"/>
    </row>
    <row r="185" spans="1:17" x14ac:dyDescent="0.2">
      <c r="A185" s="4">
        <v>-0.24</v>
      </c>
      <c r="B185" s="4">
        <v>-2.6700000000000001E-10</v>
      </c>
      <c r="C185" s="3"/>
      <c r="D185" s="3"/>
      <c r="E185" s="36">
        <f t="shared" si="19"/>
        <v>34.999999999999957</v>
      </c>
      <c r="F185" s="33">
        <f t="shared" si="22"/>
        <v>-0.24</v>
      </c>
      <c r="G185" s="37">
        <f t="shared" si="20"/>
        <v>-5.4820000000000004E-8</v>
      </c>
      <c r="H185" s="37">
        <f>+SUM(G$10:$G185)</f>
        <v>-4.1695219999999981E-5</v>
      </c>
      <c r="I185" s="33">
        <f t="shared" si="18"/>
        <v>-54.531056490700699</v>
      </c>
      <c r="J185" s="33">
        <f t="shared" si="21"/>
        <v>7.1696288371190117E-2</v>
      </c>
      <c r="K185" s="33">
        <f t="shared" si="23"/>
        <v>7.1696288371190117E-2</v>
      </c>
      <c r="L185" s="33">
        <f t="shared" si="24"/>
        <v>0</v>
      </c>
      <c r="M185" s="1"/>
      <c r="N185" s="58"/>
      <c r="O185" s="1"/>
      <c r="P185" s="1"/>
      <c r="Q185" s="1"/>
    </row>
    <row r="186" spans="1:17" x14ac:dyDescent="0.2">
      <c r="A186" s="4">
        <v>-0.23</v>
      </c>
      <c r="B186" s="4">
        <v>-2.4819999999999998E-10</v>
      </c>
      <c r="C186" s="3"/>
      <c r="D186" s="3"/>
      <c r="E186" s="36">
        <f t="shared" si="19"/>
        <v>35.19999999999996</v>
      </c>
      <c r="F186" s="33">
        <f t="shared" si="22"/>
        <v>-0.23</v>
      </c>
      <c r="G186" s="37">
        <f t="shared" si="20"/>
        <v>-5.1520000000000007E-8</v>
      </c>
      <c r="H186" s="37">
        <f>+SUM(G$10:$G186)</f>
        <v>-4.174673999999998E-5</v>
      </c>
      <c r="I186" s="33">
        <f t="shared" si="18"/>
        <v>-54.598436876999195</v>
      </c>
      <c r="J186" s="33">
        <f t="shared" si="21"/>
        <v>6.7380386298499004E-2</v>
      </c>
      <c r="K186" s="33">
        <f t="shared" si="23"/>
        <v>6.7380386298499004E-2</v>
      </c>
      <c r="L186" s="33">
        <f t="shared" si="24"/>
        <v>0</v>
      </c>
      <c r="M186" s="1"/>
      <c r="N186" s="58"/>
      <c r="O186" s="1"/>
      <c r="P186" s="1"/>
      <c r="Q186" s="1"/>
    </row>
    <row r="187" spans="1:17" x14ac:dyDescent="0.2">
      <c r="A187" s="4">
        <v>-0.22</v>
      </c>
      <c r="B187" s="4">
        <v>-2.277E-10</v>
      </c>
      <c r="C187" s="3"/>
      <c r="D187" s="3"/>
      <c r="E187" s="36">
        <f t="shared" si="19"/>
        <v>35.399999999999963</v>
      </c>
      <c r="F187" s="33">
        <f t="shared" si="22"/>
        <v>-0.22</v>
      </c>
      <c r="G187" s="37">
        <f t="shared" si="20"/>
        <v>-4.7589999999999998E-8</v>
      </c>
      <c r="H187" s="37">
        <f>+SUM(G$10:$G187)</f>
        <v>-4.1794329999999982E-5</v>
      </c>
      <c r="I187" s="33">
        <f t="shared" si="18"/>
        <v>-54.660677416283853</v>
      </c>
      <c r="J187" s="33">
        <f t="shared" si="21"/>
        <v>6.2240539284657739E-2</v>
      </c>
      <c r="K187" s="33">
        <f t="shared" si="23"/>
        <v>6.2240539284657739E-2</v>
      </c>
      <c r="L187" s="33">
        <f t="shared" si="24"/>
        <v>0</v>
      </c>
      <c r="M187" s="1"/>
      <c r="N187" s="58"/>
      <c r="O187" s="1"/>
      <c r="P187" s="1"/>
      <c r="Q187" s="1"/>
    </row>
    <row r="188" spans="1:17" x14ac:dyDescent="0.2">
      <c r="A188" s="4">
        <v>-0.21</v>
      </c>
      <c r="B188" s="4">
        <v>-2.0440000000000001E-10</v>
      </c>
      <c r="C188" s="3"/>
      <c r="D188" s="3"/>
      <c r="E188" s="36">
        <f t="shared" si="19"/>
        <v>35.599999999999966</v>
      </c>
      <c r="F188" s="33">
        <f t="shared" si="22"/>
        <v>-0.21</v>
      </c>
      <c r="G188" s="37">
        <f t="shared" si="20"/>
        <v>-4.3210000000000001E-8</v>
      </c>
      <c r="H188" s="37">
        <f>+SUM(G$10:$G188)</f>
        <v>-4.1837539999999983E-5</v>
      </c>
      <c r="I188" s="33">
        <f t="shared" si="18"/>
        <v>-54.717189576453848</v>
      </c>
      <c r="J188" s="33">
        <f t="shared" si="21"/>
        <v>5.6512160169994982E-2</v>
      </c>
      <c r="K188" s="33">
        <f t="shared" si="23"/>
        <v>5.6512160169994982E-2</v>
      </c>
      <c r="L188" s="33">
        <f t="shared" si="24"/>
        <v>0</v>
      </c>
      <c r="M188" s="1"/>
      <c r="N188" s="58"/>
      <c r="O188" s="1"/>
      <c r="P188" s="1"/>
      <c r="Q188" s="1"/>
    </row>
    <row r="189" spans="1:17" x14ac:dyDescent="0.2">
      <c r="A189" s="4">
        <v>-0.2</v>
      </c>
      <c r="B189" s="4">
        <v>-1.7709999999999999E-10</v>
      </c>
      <c r="C189" s="3"/>
      <c r="D189" s="3"/>
      <c r="E189" s="36">
        <f t="shared" si="19"/>
        <v>35.799999999999969</v>
      </c>
      <c r="F189" s="33">
        <f t="shared" si="22"/>
        <v>-0.2</v>
      </c>
      <c r="G189" s="37">
        <f t="shared" si="20"/>
        <v>-3.8150000000000001E-8</v>
      </c>
      <c r="H189" s="37">
        <f>+SUM(G$10:$G189)</f>
        <v>-4.1875689999999982E-5</v>
      </c>
      <c r="I189" s="33">
        <f t="shared" si="18"/>
        <v>-54.767084020112385</v>
      </c>
      <c r="J189" s="33">
        <f t="shared" si="21"/>
        <v>4.9894443658535258E-2</v>
      </c>
      <c r="K189" s="33">
        <f t="shared" si="23"/>
        <v>4.9894443658535258E-2</v>
      </c>
      <c r="L189" s="33">
        <f t="shared" si="24"/>
        <v>0</v>
      </c>
      <c r="M189" s="1"/>
      <c r="N189" s="58"/>
      <c r="O189" s="1"/>
      <c r="P189" s="1"/>
      <c r="Q189" s="1"/>
    </row>
    <row r="190" spans="1:17" x14ac:dyDescent="0.2">
      <c r="A190" s="4">
        <v>-0.19</v>
      </c>
      <c r="B190" s="4">
        <v>-1.5770000000000001E-10</v>
      </c>
      <c r="C190" s="3"/>
      <c r="D190" s="3"/>
      <c r="E190" s="36">
        <f t="shared" si="19"/>
        <v>35.999999999999972</v>
      </c>
      <c r="F190" s="33">
        <f t="shared" si="22"/>
        <v>-0.19</v>
      </c>
      <c r="G190" s="37">
        <f t="shared" si="20"/>
        <v>-3.3480000000000006E-8</v>
      </c>
      <c r="H190" s="37">
        <f>+SUM(G$10:$G190)</f>
        <v>-4.1909169999999979E-5</v>
      </c>
      <c r="I190" s="33">
        <f t="shared" si="18"/>
        <v>-54.810870808413505</v>
      </c>
      <c r="J190" s="33">
        <f t="shared" si="21"/>
        <v>4.3786788301120858E-2</v>
      </c>
      <c r="K190" s="33">
        <f t="shared" si="23"/>
        <v>4.3786788301120858E-2</v>
      </c>
      <c r="L190" s="33">
        <f t="shared" si="24"/>
        <v>0</v>
      </c>
      <c r="M190" s="1"/>
      <c r="N190" s="58"/>
      <c r="O190" s="1"/>
      <c r="P190" s="1"/>
      <c r="Q190" s="1"/>
    </row>
    <row r="191" spans="1:17" x14ac:dyDescent="0.2">
      <c r="A191" s="4">
        <v>-0.18</v>
      </c>
      <c r="B191" s="4">
        <v>-1.3429999999999999E-10</v>
      </c>
      <c r="C191" s="3"/>
      <c r="D191" s="3"/>
      <c r="E191" s="36">
        <f t="shared" si="19"/>
        <v>36.199999999999974</v>
      </c>
      <c r="F191" s="33">
        <f t="shared" si="22"/>
        <v>-0.18</v>
      </c>
      <c r="G191" s="37">
        <f t="shared" si="20"/>
        <v>-2.9200000000000007E-8</v>
      </c>
      <c r="H191" s="37">
        <f>+SUM(G$10:$G191)</f>
        <v>-4.1938369999999982E-5</v>
      </c>
      <c r="I191" s="33">
        <f t="shared" si="18"/>
        <v>-54.849060002511258</v>
      </c>
      <c r="J191" s="33">
        <f t="shared" si="21"/>
        <v>3.8189194097751768E-2</v>
      </c>
      <c r="K191" s="33">
        <f t="shared" si="23"/>
        <v>3.8189194097751768E-2</v>
      </c>
      <c r="L191" s="33">
        <f t="shared" si="24"/>
        <v>0</v>
      </c>
      <c r="M191" s="1"/>
      <c r="N191" s="58"/>
      <c r="O191" s="1"/>
      <c r="P191" s="1"/>
      <c r="Q191" s="1"/>
    </row>
    <row r="192" spans="1:17" x14ac:dyDescent="0.2">
      <c r="A192" s="4">
        <v>-0.17</v>
      </c>
      <c r="B192" s="4">
        <v>-1.1450000000000001E-10</v>
      </c>
      <c r="C192" s="3"/>
      <c r="D192" s="3"/>
      <c r="E192" s="36">
        <f t="shared" si="19"/>
        <v>36.399999999999977</v>
      </c>
      <c r="F192" s="33">
        <f t="shared" si="22"/>
        <v>-0.17</v>
      </c>
      <c r="G192" s="37">
        <f t="shared" si="20"/>
        <v>-2.4880000000000002E-8</v>
      </c>
      <c r="H192" s="37">
        <f>+SUM(G$10:$G192)</f>
        <v>-4.1963249999999981E-5</v>
      </c>
      <c r="I192" s="33">
        <f t="shared" si="18"/>
        <v>-54.881599288441123</v>
      </c>
      <c r="J192" s="33">
        <f t="shared" si="21"/>
        <v>3.25392859298652E-2</v>
      </c>
      <c r="K192" s="33">
        <f t="shared" si="23"/>
        <v>3.25392859298652E-2</v>
      </c>
      <c r="L192" s="33">
        <f t="shared" si="24"/>
        <v>0</v>
      </c>
      <c r="M192" s="1"/>
      <c r="N192" s="58"/>
      <c r="O192" s="1"/>
      <c r="P192" s="1"/>
      <c r="Q192" s="1"/>
    </row>
    <row r="193" spans="1:17" x14ac:dyDescent="0.2">
      <c r="A193" s="4">
        <v>-0.16</v>
      </c>
      <c r="B193" s="4">
        <v>-8.9289999999999996E-11</v>
      </c>
      <c r="C193" s="3"/>
      <c r="D193" s="3"/>
      <c r="E193" s="36">
        <f t="shared" si="19"/>
        <v>36.59999999999998</v>
      </c>
      <c r="F193" s="33">
        <f t="shared" si="22"/>
        <v>-0.16</v>
      </c>
      <c r="G193" s="37">
        <f t="shared" si="20"/>
        <v>-2.0379000000000003E-8</v>
      </c>
      <c r="H193" s="37">
        <f>+SUM(G$10:$G193)</f>
        <v>-4.1983628999999981E-5</v>
      </c>
      <c r="I193" s="33">
        <f t="shared" si="18"/>
        <v>-54.908251945513662</v>
      </c>
      <c r="J193" s="33">
        <f t="shared" si="21"/>
        <v>2.6652657072537098E-2</v>
      </c>
      <c r="K193" s="33">
        <f t="shared" si="23"/>
        <v>2.6652657072537098E-2</v>
      </c>
      <c r="L193" s="33">
        <f t="shared" si="24"/>
        <v>0</v>
      </c>
      <c r="M193" s="1"/>
      <c r="N193" s="58"/>
      <c r="O193" s="1"/>
      <c r="P193" s="1"/>
      <c r="Q193" s="1"/>
    </row>
    <row r="194" spans="1:17" x14ac:dyDescent="0.2">
      <c r="A194" s="4">
        <v>-0.15</v>
      </c>
      <c r="B194" s="4">
        <v>-6.4540000000000004E-11</v>
      </c>
      <c r="C194" s="3"/>
      <c r="D194" s="3"/>
      <c r="E194" s="36">
        <f t="shared" si="19"/>
        <v>36.799999999999983</v>
      </c>
      <c r="F194" s="33">
        <f t="shared" si="22"/>
        <v>-0.15</v>
      </c>
      <c r="G194" s="37">
        <f t="shared" si="20"/>
        <v>-1.5383E-8</v>
      </c>
      <c r="H194" s="37">
        <f>+SUM(G$10:$G194)</f>
        <v>-4.1999011999999981E-5</v>
      </c>
      <c r="I194" s="33">
        <f t="shared" si="18"/>
        <v>-54.928370588417962</v>
      </c>
      <c r="J194" s="33">
        <f t="shared" si="21"/>
        <v>2.0118642904305317E-2</v>
      </c>
      <c r="K194" s="33">
        <f t="shared" si="23"/>
        <v>2.0118642904305317E-2</v>
      </c>
      <c r="L194" s="33">
        <f t="shared" si="24"/>
        <v>0</v>
      </c>
      <c r="M194" s="1"/>
      <c r="N194" s="58"/>
      <c r="O194" s="1"/>
      <c r="P194" s="1"/>
      <c r="Q194" s="1"/>
    </row>
    <row r="195" spans="1:17" x14ac:dyDescent="0.2">
      <c r="A195" s="4">
        <v>-0.14000000000000001</v>
      </c>
      <c r="B195" s="4">
        <v>-3.1680000000000001E-11</v>
      </c>
      <c r="C195" s="3"/>
      <c r="D195" s="3"/>
      <c r="E195" s="36">
        <f t="shared" si="19"/>
        <v>36.999999999999986</v>
      </c>
      <c r="F195" s="33">
        <f t="shared" si="22"/>
        <v>-0.14000000000000001</v>
      </c>
      <c r="G195" s="37">
        <f t="shared" si="20"/>
        <v>-9.6220000000000001E-9</v>
      </c>
      <c r="H195" s="37">
        <f>+SUM(G$10:$G195)</f>
        <v>-4.2008633999999982E-5</v>
      </c>
      <c r="I195" s="33">
        <f t="shared" si="18"/>
        <v>-54.940954712582645</v>
      </c>
      <c r="J195" s="33">
        <f t="shared" si="21"/>
        <v>1.2584124164676967E-2</v>
      </c>
      <c r="K195" s="33">
        <f t="shared" si="23"/>
        <v>1.2584124164676967E-2</v>
      </c>
      <c r="L195" s="33">
        <f t="shared" si="24"/>
        <v>0</v>
      </c>
      <c r="M195" s="1"/>
      <c r="N195" s="58"/>
      <c r="O195" s="1"/>
      <c r="P195" s="1"/>
      <c r="Q195" s="1"/>
    </row>
    <row r="196" spans="1:17" x14ac:dyDescent="0.2">
      <c r="A196" s="4">
        <v>-0.13</v>
      </c>
      <c r="B196" s="4">
        <v>-4.0479999999999997E-12</v>
      </c>
      <c r="C196" s="3"/>
      <c r="D196" s="3"/>
      <c r="E196" s="36">
        <f t="shared" si="19"/>
        <v>37.199999999999989</v>
      </c>
      <c r="F196" s="33">
        <f t="shared" si="22"/>
        <v>-0.13</v>
      </c>
      <c r="G196" s="37">
        <f t="shared" si="20"/>
        <v>-3.5727999999999999E-9</v>
      </c>
      <c r="H196" s="37">
        <f>+SUM(G$10:$G196)</f>
        <v>-4.201220679999998E-5</v>
      </c>
      <c r="I196" s="33">
        <f t="shared" si="18"/>
        <v>-54.945627395893339</v>
      </c>
      <c r="J196" s="33">
        <f t="shared" si="21"/>
        <v>4.6726833107002558E-3</v>
      </c>
      <c r="K196" s="33">
        <f t="shared" si="23"/>
        <v>4.6726833107002558E-3</v>
      </c>
      <c r="L196" s="33">
        <f t="shared" si="24"/>
        <v>0</v>
      </c>
      <c r="M196" s="1"/>
      <c r="N196" s="58"/>
      <c r="O196" s="1"/>
      <c r="P196" s="1"/>
      <c r="Q196" s="1"/>
    </row>
    <row r="197" spans="1:17" x14ac:dyDescent="0.2">
      <c r="A197" s="4">
        <v>-0.12</v>
      </c>
      <c r="B197" s="4">
        <v>2.9390000000000001E-11</v>
      </c>
      <c r="C197" s="3"/>
      <c r="D197" s="3"/>
      <c r="E197" s="36">
        <f t="shared" si="19"/>
        <v>37.399999999999991</v>
      </c>
      <c r="F197" s="33">
        <f t="shared" si="22"/>
        <v>-0.12</v>
      </c>
      <c r="G197" s="37">
        <f t="shared" si="20"/>
        <v>2.5342000000000002E-9</v>
      </c>
      <c r="H197" s="37">
        <f>+SUM(G$10:$G197)</f>
        <v>-4.2009672599999978E-5</v>
      </c>
      <c r="I197" s="33">
        <f t="shared" si="18"/>
        <v>-54.94231304467133</v>
      </c>
      <c r="J197" s="33">
        <f t="shared" si="21"/>
        <v>3.3143512220041955E-3</v>
      </c>
      <c r="K197" s="33">
        <f t="shared" si="23"/>
        <v>0</v>
      </c>
      <c r="L197" s="33">
        <f t="shared" si="24"/>
        <v>3.3143512220041955E-3</v>
      </c>
      <c r="M197" s="1"/>
      <c r="N197" s="58"/>
      <c r="O197" s="1"/>
      <c r="P197" s="1"/>
      <c r="Q197" s="1"/>
    </row>
    <row r="198" spans="1:17" x14ac:dyDescent="0.2">
      <c r="A198" s="4">
        <v>-0.11</v>
      </c>
      <c r="B198" s="4">
        <v>6.1499999999999994E-11</v>
      </c>
      <c r="C198" s="3"/>
      <c r="D198" s="3"/>
      <c r="E198" s="36">
        <f t="shared" si="19"/>
        <v>37.599999999999994</v>
      </c>
      <c r="F198" s="33">
        <f t="shared" si="22"/>
        <v>-0.11</v>
      </c>
      <c r="G198" s="37">
        <f t="shared" si="20"/>
        <v>9.0890000000000012E-9</v>
      </c>
      <c r="H198" s="37">
        <f>+SUM(G$10:$G198)</f>
        <v>-4.2000583599999975E-5</v>
      </c>
      <c r="I198" s="33">
        <f t="shared" si="18"/>
        <v>-54.930426004083849</v>
      </c>
      <c r="J198" s="33">
        <f t="shared" si="21"/>
        <v>1.1887040587481705E-2</v>
      </c>
      <c r="K198" s="33">
        <f t="shared" si="23"/>
        <v>0</v>
      </c>
      <c r="L198" s="33">
        <f t="shared" si="24"/>
        <v>1.1887040587481705E-2</v>
      </c>
      <c r="M198" s="1"/>
      <c r="N198" s="58"/>
      <c r="O198" s="1"/>
      <c r="P198" s="1"/>
      <c r="Q198" s="1"/>
    </row>
    <row r="199" spans="1:17" x14ac:dyDescent="0.2">
      <c r="A199" s="4">
        <v>-9.9970000000000003E-2</v>
      </c>
      <c r="B199" s="4">
        <v>1.0780000000000001E-10</v>
      </c>
      <c r="C199" s="3"/>
      <c r="D199" s="3"/>
      <c r="E199" s="36">
        <f t="shared" si="19"/>
        <v>37.799999999999997</v>
      </c>
      <c r="F199" s="33">
        <f t="shared" si="22"/>
        <v>-9.9970000000000003E-2</v>
      </c>
      <c r="G199" s="37">
        <f t="shared" si="20"/>
        <v>1.693E-8</v>
      </c>
      <c r="H199" s="37">
        <f>+SUM(G$10:$G199)</f>
        <v>-4.1983653599999977E-5</v>
      </c>
      <c r="I199" s="33">
        <f t="shared" si="18"/>
        <v>-54.908284118601827</v>
      </c>
      <c r="J199" s="33">
        <f t="shared" si="21"/>
        <v>2.2141885482018401E-2</v>
      </c>
      <c r="K199" s="33">
        <f t="shared" si="23"/>
        <v>0</v>
      </c>
      <c r="L199" s="33">
        <f t="shared" si="24"/>
        <v>2.2141885482018401E-2</v>
      </c>
      <c r="M199" s="1"/>
      <c r="N199" s="58"/>
      <c r="O199" s="1"/>
      <c r="P199" s="1"/>
      <c r="Q199" s="1"/>
    </row>
    <row r="200" spans="1:17" x14ac:dyDescent="0.2">
      <c r="A200" s="4">
        <v>-8.9959999999999998E-2</v>
      </c>
      <c r="B200" s="4">
        <v>1.528E-10</v>
      </c>
      <c r="C200" s="3"/>
      <c r="D200" s="3"/>
      <c r="E200" s="36">
        <f t="shared" si="19"/>
        <v>38</v>
      </c>
      <c r="F200" s="33">
        <f t="shared" si="22"/>
        <v>-8.9959999999999998E-2</v>
      </c>
      <c r="G200" s="37">
        <f t="shared" si="20"/>
        <v>2.6060000000000003E-8</v>
      </c>
      <c r="H200" s="37">
        <f>+SUM(G$10:$G200)</f>
        <v>-4.1957593599999976E-5</v>
      </c>
      <c r="I200" s="33">
        <f t="shared" si="18"/>
        <v>-54.874201570718697</v>
      </c>
      <c r="J200" s="33">
        <f t="shared" si="21"/>
        <v>3.4082547883130511E-2</v>
      </c>
      <c r="K200" s="33">
        <f t="shared" si="23"/>
        <v>0</v>
      </c>
      <c r="L200" s="33">
        <f t="shared" si="24"/>
        <v>3.4082547883130511E-2</v>
      </c>
      <c r="M200" s="1"/>
      <c r="N200" s="58"/>
      <c r="O200" s="1"/>
      <c r="P200" s="1"/>
      <c r="Q200" s="1"/>
    </row>
    <row r="201" spans="1:17" x14ac:dyDescent="0.2">
      <c r="A201" s="4">
        <v>-7.9969999999999999E-2</v>
      </c>
      <c r="B201" s="4">
        <v>2.0019999999999999E-10</v>
      </c>
      <c r="C201" s="3"/>
      <c r="D201" s="3"/>
      <c r="E201" s="36">
        <f t="shared" si="19"/>
        <v>38.200000000000003</v>
      </c>
      <c r="F201" s="33">
        <f t="shared" si="22"/>
        <v>-7.9969999999999999E-2</v>
      </c>
      <c r="G201" s="37">
        <f t="shared" si="20"/>
        <v>3.5300000000000005E-8</v>
      </c>
      <c r="H201" s="37">
        <f>+SUM(G$10:$G201)</f>
        <v>-4.1922293599999973E-5</v>
      </c>
      <c r="I201" s="33">
        <f t="shared" si="18"/>
        <v>-54.828034497032029</v>
      </c>
      <c r="J201" s="33">
        <f t="shared" si="21"/>
        <v>4.6167073686665658E-2</v>
      </c>
      <c r="K201" s="33">
        <f t="shared" si="23"/>
        <v>0</v>
      </c>
      <c r="L201" s="33">
        <f t="shared" si="24"/>
        <v>4.6167073686665658E-2</v>
      </c>
      <c r="M201" s="1"/>
      <c r="N201" s="58"/>
      <c r="O201" s="1"/>
      <c r="P201" s="1"/>
      <c r="Q201" s="1"/>
    </row>
    <row r="202" spans="1:17" x14ac:dyDescent="0.2">
      <c r="A202" s="4">
        <v>-6.9970000000000004E-2</v>
      </c>
      <c r="B202" s="4">
        <v>2.6110000000000001E-10</v>
      </c>
      <c r="C202" s="3"/>
      <c r="D202" s="3"/>
      <c r="E202" s="36">
        <f t="shared" si="19"/>
        <v>38.400000000000006</v>
      </c>
      <c r="F202" s="33">
        <f t="shared" si="22"/>
        <v>-6.9970000000000004E-2</v>
      </c>
      <c r="G202" s="37">
        <f t="shared" si="20"/>
        <v>4.6129999999999997E-8</v>
      </c>
      <c r="H202" s="37">
        <f>+SUM(G$10:$G202)</f>
        <v>-4.1876163599999972E-5</v>
      </c>
      <c r="I202" s="33">
        <f t="shared" ref="I202:I265" si="25">+H202/$O$9</f>
        <v>-54.76770341745226</v>
      </c>
      <c r="J202" s="33">
        <f t="shared" si="21"/>
        <v>6.0331079579770151E-2</v>
      </c>
      <c r="K202" s="33">
        <f t="shared" si="23"/>
        <v>0</v>
      </c>
      <c r="L202" s="33">
        <f t="shared" si="24"/>
        <v>6.0331079579770151E-2</v>
      </c>
      <c r="M202" s="1"/>
      <c r="N202" s="58"/>
      <c r="O202" s="1"/>
      <c r="P202" s="1"/>
      <c r="Q202" s="1"/>
    </row>
    <row r="203" spans="1:17" x14ac:dyDescent="0.2">
      <c r="A203" s="4">
        <v>-5.9970000000000002E-2</v>
      </c>
      <c r="B203" s="4">
        <v>3.1710000000000002E-10</v>
      </c>
      <c r="C203" s="3"/>
      <c r="D203" s="3"/>
      <c r="E203" s="36">
        <f t="shared" ref="E203:E266" si="26">E202+$O$4</f>
        <v>38.600000000000009</v>
      </c>
      <c r="F203" s="33">
        <f t="shared" si="22"/>
        <v>-5.9970000000000002E-2</v>
      </c>
      <c r="G203" s="37">
        <f t="shared" ref="G203:G266" si="27">+((((B203+B202)/2)*$O$4)*1000)*$G$4</f>
        <v>5.7820000000000004E-8</v>
      </c>
      <c r="H203" s="37">
        <f>+SUM(G$10:$G203)</f>
        <v>-4.1818343599999973E-5</v>
      </c>
      <c r="I203" s="33">
        <f t="shared" si="25"/>
        <v>-54.69208358174226</v>
      </c>
      <c r="J203" s="33">
        <f t="shared" ref="J203:J266" si="28">ABS(G203)/$O$9</f>
        <v>7.5619835710000236E-2</v>
      </c>
      <c r="K203" s="33">
        <f t="shared" si="23"/>
        <v>0</v>
      </c>
      <c r="L203" s="33">
        <f t="shared" si="24"/>
        <v>7.5619835710000236E-2</v>
      </c>
      <c r="M203" s="1"/>
      <c r="N203" s="58"/>
      <c r="O203" s="1"/>
      <c r="P203" s="1"/>
      <c r="Q203" s="1"/>
    </row>
    <row r="204" spans="1:17" x14ac:dyDescent="0.2">
      <c r="A204" s="4">
        <v>-4.9959999999999997E-2</v>
      </c>
      <c r="B204" s="4">
        <v>3.8450000000000002E-10</v>
      </c>
      <c r="C204" s="3"/>
      <c r="D204" s="3"/>
      <c r="E204" s="36">
        <f t="shared" si="26"/>
        <v>38.800000000000011</v>
      </c>
      <c r="F204" s="33">
        <f t="shared" ref="F204:F267" si="29">+A204</f>
        <v>-4.9959999999999997E-2</v>
      </c>
      <c r="G204" s="37">
        <f t="shared" si="27"/>
        <v>7.0160000000000001E-8</v>
      </c>
      <c r="H204" s="37">
        <f>+SUM(G$10:$G204)</f>
        <v>-4.1748183599999971E-5</v>
      </c>
      <c r="I204" s="33">
        <f t="shared" si="25"/>
        <v>-54.600324887978616</v>
      </c>
      <c r="J204" s="33">
        <f t="shared" si="28"/>
        <v>9.1758693763639154E-2</v>
      </c>
      <c r="K204" s="33">
        <f t="shared" ref="K204:K267" si="30">INT(((1-SIGN(G204)))/2)*J204</f>
        <v>0</v>
      </c>
      <c r="L204" s="33">
        <f t="shared" ref="L204:L267" si="31">+((1+SIGN(G204))/2)*J204</f>
        <v>9.1758693763639154E-2</v>
      </c>
      <c r="M204" s="1"/>
      <c r="N204" s="58"/>
      <c r="O204" s="1"/>
      <c r="P204" s="1"/>
      <c r="Q204" s="1"/>
    </row>
    <row r="205" spans="1:17" x14ac:dyDescent="0.2">
      <c r="A205" s="4">
        <v>-0.04</v>
      </c>
      <c r="B205" s="4">
        <v>4.5530000000000002E-10</v>
      </c>
      <c r="C205" s="3"/>
      <c r="D205" s="3"/>
      <c r="E205" s="36">
        <f t="shared" si="26"/>
        <v>39.000000000000014</v>
      </c>
      <c r="F205" s="33">
        <f t="shared" si="29"/>
        <v>-0.04</v>
      </c>
      <c r="G205" s="37">
        <f t="shared" si="27"/>
        <v>8.3980000000000002E-8</v>
      </c>
      <c r="H205" s="37">
        <f>+SUM(G$10:$G205)</f>
        <v>-4.1664203599999971E-5</v>
      </c>
      <c r="I205" s="33">
        <f t="shared" si="25"/>
        <v>-54.490491719474193</v>
      </c>
      <c r="J205" s="33">
        <f t="shared" si="28"/>
        <v>0.10983316850442441</v>
      </c>
      <c r="K205" s="33">
        <f t="shared" si="30"/>
        <v>0</v>
      </c>
      <c r="L205" s="33">
        <f t="shared" si="31"/>
        <v>0.10983316850442441</v>
      </c>
      <c r="M205" s="1"/>
      <c r="N205" s="58"/>
      <c r="O205" s="1"/>
      <c r="P205" s="1"/>
      <c r="Q205" s="1"/>
    </row>
    <row r="206" spans="1:17" x14ac:dyDescent="0.2">
      <c r="A206" s="4">
        <v>-0.03</v>
      </c>
      <c r="B206" s="4">
        <v>5.2779999999999998E-10</v>
      </c>
      <c r="C206" s="3"/>
      <c r="D206" s="3"/>
      <c r="E206" s="36">
        <f t="shared" si="26"/>
        <v>39.200000000000017</v>
      </c>
      <c r="F206" s="33">
        <f t="shared" si="29"/>
        <v>-0.03</v>
      </c>
      <c r="G206" s="37">
        <f t="shared" si="27"/>
        <v>9.8310000000000011E-8</v>
      </c>
      <c r="H206" s="37">
        <f>+SUM(G$10:$G206)</f>
        <v>-4.1565893599999971E-5</v>
      </c>
      <c r="I206" s="33">
        <f t="shared" si="25"/>
        <v>-54.361917073181388</v>
      </c>
      <c r="J206" s="33">
        <f t="shared" si="28"/>
        <v>0.12857464629280738</v>
      </c>
      <c r="K206" s="33">
        <f t="shared" si="30"/>
        <v>0</v>
      </c>
      <c r="L206" s="33">
        <f t="shared" si="31"/>
        <v>0.12857464629280738</v>
      </c>
      <c r="M206" s="1"/>
      <c r="N206" s="58"/>
      <c r="O206" s="1"/>
      <c r="P206" s="1"/>
      <c r="Q206" s="1"/>
    </row>
    <row r="207" spans="1:17" x14ac:dyDescent="0.2">
      <c r="A207" s="4">
        <v>-1.9990000000000001E-2</v>
      </c>
      <c r="B207" s="4">
        <v>6.1600000000000004E-10</v>
      </c>
      <c r="C207" s="3"/>
      <c r="D207" s="3"/>
      <c r="E207" s="36">
        <f t="shared" si="26"/>
        <v>39.40000000000002</v>
      </c>
      <c r="F207" s="33">
        <f t="shared" si="29"/>
        <v>-1.9990000000000001E-2</v>
      </c>
      <c r="G207" s="37">
        <f t="shared" si="27"/>
        <v>1.1438000000000002E-7</v>
      </c>
      <c r="H207" s="37">
        <f>+SUM(G$10:$G207)</f>
        <v>-4.1451513599999973E-5</v>
      </c>
      <c r="I207" s="33">
        <f t="shared" si="25"/>
        <v>-54.212325291643687</v>
      </c>
      <c r="J207" s="33">
        <f t="shared" si="28"/>
        <v>0.14959178153770022</v>
      </c>
      <c r="K207" s="33">
        <f t="shared" si="30"/>
        <v>0</v>
      </c>
      <c r="L207" s="33">
        <f t="shared" si="31"/>
        <v>0.14959178153770022</v>
      </c>
      <c r="M207" s="1"/>
      <c r="N207" s="58"/>
      <c r="O207" s="1"/>
      <c r="P207" s="1"/>
      <c r="Q207" s="1"/>
    </row>
    <row r="208" spans="1:17" x14ac:dyDescent="0.2">
      <c r="A208" s="4">
        <v>-9.9880000000000004E-3</v>
      </c>
      <c r="B208" s="4">
        <v>7.1659999999999999E-10</v>
      </c>
      <c r="C208" s="3"/>
      <c r="D208" s="3"/>
      <c r="E208" s="36">
        <f t="shared" si="26"/>
        <v>39.600000000000023</v>
      </c>
      <c r="F208" s="33">
        <f t="shared" si="29"/>
        <v>-9.9880000000000004E-3</v>
      </c>
      <c r="G208" s="37">
        <f t="shared" si="27"/>
        <v>1.3326000000000002E-7</v>
      </c>
      <c r="H208" s="37">
        <f>+SUM(G$10:$G208)</f>
        <v>-4.1318253599999974E-5</v>
      </c>
      <c r="I208" s="33">
        <f t="shared" si="25"/>
        <v>-54.038041318853743</v>
      </c>
      <c r="J208" s="33">
        <f t="shared" si="28"/>
        <v>0.1742839727899452</v>
      </c>
      <c r="K208" s="33">
        <f t="shared" si="30"/>
        <v>0</v>
      </c>
      <c r="L208" s="33">
        <f t="shared" si="31"/>
        <v>0.1742839727899452</v>
      </c>
      <c r="M208" s="1"/>
      <c r="N208" s="58"/>
      <c r="O208" s="1"/>
      <c r="P208" s="1"/>
      <c r="Q208" s="1"/>
    </row>
    <row r="209" spans="1:17" x14ac:dyDescent="0.2">
      <c r="A209" s="4">
        <v>2.6460000000000001E-5</v>
      </c>
      <c r="B209" s="4">
        <v>8.2230000000000005E-10</v>
      </c>
      <c r="C209" s="3"/>
      <c r="D209" s="3"/>
      <c r="E209" s="36">
        <f t="shared" si="26"/>
        <v>39.800000000000026</v>
      </c>
      <c r="F209" s="33">
        <f t="shared" si="29"/>
        <v>2.6460000000000001E-5</v>
      </c>
      <c r="G209" s="37">
        <f t="shared" si="27"/>
        <v>1.5389000000000004E-7</v>
      </c>
      <c r="H209" s="37">
        <f>+SUM(G$10:$G209)</f>
        <v>-4.1164363599999976E-5</v>
      </c>
      <c r="I209" s="33">
        <f t="shared" si="25"/>
        <v>-53.83677641886392</v>
      </c>
      <c r="J209" s="33">
        <f t="shared" si="28"/>
        <v>0.20126489998982944</v>
      </c>
      <c r="K209" s="33">
        <f t="shared" si="30"/>
        <v>0</v>
      </c>
      <c r="L209" s="33">
        <f t="shared" si="31"/>
        <v>0.20126489998982944</v>
      </c>
      <c r="M209" s="1"/>
      <c r="N209" s="58"/>
      <c r="O209" s="1"/>
      <c r="P209" s="1"/>
      <c r="Q209" s="1"/>
    </row>
    <row r="210" spans="1:17" x14ac:dyDescent="0.2">
      <c r="A210" s="4">
        <v>1.001E-2</v>
      </c>
      <c r="B210" s="4">
        <v>9.4800000000000004E-10</v>
      </c>
      <c r="C210" s="3"/>
      <c r="D210" s="3"/>
      <c r="E210" s="36">
        <f t="shared" si="26"/>
        <v>40.000000000000028</v>
      </c>
      <c r="F210" s="33">
        <f t="shared" si="29"/>
        <v>1.001E-2</v>
      </c>
      <c r="G210" s="37">
        <f t="shared" si="27"/>
        <v>1.7703000000000002E-7</v>
      </c>
      <c r="H210" s="37">
        <f>+SUM(G$10:$G210)</f>
        <v>-4.0987333599999979E-5</v>
      </c>
      <c r="I210" s="33">
        <f t="shared" si="25"/>
        <v>-53.60524789040074</v>
      </c>
      <c r="J210" s="33">
        <f t="shared" si="28"/>
        <v>0.23152852846318475</v>
      </c>
      <c r="K210" s="33">
        <f t="shared" si="30"/>
        <v>0</v>
      </c>
      <c r="L210" s="33">
        <f t="shared" si="31"/>
        <v>0.23152852846318475</v>
      </c>
      <c r="M210" s="1"/>
      <c r="N210" s="58"/>
      <c r="O210" s="1"/>
      <c r="P210" s="1"/>
      <c r="Q210" s="1"/>
    </row>
    <row r="211" spans="1:17" x14ac:dyDescent="0.2">
      <c r="A211" s="4">
        <v>2.0029999999999999E-2</v>
      </c>
      <c r="B211" s="4">
        <v>1.082E-9</v>
      </c>
      <c r="C211" s="3"/>
      <c r="D211" s="3"/>
      <c r="E211" s="36">
        <f t="shared" si="26"/>
        <v>40.200000000000031</v>
      </c>
      <c r="F211" s="33">
        <f t="shared" si="29"/>
        <v>2.0029999999999999E-2</v>
      </c>
      <c r="G211" s="37">
        <f t="shared" si="27"/>
        <v>2.03E-7</v>
      </c>
      <c r="H211" s="37">
        <f>+SUM(G$10:$G211)</f>
        <v>-4.0784333599999981E-5</v>
      </c>
      <c r="I211" s="33">
        <f t="shared" si="25"/>
        <v>-53.339754520474585</v>
      </c>
      <c r="J211" s="33">
        <f t="shared" si="28"/>
        <v>0.26549336992615091</v>
      </c>
      <c r="K211" s="33">
        <f t="shared" si="30"/>
        <v>0</v>
      </c>
      <c r="L211" s="33">
        <f t="shared" si="31"/>
        <v>0.26549336992615091</v>
      </c>
      <c r="M211" s="1"/>
      <c r="N211" s="58"/>
      <c r="O211" s="1"/>
      <c r="P211" s="1"/>
      <c r="Q211" s="1"/>
    </row>
    <row r="212" spans="1:17" x14ac:dyDescent="0.2">
      <c r="A212" s="4">
        <v>3.0040000000000001E-2</v>
      </c>
      <c r="B212" s="4">
        <v>1.2139999999999999E-9</v>
      </c>
      <c r="C212" s="3"/>
      <c r="D212" s="3"/>
      <c r="E212" s="36">
        <f t="shared" si="26"/>
        <v>40.400000000000034</v>
      </c>
      <c r="F212" s="33">
        <f t="shared" si="29"/>
        <v>3.0040000000000001E-2</v>
      </c>
      <c r="G212" s="37">
        <f t="shared" si="27"/>
        <v>2.2960000000000002E-7</v>
      </c>
      <c r="H212" s="37">
        <f>+SUM(G$10:$G212)</f>
        <v>-4.0554733599999979E-5</v>
      </c>
      <c r="I212" s="33">
        <f t="shared" si="25"/>
        <v>-53.039472364144316</v>
      </c>
      <c r="J212" s="33">
        <f t="shared" si="28"/>
        <v>0.30028215633026728</v>
      </c>
      <c r="K212" s="33">
        <f t="shared" si="30"/>
        <v>0</v>
      </c>
      <c r="L212" s="33">
        <f t="shared" si="31"/>
        <v>0.30028215633026728</v>
      </c>
      <c r="M212" s="1"/>
      <c r="N212" s="58"/>
      <c r="O212" s="1"/>
      <c r="P212" s="1"/>
      <c r="Q212" s="1"/>
    </row>
    <row r="213" spans="1:17" x14ac:dyDescent="0.2">
      <c r="A213" s="4">
        <v>4.0039999999999999E-2</v>
      </c>
      <c r="B213" s="4">
        <v>1.355E-9</v>
      </c>
      <c r="C213" s="3"/>
      <c r="D213" s="3"/>
      <c r="E213" s="36">
        <f t="shared" si="26"/>
        <v>40.600000000000037</v>
      </c>
      <c r="F213" s="33">
        <f t="shared" si="29"/>
        <v>4.0039999999999999E-2</v>
      </c>
      <c r="G213" s="37">
        <f t="shared" si="27"/>
        <v>2.5689999999999998E-7</v>
      </c>
      <c r="H213" s="37">
        <f>+SUM(G$10:$G213)</f>
        <v>-4.0297833599999979E-5</v>
      </c>
      <c r="I213" s="33">
        <f t="shared" si="25"/>
        <v>-52.703485927030876</v>
      </c>
      <c r="J213" s="33">
        <f t="shared" si="28"/>
        <v>0.33598643711343923</v>
      </c>
      <c r="K213" s="33">
        <f t="shared" si="30"/>
        <v>0</v>
      </c>
      <c r="L213" s="33">
        <f t="shared" si="31"/>
        <v>0.33598643711343923</v>
      </c>
      <c r="M213" s="1"/>
      <c r="N213" s="58"/>
      <c r="O213" s="1"/>
      <c r="P213" s="1"/>
      <c r="Q213" s="1"/>
    </row>
    <row r="214" spans="1:17" x14ac:dyDescent="0.2">
      <c r="A214" s="4">
        <v>5.0020000000000002E-2</v>
      </c>
      <c r="B214" s="4">
        <v>1.4869999999999999E-9</v>
      </c>
      <c r="C214" s="3"/>
      <c r="D214" s="3"/>
      <c r="E214" s="36">
        <f t="shared" si="26"/>
        <v>40.80000000000004</v>
      </c>
      <c r="F214" s="33">
        <f t="shared" si="29"/>
        <v>5.0020000000000002E-2</v>
      </c>
      <c r="G214" s="37">
        <f t="shared" si="27"/>
        <v>2.8420000000000002E-7</v>
      </c>
      <c r="H214" s="37">
        <f>+SUM(G$10:$G214)</f>
        <v>-4.0013633599999979E-5</v>
      </c>
      <c r="I214" s="33">
        <f t="shared" si="25"/>
        <v>-52.33179520913427</v>
      </c>
      <c r="J214" s="33">
        <f t="shared" si="28"/>
        <v>0.37169071789661129</v>
      </c>
      <c r="K214" s="33">
        <f t="shared" si="30"/>
        <v>0</v>
      </c>
      <c r="L214" s="33">
        <f t="shared" si="31"/>
        <v>0.37169071789661129</v>
      </c>
      <c r="M214" s="1"/>
      <c r="N214" s="58"/>
      <c r="O214" s="1"/>
      <c r="P214" s="1"/>
      <c r="Q214" s="1"/>
    </row>
    <row r="215" spans="1:17" x14ac:dyDescent="0.2">
      <c r="A215" s="4">
        <v>6.0010000000000001E-2</v>
      </c>
      <c r="B215" s="4">
        <v>1.595E-9</v>
      </c>
      <c r="C215" s="3"/>
      <c r="D215" s="3"/>
      <c r="E215" s="36">
        <f t="shared" si="26"/>
        <v>41.000000000000043</v>
      </c>
      <c r="F215" s="33">
        <f t="shared" si="29"/>
        <v>6.0010000000000001E-2</v>
      </c>
      <c r="G215" s="37">
        <f t="shared" si="27"/>
        <v>3.0820000000000002E-7</v>
      </c>
      <c r="H215" s="37">
        <f>+SUM(G$10:$G215)</f>
        <v>-3.9705433599999981E-5</v>
      </c>
      <c r="I215" s="33">
        <f t="shared" si="25"/>
        <v>-51.928716112527177</v>
      </c>
      <c r="J215" s="33">
        <f t="shared" si="28"/>
        <v>0.40307909660709224</v>
      </c>
      <c r="K215" s="33">
        <f t="shared" si="30"/>
        <v>0</v>
      </c>
      <c r="L215" s="33">
        <f t="shared" si="31"/>
        <v>0.40307909660709224</v>
      </c>
      <c r="M215" s="1"/>
      <c r="N215" s="58"/>
      <c r="O215" s="1"/>
      <c r="P215" s="1"/>
      <c r="Q215" s="1"/>
    </row>
    <row r="216" spans="1:17" x14ac:dyDescent="0.2">
      <c r="A216" s="4">
        <v>7.0029999999999995E-2</v>
      </c>
      <c r="B216" s="4">
        <v>1.6709999999999999E-9</v>
      </c>
      <c r="C216" s="3"/>
      <c r="D216" s="3"/>
      <c r="E216" s="36">
        <f t="shared" si="26"/>
        <v>41.200000000000045</v>
      </c>
      <c r="F216" s="33">
        <f t="shared" si="29"/>
        <v>7.0029999999999995E-2</v>
      </c>
      <c r="G216" s="37">
        <f t="shared" si="27"/>
        <v>3.2660000000000003E-7</v>
      </c>
      <c r="H216" s="37">
        <f>+SUM(G$10:$G216)</f>
        <v>-3.9378833599999983E-5</v>
      </c>
      <c r="I216" s="33">
        <f t="shared" si="25"/>
        <v>-51.501572592242056</v>
      </c>
      <c r="J216" s="33">
        <f t="shared" si="28"/>
        <v>0.42714352028512759</v>
      </c>
      <c r="K216" s="33">
        <f t="shared" si="30"/>
        <v>0</v>
      </c>
      <c r="L216" s="33">
        <f t="shared" si="31"/>
        <v>0.42714352028512759</v>
      </c>
      <c r="M216" s="1"/>
      <c r="N216" s="58"/>
      <c r="O216" s="1"/>
      <c r="P216" s="1"/>
      <c r="Q216" s="1"/>
    </row>
    <row r="217" spans="1:17" x14ac:dyDescent="0.2">
      <c r="A217" s="4">
        <v>8.0009999999999998E-2</v>
      </c>
      <c r="B217" s="4">
        <v>1.7430000000000001E-9</v>
      </c>
      <c r="C217" s="3"/>
      <c r="D217" s="3"/>
      <c r="E217" s="36">
        <f t="shared" si="26"/>
        <v>41.400000000000048</v>
      </c>
      <c r="F217" s="33">
        <f t="shared" si="29"/>
        <v>8.0009999999999998E-2</v>
      </c>
      <c r="G217" s="37">
        <f t="shared" si="27"/>
        <v>3.4140000000000003E-7</v>
      </c>
      <c r="H217" s="37">
        <f>+SUM(G$10:$G217)</f>
        <v>-3.903743359999998E-5</v>
      </c>
      <c r="I217" s="33">
        <f t="shared" si="25"/>
        <v>-51.05507290508546</v>
      </c>
      <c r="J217" s="33">
        <f t="shared" si="28"/>
        <v>0.44649968715659077</v>
      </c>
      <c r="K217" s="33">
        <f t="shared" si="30"/>
        <v>0</v>
      </c>
      <c r="L217" s="33">
        <f t="shared" si="31"/>
        <v>0.44649968715659077</v>
      </c>
      <c r="M217" s="1"/>
      <c r="N217" s="58"/>
      <c r="O217" s="1"/>
      <c r="P217" s="1"/>
      <c r="Q217" s="1"/>
    </row>
    <row r="218" spans="1:17" x14ac:dyDescent="0.2">
      <c r="A218" s="4">
        <v>9.0010000000000007E-2</v>
      </c>
      <c r="B218" s="4">
        <v>1.8239999999999999E-9</v>
      </c>
      <c r="C218" s="3"/>
      <c r="D218" s="3"/>
      <c r="E218" s="36">
        <f t="shared" si="26"/>
        <v>41.600000000000051</v>
      </c>
      <c r="F218" s="33">
        <f t="shared" si="29"/>
        <v>9.0010000000000007E-2</v>
      </c>
      <c r="G218" s="37">
        <f t="shared" si="27"/>
        <v>3.5670000000000001E-7</v>
      </c>
      <c r="H218" s="37">
        <f>+SUM(G$10:$G218)</f>
        <v>-3.8680733599999977E-5</v>
      </c>
      <c r="I218" s="33">
        <f t="shared" si="25"/>
        <v>-50.588563126500929</v>
      </c>
      <c r="J218" s="33">
        <f t="shared" si="28"/>
        <v>0.46650977858452236</v>
      </c>
      <c r="K218" s="33">
        <f t="shared" si="30"/>
        <v>0</v>
      </c>
      <c r="L218" s="33">
        <f t="shared" si="31"/>
        <v>0.46650977858452236</v>
      </c>
      <c r="M218" s="1"/>
      <c r="N218" s="58"/>
      <c r="O218" s="1"/>
      <c r="P218" s="1"/>
      <c r="Q218" s="1"/>
    </row>
    <row r="219" spans="1:17" x14ac:dyDescent="0.2">
      <c r="A219" s="4">
        <v>0.10009999999999999</v>
      </c>
      <c r="B219" s="4">
        <v>1.9190000000000001E-9</v>
      </c>
      <c r="C219" s="3"/>
      <c r="D219" s="3"/>
      <c r="E219" s="36">
        <f t="shared" si="26"/>
        <v>41.800000000000054</v>
      </c>
      <c r="F219" s="33">
        <f t="shared" si="29"/>
        <v>0.10009999999999999</v>
      </c>
      <c r="G219" s="37">
        <f t="shared" si="27"/>
        <v>3.7430000000000006E-7</v>
      </c>
      <c r="H219" s="37">
        <f>+SUM(G$10:$G219)</f>
        <v>-3.8306433599999976E-5</v>
      </c>
      <c r="I219" s="33">
        <f t="shared" si="25"/>
        <v>-50.099035203528722</v>
      </c>
      <c r="J219" s="33">
        <f t="shared" si="28"/>
        <v>0.48952792297220843</v>
      </c>
      <c r="K219" s="33">
        <f t="shared" si="30"/>
        <v>0</v>
      </c>
      <c r="L219" s="33">
        <f t="shared" si="31"/>
        <v>0.48952792297220843</v>
      </c>
      <c r="M219" s="1"/>
      <c r="N219" s="58"/>
      <c r="O219" s="1"/>
      <c r="P219" s="1"/>
      <c r="Q219" s="1"/>
    </row>
    <row r="220" spans="1:17" x14ac:dyDescent="0.2">
      <c r="A220" s="4">
        <v>0.1101</v>
      </c>
      <c r="B220" s="4">
        <v>2.0040000000000001E-9</v>
      </c>
      <c r="C220" s="3"/>
      <c r="D220" s="3"/>
      <c r="E220" s="36">
        <f t="shared" si="26"/>
        <v>42.000000000000057</v>
      </c>
      <c r="F220" s="33">
        <f t="shared" si="29"/>
        <v>0.1101</v>
      </c>
      <c r="G220" s="37">
        <f t="shared" si="27"/>
        <v>3.9229999999999999E-7</v>
      </c>
      <c r="H220" s="37">
        <f>+SUM(G$10:$G220)</f>
        <v>-3.7914133599999976E-5</v>
      </c>
      <c r="I220" s="33">
        <f t="shared" si="25"/>
        <v>-49.585965996523655</v>
      </c>
      <c r="J220" s="33">
        <f t="shared" si="28"/>
        <v>0.51306920700506897</v>
      </c>
      <c r="K220" s="33">
        <f t="shared" si="30"/>
        <v>0</v>
      </c>
      <c r="L220" s="33">
        <f t="shared" si="31"/>
        <v>0.51306920700506897</v>
      </c>
      <c r="M220" s="1"/>
      <c r="N220" s="58"/>
      <c r="O220" s="1"/>
      <c r="P220" s="1"/>
      <c r="Q220" s="1"/>
    </row>
    <row r="221" spans="1:17" x14ac:dyDescent="0.2">
      <c r="A221" s="4">
        <v>0.1201</v>
      </c>
      <c r="B221" s="4">
        <v>2.0970000000000001E-9</v>
      </c>
      <c r="C221" s="3"/>
      <c r="D221" s="3"/>
      <c r="E221" s="36">
        <f t="shared" si="26"/>
        <v>42.20000000000006</v>
      </c>
      <c r="F221" s="33">
        <f t="shared" si="29"/>
        <v>0.1201</v>
      </c>
      <c r="G221" s="37">
        <f t="shared" si="27"/>
        <v>4.101E-7</v>
      </c>
      <c r="H221" s="37">
        <f>+SUM(G$10:$G221)</f>
        <v>-3.7504033599999978E-5</v>
      </c>
      <c r="I221" s="33">
        <f t="shared" si="25"/>
        <v>-49.049617075308312</v>
      </c>
      <c r="J221" s="33">
        <f t="shared" si="28"/>
        <v>0.53634892121534228</v>
      </c>
      <c r="K221" s="33">
        <f t="shared" si="30"/>
        <v>0</v>
      </c>
      <c r="L221" s="33">
        <f t="shared" si="31"/>
        <v>0.53634892121534228</v>
      </c>
      <c r="M221" s="1"/>
      <c r="N221" s="58"/>
      <c r="O221" s="1"/>
      <c r="P221" s="1"/>
      <c r="Q221" s="1"/>
    </row>
    <row r="222" spans="1:17" x14ac:dyDescent="0.2">
      <c r="A222" s="4">
        <v>0.13009999999999999</v>
      </c>
      <c r="B222" s="4">
        <v>2.183E-9</v>
      </c>
      <c r="C222" s="3"/>
      <c r="D222" s="3"/>
      <c r="E222" s="36">
        <f t="shared" si="26"/>
        <v>42.400000000000063</v>
      </c>
      <c r="F222" s="33">
        <f t="shared" si="29"/>
        <v>0.13009999999999999</v>
      </c>
      <c r="G222" s="37">
        <f t="shared" si="27"/>
        <v>4.2800000000000002E-7</v>
      </c>
      <c r="H222" s="37">
        <f>+SUM(G$10:$G222)</f>
        <v>-3.7076033599999975E-5</v>
      </c>
      <c r="I222" s="33">
        <f t="shared" si="25"/>
        <v>-48.489857654971402</v>
      </c>
      <c r="J222" s="33">
        <f t="shared" si="28"/>
        <v>0.5597594203369094</v>
      </c>
      <c r="K222" s="33">
        <f t="shared" si="30"/>
        <v>0</v>
      </c>
      <c r="L222" s="33">
        <f t="shared" si="31"/>
        <v>0.5597594203369094</v>
      </c>
      <c r="M222" s="1"/>
      <c r="N222" s="58"/>
      <c r="O222" s="1"/>
      <c r="P222" s="1"/>
      <c r="Q222" s="1"/>
    </row>
    <row r="223" spans="1:17" x14ac:dyDescent="0.2">
      <c r="A223" s="4">
        <v>0.14000000000000001</v>
      </c>
      <c r="B223" s="4">
        <v>2.257E-9</v>
      </c>
      <c r="C223" s="3"/>
      <c r="D223" s="3"/>
      <c r="E223" s="36">
        <f t="shared" si="26"/>
        <v>42.600000000000065</v>
      </c>
      <c r="F223" s="33">
        <f t="shared" si="29"/>
        <v>0.14000000000000001</v>
      </c>
      <c r="G223" s="37">
        <f t="shared" si="27"/>
        <v>4.4400000000000006E-7</v>
      </c>
      <c r="H223" s="37">
        <f>+SUM(G$10:$G223)</f>
        <v>-3.6632033599999977E-5</v>
      </c>
      <c r="I223" s="33">
        <f t="shared" si="25"/>
        <v>-47.909172648827507</v>
      </c>
      <c r="J223" s="33">
        <f t="shared" si="28"/>
        <v>0.58068500614389662</v>
      </c>
      <c r="K223" s="33">
        <f t="shared" si="30"/>
        <v>0</v>
      </c>
      <c r="L223" s="33">
        <f t="shared" si="31"/>
        <v>0.58068500614389662</v>
      </c>
      <c r="M223" s="1"/>
      <c r="N223" s="58"/>
      <c r="O223" s="1"/>
      <c r="P223" s="1"/>
      <c r="Q223" s="1"/>
    </row>
    <row r="224" spans="1:17" x14ac:dyDescent="0.2">
      <c r="A224" s="4">
        <v>0.15010000000000001</v>
      </c>
      <c r="B224" s="4">
        <v>2.319E-9</v>
      </c>
      <c r="C224" s="3"/>
      <c r="D224" s="3"/>
      <c r="E224" s="36">
        <f t="shared" si="26"/>
        <v>42.800000000000068</v>
      </c>
      <c r="F224" s="33">
        <f t="shared" si="29"/>
        <v>0.15010000000000001</v>
      </c>
      <c r="G224" s="37">
        <f t="shared" si="27"/>
        <v>4.5760000000000002E-7</v>
      </c>
      <c r="H224" s="37">
        <f>+SUM(G$10:$G224)</f>
        <v>-3.6174433599999977E-5</v>
      </c>
      <c r="I224" s="33">
        <f t="shared" si="25"/>
        <v>-47.310700894747669</v>
      </c>
      <c r="J224" s="33">
        <f t="shared" si="28"/>
        <v>0.59847175407983577</v>
      </c>
      <c r="K224" s="33">
        <f t="shared" si="30"/>
        <v>0</v>
      </c>
      <c r="L224" s="33">
        <f t="shared" si="31"/>
        <v>0.59847175407983577</v>
      </c>
      <c r="M224" s="1"/>
      <c r="N224" s="58"/>
      <c r="O224" s="1"/>
      <c r="P224" s="1"/>
      <c r="Q224" s="1"/>
    </row>
    <row r="225" spans="1:17" x14ac:dyDescent="0.2">
      <c r="A225" s="4">
        <v>0.16009999999999999</v>
      </c>
      <c r="B225" s="4">
        <v>2.3739999999999999E-9</v>
      </c>
      <c r="C225" s="3"/>
      <c r="D225" s="3"/>
      <c r="E225" s="36">
        <f t="shared" si="26"/>
        <v>43.000000000000071</v>
      </c>
      <c r="F225" s="33">
        <f t="shared" si="29"/>
        <v>0.16009999999999999</v>
      </c>
      <c r="G225" s="37">
        <f t="shared" si="27"/>
        <v>4.6929999999999989E-7</v>
      </c>
      <c r="H225" s="37">
        <f>+SUM(G$10:$G225)</f>
        <v>-3.5705133599999978E-5</v>
      </c>
      <c r="I225" s="33">
        <f t="shared" si="25"/>
        <v>-46.696927306046476</v>
      </c>
      <c r="J225" s="33">
        <f t="shared" si="28"/>
        <v>0.61377358870119503</v>
      </c>
      <c r="K225" s="33">
        <f t="shared" si="30"/>
        <v>0</v>
      </c>
      <c r="L225" s="33">
        <f t="shared" si="31"/>
        <v>0.61377358870119503</v>
      </c>
      <c r="M225" s="1"/>
      <c r="N225" s="58"/>
      <c r="O225" s="1"/>
      <c r="P225" s="1"/>
      <c r="Q225" s="1"/>
    </row>
    <row r="226" spans="1:17" x14ac:dyDescent="0.2">
      <c r="A226" s="4">
        <v>0.17</v>
      </c>
      <c r="B226" s="4">
        <v>2.4220000000000001E-9</v>
      </c>
      <c r="C226" s="3"/>
      <c r="D226" s="3"/>
      <c r="E226" s="36">
        <f t="shared" si="26"/>
        <v>43.200000000000074</v>
      </c>
      <c r="F226" s="33">
        <f t="shared" si="29"/>
        <v>0.17</v>
      </c>
      <c r="G226" s="37">
        <f t="shared" si="27"/>
        <v>4.7960000000000003E-7</v>
      </c>
      <c r="H226" s="37">
        <f>+SUM(G$10:$G226)</f>
        <v>-3.5225533599999976E-5</v>
      </c>
      <c r="I226" s="33">
        <f t="shared" si="25"/>
        <v>-46.06968287148203</v>
      </c>
      <c r="J226" s="33">
        <f t="shared" si="28"/>
        <v>0.62724443456444334</v>
      </c>
      <c r="K226" s="33">
        <f t="shared" si="30"/>
        <v>0</v>
      </c>
      <c r="L226" s="33">
        <f t="shared" si="31"/>
        <v>0.62724443456444334</v>
      </c>
      <c r="M226" s="1"/>
      <c r="N226" s="58"/>
      <c r="O226" s="1"/>
      <c r="P226" s="1"/>
      <c r="Q226" s="1"/>
    </row>
    <row r="227" spans="1:17" x14ac:dyDescent="0.2">
      <c r="A227" s="4">
        <v>0.18010000000000001</v>
      </c>
      <c r="B227" s="4">
        <v>2.4530000000000001E-9</v>
      </c>
      <c r="C227" s="3"/>
      <c r="D227" s="3"/>
      <c r="E227" s="36">
        <f t="shared" si="26"/>
        <v>43.400000000000077</v>
      </c>
      <c r="F227" s="33">
        <f t="shared" si="29"/>
        <v>0.18010000000000001</v>
      </c>
      <c r="G227" s="37">
        <f t="shared" si="27"/>
        <v>4.875000000000001E-7</v>
      </c>
      <c r="H227" s="37">
        <f>+SUM(G$10:$G227)</f>
        <v>-3.4738033599999978E-5</v>
      </c>
      <c r="I227" s="33">
        <f t="shared" si="25"/>
        <v>-45.432106428925394</v>
      </c>
      <c r="J227" s="33">
        <f t="shared" si="28"/>
        <v>0.63757644255664336</v>
      </c>
      <c r="K227" s="33">
        <f t="shared" si="30"/>
        <v>0</v>
      </c>
      <c r="L227" s="33">
        <f t="shared" si="31"/>
        <v>0.63757644255664336</v>
      </c>
      <c r="M227" s="1"/>
      <c r="N227" s="58"/>
      <c r="O227" s="1"/>
      <c r="P227" s="1"/>
      <c r="Q227" s="1"/>
    </row>
    <row r="228" spans="1:17" x14ac:dyDescent="0.2">
      <c r="A228" s="4">
        <v>0.19</v>
      </c>
      <c r="B228" s="4">
        <v>2.4690000000000001E-9</v>
      </c>
      <c r="C228" s="3"/>
      <c r="D228" s="3"/>
      <c r="E228" s="36">
        <f t="shared" si="26"/>
        <v>43.60000000000008</v>
      </c>
      <c r="F228" s="33">
        <f t="shared" si="29"/>
        <v>0.19</v>
      </c>
      <c r="G228" s="37">
        <f t="shared" si="27"/>
        <v>4.9220000000000003E-7</v>
      </c>
      <c r="H228" s="37">
        <f>+SUM(G$10:$G228)</f>
        <v>-3.4245833599999976E-5</v>
      </c>
      <c r="I228" s="33">
        <f t="shared" si="25"/>
        <v>-44.788383095537945</v>
      </c>
      <c r="J228" s="33">
        <f t="shared" si="28"/>
        <v>0.64372333338744581</v>
      </c>
      <c r="K228" s="33">
        <f t="shared" si="30"/>
        <v>0</v>
      </c>
      <c r="L228" s="33">
        <f t="shared" si="31"/>
        <v>0.64372333338744581</v>
      </c>
      <c r="M228" s="1"/>
      <c r="N228" s="58"/>
      <c r="O228" s="1"/>
      <c r="P228" s="1"/>
      <c r="Q228" s="1"/>
    </row>
    <row r="229" spans="1:17" x14ac:dyDescent="0.2">
      <c r="A229" s="4">
        <v>0.2</v>
      </c>
      <c r="B229" s="4">
        <v>2.477E-9</v>
      </c>
      <c r="C229" s="3"/>
      <c r="D229" s="3"/>
      <c r="E229" s="36">
        <f t="shared" si="26"/>
        <v>43.800000000000082</v>
      </c>
      <c r="F229" s="33">
        <f t="shared" si="29"/>
        <v>0.2</v>
      </c>
      <c r="G229" s="37">
        <f t="shared" si="27"/>
        <v>4.946E-7</v>
      </c>
      <c r="H229" s="37">
        <f>+SUM(G$10:$G229)</f>
        <v>-3.3751233599999976E-5</v>
      </c>
      <c r="I229" s="33">
        <f t="shared" si="25"/>
        <v>-44.141520924279448</v>
      </c>
      <c r="J229" s="33">
        <f t="shared" si="28"/>
        <v>0.64686217125849377</v>
      </c>
      <c r="K229" s="33">
        <f t="shared" si="30"/>
        <v>0</v>
      </c>
      <c r="L229" s="33">
        <f t="shared" si="31"/>
        <v>0.64686217125849377</v>
      </c>
      <c r="M229" s="1"/>
      <c r="N229" s="58"/>
      <c r="O229" s="1"/>
      <c r="P229" s="1"/>
      <c r="Q229" s="1"/>
    </row>
    <row r="230" spans="1:17" x14ac:dyDescent="0.2">
      <c r="A230" s="4">
        <v>0.21</v>
      </c>
      <c r="B230" s="4">
        <v>2.4680000000000002E-9</v>
      </c>
      <c r="C230" s="3"/>
      <c r="D230" s="3"/>
      <c r="E230" s="36">
        <f t="shared" si="26"/>
        <v>44.000000000000085</v>
      </c>
      <c r="F230" s="33">
        <f t="shared" si="29"/>
        <v>0.21</v>
      </c>
      <c r="G230" s="37">
        <f t="shared" si="27"/>
        <v>4.9450000000000009E-7</v>
      </c>
      <c r="H230" s="37">
        <f>+SUM(G$10:$G230)</f>
        <v>-3.3256733599999976E-5</v>
      </c>
      <c r="I230" s="33">
        <f t="shared" si="25"/>
        <v>-43.494789537932249</v>
      </c>
      <c r="J230" s="33">
        <f t="shared" si="28"/>
        <v>0.64673138634720029</v>
      </c>
      <c r="K230" s="33">
        <f t="shared" si="30"/>
        <v>0</v>
      </c>
      <c r="L230" s="33">
        <f t="shared" si="31"/>
        <v>0.64673138634720029</v>
      </c>
      <c r="M230" s="1"/>
      <c r="N230" s="58"/>
      <c r="O230" s="1"/>
      <c r="P230" s="1"/>
      <c r="Q230" s="1"/>
    </row>
    <row r="231" spans="1:17" x14ac:dyDescent="0.2">
      <c r="A231" s="4">
        <v>0.22</v>
      </c>
      <c r="B231" s="4">
        <v>2.439E-9</v>
      </c>
      <c r="C231" s="3"/>
      <c r="D231" s="3"/>
      <c r="E231" s="36">
        <f t="shared" si="26"/>
        <v>44.200000000000088</v>
      </c>
      <c r="F231" s="33">
        <f t="shared" si="29"/>
        <v>0.22</v>
      </c>
      <c r="G231" s="37">
        <f t="shared" si="27"/>
        <v>4.9070000000000013E-7</v>
      </c>
      <c r="H231" s="37">
        <f>+SUM(G$10:$G231)</f>
        <v>-3.2766033599999977E-5</v>
      </c>
      <c r="I231" s="33">
        <f t="shared" si="25"/>
        <v>-42.853027978214207</v>
      </c>
      <c r="J231" s="33">
        <f t="shared" si="28"/>
        <v>0.64176155971804083</v>
      </c>
      <c r="K231" s="33">
        <f t="shared" si="30"/>
        <v>0</v>
      </c>
      <c r="L231" s="33">
        <f t="shared" si="31"/>
        <v>0.64176155971804083</v>
      </c>
      <c r="M231" s="1"/>
      <c r="N231" s="58"/>
      <c r="O231" s="1"/>
      <c r="P231" s="1"/>
      <c r="Q231" s="1"/>
    </row>
    <row r="232" spans="1:17" x14ac:dyDescent="0.2">
      <c r="A232" s="4">
        <v>0.2301</v>
      </c>
      <c r="B232" s="4">
        <v>2.3939999999999998E-9</v>
      </c>
      <c r="C232" s="3"/>
      <c r="D232" s="3"/>
      <c r="E232" s="36">
        <f t="shared" si="26"/>
        <v>44.400000000000091</v>
      </c>
      <c r="F232" s="33">
        <f t="shared" si="29"/>
        <v>0.2301</v>
      </c>
      <c r="G232" s="37">
        <f t="shared" si="27"/>
        <v>4.8329999999999999E-7</v>
      </c>
      <c r="H232" s="37">
        <f>+SUM(G$10:$G232)</f>
        <v>-3.2282733599999975E-5</v>
      </c>
      <c r="I232" s="33">
        <f t="shared" si="25"/>
        <v>-42.220944501931896</v>
      </c>
      <c r="J232" s="33">
        <f t="shared" si="28"/>
        <v>0.6320834762823091</v>
      </c>
      <c r="K232" s="33">
        <f t="shared" si="30"/>
        <v>0</v>
      </c>
      <c r="L232" s="33">
        <f t="shared" si="31"/>
        <v>0.6320834762823091</v>
      </c>
      <c r="M232" s="1"/>
      <c r="N232" s="58"/>
      <c r="O232" s="1"/>
      <c r="P232" s="1"/>
      <c r="Q232" s="1"/>
    </row>
    <row r="233" spans="1:17" x14ac:dyDescent="0.2">
      <c r="A233" s="4">
        <v>0.24</v>
      </c>
      <c r="B233" s="4">
        <v>2.3370000000000001E-9</v>
      </c>
      <c r="C233" s="3"/>
      <c r="D233" s="3"/>
      <c r="E233" s="36">
        <f t="shared" si="26"/>
        <v>44.600000000000094</v>
      </c>
      <c r="F233" s="33">
        <f t="shared" si="29"/>
        <v>0.24</v>
      </c>
      <c r="G233" s="37">
        <f t="shared" si="27"/>
        <v>4.7309999999999997E-7</v>
      </c>
      <c r="H233" s="37">
        <f>+SUM(G$10:$G233)</f>
        <v>-3.1809633599999974E-5</v>
      </c>
      <c r="I233" s="33">
        <f t="shared" si="25"/>
        <v>-41.602201086601539</v>
      </c>
      <c r="J233" s="33">
        <f t="shared" si="28"/>
        <v>0.6187434153303546</v>
      </c>
      <c r="K233" s="33">
        <f t="shared" si="30"/>
        <v>0</v>
      </c>
      <c r="L233" s="33">
        <f t="shared" si="31"/>
        <v>0.6187434153303546</v>
      </c>
      <c r="M233" s="1"/>
      <c r="N233" s="58"/>
      <c r="O233" s="1"/>
      <c r="P233" s="1"/>
      <c r="Q233" s="1"/>
    </row>
    <row r="234" spans="1:17" x14ac:dyDescent="0.2">
      <c r="A234" s="4">
        <v>0.25</v>
      </c>
      <c r="B234" s="4">
        <v>2.2659999999999998E-9</v>
      </c>
      <c r="C234" s="3"/>
      <c r="D234" s="3"/>
      <c r="E234" s="36">
        <f t="shared" si="26"/>
        <v>44.800000000000097</v>
      </c>
      <c r="F234" s="33">
        <f t="shared" si="29"/>
        <v>0.25</v>
      </c>
      <c r="G234" s="37">
        <f t="shared" si="27"/>
        <v>4.6030000000000001E-7</v>
      </c>
      <c r="H234" s="37">
        <f>+SUM(G$10:$G234)</f>
        <v>-3.1349333599999974E-5</v>
      </c>
      <c r="I234" s="33">
        <f t="shared" si="25"/>
        <v>-41.000198139916776</v>
      </c>
      <c r="J234" s="33">
        <f t="shared" si="28"/>
        <v>0.60200294668476484</v>
      </c>
      <c r="K234" s="33">
        <f t="shared" si="30"/>
        <v>0</v>
      </c>
      <c r="L234" s="33">
        <f t="shared" si="31"/>
        <v>0.60200294668476484</v>
      </c>
      <c r="M234" s="1"/>
      <c r="N234" s="58"/>
      <c r="O234" s="1"/>
      <c r="P234" s="1"/>
      <c r="Q234" s="1"/>
    </row>
    <row r="235" spans="1:17" x14ac:dyDescent="0.2">
      <c r="A235" s="4">
        <v>0.26</v>
      </c>
      <c r="B235" s="4">
        <v>2.191E-9</v>
      </c>
      <c r="C235" s="3"/>
      <c r="D235" s="3"/>
      <c r="E235" s="36">
        <f t="shared" si="26"/>
        <v>45.000000000000099</v>
      </c>
      <c r="F235" s="33">
        <f t="shared" si="29"/>
        <v>0.26</v>
      </c>
      <c r="G235" s="37">
        <f t="shared" si="27"/>
        <v>4.4570000000000003E-7</v>
      </c>
      <c r="H235" s="37">
        <f>+SUM(G$10:$G235)</f>
        <v>-3.0903633599999973E-5</v>
      </c>
      <c r="I235" s="33">
        <f t="shared" si="25"/>
        <v>-40.417289790280883</v>
      </c>
      <c r="J235" s="33">
        <f t="shared" si="28"/>
        <v>0.582908349635889</v>
      </c>
      <c r="K235" s="33">
        <f t="shared" si="30"/>
        <v>0</v>
      </c>
      <c r="L235" s="33">
        <f t="shared" si="31"/>
        <v>0.582908349635889</v>
      </c>
      <c r="M235" s="1"/>
      <c r="N235" s="58"/>
      <c r="O235" s="1"/>
      <c r="P235" s="1"/>
      <c r="Q235" s="1"/>
    </row>
    <row r="236" spans="1:17" x14ac:dyDescent="0.2">
      <c r="A236" s="4">
        <v>0.27</v>
      </c>
      <c r="B236" s="4">
        <v>2.0970000000000001E-9</v>
      </c>
      <c r="C236" s="3"/>
      <c r="D236" s="3"/>
      <c r="E236" s="36">
        <f t="shared" si="26"/>
        <v>45.200000000000102</v>
      </c>
      <c r="F236" s="33">
        <f t="shared" si="29"/>
        <v>0.27</v>
      </c>
      <c r="G236" s="37">
        <f t="shared" si="27"/>
        <v>4.2880000000000003E-7</v>
      </c>
      <c r="H236" s="37">
        <f>+SUM(G$10:$G236)</f>
        <v>-3.0474833599999975E-5</v>
      </c>
      <c r="I236" s="33">
        <f t="shared" si="25"/>
        <v>-39.85648409065363</v>
      </c>
      <c r="J236" s="33">
        <f t="shared" si="28"/>
        <v>0.56080569962725868</v>
      </c>
      <c r="K236" s="33">
        <f t="shared" si="30"/>
        <v>0</v>
      </c>
      <c r="L236" s="33">
        <f t="shared" si="31"/>
        <v>0.56080569962725868</v>
      </c>
      <c r="M236" s="1"/>
      <c r="N236" s="58"/>
      <c r="O236" s="1"/>
      <c r="P236" s="1"/>
      <c r="Q236" s="1"/>
    </row>
    <row r="237" spans="1:17" x14ac:dyDescent="0.2">
      <c r="A237" s="4">
        <v>0.28000000000000003</v>
      </c>
      <c r="B237" s="4">
        <v>2.0040000000000001E-9</v>
      </c>
      <c r="C237" s="3"/>
      <c r="D237" s="3"/>
      <c r="E237" s="36">
        <f t="shared" si="26"/>
        <v>45.400000000000105</v>
      </c>
      <c r="F237" s="33">
        <f t="shared" si="29"/>
        <v>0.28000000000000003</v>
      </c>
      <c r="G237" s="37">
        <f t="shared" si="27"/>
        <v>4.101E-7</v>
      </c>
      <c r="H237" s="37">
        <f>+SUM(G$10:$G237)</f>
        <v>-3.0064733599999973E-5</v>
      </c>
      <c r="I237" s="33">
        <f t="shared" si="25"/>
        <v>-39.320135169438288</v>
      </c>
      <c r="J237" s="33">
        <f t="shared" si="28"/>
        <v>0.53634892121534228</v>
      </c>
      <c r="K237" s="33">
        <f t="shared" si="30"/>
        <v>0</v>
      </c>
      <c r="L237" s="33">
        <f t="shared" si="31"/>
        <v>0.53634892121534228</v>
      </c>
      <c r="M237" s="1"/>
      <c r="N237" s="58"/>
      <c r="O237" s="1"/>
      <c r="P237" s="1"/>
      <c r="Q237" s="1"/>
    </row>
    <row r="238" spans="1:17" x14ac:dyDescent="0.2">
      <c r="A238" s="4">
        <v>0.29010000000000002</v>
      </c>
      <c r="B238" s="4">
        <v>1.912E-9</v>
      </c>
      <c r="C238" s="3"/>
      <c r="D238" s="3"/>
      <c r="E238" s="36">
        <f t="shared" si="26"/>
        <v>45.600000000000108</v>
      </c>
      <c r="F238" s="33">
        <f t="shared" si="29"/>
        <v>0.29010000000000002</v>
      </c>
      <c r="G238" s="37">
        <f t="shared" si="27"/>
        <v>3.9160000000000004E-7</v>
      </c>
      <c r="H238" s="37">
        <f>+SUM(G$10:$G238)</f>
        <v>-2.9673133599999972E-5</v>
      </c>
      <c r="I238" s="33">
        <f t="shared" si="25"/>
        <v>-38.807981456812271</v>
      </c>
      <c r="J238" s="33">
        <f t="shared" si="28"/>
        <v>0.51215371262601339</v>
      </c>
      <c r="K238" s="33">
        <f t="shared" si="30"/>
        <v>0</v>
      </c>
      <c r="L238" s="33">
        <f t="shared" si="31"/>
        <v>0.51215371262601339</v>
      </c>
      <c r="M238" s="1"/>
      <c r="N238" s="58"/>
      <c r="O238" s="1"/>
      <c r="P238" s="1"/>
      <c r="Q238" s="1"/>
    </row>
    <row r="239" spans="1:17" x14ac:dyDescent="0.2">
      <c r="A239" s="4">
        <v>0.30009999999999998</v>
      </c>
      <c r="B239" s="4">
        <v>1.804E-9</v>
      </c>
      <c r="C239" s="3"/>
      <c r="D239" s="3"/>
      <c r="E239" s="36">
        <f t="shared" si="26"/>
        <v>45.800000000000111</v>
      </c>
      <c r="F239" s="33">
        <f t="shared" si="29"/>
        <v>0.30009999999999998</v>
      </c>
      <c r="G239" s="37">
        <f t="shared" si="27"/>
        <v>3.7160000000000002E-7</v>
      </c>
      <c r="H239" s="37">
        <f>+SUM(G$10:$G239)</f>
        <v>-2.930153359999997E-5</v>
      </c>
      <c r="I239" s="33">
        <f t="shared" si="25"/>
        <v>-38.321984726444988</v>
      </c>
      <c r="J239" s="33">
        <f t="shared" si="28"/>
        <v>0.48599673036727925</v>
      </c>
      <c r="K239" s="33">
        <f t="shared" si="30"/>
        <v>0</v>
      </c>
      <c r="L239" s="33">
        <f t="shared" si="31"/>
        <v>0.48599673036727925</v>
      </c>
      <c r="M239" s="1"/>
      <c r="N239" s="58"/>
      <c r="O239" s="1"/>
      <c r="P239" s="1"/>
      <c r="Q239" s="1"/>
    </row>
    <row r="240" spans="1:17" x14ac:dyDescent="0.2">
      <c r="A240" s="4">
        <v>0.31009999999999999</v>
      </c>
      <c r="B240" s="4">
        <v>1.7059999999999999E-9</v>
      </c>
      <c r="C240" s="3"/>
      <c r="D240" s="3"/>
      <c r="E240" s="36">
        <f t="shared" si="26"/>
        <v>46.000000000000114</v>
      </c>
      <c r="F240" s="33">
        <f t="shared" si="29"/>
        <v>0.31009999999999999</v>
      </c>
      <c r="G240" s="37">
        <f t="shared" si="27"/>
        <v>3.5099999999999995E-7</v>
      </c>
      <c r="H240" s="37">
        <f>+SUM(G$10:$G240)</f>
        <v>-2.8950533599999969E-5</v>
      </c>
      <c r="I240" s="33">
        <f t="shared" si="25"/>
        <v>-37.862929687804204</v>
      </c>
      <c r="J240" s="33">
        <f t="shared" si="28"/>
        <v>0.45905503864078306</v>
      </c>
      <c r="K240" s="33">
        <f t="shared" si="30"/>
        <v>0</v>
      </c>
      <c r="L240" s="33">
        <f t="shared" si="31"/>
        <v>0.45905503864078306</v>
      </c>
      <c r="M240" s="1"/>
      <c r="N240" s="58"/>
      <c r="O240" s="1"/>
      <c r="P240" s="1"/>
      <c r="Q240" s="1"/>
    </row>
    <row r="241" spans="1:17" x14ac:dyDescent="0.2">
      <c r="A241" s="4">
        <v>0.3201</v>
      </c>
      <c r="B241" s="4">
        <v>1.6149999999999999E-9</v>
      </c>
      <c r="C241" s="3"/>
      <c r="D241" s="3"/>
      <c r="E241" s="36">
        <f t="shared" si="26"/>
        <v>46.200000000000117</v>
      </c>
      <c r="F241" s="33">
        <f t="shared" si="29"/>
        <v>0.3201</v>
      </c>
      <c r="G241" s="37">
        <f t="shared" si="27"/>
        <v>3.3209999999999996E-7</v>
      </c>
      <c r="H241" s="37">
        <f>+SUM(G$10:$G241)</f>
        <v>-2.861843359999997E-5</v>
      </c>
      <c r="I241" s="33">
        <f t="shared" si="25"/>
        <v>-37.428592997397928</v>
      </c>
      <c r="J241" s="33">
        <f t="shared" si="28"/>
        <v>0.43433669040627937</v>
      </c>
      <c r="K241" s="33">
        <f t="shared" si="30"/>
        <v>0</v>
      </c>
      <c r="L241" s="33">
        <f t="shared" si="31"/>
        <v>0.43433669040627937</v>
      </c>
      <c r="M241" s="1"/>
      <c r="N241" s="58"/>
      <c r="O241" s="1"/>
      <c r="P241" s="1"/>
      <c r="Q241" s="1"/>
    </row>
    <row r="242" spans="1:17" x14ac:dyDescent="0.2">
      <c r="A242" s="4">
        <v>0.3301</v>
      </c>
      <c r="B242" s="4">
        <v>1.535E-9</v>
      </c>
      <c r="C242" s="3"/>
      <c r="D242" s="3"/>
      <c r="E242" s="36">
        <f t="shared" si="26"/>
        <v>46.400000000000119</v>
      </c>
      <c r="F242" s="33">
        <f t="shared" si="29"/>
        <v>0.3301</v>
      </c>
      <c r="G242" s="37">
        <f t="shared" si="27"/>
        <v>3.1500000000000005E-7</v>
      </c>
      <c r="H242" s="37">
        <f>+SUM(G$10:$G242)</f>
        <v>-2.830343359999997E-5</v>
      </c>
      <c r="I242" s="33">
        <f t="shared" si="25"/>
        <v>-37.016620526822862</v>
      </c>
      <c r="J242" s="33">
        <f t="shared" si="28"/>
        <v>0.41197247057506187</v>
      </c>
      <c r="K242" s="33">
        <f t="shared" si="30"/>
        <v>0</v>
      </c>
      <c r="L242" s="33">
        <f t="shared" si="31"/>
        <v>0.41197247057506187</v>
      </c>
      <c r="M242" s="1"/>
      <c r="N242" s="58"/>
      <c r="O242" s="1"/>
      <c r="P242" s="1"/>
      <c r="Q242" s="1"/>
    </row>
    <row r="243" spans="1:17" x14ac:dyDescent="0.2">
      <c r="A243" s="4">
        <v>0.34010000000000001</v>
      </c>
      <c r="B243" s="4">
        <v>1.4599999999999999E-9</v>
      </c>
      <c r="C243" s="3"/>
      <c r="D243" s="3"/>
      <c r="E243" s="36">
        <f t="shared" si="26"/>
        <v>46.600000000000122</v>
      </c>
      <c r="F243" s="33">
        <f t="shared" si="29"/>
        <v>0.34010000000000001</v>
      </c>
      <c r="G243" s="37">
        <f t="shared" si="27"/>
        <v>2.995E-7</v>
      </c>
      <c r="H243" s="37">
        <f>+SUM(G$10:$G243)</f>
        <v>-2.8003933599999971E-5</v>
      </c>
      <c r="I243" s="33">
        <f t="shared" si="25"/>
        <v>-36.624919717498322</v>
      </c>
      <c r="J243" s="33">
        <f t="shared" si="28"/>
        <v>0.39170080932454288</v>
      </c>
      <c r="K243" s="33">
        <f t="shared" si="30"/>
        <v>0</v>
      </c>
      <c r="L243" s="33">
        <f t="shared" si="31"/>
        <v>0.39170080932454288</v>
      </c>
      <c r="M243" s="1"/>
      <c r="N243" s="58"/>
      <c r="O243" s="1"/>
      <c r="P243" s="1"/>
      <c r="Q243" s="1"/>
    </row>
    <row r="244" spans="1:17" x14ac:dyDescent="0.2">
      <c r="A244" s="4">
        <v>0.35010000000000002</v>
      </c>
      <c r="B244" s="4">
        <v>1.3939999999999999E-9</v>
      </c>
      <c r="C244" s="3"/>
      <c r="D244" s="3"/>
      <c r="E244" s="36">
        <f t="shared" si="26"/>
        <v>46.800000000000125</v>
      </c>
      <c r="F244" s="33">
        <f t="shared" si="29"/>
        <v>0.35010000000000002</v>
      </c>
      <c r="G244" s="37">
        <f t="shared" si="27"/>
        <v>2.854E-7</v>
      </c>
      <c r="H244" s="37">
        <f>+SUM(G$10:$G244)</f>
        <v>-2.7718533599999972E-5</v>
      </c>
      <c r="I244" s="33">
        <f t="shared" si="25"/>
        <v>-36.251659580666185</v>
      </c>
      <c r="J244" s="33">
        <f t="shared" si="28"/>
        <v>0.37326013683213533</v>
      </c>
      <c r="K244" s="33">
        <f t="shared" si="30"/>
        <v>0</v>
      </c>
      <c r="L244" s="33">
        <f t="shared" si="31"/>
        <v>0.37326013683213533</v>
      </c>
      <c r="M244" s="1"/>
      <c r="N244" s="58"/>
      <c r="O244" s="1"/>
      <c r="P244" s="1"/>
      <c r="Q244" s="1"/>
    </row>
    <row r="245" spans="1:17" x14ac:dyDescent="0.2">
      <c r="A245" s="4">
        <v>0.36009999999999998</v>
      </c>
      <c r="B245" s="4">
        <v>1.347E-9</v>
      </c>
      <c r="C245" s="3"/>
      <c r="D245" s="3"/>
      <c r="E245" s="36">
        <f t="shared" si="26"/>
        <v>47.000000000000128</v>
      </c>
      <c r="F245" s="33">
        <f t="shared" si="29"/>
        <v>0.36009999999999998</v>
      </c>
      <c r="G245" s="37">
        <f t="shared" si="27"/>
        <v>2.741E-7</v>
      </c>
      <c r="H245" s="37">
        <f>+SUM(G$10:$G245)</f>
        <v>-2.744443359999997E-5</v>
      </c>
      <c r="I245" s="33">
        <f t="shared" si="25"/>
        <v>-35.893178138810235</v>
      </c>
      <c r="J245" s="33">
        <f t="shared" si="28"/>
        <v>0.3584814418559506</v>
      </c>
      <c r="K245" s="33">
        <f t="shared" si="30"/>
        <v>0</v>
      </c>
      <c r="L245" s="33">
        <f t="shared" si="31"/>
        <v>0.3584814418559506</v>
      </c>
      <c r="M245" s="1"/>
      <c r="N245" s="58"/>
      <c r="O245" s="1"/>
      <c r="P245" s="1"/>
      <c r="Q245" s="1"/>
    </row>
    <row r="246" spans="1:17" x14ac:dyDescent="0.2">
      <c r="A246" s="4">
        <v>0.37009999999999998</v>
      </c>
      <c r="B246" s="4">
        <v>1.3149999999999999E-9</v>
      </c>
      <c r="C246" s="3"/>
      <c r="D246" s="3"/>
      <c r="E246" s="36">
        <f t="shared" si="26"/>
        <v>47.200000000000131</v>
      </c>
      <c r="F246" s="33">
        <f t="shared" si="29"/>
        <v>0.37009999999999998</v>
      </c>
      <c r="G246" s="37">
        <f t="shared" si="27"/>
        <v>2.6620000000000004E-7</v>
      </c>
      <c r="H246" s="37">
        <f>+SUM(G$10:$G246)</f>
        <v>-2.717823359999997E-5</v>
      </c>
      <c r="I246" s="33">
        <f t="shared" si="25"/>
        <v>-35.545028704946482</v>
      </c>
      <c r="J246" s="33">
        <f t="shared" si="28"/>
        <v>0.34814943386375069</v>
      </c>
      <c r="K246" s="33">
        <f t="shared" si="30"/>
        <v>0</v>
      </c>
      <c r="L246" s="33">
        <f t="shared" si="31"/>
        <v>0.34814943386375069</v>
      </c>
      <c r="M246" s="1"/>
      <c r="N246" s="58"/>
      <c r="O246" s="1"/>
      <c r="P246" s="1"/>
      <c r="Q246" s="1"/>
    </row>
    <row r="247" spans="1:17" x14ac:dyDescent="0.2">
      <c r="A247" s="4">
        <v>0.38009999999999999</v>
      </c>
      <c r="B247" s="4">
        <v>1.293E-9</v>
      </c>
      <c r="C247" s="3"/>
      <c r="D247" s="3"/>
      <c r="E247" s="36">
        <f t="shared" si="26"/>
        <v>47.400000000000134</v>
      </c>
      <c r="F247" s="33">
        <f t="shared" si="29"/>
        <v>0.38009999999999999</v>
      </c>
      <c r="G247" s="37">
        <f t="shared" si="27"/>
        <v>2.6080000000000001E-7</v>
      </c>
      <c r="H247" s="37">
        <f>+SUM(G$10:$G247)</f>
        <v>-2.691743359999997E-5</v>
      </c>
      <c r="I247" s="33">
        <f t="shared" si="25"/>
        <v>-35.203941656292592</v>
      </c>
      <c r="J247" s="33">
        <f t="shared" si="28"/>
        <v>0.34108704865389244</v>
      </c>
      <c r="K247" s="33">
        <f t="shared" si="30"/>
        <v>0</v>
      </c>
      <c r="L247" s="33">
        <f t="shared" si="31"/>
        <v>0.34108704865389244</v>
      </c>
      <c r="M247" s="1"/>
      <c r="N247" s="58"/>
      <c r="O247" s="1"/>
      <c r="P247" s="1"/>
      <c r="Q247" s="1"/>
    </row>
    <row r="248" spans="1:17" x14ac:dyDescent="0.2">
      <c r="A248" s="4">
        <v>0.3901</v>
      </c>
      <c r="B248" s="4">
        <v>1.285E-9</v>
      </c>
      <c r="C248" s="3"/>
      <c r="D248" s="3"/>
      <c r="E248" s="36">
        <f t="shared" si="26"/>
        <v>47.600000000000136</v>
      </c>
      <c r="F248" s="33">
        <f t="shared" si="29"/>
        <v>0.3901</v>
      </c>
      <c r="G248" s="37">
        <f t="shared" si="27"/>
        <v>2.5780000000000005E-7</v>
      </c>
      <c r="H248" s="37">
        <f>+SUM(G$10:$G248)</f>
        <v>-2.6659633599999971E-5</v>
      </c>
      <c r="I248" s="33">
        <f t="shared" si="25"/>
        <v>-34.86677815497751</v>
      </c>
      <c r="J248" s="33">
        <f t="shared" si="28"/>
        <v>0.33716350131508238</v>
      </c>
      <c r="K248" s="33">
        <f t="shared" si="30"/>
        <v>0</v>
      </c>
      <c r="L248" s="33">
        <f t="shared" si="31"/>
        <v>0.33716350131508238</v>
      </c>
      <c r="M248" s="1"/>
      <c r="N248" s="58"/>
      <c r="O248" s="1"/>
      <c r="P248" s="1"/>
      <c r="Q248" s="1"/>
    </row>
    <row r="249" spans="1:17" x14ac:dyDescent="0.2">
      <c r="A249" s="4">
        <v>0.40010000000000001</v>
      </c>
      <c r="B249" s="4">
        <v>1.2940000000000001E-9</v>
      </c>
      <c r="C249" s="3"/>
      <c r="D249" s="3"/>
      <c r="E249" s="36">
        <f t="shared" si="26"/>
        <v>47.800000000000139</v>
      </c>
      <c r="F249" s="33">
        <f t="shared" si="29"/>
        <v>0.40010000000000001</v>
      </c>
      <c r="G249" s="37">
        <f t="shared" si="27"/>
        <v>2.5790000000000005E-7</v>
      </c>
      <c r="H249" s="37">
        <f>+SUM(G$10:$G249)</f>
        <v>-2.6401733599999971E-5</v>
      </c>
      <c r="I249" s="33">
        <f t="shared" si="25"/>
        <v>-34.529483868751136</v>
      </c>
      <c r="J249" s="33">
        <f t="shared" si="28"/>
        <v>0.33729428622637603</v>
      </c>
      <c r="K249" s="33">
        <f t="shared" si="30"/>
        <v>0</v>
      </c>
      <c r="L249" s="33">
        <f t="shared" si="31"/>
        <v>0.33729428622637603</v>
      </c>
      <c r="M249" s="1"/>
      <c r="N249" s="58"/>
      <c r="O249" s="1"/>
      <c r="P249" s="1"/>
      <c r="Q249" s="1"/>
    </row>
    <row r="250" spans="1:17" x14ac:dyDescent="0.2">
      <c r="A250" s="4">
        <v>0.41010000000000002</v>
      </c>
      <c r="B250" s="4">
        <v>1.312E-9</v>
      </c>
      <c r="C250" s="3"/>
      <c r="D250" s="3"/>
      <c r="E250" s="36">
        <f t="shared" si="26"/>
        <v>48.000000000000142</v>
      </c>
      <c r="F250" s="33">
        <f t="shared" si="29"/>
        <v>0.41010000000000002</v>
      </c>
      <c r="G250" s="37">
        <f t="shared" si="27"/>
        <v>2.6060000000000004E-7</v>
      </c>
      <c r="H250" s="37">
        <f>+SUM(G$10:$G250)</f>
        <v>-2.6141133599999972E-5</v>
      </c>
      <c r="I250" s="33">
        <f t="shared" si="25"/>
        <v>-34.18865838991983</v>
      </c>
      <c r="J250" s="33">
        <f t="shared" si="28"/>
        <v>0.34082547883130515</v>
      </c>
      <c r="K250" s="33">
        <f t="shared" si="30"/>
        <v>0</v>
      </c>
      <c r="L250" s="33">
        <f t="shared" si="31"/>
        <v>0.34082547883130515</v>
      </c>
      <c r="M250" s="1"/>
      <c r="N250" s="58"/>
      <c r="O250" s="1"/>
      <c r="P250" s="1"/>
      <c r="Q250" s="1"/>
    </row>
    <row r="251" spans="1:17" x14ac:dyDescent="0.2">
      <c r="A251" s="4">
        <v>0.42009999999999997</v>
      </c>
      <c r="B251" s="4">
        <v>1.335E-9</v>
      </c>
      <c r="C251" s="3"/>
      <c r="D251" s="3"/>
      <c r="E251" s="36">
        <f t="shared" si="26"/>
        <v>48.200000000000145</v>
      </c>
      <c r="F251" s="33">
        <f t="shared" si="29"/>
        <v>0.42009999999999997</v>
      </c>
      <c r="G251" s="37">
        <f t="shared" si="27"/>
        <v>2.6470000000000003E-7</v>
      </c>
      <c r="H251" s="37">
        <f>+SUM(G$10:$G251)</f>
        <v>-2.5876433599999971E-5</v>
      </c>
      <c r="I251" s="33">
        <f t="shared" si="25"/>
        <v>-33.842470729725484</v>
      </c>
      <c r="J251" s="33">
        <f t="shared" si="28"/>
        <v>0.3461876601943456</v>
      </c>
      <c r="K251" s="33">
        <f t="shared" si="30"/>
        <v>0</v>
      </c>
      <c r="L251" s="33">
        <f t="shared" si="31"/>
        <v>0.3461876601943456</v>
      </c>
      <c r="M251" s="1"/>
      <c r="N251" s="58"/>
      <c r="O251" s="1"/>
      <c r="P251" s="1"/>
      <c r="Q251" s="1"/>
    </row>
    <row r="252" spans="1:17" x14ac:dyDescent="0.2">
      <c r="A252" s="4">
        <v>0.43009999999999998</v>
      </c>
      <c r="B252" s="4">
        <v>1.3600000000000001E-9</v>
      </c>
      <c r="C252" s="3"/>
      <c r="D252" s="3"/>
      <c r="E252" s="36">
        <f t="shared" si="26"/>
        <v>48.400000000000148</v>
      </c>
      <c r="F252" s="33">
        <f t="shared" si="29"/>
        <v>0.43009999999999998</v>
      </c>
      <c r="G252" s="37">
        <f t="shared" si="27"/>
        <v>2.6950000000000008E-7</v>
      </c>
      <c r="H252" s="37">
        <f>+SUM(G$10:$G252)</f>
        <v>-2.560693359999997E-5</v>
      </c>
      <c r="I252" s="33">
        <f t="shared" si="25"/>
        <v>-33.490005393789041</v>
      </c>
      <c r="J252" s="33">
        <f t="shared" si="28"/>
        <v>0.35246533593644186</v>
      </c>
      <c r="K252" s="33">
        <f t="shared" si="30"/>
        <v>0</v>
      </c>
      <c r="L252" s="33">
        <f t="shared" si="31"/>
        <v>0.35246533593644186</v>
      </c>
      <c r="M252" s="1"/>
      <c r="N252" s="58"/>
      <c r="O252" s="1"/>
      <c r="P252" s="1"/>
      <c r="Q252" s="1"/>
    </row>
    <row r="253" spans="1:17" x14ac:dyDescent="0.2">
      <c r="A253" s="4">
        <v>0.44009999999999999</v>
      </c>
      <c r="B253" s="4">
        <v>1.3959999999999999E-9</v>
      </c>
      <c r="C253" s="3"/>
      <c r="D253" s="3"/>
      <c r="E253" s="36">
        <f t="shared" si="26"/>
        <v>48.600000000000151</v>
      </c>
      <c r="F253" s="33">
        <f t="shared" si="29"/>
        <v>0.44009999999999999</v>
      </c>
      <c r="G253" s="37">
        <f t="shared" si="27"/>
        <v>2.7560000000000001E-7</v>
      </c>
      <c r="H253" s="37">
        <f>+SUM(G$10:$G253)</f>
        <v>-2.5331333599999969E-5</v>
      </c>
      <c r="I253" s="33">
        <f t="shared" si="25"/>
        <v>-33.129562178263683</v>
      </c>
      <c r="J253" s="33">
        <f t="shared" si="28"/>
        <v>0.36044321552535563</v>
      </c>
      <c r="K253" s="33">
        <f t="shared" si="30"/>
        <v>0</v>
      </c>
      <c r="L253" s="33">
        <f t="shared" si="31"/>
        <v>0.36044321552535563</v>
      </c>
      <c r="M253" s="1"/>
      <c r="N253" s="58"/>
      <c r="O253" s="1"/>
      <c r="P253" s="1"/>
      <c r="Q253" s="1"/>
    </row>
    <row r="254" spans="1:17" x14ac:dyDescent="0.2">
      <c r="A254" s="4">
        <v>0.4501</v>
      </c>
      <c r="B254" s="4">
        <v>1.436E-9</v>
      </c>
      <c r="C254" s="3"/>
      <c r="D254" s="3"/>
      <c r="E254" s="36">
        <f t="shared" si="26"/>
        <v>48.800000000000153</v>
      </c>
      <c r="F254" s="33">
        <f t="shared" si="29"/>
        <v>0.4501</v>
      </c>
      <c r="G254" s="37">
        <f t="shared" si="27"/>
        <v>2.8319999999999999E-7</v>
      </c>
      <c r="H254" s="37">
        <f>+SUM(G$10:$G254)</f>
        <v>-2.5048133599999968E-5</v>
      </c>
      <c r="I254" s="33">
        <f t="shared" si="25"/>
        <v>-32.759179309480011</v>
      </c>
      <c r="J254" s="33">
        <f t="shared" si="28"/>
        <v>0.3703828687836746</v>
      </c>
      <c r="K254" s="33">
        <f t="shared" si="30"/>
        <v>0</v>
      </c>
      <c r="L254" s="33">
        <f t="shared" si="31"/>
        <v>0.3703828687836746</v>
      </c>
      <c r="M254" s="1"/>
      <c r="N254" s="58"/>
      <c r="O254" s="1"/>
      <c r="P254" s="1"/>
      <c r="Q254" s="1"/>
    </row>
    <row r="255" spans="1:17" x14ac:dyDescent="0.2">
      <c r="A255" s="4">
        <v>0.46010000000000001</v>
      </c>
      <c r="B255" s="4">
        <v>1.4740000000000001E-9</v>
      </c>
      <c r="C255" s="3"/>
      <c r="D255" s="3"/>
      <c r="E255" s="36">
        <f t="shared" si="26"/>
        <v>49.000000000000156</v>
      </c>
      <c r="F255" s="33">
        <f t="shared" si="29"/>
        <v>0.46010000000000001</v>
      </c>
      <c r="G255" s="37">
        <f t="shared" si="27"/>
        <v>2.9100000000000005E-7</v>
      </c>
      <c r="H255" s="37">
        <f>+SUM(G$10:$G255)</f>
        <v>-2.4757133599999967E-5</v>
      </c>
      <c r="I255" s="33">
        <f t="shared" si="25"/>
        <v>-32.378595217615427</v>
      </c>
      <c r="J255" s="33">
        <f t="shared" si="28"/>
        <v>0.38058409186458092</v>
      </c>
      <c r="K255" s="33">
        <f t="shared" si="30"/>
        <v>0</v>
      </c>
      <c r="L255" s="33">
        <f t="shared" si="31"/>
        <v>0.38058409186458092</v>
      </c>
      <c r="M255" s="1"/>
      <c r="N255" s="58"/>
      <c r="O255" s="1"/>
      <c r="P255" s="1"/>
      <c r="Q255" s="1"/>
    </row>
    <row r="256" spans="1:17" x14ac:dyDescent="0.2">
      <c r="A256" s="4">
        <v>0.47</v>
      </c>
      <c r="B256" s="4">
        <v>1.519E-9</v>
      </c>
      <c r="C256" s="3"/>
      <c r="D256" s="3"/>
      <c r="E256" s="36">
        <f t="shared" si="26"/>
        <v>49.200000000000159</v>
      </c>
      <c r="F256" s="33">
        <f t="shared" si="29"/>
        <v>0.47</v>
      </c>
      <c r="G256" s="37">
        <f t="shared" si="27"/>
        <v>2.9929999999999999E-7</v>
      </c>
      <c r="H256" s="37">
        <f>+SUM(G$10:$G256)</f>
        <v>-2.4457833599999968E-5</v>
      </c>
      <c r="I256" s="33">
        <f t="shared" si="25"/>
        <v>-31.987155978113471</v>
      </c>
      <c r="J256" s="33">
        <f t="shared" si="28"/>
        <v>0.39143923950195553</v>
      </c>
      <c r="K256" s="33">
        <f t="shared" si="30"/>
        <v>0</v>
      </c>
      <c r="L256" s="33">
        <f t="shared" si="31"/>
        <v>0.39143923950195553</v>
      </c>
      <c r="M256" s="1"/>
      <c r="N256" s="58"/>
      <c r="O256" s="1"/>
      <c r="P256" s="1"/>
      <c r="Q256" s="1"/>
    </row>
    <row r="257" spans="1:17" x14ac:dyDescent="0.2">
      <c r="A257" s="4">
        <v>0.48010000000000003</v>
      </c>
      <c r="B257" s="4">
        <v>1.558E-9</v>
      </c>
      <c r="C257" s="3"/>
      <c r="D257" s="3"/>
      <c r="E257" s="36">
        <f t="shared" si="26"/>
        <v>49.400000000000162</v>
      </c>
      <c r="F257" s="33">
        <f t="shared" si="29"/>
        <v>0.48010000000000003</v>
      </c>
      <c r="G257" s="37">
        <f t="shared" si="27"/>
        <v>3.0770000000000004E-7</v>
      </c>
      <c r="H257" s="37">
        <f>+SUM(G$10:$G257)</f>
        <v>-2.4150133599999967E-5</v>
      </c>
      <c r="I257" s="33">
        <f t="shared" si="25"/>
        <v>-31.584730806062847</v>
      </c>
      <c r="J257" s="33">
        <f t="shared" si="28"/>
        <v>0.40242517205062389</v>
      </c>
      <c r="K257" s="33">
        <f t="shared" si="30"/>
        <v>0</v>
      </c>
      <c r="L257" s="33">
        <f t="shared" si="31"/>
        <v>0.40242517205062389</v>
      </c>
      <c r="M257" s="1"/>
      <c r="N257" s="58"/>
      <c r="O257" s="1"/>
      <c r="P257" s="1"/>
      <c r="Q257" s="1"/>
    </row>
    <row r="258" spans="1:17" x14ac:dyDescent="0.2">
      <c r="A258" s="4">
        <v>0.49009999999999998</v>
      </c>
      <c r="B258" s="4">
        <v>1.608E-9</v>
      </c>
      <c r="C258" s="3"/>
      <c r="D258" s="3"/>
      <c r="E258" s="36">
        <f t="shared" si="26"/>
        <v>49.600000000000165</v>
      </c>
      <c r="F258" s="33">
        <f t="shared" si="29"/>
        <v>0.49009999999999998</v>
      </c>
      <c r="G258" s="37">
        <f t="shared" si="27"/>
        <v>3.1660000000000002E-7</v>
      </c>
      <c r="H258" s="37">
        <f>+SUM(G$10:$G258)</f>
        <v>-2.3833533599999967E-5</v>
      </c>
      <c r="I258" s="33">
        <f t="shared" si="25"/>
        <v>-31.170665776907089</v>
      </c>
      <c r="J258" s="33">
        <f t="shared" si="28"/>
        <v>0.41406502915576054</v>
      </c>
      <c r="K258" s="33">
        <f t="shared" si="30"/>
        <v>0</v>
      </c>
      <c r="L258" s="33">
        <f t="shared" si="31"/>
        <v>0.41406502915576054</v>
      </c>
      <c r="M258" s="1"/>
      <c r="N258" s="58"/>
      <c r="O258" s="1"/>
      <c r="P258" s="1"/>
      <c r="Q258" s="1"/>
    </row>
    <row r="259" spans="1:17" x14ac:dyDescent="0.2">
      <c r="A259" s="4">
        <v>0.50009999999999999</v>
      </c>
      <c r="B259" s="4">
        <v>1.639E-9</v>
      </c>
      <c r="C259" s="3"/>
      <c r="D259" s="3"/>
      <c r="E259" s="36">
        <f t="shared" si="26"/>
        <v>49.800000000000168</v>
      </c>
      <c r="F259" s="33">
        <f t="shared" si="29"/>
        <v>0.50009999999999999</v>
      </c>
      <c r="G259" s="37">
        <f t="shared" si="27"/>
        <v>3.2470000000000004E-7</v>
      </c>
      <c r="H259" s="37">
        <f>+SUM(G$10:$G259)</f>
        <v>-2.3508833599999967E-5</v>
      </c>
      <c r="I259" s="33">
        <f t="shared" si="25"/>
        <v>-30.74600716993654</v>
      </c>
      <c r="J259" s="33">
        <f t="shared" si="28"/>
        <v>0.42465860697054786</v>
      </c>
      <c r="K259" s="33">
        <f t="shared" si="30"/>
        <v>0</v>
      </c>
      <c r="L259" s="33">
        <f t="shared" si="31"/>
        <v>0.42465860697054786</v>
      </c>
      <c r="M259" s="1"/>
      <c r="N259" s="58"/>
      <c r="O259" s="1"/>
      <c r="P259" s="1"/>
      <c r="Q259" s="1"/>
    </row>
    <row r="260" spans="1:17" x14ac:dyDescent="0.2">
      <c r="A260" s="4">
        <v>0.5101</v>
      </c>
      <c r="B260" s="4">
        <v>1.6729999999999999E-9</v>
      </c>
      <c r="C260" s="3"/>
      <c r="D260" s="3"/>
      <c r="E260" s="36">
        <f t="shared" si="26"/>
        <v>50.000000000000171</v>
      </c>
      <c r="F260" s="33">
        <f t="shared" si="29"/>
        <v>0.5101</v>
      </c>
      <c r="G260" s="37">
        <f t="shared" si="27"/>
        <v>3.3120000000000005E-7</v>
      </c>
      <c r="H260" s="37">
        <f>+SUM(G$10:$G260)</f>
        <v>-2.3177633599999966E-5</v>
      </c>
      <c r="I260" s="33">
        <f t="shared" si="25"/>
        <v>-30.312847543731902</v>
      </c>
      <c r="J260" s="33">
        <f t="shared" si="28"/>
        <v>0.43315962620463644</v>
      </c>
      <c r="K260" s="33">
        <f t="shared" si="30"/>
        <v>0</v>
      </c>
      <c r="L260" s="33">
        <f t="shared" si="31"/>
        <v>0.43315962620463644</v>
      </c>
      <c r="M260" s="1"/>
      <c r="N260" s="58"/>
      <c r="O260" s="1"/>
      <c r="P260" s="1"/>
      <c r="Q260" s="1"/>
    </row>
    <row r="261" spans="1:17" x14ac:dyDescent="0.2">
      <c r="A261" s="4">
        <v>0.52010000000000001</v>
      </c>
      <c r="B261" s="4">
        <v>1.707E-9</v>
      </c>
      <c r="C261" s="3"/>
      <c r="D261" s="3"/>
      <c r="E261" s="36">
        <f t="shared" si="26"/>
        <v>50.200000000000173</v>
      </c>
      <c r="F261" s="33">
        <f t="shared" si="29"/>
        <v>0.52010000000000001</v>
      </c>
      <c r="G261" s="37">
        <f t="shared" si="27"/>
        <v>3.3800000000000004E-7</v>
      </c>
      <c r="H261" s="37">
        <f>+SUM(G$10:$G261)</f>
        <v>-2.2839633599999967E-5</v>
      </c>
      <c r="I261" s="33">
        <f t="shared" si="25"/>
        <v>-29.870794543559295</v>
      </c>
      <c r="J261" s="33">
        <f t="shared" si="28"/>
        <v>0.44205300017260601</v>
      </c>
      <c r="K261" s="33">
        <f t="shared" si="30"/>
        <v>0</v>
      </c>
      <c r="L261" s="33">
        <f t="shared" si="31"/>
        <v>0.44205300017260601</v>
      </c>
      <c r="M261" s="1"/>
      <c r="N261" s="58"/>
      <c r="O261" s="1"/>
      <c r="P261" s="1"/>
      <c r="Q261" s="1"/>
    </row>
    <row r="262" spans="1:17" x14ac:dyDescent="0.2">
      <c r="A262" s="4">
        <v>0.53010000000000002</v>
      </c>
      <c r="B262" s="4">
        <v>1.736E-9</v>
      </c>
      <c r="C262" s="3"/>
      <c r="D262" s="3"/>
      <c r="E262" s="36">
        <f t="shared" si="26"/>
        <v>50.400000000000176</v>
      </c>
      <c r="F262" s="33">
        <f t="shared" si="29"/>
        <v>0.53010000000000002</v>
      </c>
      <c r="G262" s="37">
        <f t="shared" si="27"/>
        <v>3.4429999999999998E-7</v>
      </c>
      <c r="H262" s="37">
        <f>+SUM(G$10:$G262)</f>
        <v>-2.2495333599999967E-5</v>
      </c>
      <c r="I262" s="33">
        <f t="shared" si="25"/>
        <v>-29.420502093975191</v>
      </c>
      <c r="J262" s="33">
        <f t="shared" si="28"/>
        <v>0.45029244958410719</v>
      </c>
      <c r="K262" s="33">
        <f t="shared" si="30"/>
        <v>0</v>
      </c>
      <c r="L262" s="33">
        <f t="shared" si="31"/>
        <v>0.45029244958410719</v>
      </c>
      <c r="M262" s="1"/>
      <c r="N262" s="58"/>
      <c r="O262" s="1"/>
      <c r="P262" s="1"/>
      <c r="Q262" s="1"/>
    </row>
    <row r="263" spans="1:17" x14ac:dyDescent="0.2">
      <c r="A263" s="4">
        <v>0.54010000000000002</v>
      </c>
      <c r="B263" s="4">
        <v>1.7559999999999999E-9</v>
      </c>
      <c r="C263" s="3"/>
      <c r="D263" s="3"/>
      <c r="E263" s="36">
        <f t="shared" si="26"/>
        <v>50.600000000000179</v>
      </c>
      <c r="F263" s="33">
        <f t="shared" si="29"/>
        <v>0.54010000000000002</v>
      </c>
      <c r="G263" s="37">
        <f t="shared" si="27"/>
        <v>3.4919999999999998E-7</v>
      </c>
      <c r="H263" s="37">
        <f>+SUM(G$10:$G263)</f>
        <v>-2.2146133599999967E-5</v>
      </c>
      <c r="I263" s="33">
        <f t="shared" si="25"/>
        <v>-28.963801183737694</v>
      </c>
      <c r="J263" s="33">
        <f t="shared" si="28"/>
        <v>0.45670091023749704</v>
      </c>
      <c r="K263" s="33">
        <f t="shared" si="30"/>
        <v>0</v>
      </c>
      <c r="L263" s="33">
        <f t="shared" si="31"/>
        <v>0.45670091023749704</v>
      </c>
      <c r="M263" s="1"/>
      <c r="N263" s="58"/>
      <c r="O263" s="1"/>
      <c r="P263" s="1"/>
      <c r="Q263" s="1"/>
    </row>
    <row r="264" spans="1:17" x14ac:dyDescent="0.2">
      <c r="A264" s="4">
        <v>0.55010000000000003</v>
      </c>
      <c r="B264" s="4">
        <v>1.777E-9</v>
      </c>
      <c r="C264" s="3"/>
      <c r="D264" s="3"/>
      <c r="E264" s="36">
        <f t="shared" si="26"/>
        <v>50.800000000000182</v>
      </c>
      <c r="F264" s="33">
        <f t="shared" si="29"/>
        <v>0.55010000000000003</v>
      </c>
      <c r="G264" s="37">
        <f t="shared" si="27"/>
        <v>3.5330000000000002E-7</v>
      </c>
      <c r="H264" s="37">
        <f>+SUM(G$10:$G264)</f>
        <v>-2.1792833599999969E-5</v>
      </c>
      <c r="I264" s="33">
        <f t="shared" si="25"/>
        <v>-28.501738092137156</v>
      </c>
      <c r="J264" s="33">
        <f t="shared" si="28"/>
        <v>0.46206309160053755</v>
      </c>
      <c r="K264" s="33">
        <f t="shared" si="30"/>
        <v>0</v>
      </c>
      <c r="L264" s="33">
        <f t="shared" si="31"/>
        <v>0.46206309160053755</v>
      </c>
      <c r="M264" s="1"/>
      <c r="N264" s="58"/>
      <c r="O264" s="1"/>
      <c r="P264" s="1"/>
      <c r="Q264" s="1"/>
    </row>
    <row r="265" spans="1:17" x14ac:dyDescent="0.2">
      <c r="A265" s="4">
        <v>0.56010000000000004</v>
      </c>
      <c r="B265" s="4">
        <v>1.792E-9</v>
      </c>
      <c r="C265" s="3"/>
      <c r="D265" s="3"/>
      <c r="E265" s="36">
        <f t="shared" si="26"/>
        <v>51.000000000000185</v>
      </c>
      <c r="F265" s="33">
        <f t="shared" si="29"/>
        <v>0.56010000000000004</v>
      </c>
      <c r="G265" s="37">
        <f t="shared" si="27"/>
        <v>3.5690000000000003E-7</v>
      </c>
      <c r="H265" s="37">
        <f>+SUM(G$10:$G265)</f>
        <v>-2.1435933599999969E-5</v>
      </c>
      <c r="I265" s="33">
        <f t="shared" si="25"/>
        <v>-28.034966743730049</v>
      </c>
      <c r="J265" s="33">
        <f t="shared" si="28"/>
        <v>0.46677134840710971</v>
      </c>
      <c r="K265" s="33">
        <f t="shared" si="30"/>
        <v>0</v>
      </c>
      <c r="L265" s="33">
        <f t="shared" si="31"/>
        <v>0.46677134840710971</v>
      </c>
      <c r="M265" s="1"/>
      <c r="N265" s="58"/>
      <c r="O265" s="1"/>
      <c r="P265" s="1"/>
      <c r="Q265" s="1"/>
    </row>
    <row r="266" spans="1:17" x14ac:dyDescent="0.2">
      <c r="A266" s="4">
        <v>0.57010000000000005</v>
      </c>
      <c r="B266" s="4">
        <v>1.796E-9</v>
      </c>
      <c r="C266" s="3"/>
      <c r="D266" s="3"/>
      <c r="E266" s="36">
        <f t="shared" si="26"/>
        <v>51.200000000000188</v>
      </c>
      <c r="F266" s="33">
        <f t="shared" si="29"/>
        <v>0.57010000000000005</v>
      </c>
      <c r="G266" s="37">
        <f t="shared" si="27"/>
        <v>3.5880000000000006E-7</v>
      </c>
      <c r="H266" s="37">
        <f>+SUM(G$10:$G266)</f>
        <v>-2.1077133599999968E-5</v>
      </c>
      <c r="I266" s="33">
        <f t="shared" ref="I266:I329" si="32">+H266/$O$9</f>
        <v>-27.565710482008356</v>
      </c>
      <c r="J266" s="33">
        <f t="shared" si="28"/>
        <v>0.46925626172168949</v>
      </c>
      <c r="K266" s="33">
        <f t="shared" si="30"/>
        <v>0</v>
      </c>
      <c r="L266" s="33">
        <f t="shared" si="31"/>
        <v>0.46925626172168949</v>
      </c>
      <c r="M266" s="1"/>
      <c r="N266" s="58"/>
      <c r="O266" s="1"/>
      <c r="P266" s="1"/>
      <c r="Q266" s="1"/>
    </row>
    <row r="267" spans="1:17" x14ac:dyDescent="0.2">
      <c r="A267" s="4">
        <v>0.58009999999999995</v>
      </c>
      <c r="B267" s="4">
        <v>1.808E-9</v>
      </c>
      <c r="C267" s="3"/>
      <c r="D267" s="3"/>
      <c r="E267" s="36">
        <f t="shared" ref="E267:E289" si="33">E266+$O$4</f>
        <v>51.40000000000019</v>
      </c>
      <c r="F267" s="33">
        <f t="shared" si="29"/>
        <v>0.58009999999999995</v>
      </c>
      <c r="G267" s="37">
        <f t="shared" ref="G267:G289" si="34">+((((B267+B266)/2)*$O$4)*1000)*$G$4</f>
        <v>3.6040000000000002E-7</v>
      </c>
      <c r="H267" s="37">
        <f>+SUM(G$10:$G267)</f>
        <v>-2.0716733599999967E-5</v>
      </c>
      <c r="I267" s="33">
        <f t="shared" si="32"/>
        <v>-27.094361661705967</v>
      </c>
      <c r="J267" s="33">
        <f t="shared" ref="J267:J289" si="35">ABS(G267)/$O$9</f>
        <v>0.47134882030238817</v>
      </c>
      <c r="K267" s="33">
        <f t="shared" si="30"/>
        <v>0</v>
      </c>
      <c r="L267" s="33">
        <f t="shared" si="31"/>
        <v>0.47134882030238817</v>
      </c>
      <c r="M267" s="1"/>
      <c r="N267" s="58"/>
      <c r="O267" s="1"/>
      <c r="P267" s="1"/>
      <c r="Q267" s="1"/>
    </row>
    <row r="268" spans="1:17" x14ac:dyDescent="0.2">
      <c r="A268" s="4">
        <v>0.59009999999999996</v>
      </c>
      <c r="B268" s="4">
        <v>1.813E-9</v>
      </c>
      <c r="C268" s="3"/>
      <c r="D268" s="3"/>
      <c r="E268" s="36">
        <f t="shared" si="33"/>
        <v>51.600000000000193</v>
      </c>
      <c r="F268" s="33">
        <f t="shared" ref="F268:F289" si="36">+A268</f>
        <v>0.59009999999999996</v>
      </c>
      <c r="G268" s="37">
        <f t="shared" si="34"/>
        <v>3.6210000000000005E-7</v>
      </c>
      <c r="H268" s="37">
        <f>+SUM(G$10:$G268)</f>
        <v>-2.0354633599999966E-5</v>
      </c>
      <c r="I268" s="33">
        <f t="shared" si="32"/>
        <v>-26.620789497911588</v>
      </c>
      <c r="J268" s="33">
        <f t="shared" si="35"/>
        <v>0.47357216379438061</v>
      </c>
      <c r="K268" s="33">
        <f t="shared" ref="K268:K289" si="37">INT(((1-SIGN(G268)))/2)*J268</f>
        <v>0</v>
      </c>
      <c r="L268" s="33">
        <f t="shared" ref="L268:L289" si="38">+((1+SIGN(G268))/2)*J268</f>
        <v>0.47357216379438061</v>
      </c>
      <c r="M268" s="1"/>
      <c r="N268" s="58"/>
      <c r="O268" s="1"/>
      <c r="P268" s="1"/>
      <c r="Q268" s="1"/>
    </row>
    <row r="269" spans="1:17" x14ac:dyDescent="0.2">
      <c r="A269" s="4">
        <v>0.60009999999999997</v>
      </c>
      <c r="B269" s="4">
        <v>1.788E-9</v>
      </c>
      <c r="C269" s="3"/>
      <c r="D269" s="3"/>
      <c r="E269" s="36">
        <f t="shared" si="33"/>
        <v>51.800000000000196</v>
      </c>
      <c r="F269" s="33">
        <f t="shared" si="36"/>
        <v>0.60009999999999997</v>
      </c>
      <c r="G269" s="37">
        <f t="shared" si="34"/>
        <v>3.6010000000000005E-7</v>
      </c>
      <c r="H269" s="37">
        <f>+SUM(G$10:$G269)</f>
        <v>-1.9994533599999966E-5</v>
      </c>
      <c r="I269" s="33">
        <f t="shared" si="32"/>
        <v>-26.149833032343079</v>
      </c>
      <c r="J269" s="33">
        <f t="shared" si="35"/>
        <v>0.47095646556850718</v>
      </c>
      <c r="K269" s="33">
        <f t="shared" si="37"/>
        <v>0</v>
      </c>
      <c r="L269" s="33">
        <f t="shared" si="38"/>
        <v>0.47095646556850718</v>
      </c>
      <c r="M269" s="1"/>
      <c r="N269" s="58"/>
      <c r="O269" s="1"/>
      <c r="P269" s="1"/>
      <c r="Q269" s="1"/>
    </row>
    <row r="270" spans="1:17" x14ac:dyDescent="0.2">
      <c r="A270" s="4">
        <v>0.61009999999999998</v>
      </c>
      <c r="B270" s="4">
        <v>1.777E-9</v>
      </c>
      <c r="C270" s="3"/>
      <c r="D270" s="3"/>
      <c r="E270" s="36">
        <f t="shared" si="33"/>
        <v>52.000000000000199</v>
      </c>
      <c r="F270" s="33">
        <f t="shared" si="36"/>
        <v>0.61009999999999998</v>
      </c>
      <c r="G270" s="37">
        <f t="shared" si="34"/>
        <v>3.565E-7</v>
      </c>
      <c r="H270" s="37">
        <f>+SUM(G$10:$G270)</f>
        <v>-1.9638033599999967E-5</v>
      </c>
      <c r="I270" s="33">
        <f t="shared" si="32"/>
        <v>-25.683584823581146</v>
      </c>
      <c r="J270" s="33">
        <f t="shared" si="35"/>
        <v>0.46624820876193496</v>
      </c>
      <c r="K270" s="33">
        <f t="shared" si="37"/>
        <v>0</v>
      </c>
      <c r="L270" s="33">
        <f t="shared" si="38"/>
        <v>0.46624820876193496</v>
      </c>
      <c r="M270" s="1"/>
      <c r="N270" s="58"/>
      <c r="O270" s="1"/>
      <c r="P270" s="1"/>
      <c r="Q270" s="1"/>
    </row>
    <row r="271" spans="1:17" x14ac:dyDescent="0.2">
      <c r="A271" s="4">
        <v>0.62009999999999998</v>
      </c>
      <c r="B271" s="4">
        <v>1.761E-9</v>
      </c>
      <c r="C271" s="3"/>
      <c r="D271" s="3"/>
      <c r="E271" s="36">
        <f t="shared" si="33"/>
        <v>52.200000000000202</v>
      </c>
      <c r="F271" s="33">
        <f t="shared" si="36"/>
        <v>0.62009999999999998</v>
      </c>
      <c r="G271" s="37">
        <f t="shared" si="34"/>
        <v>3.538E-7</v>
      </c>
      <c r="H271" s="37">
        <f>+SUM(G$10:$G271)</f>
        <v>-1.9284233599999967E-5</v>
      </c>
      <c r="I271" s="33">
        <f t="shared" si="32"/>
        <v>-25.220867807424138</v>
      </c>
      <c r="J271" s="33">
        <f t="shared" si="35"/>
        <v>0.46271701615700589</v>
      </c>
      <c r="K271" s="33">
        <f t="shared" si="37"/>
        <v>0</v>
      </c>
      <c r="L271" s="33">
        <f t="shared" si="38"/>
        <v>0.46271701615700589</v>
      </c>
      <c r="M271" s="1"/>
      <c r="N271" s="58"/>
      <c r="O271" s="1"/>
      <c r="P271" s="1"/>
      <c r="Q271" s="1"/>
    </row>
    <row r="272" spans="1:17" x14ac:dyDescent="0.2">
      <c r="A272" s="4">
        <v>0.63009999999999999</v>
      </c>
      <c r="B272" s="4">
        <v>1.7430000000000001E-9</v>
      </c>
      <c r="C272" s="3"/>
      <c r="D272" s="3"/>
      <c r="E272" s="36">
        <f t="shared" si="33"/>
        <v>52.400000000000205</v>
      </c>
      <c r="F272" s="33">
        <f t="shared" si="36"/>
        <v>0.63009999999999999</v>
      </c>
      <c r="G272" s="37">
        <f t="shared" si="34"/>
        <v>3.5040000000000007E-7</v>
      </c>
      <c r="H272" s="37">
        <f>+SUM(G$10:$G272)</f>
        <v>-1.8933833599999968E-5</v>
      </c>
      <c r="I272" s="33">
        <f t="shared" si="32"/>
        <v>-24.76259747825112</v>
      </c>
      <c r="J272" s="33">
        <f t="shared" si="35"/>
        <v>0.45827032917302118</v>
      </c>
      <c r="K272" s="33">
        <f t="shared" si="37"/>
        <v>0</v>
      </c>
      <c r="L272" s="33">
        <f t="shared" si="38"/>
        <v>0.45827032917302118</v>
      </c>
      <c r="M272" s="1"/>
      <c r="N272" s="58"/>
      <c r="O272" s="1"/>
      <c r="P272" s="1"/>
      <c r="Q272" s="1"/>
    </row>
    <row r="273" spans="1:17" x14ac:dyDescent="0.2">
      <c r="A273" s="4">
        <v>0.6401</v>
      </c>
      <c r="B273" s="4">
        <v>1.719E-9</v>
      </c>
      <c r="C273" s="3"/>
      <c r="D273" s="3"/>
      <c r="E273" s="36">
        <f t="shared" si="33"/>
        <v>52.600000000000207</v>
      </c>
      <c r="F273" s="33">
        <f t="shared" si="36"/>
        <v>0.6401</v>
      </c>
      <c r="G273" s="37">
        <f t="shared" si="34"/>
        <v>3.4620000000000002E-7</v>
      </c>
      <c r="H273" s="37">
        <f>+SUM(G$10:$G273)</f>
        <v>-1.8587633599999967E-5</v>
      </c>
      <c r="I273" s="33">
        <f t="shared" si="32"/>
        <v>-24.309820115352434</v>
      </c>
      <c r="J273" s="33">
        <f t="shared" si="35"/>
        <v>0.45277736289868697</v>
      </c>
      <c r="K273" s="33">
        <f t="shared" si="37"/>
        <v>0</v>
      </c>
      <c r="L273" s="33">
        <f t="shared" si="38"/>
        <v>0.45277736289868697</v>
      </c>
      <c r="M273" s="1"/>
      <c r="N273" s="58"/>
      <c r="O273" s="1"/>
      <c r="P273" s="1"/>
      <c r="Q273" s="1"/>
    </row>
    <row r="274" spans="1:17" x14ac:dyDescent="0.2">
      <c r="A274" s="4">
        <v>0.65010000000000001</v>
      </c>
      <c r="B274" s="4">
        <v>1.6959999999999999E-9</v>
      </c>
      <c r="C274" s="3"/>
      <c r="D274" s="3"/>
      <c r="E274" s="36">
        <f t="shared" si="33"/>
        <v>52.80000000000021</v>
      </c>
      <c r="F274" s="33">
        <f t="shared" si="36"/>
        <v>0.65010000000000001</v>
      </c>
      <c r="G274" s="37">
        <f t="shared" si="34"/>
        <v>3.4150000000000003E-7</v>
      </c>
      <c r="H274" s="37">
        <f>+SUM(G$10:$G274)</f>
        <v>-1.8246133599999967E-5</v>
      </c>
      <c r="I274" s="33">
        <f t="shared" si="32"/>
        <v>-23.863189643284546</v>
      </c>
      <c r="J274" s="33">
        <f t="shared" si="35"/>
        <v>0.44663047206788448</v>
      </c>
      <c r="K274" s="33">
        <f t="shared" si="37"/>
        <v>0</v>
      </c>
      <c r="L274" s="33">
        <f t="shared" si="38"/>
        <v>0.44663047206788448</v>
      </c>
      <c r="M274" s="1"/>
      <c r="N274" s="58"/>
      <c r="O274" s="1"/>
      <c r="P274" s="1"/>
      <c r="Q274" s="1"/>
    </row>
    <row r="275" spans="1:17" x14ac:dyDescent="0.2">
      <c r="A275" s="4">
        <v>0.66010000000000002</v>
      </c>
      <c r="B275" s="4">
        <v>1.6850000000000001E-9</v>
      </c>
      <c r="C275" s="3"/>
      <c r="D275" s="3"/>
      <c r="E275" s="36">
        <f t="shared" si="33"/>
        <v>53.000000000000213</v>
      </c>
      <c r="F275" s="33">
        <f t="shared" si="36"/>
        <v>0.66010000000000002</v>
      </c>
      <c r="G275" s="37">
        <f t="shared" si="34"/>
        <v>3.3809999999999999E-7</v>
      </c>
      <c r="H275" s="37">
        <f>+SUM(G$10:$G275)</f>
        <v>-1.7908033599999968E-5</v>
      </c>
      <c r="I275" s="33">
        <f t="shared" si="32"/>
        <v>-23.421005858200648</v>
      </c>
      <c r="J275" s="33">
        <f t="shared" si="35"/>
        <v>0.44218378508389961</v>
      </c>
      <c r="K275" s="33">
        <f t="shared" si="37"/>
        <v>0</v>
      </c>
      <c r="L275" s="33">
        <f t="shared" si="38"/>
        <v>0.44218378508389961</v>
      </c>
      <c r="M275" s="1"/>
      <c r="N275" s="58"/>
      <c r="O275" s="1"/>
      <c r="P275" s="1"/>
      <c r="Q275" s="1"/>
    </row>
    <row r="276" spans="1:17" x14ac:dyDescent="0.2">
      <c r="A276" s="4">
        <v>0.67010000000000003</v>
      </c>
      <c r="B276" s="4">
        <v>1.666E-9</v>
      </c>
      <c r="C276" s="3"/>
      <c r="D276" s="3"/>
      <c r="E276" s="36">
        <f t="shared" si="33"/>
        <v>53.200000000000216</v>
      </c>
      <c r="F276" s="33">
        <f t="shared" si="36"/>
        <v>0.67010000000000003</v>
      </c>
      <c r="G276" s="37">
        <f t="shared" si="34"/>
        <v>3.3510000000000003E-7</v>
      </c>
      <c r="H276" s="37">
        <f>+SUM(G$10:$G276)</f>
        <v>-1.7572933599999968E-5</v>
      </c>
      <c r="I276" s="33">
        <f t="shared" si="32"/>
        <v>-22.98274562045556</v>
      </c>
      <c r="J276" s="33">
        <f t="shared" si="35"/>
        <v>0.43826023774508954</v>
      </c>
      <c r="K276" s="33">
        <f t="shared" si="37"/>
        <v>0</v>
      </c>
      <c r="L276" s="33">
        <f t="shared" si="38"/>
        <v>0.43826023774508954</v>
      </c>
      <c r="M276" s="1"/>
      <c r="N276" s="58"/>
      <c r="O276" s="1"/>
      <c r="P276" s="1"/>
      <c r="Q276" s="1"/>
    </row>
    <row r="277" spans="1:17" x14ac:dyDescent="0.2">
      <c r="A277" s="4">
        <v>0.68010000000000004</v>
      </c>
      <c r="B277" s="4">
        <v>1.6600000000000001E-9</v>
      </c>
      <c r="C277" s="3"/>
      <c r="D277" s="3"/>
      <c r="E277" s="36">
        <f t="shared" si="33"/>
        <v>53.400000000000219</v>
      </c>
      <c r="F277" s="33">
        <f t="shared" si="36"/>
        <v>0.68010000000000004</v>
      </c>
      <c r="G277" s="37">
        <f t="shared" si="34"/>
        <v>3.3260000000000005E-7</v>
      </c>
      <c r="H277" s="37">
        <f>+SUM(G$10:$G277)</f>
        <v>-1.7240333599999968E-5</v>
      </c>
      <c r="I277" s="33">
        <f t="shared" si="32"/>
        <v>-22.54775500549281</v>
      </c>
      <c r="J277" s="33">
        <f t="shared" si="35"/>
        <v>0.43499061496274782</v>
      </c>
      <c r="K277" s="33">
        <f t="shared" si="37"/>
        <v>0</v>
      </c>
      <c r="L277" s="33">
        <f t="shared" si="38"/>
        <v>0.43499061496274782</v>
      </c>
      <c r="M277" s="1"/>
      <c r="N277" s="58"/>
      <c r="O277" s="1"/>
      <c r="P277" s="1"/>
      <c r="Q277" s="1"/>
    </row>
    <row r="278" spans="1:17" x14ac:dyDescent="0.2">
      <c r="A278" s="4">
        <v>0.69010000000000005</v>
      </c>
      <c r="B278" s="4">
        <v>1.6459999999999999E-9</v>
      </c>
      <c r="C278" s="3"/>
      <c r="D278" s="3"/>
      <c r="E278" s="36">
        <f t="shared" si="33"/>
        <v>53.600000000000222</v>
      </c>
      <c r="F278" s="33">
        <f t="shared" si="36"/>
        <v>0.69010000000000005</v>
      </c>
      <c r="G278" s="37">
        <f t="shared" si="34"/>
        <v>3.3060000000000001E-7</v>
      </c>
      <c r="H278" s="37">
        <f>+SUM(G$10:$G278)</f>
        <v>-1.6909733599999968E-5</v>
      </c>
      <c r="I278" s="33">
        <f t="shared" si="32"/>
        <v>-22.115380088755938</v>
      </c>
      <c r="J278" s="33">
        <f t="shared" si="35"/>
        <v>0.43237491673687439</v>
      </c>
      <c r="K278" s="33">
        <f t="shared" si="37"/>
        <v>0</v>
      </c>
      <c r="L278" s="33">
        <f t="shared" si="38"/>
        <v>0.43237491673687439</v>
      </c>
      <c r="M278" s="1"/>
      <c r="N278" s="58"/>
      <c r="O278" s="1"/>
      <c r="P278" s="1"/>
      <c r="Q278" s="1"/>
    </row>
    <row r="279" spans="1:17" x14ac:dyDescent="0.2">
      <c r="A279" s="4">
        <v>0.70009999999999994</v>
      </c>
      <c r="B279" s="4">
        <v>1.641E-9</v>
      </c>
      <c r="C279" s="3"/>
      <c r="D279" s="3"/>
      <c r="E279" s="36">
        <f t="shared" si="33"/>
        <v>53.800000000000225</v>
      </c>
      <c r="F279" s="33">
        <f t="shared" si="36"/>
        <v>0.70009999999999994</v>
      </c>
      <c r="G279" s="37">
        <f t="shared" si="34"/>
        <v>3.2870000000000003E-7</v>
      </c>
      <c r="H279" s="37">
        <f>+SUM(G$10:$G279)</f>
        <v>-1.6581033599999969E-5</v>
      </c>
      <c r="I279" s="33">
        <f t="shared" si="32"/>
        <v>-21.685490085333644</v>
      </c>
      <c r="J279" s="33">
        <f t="shared" si="35"/>
        <v>0.42989000342229466</v>
      </c>
      <c r="K279" s="33">
        <f t="shared" si="37"/>
        <v>0</v>
      </c>
      <c r="L279" s="33">
        <f t="shared" si="38"/>
        <v>0.42989000342229466</v>
      </c>
      <c r="M279" s="1"/>
      <c r="N279" s="58"/>
      <c r="O279" s="1"/>
      <c r="P279" s="1"/>
      <c r="Q279" s="1"/>
    </row>
    <row r="280" spans="1:17" x14ac:dyDescent="0.2">
      <c r="A280" s="4">
        <v>0.71009999999999995</v>
      </c>
      <c r="B280" s="4">
        <v>1.641E-9</v>
      </c>
      <c r="C280" s="3"/>
      <c r="D280" s="3"/>
      <c r="E280" s="36">
        <f t="shared" si="33"/>
        <v>54.000000000000227</v>
      </c>
      <c r="F280" s="33">
        <f t="shared" si="36"/>
        <v>0.71009999999999995</v>
      </c>
      <c r="G280" s="37">
        <f t="shared" si="34"/>
        <v>3.2820000000000004E-7</v>
      </c>
      <c r="H280" s="37">
        <f>+SUM(G$10:$G280)</f>
        <v>-1.6252833599999967E-5</v>
      </c>
      <c r="I280" s="33">
        <f t="shared" si="32"/>
        <v>-21.256254006467817</v>
      </c>
      <c r="J280" s="33">
        <f t="shared" si="35"/>
        <v>0.42923607886582632</v>
      </c>
      <c r="K280" s="33">
        <f t="shared" si="37"/>
        <v>0</v>
      </c>
      <c r="L280" s="33">
        <f t="shared" si="38"/>
        <v>0.42923607886582632</v>
      </c>
      <c r="M280" s="1"/>
      <c r="N280" s="58"/>
      <c r="O280" s="1"/>
      <c r="P280" s="1"/>
      <c r="Q280" s="1"/>
    </row>
    <row r="281" spans="1:17" x14ac:dyDescent="0.2">
      <c r="A281" s="4">
        <v>0.72009999999999996</v>
      </c>
      <c r="B281" s="4">
        <v>1.6459999999999999E-9</v>
      </c>
      <c r="C281" s="3"/>
      <c r="D281" s="3"/>
      <c r="E281" s="36">
        <f t="shared" si="33"/>
        <v>54.20000000000023</v>
      </c>
      <c r="F281" s="33">
        <f t="shared" si="36"/>
        <v>0.72009999999999996</v>
      </c>
      <c r="G281" s="37">
        <f t="shared" si="34"/>
        <v>3.2870000000000003E-7</v>
      </c>
      <c r="H281" s="37">
        <f>+SUM(G$10:$G281)</f>
        <v>-1.5924133599999968E-5</v>
      </c>
      <c r="I281" s="33">
        <f t="shared" si="32"/>
        <v>-20.826364003045523</v>
      </c>
      <c r="J281" s="33">
        <f t="shared" si="35"/>
        <v>0.42989000342229466</v>
      </c>
      <c r="K281" s="33">
        <f t="shared" si="37"/>
        <v>0</v>
      </c>
      <c r="L281" s="33">
        <f t="shared" si="38"/>
        <v>0.42989000342229466</v>
      </c>
      <c r="M281" s="1"/>
      <c r="N281" s="58"/>
      <c r="O281" s="1"/>
      <c r="P281" s="1"/>
      <c r="Q281" s="1"/>
    </row>
    <row r="282" spans="1:17" x14ac:dyDescent="0.2">
      <c r="A282" s="4">
        <v>0.73009999999999997</v>
      </c>
      <c r="B282" s="4">
        <v>1.6629999999999999E-9</v>
      </c>
      <c r="C282" s="3"/>
      <c r="D282" s="3"/>
      <c r="E282" s="36">
        <f t="shared" si="33"/>
        <v>54.400000000000233</v>
      </c>
      <c r="F282" s="33">
        <f t="shared" si="36"/>
        <v>0.73009999999999997</v>
      </c>
      <c r="G282" s="37">
        <f t="shared" si="34"/>
        <v>3.3090000000000003E-7</v>
      </c>
      <c r="H282" s="37">
        <f>+SUM(G$10:$G282)</f>
        <v>-1.5593233599999968E-5</v>
      </c>
      <c r="I282" s="33">
        <f t="shared" si="32"/>
        <v>-20.393596731574767</v>
      </c>
      <c r="J282" s="33">
        <f t="shared" si="35"/>
        <v>0.43276727147075539</v>
      </c>
      <c r="K282" s="33">
        <f t="shared" si="37"/>
        <v>0</v>
      </c>
      <c r="L282" s="33">
        <f t="shared" si="38"/>
        <v>0.43276727147075539</v>
      </c>
      <c r="M282" s="1"/>
      <c r="N282" s="58"/>
      <c r="O282" s="1"/>
      <c r="P282" s="1"/>
      <c r="Q282" s="1"/>
    </row>
    <row r="283" spans="1:17" x14ac:dyDescent="0.2">
      <c r="A283" s="4">
        <v>0.74009999999999998</v>
      </c>
      <c r="B283" s="4">
        <v>1.688E-9</v>
      </c>
      <c r="C283" s="3"/>
      <c r="D283" s="3"/>
      <c r="E283" s="36">
        <f t="shared" si="33"/>
        <v>54.600000000000236</v>
      </c>
      <c r="F283" s="33">
        <f t="shared" si="36"/>
        <v>0.74009999999999998</v>
      </c>
      <c r="G283" s="37">
        <f t="shared" si="34"/>
        <v>3.3510000000000003E-7</v>
      </c>
      <c r="H283" s="37">
        <f>+SUM(G$10:$G283)</f>
        <v>-1.5258133599999968E-5</v>
      </c>
      <c r="I283" s="33">
        <f t="shared" si="32"/>
        <v>-19.955336493829677</v>
      </c>
      <c r="J283" s="33">
        <f t="shared" si="35"/>
        <v>0.43826023774508954</v>
      </c>
      <c r="K283" s="33">
        <f t="shared" si="37"/>
        <v>0</v>
      </c>
      <c r="L283" s="33">
        <f t="shared" si="38"/>
        <v>0.43826023774508954</v>
      </c>
      <c r="M283" s="1"/>
      <c r="N283" s="58"/>
      <c r="O283" s="1"/>
      <c r="P283" s="1"/>
      <c r="Q283" s="1"/>
    </row>
    <row r="284" spans="1:17" x14ac:dyDescent="0.2">
      <c r="A284" s="4">
        <v>0.75009999999999999</v>
      </c>
      <c r="B284" s="4">
        <v>1.7249999999999999E-9</v>
      </c>
      <c r="C284" s="3"/>
      <c r="D284" s="3"/>
      <c r="E284" s="36">
        <f t="shared" si="33"/>
        <v>54.800000000000239</v>
      </c>
      <c r="F284" s="33">
        <f t="shared" si="36"/>
        <v>0.75009999999999999</v>
      </c>
      <c r="G284" s="37">
        <f t="shared" si="34"/>
        <v>3.4130000000000002E-7</v>
      </c>
      <c r="H284" s="37">
        <f>+SUM(G$10:$G284)</f>
        <v>-1.4916833599999969E-5</v>
      </c>
      <c r="I284" s="33">
        <f t="shared" si="32"/>
        <v>-19.50896759158438</v>
      </c>
      <c r="J284" s="33">
        <f t="shared" si="35"/>
        <v>0.44636890224529713</v>
      </c>
      <c r="K284" s="33">
        <f t="shared" si="37"/>
        <v>0</v>
      </c>
      <c r="L284" s="33">
        <f t="shared" si="38"/>
        <v>0.44636890224529713</v>
      </c>
      <c r="M284" s="1"/>
      <c r="N284" s="58"/>
      <c r="O284" s="1"/>
      <c r="P284" s="1"/>
      <c r="Q284" s="1"/>
    </row>
    <row r="285" spans="1:17" x14ac:dyDescent="0.2">
      <c r="A285" s="4">
        <v>0.7601</v>
      </c>
      <c r="B285" s="4">
        <v>1.7700000000000001E-9</v>
      </c>
      <c r="C285" s="3"/>
      <c r="D285" s="3"/>
      <c r="E285" s="36">
        <f t="shared" si="33"/>
        <v>55.000000000000242</v>
      </c>
      <c r="F285" s="33">
        <f t="shared" si="36"/>
        <v>0.7601</v>
      </c>
      <c r="G285" s="37">
        <f t="shared" si="34"/>
        <v>3.4950000000000005E-7</v>
      </c>
      <c r="H285" s="37">
        <f>+SUM(G$10:$G285)</f>
        <v>-1.4567333599999968E-5</v>
      </c>
      <c r="I285" s="33">
        <f t="shared" si="32"/>
        <v>-19.051874326613003</v>
      </c>
      <c r="J285" s="33">
        <f t="shared" si="35"/>
        <v>0.45709326497137814</v>
      </c>
      <c r="K285" s="33">
        <f t="shared" si="37"/>
        <v>0</v>
      </c>
      <c r="L285" s="33">
        <f t="shared" si="38"/>
        <v>0.45709326497137814</v>
      </c>
      <c r="M285" s="1"/>
      <c r="N285" s="58"/>
      <c r="O285" s="1"/>
      <c r="P285" s="1"/>
      <c r="Q285" s="1"/>
    </row>
    <row r="286" spans="1:17" x14ac:dyDescent="0.2">
      <c r="A286" s="4">
        <v>0.77010000000000001</v>
      </c>
      <c r="B286" s="4">
        <v>1.831E-9</v>
      </c>
      <c r="C286" s="3"/>
      <c r="D286" s="3"/>
      <c r="E286" s="36">
        <f t="shared" si="33"/>
        <v>55.200000000000244</v>
      </c>
      <c r="F286" s="33">
        <f t="shared" si="36"/>
        <v>0.77010000000000001</v>
      </c>
      <c r="G286" s="37">
        <f t="shared" si="34"/>
        <v>3.6010000000000005E-7</v>
      </c>
      <c r="H286" s="37">
        <f>+SUM(G$10:$G286)</f>
        <v>-1.4207233599999968E-5</v>
      </c>
      <c r="I286" s="33">
        <f t="shared" si="32"/>
        <v>-18.580917861044494</v>
      </c>
      <c r="J286" s="33">
        <f t="shared" si="35"/>
        <v>0.47095646556850718</v>
      </c>
      <c r="K286" s="33">
        <f t="shared" si="37"/>
        <v>0</v>
      </c>
      <c r="L286" s="33">
        <f t="shared" si="38"/>
        <v>0.47095646556850718</v>
      </c>
      <c r="M286" s="1"/>
      <c r="N286" s="58"/>
      <c r="O286" s="1"/>
      <c r="P286" s="1"/>
      <c r="Q286" s="1"/>
    </row>
    <row r="287" spans="1:17" x14ac:dyDescent="0.2">
      <c r="A287" s="4">
        <v>0.78010000000000002</v>
      </c>
      <c r="B287" s="4">
        <v>1.9129999999999999E-9</v>
      </c>
      <c r="C287" s="3"/>
      <c r="D287" s="3"/>
      <c r="E287" s="36">
        <f t="shared" si="33"/>
        <v>55.400000000000247</v>
      </c>
      <c r="F287" s="33">
        <f t="shared" si="36"/>
        <v>0.78010000000000002</v>
      </c>
      <c r="G287" s="37">
        <f t="shared" si="34"/>
        <v>3.7440000000000007E-7</v>
      </c>
      <c r="H287" s="37">
        <f>+SUM(G$10:$G287)</f>
        <v>-1.3832833599999969E-5</v>
      </c>
      <c r="I287" s="33">
        <f t="shared" si="32"/>
        <v>-18.091259153160994</v>
      </c>
      <c r="J287" s="33">
        <f t="shared" si="35"/>
        <v>0.48965870788350208</v>
      </c>
      <c r="K287" s="33">
        <f t="shared" si="37"/>
        <v>0</v>
      </c>
      <c r="L287" s="33">
        <f t="shared" si="38"/>
        <v>0.48965870788350208</v>
      </c>
      <c r="M287" s="1"/>
      <c r="N287" s="58"/>
      <c r="O287" s="1"/>
      <c r="P287" s="1"/>
      <c r="Q287" s="1"/>
    </row>
    <row r="288" spans="1:17" x14ac:dyDescent="0.2">
      <c r="A288" s="4">
        <v>0.79010000000000002</v>
      </c>
      <c r="B288" s="4">
        <v>2.0139999999999999E-9</v>
      </c>
      <c r="C288" s="3"/>
      <c r="D288" s="3"/>
      <c r="E288" s="36">
        <f t="shared" si="33"/>
        <v>55.60000000000025</v>
      </c>
      <c r="F288" s="33">
        <f t="shared" si="36"/>
        <v>0.79010000000000002</v>
      </c>
      <c r="G288" s="37">
        <f t="shared" si="34"/>
        <v>3.9269999999999996E-7</v>
      </c>
      <c r="H288" s="37">
        <f>+SUM(G$10:$G288)</f>
        <v>-1.3440133599999968E-5</v>
      </c>
      <c r="I288" s="33">
        <f t="shared" si="32"/>
        <v>-17.577666806510749</v>
      </c>
      <c r="J288" s="33">
        <f t="shared" si="35"/>
        <v>0.51359234665024367</v>
      </c>
      <c r="K288" s="33">
        <f t="shared" si="37"/>
        <v>0</v>
      </c>
      <c r="L288" s="33">
        <f t="shared" si="38"/>
        <v>0.51359234665024367</v>
      </c>
      <c r="M288" s="1"/>
      <c r="N288" s="58"/>
      <c r="O288" s="1"/>
      <c r="P288" s="1"/>
      <c r="Q288" s="1"/>
    </row>
    <row r="289" spans="1:17" x14ac:dyDescent="0.2">
      <c r="A289" s="4">
        <v>0.80010000000000003</v>
      </c>
      <c r="B289" s="4">
        <v>2.1769999999999998E-9</v>
      </c>
      <c r="C289" s="3"/>
      <c r="D289" s="3"/>
      <c r="E289" s="36">
        <f t="shared" si="33"/>
        <v>55.800000000000253</v>
      </c>
      <c r="F289" s="33">
        <f t="shared" si="36"/>
        <v>0.80010000000000003</v>
      </c>
      <c r="G289" s="37">
        <f t="shared" si="34"/>
        <v>4.1909999999999993E-7</v>
      </c>
      <c r="H289" s="37">
        <f>+SUM(G$10:$G289)</f>
        <v>-1.3021033599999969E-5</v>
      </c>
      <c r="I289" s="33">
        <f t="shared" si="32"/>
        <v>-17.029547243278977</v>
      </c>
      <c r="J289" s="33">
        <f t="shared" si="35"/>
        <v>0.54811956323177258</v>
      </c>
      <c r="K289" s="33">
        <f t="shared" si="37"/>
        <v>0</v>
      </c>
      <c r="L289" s="33">
        <f t="shared" si="38"/>
        <v>0.54811956323177258</v>
      </c>
      <c r="M289" s="1"/>
      <c r="N289" s="58"/>
      <c r="O289" s="1"/>
      <c r="P289" s="1"/>
      <c r="Q289" s="1"/>
    </row>
    <row r="290" spans="1:17" x14ac:dyDescent="0.2">
      <c r="A290" s="21"/>
      <c r="B290" s="21"/>
      <c r="C290" s="19"/>
      <c r="D290" s="19"/>
      <c r="E290" s="38"/>
      <c r="F290" s="34"/>
      <c r="G290" s="39"/>
      <c r="H290" s="39"/>
      <c r="I290" s="34"/>
      <c r="J290" s="34"/>
      <c r="K290" s="34"/>
      <c r="L290" s="34"/>
      <c r="M290" s="20"/>
      <c r="N290" s="65"/>
      <c r="O290" s="20"/>
      <c r="P290" s="20"/>
      <c r="Q290" s="20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  <row r="536" spans="1:4" x14ac:dyDescent="0.2">
      <c r="A536" s="8"/>
      <c r="B536" s="8"/>
      <c r="C536" s="8"/>
      <c r="D536" s="8"/>
    </row>
    <row r="537" spans="1:4" x14ac:dyDescent="0.2">
      <c r="A537" s="8"/>
      <c r="B537" s="8"/>
      <c r="C537" s="8"/>
      <c r="D537" s="8"/>
    </row>
    <row r="538" spans="1:4" x14ac:dyDescent="0.2">
      <c r="A538" s="8"/>
      <c r="B538" s="8"/>
      <c r="C538" s="8"/>
      <c r="D538" s="8"/>
    </row>
    <row r="539" spans="1:4" x14ac:dyDescent="0.2">
      <c r="A539" s="8"/>
      <c r="B539" s="8"/>
      <c r="C539" s="8"/>
      <c r="D539" s="8"/>
    </row>
    <row r="540" spans="1:4" x14ac:dyDescent="0.2">
      <c r="A540" s="8"/>
      <c r="B540" s="8"/>
      <c r="C540" s="8"/>
      <c r="D540" s="8"/>
    </row>
    <row r="541" spans="1:4" x14ac:dyDescent="0.2">
      <c r="A541" s="8"/>
      <c r="B541" s="8"/>
      <c r="C541" s="8"/>
      <c r="D541" s="8"/>
    </row>
    <row r="542" spans="1:4" x14ac:dyDescent="0.2">
      <c r="A542" s="8"/>
      <c r="B542" s="8"/>
      <c r="C542" s="8"/>
      <c r="D542" s="8"/>
    </row>
    <row r="543" spans="1:4" x14ac:dyDescent="0.2">
      <c r="A543" s="8"/>
      <c r="B543" s="8"/>
      <c r="C543" s="8"/>
      <c r="D543" s="8"/>
    </row>
    <row r="544" spans="1:4" x14ac:dyDescent="0.2">
      <c r="A544" s="8"/>
      <c r="B544" s="8"/>
      <c r="C544" s="8"/>
      <c r="D544" s="8"/>
    </row>
    <row r="545" spans="1:4" x14ac:dyDescent="0.2">
      <c r="A545" s="8"/>
      <c r="B545" s="8"/>
      <c r="C545" s="8"/>
      <c r="D545" s="8"/>
    </row>
    <row r="546" spans="1:4" x14ac:dyDescent="0.2">
      <c r="A546" s="8"/>
      <c r="B546" s="8"/>
      <c r="C546" s="8"/>
      <c r="D546" s="8"/>
    </row>
    <row r="547" spans="1:4" x14ac:dyDescent="0.2">
      <c r="A547" s="8"/>
      <c r="B547" s="8"/>
      <c r="C547" s="8"/>
      <c r="D547" s="8"/>
    </row>
    <row r="548" spans="1:4" x14ac:dyDescent="0.2">
      <c r="A548" s="8"/>
      <c r="B548" s="8"/>
      <c r="C548" s="8"/>
      <c r="D548" s="8"/>
    </row>
    <row r="549" spans="1:4" x14ac:dyDescent="0.2">
      <c r="A549" s="8"/>
      <c r="B549" s="8"/>
      <c r="C549" s="8"/>
      <c r="D549" s="8"/>
    </row>
    <row r="550" spans="1:4" x14ac:dyDescent="0.2">
      <c r="A550" s="8"/>
      <c r="B550" s="8"/>
      <c r="C550" s="8"/>
      <c r="D550" s="8"/>
    </row>
    <row r="551" spans="1:4" x14ac:dyDescent="0.2">
      <c r="A551" s="8"/>
      <c r="B551" s="8"/>
      <c r="C551" s="8"/>
      <c r="D551" s="8"/>
    </row>
    <row r="552" spans="1:4" x14ac:dyDescent="0.2">
      <c r="A552" s="8"/>
      <c r="B552" s="8"/>
      <c r="C552" s="8"/>
      <c r="D552" s="8"/>
    </row>
    <row r="553" spans="1:4" x14ac:dyDescent="0.2">
      <c r="A553" s="8"/>
      <c r="B553" s="8"/>
      <c r="C553" s="8"/>
      <c r="D553" s="8"/>
    </row>
    <row r="554" spans="1:4" x14ac:dyDescent="0.2">
      <c r="A554" s="8"/>
      <c r="B554" s="8"/>
      <c r="C554" s="8"/>
      <c r="D554" s="8"/>
    </row>
    <row r="555" spans="1:4" x14ac:dyDescent="0.2">
      <c r="A555" s="8"/>
      <c r="B555" s="8"/>
      <c r="C555" s="8"/>
      <c r="D555" s="8"/>
    </row>
    <row r="556" spans="1:4" x14ac:dyDescent="0.2">
      <c r="A556" s="8"/>
      <c r="B556" s="8"/>
      <c r="C556" s="8"/>
      <c r="D556" s="8"/>
    </row>
    <row r="557" spans="1:4" x14ac:dyDescent="0.2">
      <c r="A557" s="8"/>
      <c r="B557" s="8"/>
      <c r="C557" s="8"/>
      <c r="D557" s="8"/>
    </row>
    <row r="558" spans="1:4" x14ac:dyDescent="0.2">
      <c r="A558" s="8"/>
      <c r="B558" s="8"/>
      <c r="C558" s="8"/>
      <c r="D558" s="8"/>
    </row>
    <row r="559" spans="1:4" x14ac:dyDescent="0.2">
      <c r="A559" s="8"/>
      <c r="B559" s="8"/>
      <c r="C559" s="8"/>
      <c r="D559" s="8"/>
    </row>
    <row r="560" spans="1:4" x14ac:dyDescent="0.2">
      <c r="A560" s="8"/>
      <c r="B560" s="8"/>
      <c r="C560" s="8"/>
      <c r="D560" s="8"/>
    </row>
    <row r="561" spans="1:4" x14ac:dyDescent="0.2">
      <c r="A561" s="8"/>
      <c r="B561" s="8"/>
      <c r="C561" s="8"/>
      <c r="D561" s="8"/>
    </row>
    <row r="562" spans="1:4" x14ac:dyDescent="0.2">
      <c r="A562" s="8"/>
      <c r="B562" s="8"/>
      <c r="C562" s="8"/>
      <c r="D562" s="8"/>
    </row>
    <row r="563" spans="1:4" x14ac:dyDescent="0.2">
      <c r="A563" s="8"/>
      <c r="B563" s="8"/>
      <c r="C563" s="8"/>
      <c r="D563" s="8"/>
    </row>
    <row r="564" spans="1:4" x14ac:dyDescent="0.2">
      <c r="A564" s="8"/>
      <c r="B564" s="8"/>
      <c r="C564" s="8"/>
      <c r="D564" s="8"/>
    </row>
    <row r="565" spans="1:4" x14ac:dyDescent="0.2">
      <c r="A565" s="8"/>
      <c r="B565" s="8"/>
      <c r="C565" s="8"/>
      <c r="D565" s="8"/>
    </row>
    <row r="566" spans="1:4" x14ac:dyDescent="0.2">
      <c r="A566" s="8"/>
      <c r="B566" s="8"/>
      <c r="C566" s="8"/>
      <c r="D566" s="8"/>
    </row>
    <row r="567" spans="1:4" x14ac:dyDescent="0.2">
      <c r="A567" s="8"/>
      <c r="B567" s="8"/>
      <c r="C567" s="8"/>
      <c r="D567" s="8"/>
    </row>
    <row r="568" spans="1:4" x14ac:dyDescent="0.2">
      <c r="A568" s="8"/>
      <c r="B568" s="8"/>
      <c r="C568" s="8"/>
      <c r="D568" s="8"/>
    </row>
    <row r="569" spans="1:4" x14ac:dyDescent="0.2">
      <c r="A569" s="8"/>
      <c r="B569" s="8"/>
      <c r="C569" s="8"/>
      <c r="D569" s="8"/>
    </row>
    <row r="570" spans="1:4" x14ac:dyDescent="0.2">
      <c r="A570" s="8"/>
      <c r="B570" s="8"/>
      <c r="C570" s="8"/>
      <c r="D570" s="8"/>
    </row>
    <row r="571" spans="1:4" x14ac:dyDescent="0.2">
      <c r="A571" s="8"/>
      <c r="B571" s="8"/>
      <c r="C571" s="8"/>
      <c r="D571" s="8"/>
    </row>
    <row r="572" spans="1:4" x14ac:dyDescent="0.2">
      <c r="A572" s="8"/>
      <c r="B572" s="8"/>
      <c r="C572" s="8"/>
      <c r="D572" s="8"/>
    </row>
    <row r="573" spans="1:4" x14ac:dyDescent="0.2">
      <c r="A573" s="8"/>
      <c r="B573" s="8"/>
      <c r="C573" s="8"/>
      <c r="D573" s="8"/>
    </row>
    <row r="574" spans="1:4" x14ac:dyDescent="0.2">
      <c r="A574" s="8"/>
      <c r="B574" s="8"/>
      <c r="C574" s="8"/>
      <c r="D574" s="8"/>
    </row>
    <row r="575" spans="1:4" x14ac:dyDescent="0.2">
      <c r="A575" s="8"/>
      <c r="B575" s="8"/>
      <c r="C575" s="8"/>
      <c r="D575" s="8"/>
    </row>
    <row r="576" spans="1:4" x14ac:dyDescent="0.2">
      <c r="A576" s="8"/>
      <c r="B576" s="8"/>
      <c r="C576" s="8"/>
      <c r="D576" s="8"/>
    </row>
    <row r="577" spans="1:4" x14ac:dyDescent="0.2">
      <c r="A577" s="8"/>
      <c r="B577" s="8"/>
      <c r="C577" s="8"/>
      <c r="D577" s="8"/>
    </row>
    <row r="578" spans="1:4" x14ac:dyDescent="0.2">
      <c r="A578" s="8"/>
      <c r="B578" s="8"/>
      <c r="C578" s="8"/>
      <c r="D578" s="8"/>
    </row>
    <row r="579" spans="1:4" x14ac:dyDescent="0.2">
      <c r="A579" s="8"/>
      <c r="B579" s="8"/>
      <c r="C579" s="8"/>
      <c r="D579" s="8"/>
    </row>
    <row r="580" spans="1:4" x14ac:dyDescent="0.2">
      <c r="A580" s="8"/>
      <c r="B580" s="8"/>
      <c r="C580" s="8"/>
      <c r="D580" s="8"/>
    </row>
    <row r="581" spans="1:4" x14ac:dyDescent="0.2">
      <c r="A581" s="8"/>
      <c r="B581" s="8"/>
      <c r="C581" s="8"/>
      <c r="D581" s="8"/>
    </row>
    <row r="582" spans="1:4" x14ac:dyDescent="0.2">
      <c r="A582" s="8"/>
      <c r="B582" s="8"/>
      <c r="C582" s="8"/>
      <c r="D582" s="8"/>
    </row>
    <row r="583" spans="1:4" x14ac:dyDescent="0.2">
      <c r="A583" s="8"/>
      <c r="B583" s="8"/>
      <c r="C583" s="8"/>
      <c r="D583" s="8"/>
    </row>
    <row r="584" spans="1:4" x14ac:dyDescent="0.2">
      <c r="A584" s="8"/>
      <c r="B584" s="8"/>
      <c r="C584" s="8"/>
      <c r="D584" s="8"/>
    </row>
    <row r="585" spans="1:4" x14ac:dyDescent="0.2">
      <c r="A585" s="8"/>
      <c r="B585" s="8"/>
      <c r="C585" s="8"/>
      <c r="D585" s="8"/>
    </row>
    <row r="586" spans="1:4" x14ac:dyDescent="0.2">
      <c r="A586" s="8"/>
      <c r="B586" s="8"/>
      <c r="C586" s="8"/>
      <c r="D586" s="8"/>
    </row>
    <row r="587" spans="1:4" x14ac:dyDescent="0.2">
      <c r="A587" s="8"/>
      <c r="B587" s="8"/>
      <c r="C587" s="8"/>
      <c r="D587" s="8"/>
    </row>
    <row r="588" spans="1:4" x14ac:dyDescent="0.2">
      <c r="A588" s="8"/>
      <c r="B588" s="8"/>
      <c r="C588" s="8"/>
      <c r="D588" s="8"/>
    </row>
    <row r="589" spans="1:4" x14ac:dyDescent="0.2">
      <c r="A589" s="8"/>
      <c r="B589" s="8"/>
      <c r="C589" s="8"/>
      <c r="D589" s="8"/>
    </row>
    <row r="590" spans="1:4" x14ac:dyDescent="0.2">
      <c r="A590" s="8"/>
      <c r="B590" s="8"/>
      <c r="C590" s="8"/>
      <c r="D590" s="8"/>
    </row>
    <row r="591" spans="1:4" x14ac:dyDescent="0.2">
      <c r="A591" s="8"/>
      <c r="B591" s="8"/>
      <c r="C591" s="8"/>
      <c r="D591" s="8"/>
    </row>
    <row r="592" spans="1:4" x14ac:dyDescent="0.2">
      <c r="A592" s="8"/>
      <c r="B592" s="8"/>
      <c r="C592" s="8"/>
      <c r="D592" s="8"/>
    </row>
    <row r="593" spans="1:4" x14ac:dyDescent="0.2">
      <c r="A593" s="8"/>
      <c r="B593" s="8"/>
      <c r="C593" s="8"/>
      <c r="D593" s="8"/>
    </row>
    <row r="594" spans="1:4" x14ac:dyDescent="0.2">
      <c r="A594" s="8"/>
      <c r="B594" s="8"/>
      <c r="C594" s="8"/>
      <c r="D594" s="8"/>
    </row>
    <row r="595" spans="1:4" x14ac:dyDescent="0.2">
      <c r="A595" s="8"/>
      <c r="B595" s="8"/>
      <c r="C595" s="8"/>
      <c r="D595" s="8"/>
    </row>
    <row r="596" spans="1:4" x14ac:dyDescent="0.2">
      <c r="A596" s="8"/>
      <c r="B596" s="8"/>
      <c r="C596" s="8"/>
      <c r="D596" s="8"/>
    </row>
    <row r="597" spans="1:4" x14ac:dyDescent="0.2">
      <c r="A597" s="8"/>
      <c r="B597" s="8"/>
      <c r="C597" s="8"/>
      <c r="D597" s="8"/>
    </row>
    <row r="598" spans="1:4" x14ac:dyDescent="0.2">
      <c r="A598" s="8"/>
      <c r="B598" s="8"/>
      <c r="C598" s="8"/>
      <c r="D598" s="8"/>
    </row>
    <row r="599" spans="1:4" x14ac:dyDescent="0.2">
      <c r="A599" s="8"/>
      <c r="B599" s="8"/>
      <c r="C599" s="8"/>
      <c r="D599" s="8"/>
    </row>
    <row r="600" spans="1:4" x14ac:dyDescent="0.2">
      <c r="A600" s="8"/>
      <c r="B600" s="8"/>
      <c r="C600" s="8"/>
      <c r="D600" s="8"/>
    </row>
    <row r="601" spans="1:4" x14ac:dyDescent="0.2">
      <c r="A601" s="8"/>
      <c r="B601" s="8"/>
      <c r="C601" s="8"/>
      <c r="D601" s="8"/>
    </row>
    <row r="602" spans="1:4" x14ac:dyDescent="0.2">
      <c r="A602" s="8"/>
      <c r="B602" s="8"/>
      <c r="C602" s="8"/>
      <c r="D602" s="8"/>
    </row>
    <row r="603" spans="1:4" x14ac:dyDescent="0.2">
      <c r="A603" s="8"/>
      <c r="B603" s="8"/>
      <c r="C603" s="8"/>
      <c r="D603" s="8"/>
    </row>
    <row r="604" spans="1:4" x14ac:dyDescent="0.2">
      <c r="A604" s="8"/>
      <c r="B604" s="8"/>
      <c r="C604" s="8"/>
      <c r="D604" s="8"/>
    </row>
    <row r="605" spans="1:4" x14ac:dyDescent="0.2">
      <c r="A605" s="8"/>
      <c r="B605" s="8"/>
      <c r="C605" s="8"/>
      <c r="D605" s="8"/>
    </row>
    <row r="606" spans="1:4" x14ac:dyDescent="0.2">
      <c r="A606" s="8"/>
      <c r="B606" s="8"/>
      <c r="C606" s="8"/>
      <c r="D606" s="8"/>
    </row>
    <row r="607" spans="1:4" x14ac:dyDescent="0.2">
      <c r="A607" s="8"/>
      <c r="B607" s="8"/>
      <c r="C607" s="8"/>
      <c r="D607" s="8"/>
    </row>
    <row r="608" spans="1:4" x14ac:dyDescent="0.2">
      <c r="A608" s="8"/>
      <c r="B608" s="8"/>
      <c r="C608" s="8"/>
      <c r="D608" s="8"/>
    </row>
    <row r="609" spans="1:4" x14ac:dyDescent="0.2">
      <c r="A609" s="8"/>
      <c r="B609" s="8"/>
      <c r="C609" s="8"/>
      <c r="D609" s="8"/>
    </row>
    <row r="610" spans="1:4" x14ac:dyDescent="0.2">
      <c r="A610" s="8"/>
      <c r="B610" s="8"/>
      <c r="C610" s="8"/>
      <c r="D610" s="8"/>
    </row>
    <row r="611" spans="1:4" x14ac:dyDescent="0.2">
      <c r="A611" s="8"/>
      <c r="B611" s="8"/>
      <c r="C611" s="8"/>
      <c r="D611" s="8"/>
    </row>
    <row r="612" spans="1:4" x14ac:dyDescent="0.2">
      <c r="A612" s="8"/>
      <c r="B612" s="8"/>
      <c r="C612" s="8"/>
      <c r="D612" s="8"/>
    </row>
    <row r="613" spans="1:4" x14ac:dyDescent="0.2">
      <c r="A613" s="8"/>
      <c r="B613" s="8"/>
      <c r="C613" s="8"/>
      <c r="D613" s="8"/>
    </row>
    <row r="614" spans="1:4" x14ac:dyDescent="0.2">
      <c r="A614" s="8"/>
      <c r="B614" s="8"/>
      <c r="C614" s="8"/>
      <c r="D614" s="8"/>
    </row>
    <row r="615" spans="1:4" x14ac:dyDescent="0.2">
      <c r="A615" s="8"/>
      <c r="B615" s="8"/>
      <c r="C615" s="8"/>
      <c r="D615" s="8"/>
    </row>
    <row r="616" spans="1:4" x14ac:dyDescent="0.2">
      <c r="A616" s="8"/>
      <c r="B616" s="8"/>
      <c r="C616" s="8"/>
      <c r="D616" s="8"/>
    </row>
    <row r="617" spans="1:4" x14ac:dyDescent="0.2">
      <c r="A617" s="8"/>
      <c r="B617" s="8"/>
      <c r="C617" s="8"/>
      <c r="D617" s="8"/>
    </row>
    <row r="618" spans="1:4" x14ac:dyDescent="0.2">
      <c r="A618" s="8"/>
      <c r="B618" s="8"/>
      <c r="C618" s="8"/>
      <c r="D618" s="8"/>
    </row>
    <row r="619" spans="1:4" x14ac:dyDescent="0.2">
      <c r="A619" s="8"/>
      <c r="B619" s="8"/>
      <c r="C619" s="8"/>
      <c r="D619" s="8"/>
    </row>
    <row r="620" spans="1:4" x14ac:dyDescent="0.2">
      <c r="A620" s="8"/>
      <c r="B620" s="8"/>
      <c r="C620" s="8"/>
      <c r="D620" s="8"/>
    </row>
    <row r="621" spans="1:4" x14ac:dyDescent="0.2">
      <c r="A621" s="8"/>
      <c r="B621" s="8"/>
      <c r="C621" s="8"/>
      <c r="D621" s="8"/>
    </row>
    <row r="622" spans="1:4" x14ac:dyDescent="0.2">
      <c r="A622" s="8"/>
      <c r="B622" s="8"/>
      <c r="C622" s="8"/>
      <c r="D622" s="8"/>
    </row>
    <row r="623" spans="1:4" x14ac:dyDescent="0.2">
      <c r="A623" s="8"/>
      <c r="B623" s="8"/>
      <c r="C623" s="8"/>
      <c r="D623" s="8"/>
    </row>
    <row r="624" spans="1:4" x14ac:dyDescent="0.2">
      <c r="A624" s="8"/>
      <c r="B624" s="8"/>
      <c r="C624" s="8"/>
      <c r="D624" s="8"/>
    </row>
    <row r="625" spans="1:4" x14ac:dyDescent="0.2">
      <c r="A625" s="8"/>
      <c r="B625" s="8"/>
      <c r="C625" s="8"/>
      <c r="D625" s="8"/>
    </row>
    <row r="626" spans="1:4" x14ac:dyDescent="0.2">
      <c r="A626" s="8"/>
      <c r="B626" s="8"/>
      <c r="C626" s="8"/>
      <c r="D626" s="8"/>
    </row>
    <row r="627" spans="1:4" x14ac:dyDescent="0.2">
      <c r="A627" s="8"/>
      <c r="B627" s="8"/>
      <c r="C627" s="8"/>
      <c r="D627" s="8"/>
    </row>
    <row r="628" spans="1:4" x14ac:dyDescent="0.2">
      <c r="A628" s="8"/>
      <c r="B628" s="8"/>
      <c r="C628" s="8"/>
      <c r="D628" s="8"/>
    </row>
    <row r="629" spans="1:4" x14ac:dyDescent="0.2">
      <c r="A629" s="8"/>
      <c r="B629" s="8"/>
      <c r="C629" s="8"/>
      <c r="D629" s="8"/>
    </row>
    <row r="630" spans="1:4" x14ac:dyDescent="0.2">
      <c r="A630" s="8"/>
      <c r="B630" s="8"/>
      <c r="C630" s="8"/>
      <c r="D630" s="8"/>
    </row>
    <row r="631" spans="1:4" x14ac:dyDescent="0.2">
      <c r="A631" s="8"/>
      <c r="B631" s="8"/>
      <c r="C631" s="8"/>
      <c r="D631" s="8"/>
    </row>
    <row r="632" spans="1:4" x14ac:dyDescent="0.2">
      <c r="A632" s="8"/>
      <c r="B632" s="8"/>
      <c r="C632" s="8"/>
      <c r="D632" s="8"/>
    </row>
    <row r="633" spans="1:4" x14ac:dyDescent="0.2">
      <c r="A633" s="8"/>
      <c r="B633" s="8"/>
      <c r="C633" s="8"/>
      <c r="D633" s="8"/>
    </row>
    <row r="634" spans="1:4" x14ac:dyDescent="0.2">
      <c r="A634" s="8"/>
      <c r="B634" s="8"/>
      <c r="C634" s="8"/>
      <c r="D634" s="8"/>
    </row>
    <row r="635" spans="1:4" x14ac:dyDescent="0.2">
      <c r="A635" s="8"/>
      <c r="B635" s="8"/>
      <c r="C635" s="8"/>
      <c r="D635" s="8"/>
    </row>
    <row r="636" spans="1:4" x14ac:dyDescent="0.2">
      <c r="A636" s="8"/>
      <c r="B636" s="8"/>
      <c r="C636" s="8"/>
      <c r="D636" s="8"/>
    </row>
    <row r="637" spans="1:4" x14ac:dyDescent="0.2">
      <c r="A637" s="8"/>
      <c r="B637" s="8"/>
      <c r="C637" s="8"/>
      <c r="D637" s="8"/>
    </row>
    <row r="638" spans="1:4" x14ac:dyDescent="0.2">
      <c r="A638" s="8"/>
      <c r="B638" s="8"/>
      <c r="C638" s="8"/>
      <c r="D638" s="8"/>
    </row>
    <row r="639" spans="1:4" x14ac:dyDescent="0.2">
      <c r="A639" s="8"/>
      <c r="B639" s="8"/>
      <c r="C639" s="8"/>
      <c r="D639" s="8"/>
    </row>
    <row r="640" spans="1:4" x14ac:dyDescent="0.2">
      <c r="A640" s="8"/>
      <c r="B640" s="8"/>
      <c r="C640" s="8"/>
      <c r="D640" s="8"/>
    </row>
    <row r="641" spans="1:4" x14ac:dyDescent="0.2">
      <c r="A641" s="8"/>
      <c r="B641" s="8"/>
      <c r="C641" s="8"/>
      <c r="D641" s="8"/>
    </row>
    <row r="642" spans="1:4" x14ac:dyDescent="0.2">
      <c r="A642" s="8"/>
      <c r="B642" s="8"/>
      <c r="C642" s="8"/>
      <c r="D642" s="8"/>
    </row>
    <row r="643" spans="1:4" x14ac:dyDescent="0.2">
      <c r="A643" s="8"/>
      <c r="B643" s="8"/>
      <c r="C643" s="8"/>
      <c r="D643" s="8"/>
    </row>
    <row r="644" spans="1:4" x14ac:dyDescent="0.2">
      <c r="A644" s="8"/>
      <c r="B644" s="8"/>
      <c r="C644" s="8"/>
      <c r="D644" s="8"/>
    </row>
    <row r="645" spans="1:4" x14ac:dyDescent="0.2">
      <c r="A645" s="8"/>
      <c r="B645" s="8"/>
      <c r="C645" s="8"/>
      <c r="D645" s="8"/>
    </row>
    <row r="646" spans="1:4" x14ac:dyDescent="0.2">
      <c r="A646" s="8"/>
      <c r="B646" s="8"/>
      <c r="C646" s="8"/>
      <c r="D646" s="8"/>
    </row>
    <row r="647" spans="1:4" x14ac:dyDescent="0.2">
      <c r="A647" s="8"/>
      <c r="B647" s="8"/>
      <c r="C647" s="8"/>
      <c r="D647" s="8"/>
    </row>
    <row r="648" spans="1:4" x14ac:dyDescent="0.2">
      <c r="A648" s="8"/>
      <c r="B648" s="8"/>
      <c r="C648" s="8"/>
      <c r="D648" s="8"/>
    </row>
    <row r="649" spans="1:4" x14ac:dyDescent="0.2">
      <c r="A649" s="8"/>
      <c r="B649" s="8"/>
      <c r="C649" s="8"/>
      <c r="D649" s="8"/>
    </row>
    <row r="650" spans="1:4" x14ac:dyDescent="0.2">
      <c r="A650" s="8"/>
      <c r="B650" s="8"/>
      <c r="C650" s="8"/>
      <c r="D650" s="8"/>
    </row>
    <row r="651" spans="1:4" x14ac:dyDescent="0.2">
      <c r="A651" s="8"/>
      <c r="B651" s="8"/>
      <c r="C651" s="8"/>
      <c r="D651" s="8"/>
    </row>
    <row r="652" spans="1:4" x14ac:dyDescent="0.2">
      <c r="A652" s="8"/>
      <c r="B652" s="8"/>
      <c r="C652" s="8"/>
      <c r="D652" s="8"/>
    </row>
    <row r="653" spans="1:4" x14ac:dyDescent="0.2">
      <c r="A653" s="8"/>
      <c r="B653" s="8"/>
      <c r="C653" s="8"/>
      <c r="D653" s="8"/>
    </row>
    <row r="654" spans="1:4" x14ac:dyDescent="0.2">
      <c r="A654" s="8"/>
      <c r="B654" s="8"/>
      <c r="C654" s="8"/>
      <c r="D654" s="8"/>
    </row>
    <row r="655" spans="1:4" x14ac:dyDescent="0.2">
      <c r="A655" s="8"/>
      <c r="B655" s="8"/>
      <c r="C655" s="8"/>
      <c r="D655" s="8"/>
    </row>
    <row r="656" spans="1:4" x14ac:dyDescent="0.2">
      <c r="A656" s="8"/>
      <c r="B656" s="8"/>
      <c r="C656" s="8"/>
      <c r="D656" s="8"/>
    </row>
    <row r="657" spans="1:4" x14ac:dyDescent="0.2">
      <c r="A657" s="8"/>
      <c r="B657" s="8"/>
      <c r="C657" s="8"/>
      <c r="D657" s="8"/>
    </row>
    <row r="658" spans="1:4" x14ac:dyDescent="0.2">
      <c r="A658" s="8"/>
      <c r="B658" s="8"/>
      <c r="C658" s="8"/>
      <c r="D658" s="8"/>
    </row>
    <row r="659" spans="1:4" x14ac:dyDescent="0.2">
      <c r="A659" s="8"/>
      <c r="B659" s="8"/>
      <c r="C659" s="8"/>
      <c r="D659" s="8"/>
    </row>
    <row r="660" spans="1:4" x14ac:dyDescent="0.2">
      <c r="A660" s="8"/>
      <c r="B660" s="8"/>
      <c r="C660" s="8"/>
      <c r="D660" s="8"/>
    </row>
    <row r="661" spans="1:4" x14ac:dyDescent="0.2">
      <c r="A661" s="8"/>
      <c r="B661" s="8"/>
      <c r="C661" s="8"/>
      <c r="D661" s="8"/>
    </row>
    <row r="662" spans="1:4" x14ac:dyDescent="0.2">
      <c r="A662" s="8"/>
      <c r="B662" s="8"/>
      <c r="C662" s="8"/>
      <c r="D662" s="8"/>
    </row>
    <row r="663" spans="1:4" x14ac:dyDescent="0.2">
      <c r="A663" s="8"/>
      <c r="B663" s="8"/>
      <c r="C663" s="8"/>
      <c r="D663" s="8"/>
    </row>
    <row r="664" spans="1:4" x14ac:dyDescent="0.2">
      <c r="A664" s="8"/>
      <c r="B664" s="8"/>
      <c r="C664" s="8"/>
      <c r="D664" s="8"/>
    </row>
    <row r="665" spans="1:4" x14ac:dyDescent="0.2">
      <c r="A665" s="8"/>
      <c r="B665" s="8"/>
      <c r="C665" s="8"/>
      <c r="D665" s="8"/>
    </row>
    <row r="666" spans="1:4" x14ac:dyDescent="0.2">
      <c r="A666" s="8"/>
      <c r="B666" s="8"/>
      <c r="C666" s="8"/>
      <c r="D666" s="8"/>
    </row>
    <row r="667" spans="1:4" x14ac:dyDescent="0.2">
      <c r="A667" s="8"/>
      <c r="B667" s="8"/>
      <c r="C667" s="8"/>
      <c r="D667" s="8"/>
    </row>
    <row r="668" spans="1:4" x14ac:dyDescent="0.2">
      <c r="A668" s="8"/>
      <c r="B668" s="8"/>
      <c r="C668" s="8"/>
      <c r="D668" s="8"/>
    </row>
    <row r="669" spans="1:4" x14ac:dyDescent="0.2">
      <c r="A669" s="8"/>
      <c r="B669" s="8"/>
      <c r="C669" s="8"/>
      <c r="D669" s="8"/>
    </row>
    <row r="670" spans="1:4" x14ac:dyDescent="0.2">
      <c r="A670" s="8"/>
      <c r="B670" s="8"/>
      <c r="C670" s="8"/>
      <c r="D670" s="8"/>
    </row>
    <row r="671" spans="1:4" x14ac:dyDescent="0.2">
      <c r="A671" s="8"/>
      <c r="B671" s="8"/>
      <c r="C671" s="8"/>
      <c r="D671" s="8"/>
    </row>
    <row r="672" spans="1:4" x14ac:dyDescent="0.2">
      <c r="A672" s="8"/>
      <c r="B672" s="8"/>
      <c r="C672" s="8"/>
      <c r="D672" s="8"/>
    </row>
    <row r="673" spans="1:4" x14ac:dyDescent="0.2">
      <c r="A673" s="8"/>
      <c r="B673" s="8"/>
      <c r="C673" s="8"/>
      <c r="D673" s="8"/>
    </row>
    <row r="674" spans="1:4" x14ac:dyDescent="0.2">
      <c r="A674" s="8"/>
      <c r="B674" s="8"/>
      <c r="C674" s="8"/>
      <c r="D674" s="8"/>
    </row>
    <row r="675" spans="1:4" x14ac:dyDescent="0.2">
      <c r="A675" s="8"/>
      <c r="B675" s="8"/>
      <c r="C675" s="8"/>
      <c r="D675" s="8"/>
    </row>
    <row r="676" spans="1:4" x14ac:dyDescent="0.2">
      <c r="A676" s="8"/>
      <c r="B676" s="8"/>
      <c r="C676" s="8"/>
      <c r="D676" s="8"/>
    </row>
    <row r="677" spans="1:4" x14ac:dyDescent="0.2">
      <c r="A677" s="8"/>
      <c r="B677" s="8"/>
      <c r="C677" s="8"/>
      <c r="D677" s="8"/>
    </row>
    <row r="678" spans="1:4" x14ac:dyDescent="0.2">
      <c r="A678" s="8"/>
      <c r="B678" s="8"/>
      <c r="C678" s="8"/>
      <c r="D678" s="8"/>
    </row>
    <row r="679" spans="1:4" x14ac:dyDescent="0.2">
      <c r="A679" s="8"/>
      <c r="B679" s="8"/>
      <c r="C679" s="8"/>
      <c r="D679" s="8"/>
    </row>
    <row r="680" spans="1:4" x14ac:dyDescent="0.2">
      <c r="A680" s="8"/>
      <c r="B680" s="8"/>
      <c r="C680" s="8"/>
      <c r="D680" s="8"/>
    </row>
    <row r="681" spans="1:4" x14ac:dyDescent="0.2">
      <c r="A681" s="8"/>
      <c r="B681" s="8"/>
      <c r="C681" s="8"/>
      <c r="D681" s="8"/>
    </row>
    <row r="682" spans="1:4" x14ac:dyDescent="0.2">
      <c r="A682" s="8"/>
      <c r="B682" s="8"/>
      <c r="C682" s="8"/>
      <c r="D682" s="8"/>
    </row>
    <row r="683" spans="1:4" x14ac:dyDescent="0.2">
      <c r="A683" s="8"/>
      <c r="B683" s="8"/>
      <c r="C683" s="8"/>
      <c r="D683" s="8"/>
    </row>
    <row r="684" spans="1:4" x14ac:dyDescent="0.2">
      <c r="A684" s="8"/>
      <c r="B684" s="8"/>
      <c r="C684" s="8"/>
      <c r="D684" s="8"/>
    </row>
    <row r="685" spans="1:4" x14ac:dyDescent="0.2">
      <c r="A685" s="8"/>
      <c r="B685" s="8"/>
      <c r="C685" s="8"/>
      <c r="D685" s="8"/>
    </row>
    <row r="686" spans="1:4" x14ac:dyDescent="0.2">
      <c r="A686" s="8"/>
      <c r="B686" s="8"/>
      <c r="C686" s="8"/>
      <c r="D686" s="8"/>
    </row>
    <row r="687" spans="1:4" x14ac:dyDescent="0.2">
      <c r="A687" s="8"/>
      <c r="B687" s="8"/>
      <c r="C687" s="8"/>
      <c r="D687" s="8"/>
    </row>
    <row r="688" spans="1:4" x14ac:dyDescent="0.2">
      <c r="A688" s="8"/>
      <c r="B688" s="8"/>
      <c r="C688" s="8"/>
      <c r="D688" s="8"/>
    </row>
    <row r="689" spans="1:4" x14ac:dyDescent="0.2">
      <c r="A689" s="8"/>
      <c r="B689" s="8"/>
      <c r="C689" s="8"/>
      <c r="D689" s="8"/>
    </row>
    <row r="690" spans="1:4" x14ac:dyDescent="0.2">
      <c r="A690" s="8"/>
      <c r="B690" s="8"/>
      <c r="C690" s="8"/>
      <c r="D690" s="8"/>
    </row>
    <row r="691" spans="1:4" x14ac:dyDescent="0.2">
      <c r="A691" s="8"/>
      <c r="B691" s="8"/>
      <c r="C691" s="8"/>
      <c r="D691" s="8"/>
    </row>
    <row r="692" spans="1:4" x14ac:dyDescent="0.2">
      <c r="A692" s="8"/>
      <c r="B692" s="8"/>
      <c r="C692" s="8"/>
      <c r="D692" s="8"/>
    </row>
    <row r="693" spans="1:4" x14ac:dyDescent="0.2">
      <c r="A693" s="8"/>
      <c r="B693" s="8"/>
      <c r="C693" s="8"/>
      <c r="D693" s="8"/>
    </row>
    <row r="694" spans="1:4" x14ac:dyDescent="0.2">
      <c r="A694" s="8"/>
      <c r="B694" s="8"/>
      <c r="C694" s="8"/>
      <c r="D694" s="8"/>
    </row>
    <row r="695" spans="1:4" x14ac:dyDescent="0.2">
      <c r="A695" s="8"/>
      <c r="B695" s="8"/>
      <c r="C695" s="8"/>
      <c r="D695" s="8"/>
    </row>
    <row r="696" spans="1:4" x14ac:dyDescent="0.2">
      <c r="A696" s="8"/>
      <c r="B696" s="8"/>
      <c r="C696" s="8"/>
      <c r="D696" s="8"/>
    </row>
    <row r="697" spans="1:4" x14ac:dyDescent="0.2">
      <c r="A697" s="8"/>
      <c r="B697" s="8"/>
      <c r="C697" s="8"/>
      <c r="D697" s="8"/>
    </row>
    <row r="698" spans="1:4" x14ac:dyDescent="0.2">
      <c r="A698" s="8"/>
      <c r="B698" s="8"/>
      <c r="C698" s="8"/>
      <c r="D698" s="8"/>
    </row>
    <row r="699" spans="1:4" x14ac:dyDescent="0.2">
      <c r="A699" s="8"/>
      <c r="B699" s="8"/>
      <c r="C699" s="8"/>
      <c r="D699" s="8"/>
    </row>
    <row r="700" spans="1:4" x14ac:dyDescent="0.2">
      <c r="A700" s="8"/>
      <c r="B700" s="8"/>
      <c r="C700" s="8"/>
      <c r="D700" s="8"/>
    </row>
    <row r="701" spans="1:4" x14ac:dyDescent="0.2">
      <c r="A701" s="8"/>
      <c r="B701" s="8"/>
      <c r="C701" s="8"/>
      <c r="D701" s="8"/>
    </row>
    <row r="702" spans="1:4" x14ac:dyDescent="0.2">
      <c r="A702" s="8"/>
      <c r="B702" s="8"/>
      <c r="C702" s="8"/>
      <c r="D702" s="8"/>
    </row>
    <row r="703" spans="1:4" x14ac:dyDescent="0.2">
      <c r="A703" s="8"/>
      <c r="B703" s="8"/>
      <c r="C703" s="8"/>
      <c r="D703" s="8"/>
    </row>
    <row r="704" spans="1:4" x14ac:dyDescent="0.2">
      <c r="A704" s="8"/>
      <c r="B704" s="8"/>
      <c r="C704" s="8"/>
      <c r="D704" s="8"/>
    </row>
    <row r="705" spans="1:4" x14ac:dyDescent="0.2">
      <c r="A705" s="8"/>
      <c r="B705" s="8"/>
      <c r="C705" s="8"/>
      <c r="D705" s="8"/>
    </row>
    <row r="706" spans="1:4" x14ac:dyDescent="0.2">
      <c r="A706" s="8"/>
      <c r="B706" s="8"/>
      <c r="C706" s="8"/>
      <c r="D706" s="8"/>
    </row>
    <row r="707" spans="1:4" x14ac:dyDescent="0.2">
      <c r="A707" s="8"/>
      <c r="B707" s="8"/>
      <c r="C707" s="8"/>
      <c r="D707" s="8"/>
    </row>
    <row r="708" spans="1:4" x14ac:dyDescent="0.2">
      <c r="A708" s="8"/>
      <c r="B708" s="8"/>
      <c r="C708" s="8"/>
      <c r="D708" s="8"/>
    </row>
    <row r="709" spans="1:4" x14ac:dyDescent="0.2">
      <c r="A709" s="8"/>
      <c r="B709" s="8"/>
      <c r="C709" s="8"/>
      <c r="D709" s="8"/>
    </row>
    <row r="710" spans="1:4" x14ac:dyDescent="0.2">
      <c r="A710" s="8"/>
      <c r="B710" s="8"/>
      <c r="C710" s="8"/>
      <c r="D710" s="8"/>
    </row>
    <row r="711" spans="1:4" x14ac:dyDescent="0.2">
      <c r="A711" s="8"/>
      <c r="B711" s="8"/>
      <c r="C711" s="8"/>
      <c r="D711" s="8"/>
    </row>
    <row r="712" spans="1:4" x14ac:dyDescent="0.2">
      <c r="A712" s="8"/>
      <c r="B712" s="8"/>
      <c r="C712" s="8"/>
      <c r="D712" s="8"/>
    </row>
    <row r="713" spans="1:4" x14ac:dyDescent="0.2">
      <c r="A713" s="8"/>
      <c r="B713" s="8"/>
      <c r="C713" s="8"/>
      <c r="D713" s="8"/>
    </row>
    <row r="714" spans="1:4" x14ac:dyDescent="0.2">
      <c r="A714" s="8"/>
      <c r="B714" s="8"/>
      <c r="C714" s="8"/>
      <c r="D714" s="8"/>
    </row>
    <row r="715" spans="1:4" x14ac:dyDescent="0.2">
      <c r="A715" s="8"/>
      <c r="B715" s="8"/>
      <c r="C715" s="8"/>
      <c r="D715" s="8"/>
    </row>
    <row r="716" spans="1:4" x14ac:dyDescent="0.2">
      <c r="A716" s="8"/>
      <c r="B716" s="8"/>
      <c r="C716" s="8"/>
      <c r="D716" s="8"/>
    </row>
    <row r="717" spans="1:4" x14ac:dyDescent="0.2">
      <c r="A717" s="8"/>
      <c r="B717" s="8"/>
      <c r="C717" s="8"/>
      <c r="D717" s="8"/>
    </row>
    <row r="718" spans="1:4" x14ac:dyDescent="0.2">
      <c r="A718" s="8"/>
      <c r="B718" s="8"/>
      <c r="C718" s="8"/>
      <c r="D718" s="8"/>
    </row>
    <row r="719" spans="1:4" x14ac:dyDescent="0.2">
      <c r="A719" s="8"/>
      <c r="B719" s="8"/>
      <c r="C719" s="8"/>
      <c r="D719" s="8"/>
    </row>
    <row r="720" spans="1:4" x14ac:dyDescent="0.2">
      <c r="A720" s="8"/>
      <c r="B720" s="8"/>
      <c r="C720" s="8"/>
      <c r="D720" s="8"/>
    </row>
    <row r="721" spans="1:4" x14ac:dyDescent="0.2">
      <c r="A721" s="8"/>
      <c r="B721" s="8"/>
      <c r="C721" s="8"/>
      <c r="D721" s="8"/>
    </row>
    <row r="722" spans="1:4" x14ac:dyDescent="0.2">
      <c r="A722" s="8"/>
      <c r="B722" s="8"/>
      <c r="C722" s="8"/>
      <c r="D722" s="8"/>
    </row>
    <row r="723" spans="1:4" x14ac:dyDescent="0.2">
      <c r="A723" s="8"/>
      <c r="B723" s="8"/>
      <c r="C723" s="8"/>
      <c r="D723" s="8"/>
    </row>
    <row r="724" spans="1:4" x14ac:dyDescent="0.2">
      <c r="A724" s="8"/>
      <c r="B724" s="8"/>
      <c r="C724" s="8"/>
      <c r="D724" s="8"/>
    </row>
    <row r="725" spans="1:4" x14ac:dyDescent="0.2">
      <c r="A725" s="8"/>
      <c r="B725" s="8"/>
      <c r="C725" s="8"/>
      <c r="D725" s="8"/>
    </row>
    <row r="726" spans="1:4" x14ac:dyDescent="0.2">
      <c r="A726" s="8"/>
      <c r="B726" s="8"/>
      <c r="C726" s="8"/>
      <c r="D726" s="8"/>
    </row>
    <row r="727" spans="1:4" x14ac:dyDescent="0.2">
      <c r="A727" s="8"/>
      <c r="B727" s="8"/>
      <c r="C727" s="8"/>
      <c r="D727" s="8"/>
    </row>
    <row r="728" spans="1:4" x14ac:dyDescent="0.2">
      <c r="A728" s="8"/>
      <c r="B728" s="8"/>
      <c r="C728" s="8"/>
      <c r="D728" s="8"/>
    </row>
    <row r="729" spans="1:4" x14ac:dyDescent="0.2">
      <c r="A729" s="8"/>
      <c r="B729" s="8"/>
      <c r="C729" s="8"/>
      <c r="D729" s="8"/>
    </row>
    <row r="730" spans="1:4" x14ac:dyDescent="0.2">
      <c r="A730" s="8"/>
      <c r="B730" s="8"/>
      <c r="C730" s="8"/>
      <c r="D730" s="8"/>
    </row>
    <row r="731" spans="1:4" x14ac:dyDescent="0.2">
      <c r="A731" s="8"/>
      <c r="B731" s="8"/>
      <c r="C731" s="8"/>
      <c r="D731" s="8"/>
    </row>
    <row r="732" spans="1:4" x14ac:dyDescent="0.2">
      <c r="A732" s="8"/>
      <c r="B732" s="8"/>
      <c r="C732" s="8"/>
      <c r="D732" s="8"/>
    </row>
    <row r="733" spans="1:4" x14ac:dyDescent="0.2">
      <c r="A733" s="8"/>
      <c r="B733" s="8"/>
      <c r="C733" s="8"/>
      <c r="D733" s="8"/>
    </row>
    <row r="734" spans="1:4" x14ac:dyDescent="0.2">
      <c r="A734" s="8"/>
      <c r="B734" s="8"/>
      <c r="C734" s="8"/>
      <c r="D734" s="8"/>
    </row>
    <row r="735" spans="1:4" x14ac:dyDescent="0.2">
      <c r="A735" s="8"/>
      <c r="B735" s="8"/>
      <c r="C735" s="8"/>
      <c r="D735" s="8"/>
    </row>
    <row r="736" spans="1:4" x14ac:dyDescent="0.2">
      <c r="A736" s="8"/>
      <c r="B736" s="8"/>
      <c r="C736" s="8"/>
      <c r="D736" s="8"/>
    </row>
    <row r="737" spans="1:4" x14ac:dyDescent="0.2">
      <c r="A737" s="8"/>
      <c r="B737" s="8"/>
      <c r="C737" s="8"/>
      <c r="D737" s="8"/>
    </row>
    <row r="738" spans="1:4" x14ac:dyDescent="0.2">
      <c r="A738" s="8"/>
      <c r="B738" s="8"/>
      <c r="C738" s="8"/>
      <c r="D738" s="8"/>
    </row>
    <row r="739" spans="1:4" x14ac:dyDescent="0.2">
      <c r="A739" s="8"/>
      <c r="B739" s="8"/>
      <c r="C739" s="8"/>
      <c r="D739" s="8"/>
    </row>
    <row r="740" spans="1:4" x14ac:dyDescent="0.2">
      <c r="A740" s="8"/>
      <c r="B740" s="8"/>
      <c r="C740" s="8"/>
      <c r="D740" s="8"/>
    </row>
    <row r="741" spans="1:4" x14ac:dyDescent="0.2">
      <c r="A741" s="8"/>
      <c r="B741" s="8"/>
      <c r="C741" s="8"/>
      <c r="D741" s="8"/>
    </row>
    <row r="742" spans="1:4" x14ac:dyDescent="0.2">
      <c r="A742" s="8"/>
      <c r="B742" s="8"/>
      <c r="C742" s="8"/>
      <c r="D742" s="8"/>
    </row>
    <row r="743" spans="1:4" x14ac:dyDescent="0.2">
      <c r="A743" s="8"/>
      <c r="B743" s="8"/>
      <c r="C743" s="8"/>
      <c r="D743" s="8"/>
    </row>
    <row r="744" spans="1:4" x14ac:dyDescent="0.2">
      <c r="A744" s="8"/>
      <c r="B744" s="8"/>
      <c r="C744" s="8"/>
      <c r="D744" s="8"/>
    </row>
    <row r="745" spans="1:4" x14ac:dyDescent="0.2">
      <c r="A745" s="8"/>
      <c r="B745" s="8"/>
      <c r="C745" s="8"/>
      <c r="D745" s="8"/>
    </row>
    <row r="746" spans="1:4" x14ac:dyDescent="0.2">
      <c r="A746" s="8"/>
      <c r="B746" s="8"/>
      <c r="C746" s="8"/>
      <c r="D746" s="8"/>
    </row>
    <row r="747" spans="1:4" x14ac:dyDescent="0.2">
      <c r="A747" s="8"/>
      <c r="B747" s="8"/>
      <c r="C747" s="8"/>
      <c r="D747" s="8"/>
    </row>
    <row r="748" spans="1:4" x14ac:dyDescent="0.2">
      <c r="A748" s="8"/>
      <c r="B748" s="8"/>
      <c r="C748" s="8"/>
      <c r="D748" s="8"/>
    </row>
    <row r="749" spans="1:4" x14ac:dyDescent="0.2">
      <c r="A749" s="8"/>
      <c r="B749" s="8"/>
      <c r="C749" s="8"/>
      <c r="D749" s="8"/>
    </row>
    <row r="750" spans="1:4" x14ac:dyDescent="0.2">
      <c r="A750" s="8"/>
      <c r="B750" s="8"/>
      <c r="C750" s="8"/>
      <c r="D750" s="8"/>
    </row>
    <row r="751" spans="1:4" x14ac:dyDescent="0.2">
      <c r="A751" s="8"/>
      <c r="B751" s="8"/>
      <c r="C751" s="8"/>
      <c r="D751" s="8"/>
    </row>
    <row r="752" spans="1:4" x14ac:dyDescent="0.2">
      <c r="A752" s="8"/>
      <c r="B752" s="8"/>
      <c r="C752" s="8"/>
      <c r="D752" s="8"/>
    </row>
    <row r="753" spans="1:4" x14ac:dyDescent="0.2">
      <c r="A753" s="8"/>
      <c r="B753" s="8"/>
      <c r="C753" s="8"/>
      <c r="D753" s="8"/>
    </row>
    <row r="754" spans="1:4" x14ac:dyDescent="0.2">
      <c r="A754" s="8"/>
      <c r="B754" s="8"/>
      <c r="C754" s="8"/>
      <c r="D754" s="8"/>
    </row>
    <row r="755" spans="1:4" x14ac:dyDescent="0.2">
      <c r="A755" s="8"/>
      <c r="B755" s="8"/>
      <c r="C755" s="8"/>
      <c r="D755" s="8"/>
    </row>
    <row r="756" spans="1:4" x14ac:dyDescent="0.2">
      <c r="A756" s="8"/>
      <c r="B756" s="8"/>
      <c r="C756" s="8"/>
      <c r="D756" s="8"/>
    </row>
    <row r="757" spans="1:4" x14ac:dyDescent="0.2">
      <c r="A757" s="8"/>
      <c r="B757" s="8"/>
      <c r="C757" s="8"/>
      <c r="D757" s="8"/>
    </row>
    <row r="758" spans="1:4" x14ac:dyDescent="0.2">
      <c r="A758" s="8"/>
      <c r="B758" s="8"/>
      <c r="C758" s="8"/>
      <c r="D758" s="8"/>
    </row>
    <row r="759" spans="1:4" x14ac:dyDescent="0.2">
      <c r="A759" s="8"/>
      <c r="B759" s="8"/>
      <c r="C759" s="8"/>
      <c r="D759" s="8"/>
    </row>
    <row r="760" spans="1:4" x14ac:dyDescent="0.2">
      <c r="A760" s="8"/>
      <c r="B760" s="8"/>
      <c r="C760" s="8"/>
      <c r="D760" s="8"/>
    </row>
    <row r="761" spans="1:4" x14ac:dyDescent="0.2">
      <c r="A761" s="8"/>
      <c r="B761" s="8"/>
      <c r="C761" s="8"/>
      <c r="D761" s="8"/>
    </row>
    <row r="762" spans="1:4" x14ac:dyDescent="0.2">
      <c r="A762" s="8"/>
      <c r="B762" s="8"/>
      <c r="C762" s="8"/>
      <c r="D762" s="8"/>
    </row>
    <row r="763" spans="1:4" x14ac:dyDescent="0.2">
      <c r="A763" s="8"/>
      <c r="B763" s="8"/>
      <c r="C763" s="8"/>
      <c r="D763" s="8"/>
    </row>
    <row r="764" spans="1:4" x14ac:dyDescent="0.2">
      <c r="A764" s="8"/>
      <c r="B764" s="8"/>
      <c r="C764" s="8"/>
      <c r="D764" s="8"/>
    </row>
    <row r="765" spans="1:4" x14ac:dyDescent="0.2">
      <c r="A765" s="8"/>
      <c r="B765" s="8"/>
      <c r="C765" s="8"/>
      <c r="D765" s="8"/>
    </row>
    <row r="766" spans="1:4" x14ac:dyDescent="0.2">
      <c r="A766" s="8"/>
      <c r="B766" s="8"/>
      <c r="C766" s="8"/>
      <c r="D766" s="8"/>
    </row>
    <row r="767" spans="1:4" x14ac:dyDescent="0.2">
      <c r="A767" s="8"/>
      <c r="B767" s="8"/>
      <c r="C767" s="8"/>
      <c r="D767" s="8"/>
    </row>
    <row r="768" spans="1:4" x14ac:dyDescent="0.2">
      <c r="A768" s="8"/>
      <c r="B768" s="8"/>
      <c r="C768" s="8"/>
      <c r="D768" s="8"/>
    </row>
    <row r="769" spans="1:4" x14ac:dyDescent="0.2">
      <c r="A769" s="8"/>
      <c r="B769" s="8"/>
      <c r="C769" s="8"/>
      <c r="D769" s="8"/>
    </row>
    <row r="770" spans="1:4" x14ac:dyDescent="0.2">
      <c r="A770" s="8"/>
      <c r="B770" s="8"/>
      <c r="C770" s="8"/>
      <c r="D770" s="8"/>
    </row>
    <row r="771" spans="1:4" x14ac:dyDescent="0.2">
      <c r="A771" s="8"/>
      <c r="B771" s="8"/>
      <c r="C771" s="8"/>
      <c r="D771" s="8"/>
    </row>
    <row r="772" spans="1:4" x14ac:dyDescent="0.2">
      <c r="A772" s="8"/>
      <c r="B772" s="8"/>
      <c r="C772" s="8"/>
      <c r="D772" s="8"/>
    </row>
    <row r="773" spans="1:4" x14ac:dyDescent="0.2">
      <c r="A773" s="8"/>
      <c r="B773" s="8"/>
      <c r="C773" s="8"/>
      <c r="D773" s="8"/>
    </row>
    <row r="774" spans="1:4" x14ac:dyDescent="0.2">
      <c r="A774" s="8"/>
      <c r="B774" s="8"/>
      <c r="C774" s="8"/>
      <c r="D774" s="8"/>
    </row>
    <row r="775" spans="1:4" x14ac:dyDescent="0.2">
      <c r="A775" s="8"/>
      <c r="B775" s="8"/>
      <c r="C775" s="8"/>
      <c r="D775" s="8"/>
    </row>
    <row r="776" spans="1:4" x14ac:dyDescent="0.2">
      <c r="A776" s="8"/>
      <c r="B776" s="8"/>
      <c r="C776" s="8"/>
      <c r="D776" s="8"/>
    </row>
    <row r="777" spans="1:4" x14ac:dyDescent="0.2">
      <c r="A777" s="8"/>
      <c r="B777" s="8"/>
      <c r="C777" s="8"/>
      <c r="D777" s="8"/>
    </row>
    <row r="778" spans="1:4" x14ac:dyDescent="0.2">
      <c r="A778" s="8"/>
      <c r="B778" s="8"/>
      <c r="C778" s="8"/>
      <c r="D778" s="8"/>
    </row>
    <row r="779" spans="1:4" x14ac:dyDescent="0.2">
      <c r="A779" s="8"/>
      <c r="B779" s="8"/>
      <c r="C779" s="8"/>
      <c r="D779" s="8"/>
    </row>
    <row r="780" spans="1:4" x14ac:dyDescent="0.2">
      <c r="A780" s="8"/>
      <c r="B780" s="8"/>
      <c r="C780" s="8"/>
      <c r="D780" s="8"/>
    </row>
    <row r="781" spans="1:4" x14ac:dyDescent="0.2">
      <c r="A781" s="8"/>
      <c r="B781" s="8"/>
      <c r="C781" s="8"/>
      <c r="D781" s="8"/>
    </row>
    <row r="782" spans="1:4" x14ac:dyDescent="0.2">
      <c r="A782" s="8"/>
      <c r="B782" s="8"/>
      <c r="C782" s="8"/>
      <c r="D782" s="8"/>
    </row>
    <row r="783" spans="1:4" x14ac:dyDescent="0.2">
      <c r="A783" s="8"/>
      <c r="B783" s="8"/>
      <c r="C783" s="8"/>
      <c r="D783" s="8"/>
    </row>
    <row r="784" spans="1:4" x14ac:dyDescent="0.2">
      <c r="A784" s="8"/>
      <c r="B784" s="8"/>
      <c r="C784" s="8"/>
      <c r="D784" s="8"/>
    </row>
    <row r="785" spans="1:4" x14ac:dyDescent="0.2">
      <c r="A785" s="8"/>
      <c r="B785" s="8"/>
      <c r="C785" s="8"/>
      <c r="D785" s="8"/>
    </row>
    <row r="786" spans="1:4" x14ac:dyDescent="0.2">
      <c r="A786" s="8"/>
      <c r="B786" s="8"/>
      <c r="C786" s="8"/>
      <c r="D786" s="8"/>
    </row>
    <row r="787" spans="1:4" x14ac:dyDescent="0.2">
      <c r="A787" s="8"/>
      <c r="B787" s="8"/>
      <c r="C787" s="8"/>
      <c r="D787" s="8"/>
    </row>
    <row r="788" spans="1:4" x14ac:dyDescent="0.2">
      <c r="A788" s="8"/>
      <c r="B788" s="8"/>
      <c r="C788" s="8"/>
      <c r="D788" s="8"/>
    </row>
    <row r="789" spans="1:4" x14ac:dyDescent="0.2">
      <c r="A789" s="8"/>
      <c r="B789" s="8"/>
      <c r="C789" s="8"/>
      <c r="D789" s="8"/>
    </row>
    <row r="790" spans="1:4" x14ac:dyDescent="0.2">
      <c r="A790" s="8"/>
      <c r="B790" s="8"/>
      <c r="C790" s="8"/>
      <c r="D790" s="8"/>
    </row>
    <row r="791" spans="1:4" x14ac:dyDescent="0.2">
      <c r="A791" s="8"/>
      <c r="B791" s="8"/>
      <c r="C791" s="8"/>
      <c r="D791" s="8"/>
    </row>
    <row r="792" spans="1:4" x14ac:dyDescent="0.2">
      <c r="A792" s="8"/>
      <c r="B792" s="8"/>
      <c r="C792" s="8"/>
      <c r="D792" s="8"/>
    </row>
    <row r="793" spans="1:4" x14ac:dyDescent="0.2">
      <c r="A793" s="8"/>
      <c r="B793" s="8"/>
      <c r="C793" s="8"/>
      <c r="D793" s="8"/>
    </row>
    <row r="794" spans="1:4" x14ac:dyDescent="0.2">
      <c r="A794" s="8"/>
      <c r="B794" s="8"/>
      <c r="C794" s="8"/>
      <c r="D794" s="8"/>
    </row>
    <row r="795" spans="1:4" x14ac:dyDescent="0.2">
      <c r="A795" s="8"/>
      <c r="B795" s="8"/>
      <c r="C795" s="8"/>
      <c r="D795" s="8"/>
    </row>
    <row r="796" spans="1:4" x14ac:dyDescent="0.2">
      <c r="A796" s="8"/>
      <c r="B796" s="8"/>
      <c r="C796" s="8"/>
      <c r="D796" s="8"/>
    </row>
    <row r="797" spans="1:4" x14ac:dyDescent="0.2">
      <c r="A797" s="8"/>
      <c r="B797" s="8"/>
      <c r="C797" s="8"/>
      <c r="D797" s="8"/>
    </row>
    <row r="798" spans="1:4" x14ac:dyDescent="0.2">
      <c r="A798" s="8"/>
      <c r="B798" s="8"/>
      <c r="C798" s="8"/>
      <c r="D798" s="8"/>
    </row>
    <row r="799" spans="1:4" x14ac:dyDescent="0.2">
      <c r="A799" s="8"/>
      <c r="B799" s="8"/>
      <c r="C799" s="8"/>
      <c r="D799" s="8"/>
    </row>
    <row r="800" spans="1:4" x14ac:dyDescent="0.2">
      <c r="A800" s="8"/>
      <c r="B800" s="8"/>
      <c r="C800" s="8"/>
      <c r="D800" s="8"/>
    </row>
    <row r="801" spans="1:4" x14ac:dyDescent="0.2">
      <c r="A801" s="8"/>
      <c r="B801" s="8"/>
      <c r="C801" s="8"/>
      <c r="D801" s="8"/>
    </row>
    <row r="802" spans="1:4" x14ac:dyDescent="0.2">
      <c r="A802" s="8"/>
      <c r="B802" s="8"/>
      <c r="C802" s="8"/>
      <c r="D802" s="8"/>
    </row>
    <row r="803" spans="1:4" x14ac:dyDescent="0.2">
      <c r="A803" s="8"/>
      <c r="B803" s="8"/>
      <c r="C803" s="8"/>
      <c r="D803" s="8"/>
    </row>
    <row r="804" spans="1:4" x14ac:dyDescent="0.2">
      <c r="A804" s="8"/>
      <c r="B804" s="8"/>
      <c r="C804" s="8"/>
      <c r="D804" s="8"/>
    </row>
    <row r="805" spans="1:4" x14ac:dyDescent="0.2">
      <c r="A805" s="8"/>
      <c r="B805" s="8"/>
      <c r="C805" s="8"/>
      <c r="D805" s="8"/>
    </row>
    <row r="806" spans="1:4" x14ac:dyDescent="0.2">
      <c r="A806" s="8"/>
      <c r="B806" s="8"/>
      <c r="C806" s="8"/>
      <c r="D806" s="8"/>
    </row>
    <row r="807" spans="1:4" x14ac:dyDescent="0.2">
      <c r="A807" s="8"/>
      <c r="B807" s="8"/>
      <c r="C807" s="8"/>
      <c r="D807" s="8"/>
    </row>
    <row r="808" spans="1:4" x14ac:dyDescent="0.2">
      <c r="A808" s="8"/>
      <c r="B808" s="8"/>
      <c r="C808" s="8"/>
      <c r="D808" s="8"/>
    </row>
    <row r="809" spans="1:4" x14ac:dyDescent="0.2">
      <c r="A809" s="8"/>
      <c r="B809" s="8"/>
      <c r="C809" s="8"/>
      <c r="D809" s="8"/>
    </row>
    <row r="810" spans="1:4" x14ac:dyDescent="0.2">
      <c r="A810" s="8"/>
      <c r="B810" s="8"/>
      <c r="C810" s="8"/>
      <c r="D810" s="8"/>
    </row>
    <row r="811" spans="1:4" x14ac:dyDescent="0.2">
      <c r="A811" s="8"/>
      <c r="B811" s="8"/>
      <c r="C811" s="8"/>
      <c r="D811" s="8"/>
    </row>
    <row r="812" spans="1:4" x14ac:dyDescent="0.2">
      <c r="A812" s="8"/>
      <c r="B812" s="8"/>
      <c r="C812" s="8"/>
      <c r="D812" s="8"/>
    </row>
    <row r="813" spans="1:4" x14ac:dyDescent="0.2">
      <c r="A813" s="8"/>
      <c r="B813" s="8"/>
      <c r="C813" s="8"/>
      <c r="D813" s="8"/>
    </row>
    <row r="814" spans="1:4" x14ac:dyDescent="0.2">
      <c r="A814" s="8"/>
      <c r="B814" s="8"/>
      <c r="C814" s="8"/>
      <c r="D814" s="8"/>
    </row>
    <row r="815" spans="1:4" x14ac:dyDescent="0.2">
      <c r="A815" s="8"/>
      <c r="B815" s="8"/>
      <c r="C815" s="8"/>
      <c r="D815" s="8"/>
    </row>
    <row r="816" spans="1:4" x14ac:dyDescent="0.2">
      <c r="A816" s="8"/>
      <c r="B816" s="8"/>
      <c r="C816" s="8"/>
      <c r="D816" s="8"/>
    </row>
    <row r="817" spans="1:4" x14ac:dyDescent="0.2">
      <c r="A817" s="8"/>
      <c r="B817" s="8"/>
      <c r="C817" s="8"/>
      <c r="D817" s="8"/>
    </row>
    <row r="818" spans="1:4" x14ac:dyDescent="0.2">
      <c r="A818" s="8"/>
      <c r="B818" s="8"/>
      <c r="C818" s="8"/>
      <c r="D818" s="8"/>
    </row>
    <row r="819" spans="1:4" x14ac:dyDescent="0.2">
      <c r="A819" s="8"/>
      <c r="B819" s="8"/>
      <c r="C819" s="8"/>
      <c r="D819" s="8"/>
    </row>
    <row r="820" spans="1:4" x14ac:dyDescent="0.2">
      <c r="A820" s="8"/>
      <c r="B820" s="8"/>
      <c r="C820" s="8"/>
      <c r="D820" s="8"/>
    </row>
    <row r="821" spans="1:4" x14ac:dyDescent="0.2">
      <c r="A821" s="8"/>
      <c r="B821" s="8"/>
      <c r="C821" s="8"/>
      <c r="D821" s="8"/>
    </row>
    <row r="822" spans="1:4" x14ac:dyDescent="0.2">
      <c r="A822" s="8"/>
      <c r="B822" s="8"/>
      <c r="C822" s="8"/>
      <c r="D822" s="8"/>
    </row>
    <row r="823" spans="1:4" x14ac:dyDescent="0.2">
      <c r="A823" s="8"/>
      <c r="B823" s="8"/>
      <c r="C823" s="8"/>
      <c r="D823" s="8"/>
    </row>
    <row r="824" spans="1:4" x14ac:dyDescent="0.2">
      <c r="A824" s="8"/>
      <c r="B824" s="8"/>
      <c r="C824" s="8"/>
      <c r="D824" s="8"/>
    </row>
    <row r="825" spans="1:4" x14ac:dyDescent="0.2">
      <c r="A825" s="8"/>
      <c r="B825" s="8"/>
      <c r="C825" s="8"/>
      <c r="D825" s="8"/>
    </row>
    <row r="826" spans="1:4" x14ac:dyDescent="0.2">
      <c r="A826" s="8"/>
      <c r="B826" s="8"/>
      <c r="C826" s="8"/>
      <c r="D826" s="8"/>
    </row>
    <row r="827" spans="1:4" x14ac:dyDescent="0.2">
      <c r="A827" s="8"/>
      <c r="B827" s="8"/>
      <c r="C827" s="8"/>
      <c r="D827" s="8"/>
    </row>
    <row r="828" spans="1:4" x14ac:dyDescent="0.2">
      <c r="A828" s="8"/>
      <c r="B828" s="8"/>
      <c r="C828" s="8"/>
      <c r="D828" s="8"/>
    </row>
    <row r="829" spans="1:4" x14ac:dyDescent="0.2">
      <c r="A829" s="8"/>
      <c r="B829" s="8"/>
      <c r="C829" s="8"/>
      <c r="D829" s="8"/>
    </row>
    <row r="830" spans="1:4" x14ac:dyDescent="0.2">
      <c r="A830" s="8"/>
      <c r="B830" s="8"/>
      <c r="C830" s="8"/>
      <c r="D830" s="8"/>
    </row>
    <row r="831" spans="1:4" x14ac:dyDescent="0.2">
      <c r="A831" s="8"/>
      <c r="B831" s="8"/>
      <c r="C831" s="8"/>
      <c r="D831" s="8"/>
    </row>
    <row r="832" spans="1:4" x14ac:dyDescent="0.2">
      <c r="A832" s="8"/>
      <c r="B832" s="8"/>
      <c r="C832" s="8"/>
      <c r="D832" s="8"/>
    </row>
    <row r="833" spans="1:4" x14ac:dyDescent="0.2">
      <c r="A833" s="8"/>
      <c r="B833" s="8"/>
      <c r="C833" s="8"/>
      <c r="D833" s="8"/>
    </row>
    <row r="834" spans="1:4" x14ac:dyDescent="0.2">
      <c r="A834" s="8"/>
      <c r="B834" s="8"/>
      <c r="C834" s="8"/>
      <c r="D834" s="8"/>
    </row>
    <row r="835" spans="1:4" x14ac:dyDescent="0.2">
      <c r="A835" s="8"/>
      <c r="B835" s="8"/>
      <c r="C835" s="8"/>
      <c r="D835" s="8"/>
    </row>
    <row r="836" spans="1:4" x14ac:dyDescent="0.2">
      <c r="A836" s="8"/>
      <c r="B836" s="8"/>
      <c r="C836" s="8"/>
      <c r="D836" s="8"/>
    </row>
    <row r="837" spans="1:4" x14ac:dyDescent="0.2">
      <c r="A837" s="8"/>
      <c r="B837" s="8"/>
      <c r="C837" s="8"/>
      <c r="D837" s="8"/>
    </row>
    <row r="838" spans="1:4" x14ac:dyDescent="0.2">
      <c r="A838" s="8"/>
      <c r="B838" s="8"/>
      <c r="C838" s="8"/>
      <c r="D838" s="8"/>
    </row>
    <row r="839" spans="1:4" x14ac:dyDescent="0.2">
      <c r="A839" s="8"/>
      <c r="B839" s="8"/>
      <c r="C839" s="8"/>
      <c r="D839" s="8"/>
    </row>
    <row r="840" spans="1:4" x14ac:dyDescent="0.2">
      <c r="A840" s="8"/>
      <c r="B840" s="8"/>
      <c r="C840" s="8"/>
      <c r="D840" s="8"/>
    </row>
    <row r="841" spans="1:4" x14ac:dyDescent="0.2">
      <c r="A841" s="8"/>
      <c r="B841" s="8"/>
      <c r="C841" s="8"/>
      <c r="D841" s="8"/>
    </row>
    <row r="842" spans="1:4" x14ac:dyDescent="0.2">
      <c r="A842" s="8"/>
      <c r="B842" s="8"/>
      <c r="C842" s="8"/>
      <c r="D842" s="8"/>
    </row>
    <row r="843" spans="1:4" x14ac:dyDescent="0.2">
      <c r="A843" s="8"/>
      <c r="B843" s="8"/>
      <c r="C843" s="8"/>
      <c r="D843" s="8"/>
    </row>
    <row r="844" spans="1:4" x14ac:dyDescent="0.2">
      <c r="A844" s="8"/>
      <c r="B844" s="8"/>
      <c r="C844" s="8"/>
      <c r="D844" s="8"/>
    </row>
    <row r="845" spans="1:4" x14ac:dyDescent="0.2">
      <c r="A845" s="8"/>
      <c r="B845" s="8"/>
      <c r="C845" s="8"/>
      <c r="D845" s="8"/>
    </row>
    <row r="846" spans="1:4" x14ac:dyDescent="0.2">
      <c r="A846" s="8"/>
      <c r="B846" s="8"/>
      <c r="C846" s="8"/>
      <c r="D846" s="8"/>
    </row>
    <row r="847" spans="1:4" x14ac:dyDescent="0.2">
      <c r="A847" s="8"/>
      <c r="B847" s="8"/>
      <c r="C847" s="8"/>
      <c r="D847" s="8"/>
    </row>
    <row r="848" spans="1:4" x14ac:dyDescent="0.2">
      <c r="A848" s="8"/>
      <c r="B848" s="8"/>
      <c r="C848" s="8"/>
      <c r="D848" s="8"/>
    </row>
    <row r="849" spans="1:4" x14ac:dyDescent="0.2">
      <c r="A849" s="8"/>
      <c r="B849" s="8"/>
      <c r="C849" s="8"/>
      <c r="D849" s="8"/>
    </row>
    <row r="850" spans="1:4" x14ac:dyDescent="0.2">
      <c r="A850" s="8"/>
      <c r="B850" s="8"/>
      <c r="C850" s="8"/>
      <c r="D850" s="8"/>
    </row>
    <row r="851" spans="1:4" x14ac:dyDescent="0.2">
      <c r="A851" s="8"/>
      <c r="B851" s="8"/>
      <c r="C851" s="8"/>
      <c r="D851" s="8"/>
    </row>
    <row r="852" spans="1:4" x14ac:dyDescent="0.2">
      <c r="A852" s="8"/>
      <c r="B852" s="8"/>
      <c r="C852" s="8"/>
      <c r="D852" s="8"/>
    </row>
    <row r="853" spans="1:4" x14ac:dyDescent="0.2">
      <c r="A853" s="8"/>
      <c r="B853" s="8"/>
      <c r="C853" s="8"/>
      <c r="D853" s="8"/>
    </row>
    <row r="854" spans="1:4" x14ac:dyDescent="0.2">
      <c r="A854" s="8"/>
      <c r="B854" s="8"/>
      <c r="C854" s="8"/>
      <c r="D854" s="8"/>
    </row>
    <row r="855" spans="1:4" x14ac:dyDescent="0.2">
      <c r="A855" s="8"/>
      <c r="B855" s="8"/>
      <c r="C855" s="8"/>
      <c r="D855" s="8"/>
    </row>
    <row r="856" spans="1:4" x14ac:dyDescent="0.2">
      <c r="A856" s="8"/>
      <c r="B856" s="8"/>
      <c r="C856" s="8"/>
      <c r="D856" s="8"/>
    </row>
    <row r="857" spans="1:4" x14ac:dyDescent="0.2">
      <c r="A857" s="8"/>
      <c r="B857" s="8"/>
      <c r="C857" s="8"/>
      <c r="D857" s="8"/>
    </row>
    <row r="858" spans="1:4" x14ac:dyDescent="0.2">
      <c r="A858" s="8"/>
      <c r="B858" s="8"/>
      <c r="C858" s="8"/>
      <c r="D858" s="8"/>
    </row>
    <row r="859" spans="1:4" x14ac:dyDescent="0.2">
      <c r="A859" s="8"/>
      <c r="B859" s="8"/>
      <c r="C859" s="8"/>
      <c r="D859" s="8"/>
    </row>
    <row r="860" spans="1:4" x14ac:dyDescent="0.2">
      <c r="A860" s="8"/>
      <c r="B860" s="8"/>
      <c r="C860" s="8"/>
      <c r="D860" s="8"/>
    </row>
    <row r="861" spans="1:4" x14ac:dyDescent="0.2">
      <c r="A861" s="8"/>
      <c r="B861" s="8"/>
      <c r="C861" s="8"/>
      <c r="D861" s="8"/>
    </row>
    <row r="862" spans="1:4" x14ac:dyDescent="0.2">
      <c r="A862" s="8"/>
      <c r="B862" s="8"/>
      <c r="C862" s="8"/>
      <c r="D862" s="8"/>
    </row>
    <row r="863" spans="1:4" x14ac:dyDescent="0.2">
      <c r="A863" s="8"/>
      <c r="B863" s="8"/>
      <c r="C863" s="8"/>
      <c r="D863" s="8"/>
    </row>
    <row r="864" spans="1:4" x14ac:dyDescent="0.2">
      <c r="A864" s="8"/>
      <c r="B864" s="8"/>
      <c r="C864" s="8"/>
      <c r="D864" s="8"/>
    </row>
    <row r="865" spans="1:4" x14ac:dyDescent="0.2">
      <c r="A865" s="8"/>
      <c r="B865" s="8"/>
      <c r="C865" s="8"/>
      <c r="D865" s="8"/>
    </row>
    <row r="866" spans="1:4" x14ac:dyDescent="0.2">
      <c r="A866" s="8"/>
      <c r="B866" s="8"/>
      <c r="C866" s="8"/>
      <c r="D866" s="8"/>
    </row>
    <row r="867" spans="1:4" x14ac:dyDescent="0.2">
      <c r="A867" s="8"/>
      <c r="B867" s="8"/>
      <c r="C867" s="8"/>
      <c r="D867" s="8"/>
    </row>
    <row r="868" spans="1:4" x14ac:dyDescent="0.2">
      <c r="A868" s="8"/>
      <c r="B868" s="8"/>
      <c r="C868" s="8"/>
      <c r="D868" s="8"/>
    </row>
    <row r="869" spans="1:4" x14ac:dyDescent="0.2">
      <c r="A869" s="8"/>
      <c r="B869" s="8"/>
      <c r="C869" s="8"/>
      <c r="D869" s="8"/>
    </row>
    <row r="870" spans="1:4" x14ac:dyDescent="0.2">
      <c r="A870" s="8"/>
      <c r="B870" s="8"/>
      <c r="C870" s="8"/>
      <c r="D870" s="8"/>
    </row>
    <row r="871" spans="1:4" x14ac:dyDescent="0.2">
      <c r="A871" s="8"/>
      <c r="B871" s="8"/>
      <c r="C871" s="8"/>
      <c r="D871" s="8"/>
    </row>
    <row r="872" spans="1:4" x14ac:dyDescent="0.2">
      <c r="A872" s="8"/>
      <c r="B872" s="8"/>
      <c r="C872" s="8"/>
      <c r="D872" s="8"/>
    </row>
    <row r="873" spans="1:4" x14ac:dyDescent="0.2">
      <c r="A873" s="8"/>
      <c r="B873" s="8"/>
      <c r="C873" s="8"/>
      <c r="D873" s="8"/>
    </row>
    <row r="874" spans="1:4" x14ac:dyDescent="0.2">
      <c r="A874" s="8"/>
      <c r="B874" s="8"/>
      <c r="C874" s="8"/>
      <c r="D874" s="8"/>
    </row>
    <row r="875" spans="1:4" x14ac:dyDescent="0.2">
      <c r="A875" s="8"/>
      <c r="B875" s="8"/>
      <c r="C875" s="8"/>
      <c r="D875" s="8"/>
    </row>
    <row r="876" spans="1:4" x14ac:dyDescent="0.2">
      <c r="A876" s="8"/>
      <c r="B876" s="8"/>
      <c r="C876" s="8"/>
      <c r="D876" s="8"/>
    </row>
    <row r="877" spans="1:4" x14ac:dyDescent="0.2">
      <c r="A877" s="8"/>
      <c r="B877" s="8"/>
      <c r="C877" s="8"/>
      <c r="D877" s="8"/>
    </row>
    <row r="878" spans="1:4" x14ac:dyDescent="0.2">
      <c r="A878" s="8"/>
      <c r="B878" s="8"/>
      <c r="C878" s="8"/>
      <c r="D878" s="8"/>
    </row>
    <row r="879" spans="1:4" x14ac:dyDescent="0.2">
      <c r="A879" s="8"/>
      <c r="B879" s="8"/>
      <c r="C879" s="8"/>
      <c r="D879" s="8"/>
    </row>
    <row r="880" spans="1:4" x14ac:dyDescent="0.2">
      <c r="A880" s="8"/>
      <c r="B880" s="8"/>
      <c r="C880" s="8"/>
      <c r="D880" s="8"/>
    </row>
    <row r="881" spans="1:4" x14ac:dyDescent="0.2">
      <c r="A881" s="8"/>
      <c r="B881" s="8"/>
      <c r="C881" s="8"/>
      <c r="D881" s="8"/>
    </row>
    <row r="882" spans="1:4" x14ac:dyDescent="0.2">
      <c r="A882" s="8"/>
      <c r="B882" s="8"/>
      <c r="C882" s="8"/>
      <c r="D882" s="8"/>
    </row>
    <row r="883" spans="1:4" x14ac:dyDescent="0.2">
      <c r="A883" s="8"/>
      <c r="B883" s="8"/>
      <c r="C883" s="8"/>
      <c r="D883" s="8"/>
    </row>
    <row r="884" spans="1:4" x14ac:dyDescent="0.2">
      <c r="A884" s="8"/>
      <c r="B884" s="8"/>
      <c r="C884" s="8"/>
      <c r="D884" s="8"/>
    </row>
    <row r="885" spans="1:4" x14ac:dyDescent="0.2">
      <c r="A885" s="8"/>
      <c r="B885" s="8"/>
      <c r="C885" s="8"/>
      <c r="D885" s="8"/>
    </row>
    <row r="886" spans="1:4" x14ac:dyDescent="0.2">
      <c r="A886" s="8"/>
      <c r="B886" s="8"/>
      <c r="C886" s="8"/>
      <c r="D886" s="8"/>
    </row>
    <row r="887" spans="1:4" x14ac:dyDescent="0.2">
      <c r="A887" s="8"/>
      <c r="B887" s="8"/>
      <c r="C887" s="8"/>
      <c r="D887" s="8"/>
    </row>
    <row r="888" spans="1:4" x14ac:dyDescent="0.2">
      <c r="A888" s="8"/>
      <c r="B888" s="8"/>
      <c r="C888" s="8"/>
      <c r="D888" s="8"/>
    </row>
    <row r="889" spans="1:4" x14ac:dyDescent="0.2">
      <c r="A889" s="8"/>
      <c r="B889" s="8"/>
      <c r="C889" s="8"/>
      <c r="D889" s="8"/>
    </row>
    <row r="890" spans="1:4" x14ac:dyDescent="0.2">
      <c r="A890" s="8"/>
      <c r="B890" s="8"/>
      <c r="C890" s="8"/>
      <c r="D890" s="8"/>
    </row>
    <row r="891" spans="1:4" x14ac:dyDescent="0.2">
      <c r="A891" s="8"/>
      <c r="B891" s="8"/>
      <c r="C891" s="8"/>
      <c r="D891" s="8"/>
    </row>
    <row r="892" spans="1:4" x14ac:dyDescent="0.2">
      <c r="A892" s="8"/>
      <c r="B892" s="8"/>
      <c r="C892" s="8"/>
      <c r="D892" s="8"/>
    </row>
    <row r="893" spans="1:4" x14ac:dyDescent="0.2">
      <c r="A893" s="8"/>
      <c r="B893" s="8"/>
      <c r="C893" s="8"/>
      <c r="D893" s="8"/>
    </row>
    <row r="894" spans="1:4" x14ac:dyDescent="0.2">
      <c r="A894" s="8"/>
      <c r="B894" s="8"/>
      <c r="C894" s="8"/>
      <c r="D894" s="8"/>
    </row>
    <row r="895" spans="1:4" x14ac:dyDescent="0.2">
      <c r="A895" s="8"/>
      <c r="B895" s="8"/>
      <c r="C895" s="8"/>
      <c r="D895" s="8"/>
    </row>
    <row r="896" spans="1:4" x14ac:dyDescent="0.2">
      <c r="A896" s="8"/>
      <c r="B896" s="8"/>
      <c r="C896" s="8"/>
      <c r="D896" s="8"/>
    </row>
    <row r="897" spans="1:4" x14ac:dyDescent="0.2">
      <c r="A897" s="8"/>
      <c r="B897" s="8"/>
      <c r="C897" s="8"/>
      <c r="D897" s="8"/>
    </row>
    <row r="898" spans="1:4" x14ac:dyDescent="0.2">
      <c r="A898" s="8"/>
      <c r="B898" s="8"/>
      <c r="C898" s="8"/>
      <c r="D898" s="8"/>
    </row>
    <row r="899" spans="1:4" x14ac:dyDescent="0.2">
      <c r="A899" s="8"/>
      <c r="B899" s="8"/>
      <c r="C899" s="8"/>
      <c r="D899" s="8"/>
    </row>
    <row r="900" spans="1:4" x14ac:dyDescent="0.2">
      <c r="A900" s="8"/>
      <c r="B900" s="8"/>
      <c r="C900" s="8"/>
      <c r="D900" s="8"/>
    </row>
    <row r="901" spans="1:4" x14ac:dyDescent="0.2">
      <c r="A901" s="8"/>
      <c r="B901" s="8"/>
      <c r="C901" s="8"/>
      <c r="D901" s="8"/>
    </row>
    <row r="902" spans="1:4" x14ac:dyDescent="0.2">
      <c r="A902" s="8"/>
      <c r="B902" s="8"/>
      <c r="C902" s="8"/>
      <c r="D902" s="8"/>
    </row>
    <row r="903" spans="1:4" x14ac:dyDescent="0.2">
      <c r="A903" s="8"/>
      <c r="B903" s="8"/>
      <c r="C903" s="8"/>
      <c r="D903" s="8"/>
    </row>
    <row r="904" spans="1:4" x14ac:dyDescent="0.2">
      <c r="A904" s="8"/>
      <c r="B904" s="8"/>
      <c r="C904" s="8"/>
      <c r="D904" s="8"/>
    </row>
    <row r="905" spans="1:4" x14ac:dyDescent="0.2">
      <c r="A905" s="8"/>
      <c r="B905" s="8"/>
      <c r="C905" s="8"/>
      <c r="D905" s="8"/>
    </row>
    <row r="906" spans="1:4" x14ac:dyDescent="0.2">
      <c r="A906" s="8"/>
      <c r="B906" s="8"/>
      <c r="C906" s="8"/>
      <c r="D906" s="8"/>
    </row>
    <row r="907" spans="1:4" x14ac:dyDescent="0.2">
      <c r="A907" s="8"/>
      <c r="B907" s="8"/>
      <c r="C907" s="8"/>
      <c r="D907" s="8"/>
    </row>
    <row r="908" spans="1:4" x14ac:dyDescent="0.2">
      <c r="A908" s="8"/>
      <c r="B908" s="8"/>
      <c r="C908" s="8"/>
      <c r="D908" s="8"/>
    </row>
    <row r="909" spans="1:4" x14ac:dyDescent="0.2">
      <c r="A909" s="8"/>
      <c r="B909" s="8"/>
      <c r="C909" s="8"/>
      <c r="D909" s="8"/>
    </row>
    <row r="910" spans="1:4" x14ac:dyDescent="0.2">
      <c r="A910" s="8"/>
      <c r="B910" s="8"/>
      <c r="C910" s="8"/>
      <c r="D910" s="8"/>
    </row>
    <row r="911" spans="1:4" x14ac:dyDescent="0.2">
      <c r="A911" s="8"/>
      <c r="B911" s="8"/>
      <c r="C911" s="8"/>
      <c r="D911" s="8"/>
    </row>
    <row r="912" spans="1:4" x14ac:dyDescent="0.2">
      <c r="A912" s="8"/>
      <c r="B912" s="8"/>
      <c r="C912" s="8"/>
      <c r="D912" s="8"/>
    </row>
    <row r="913" spans="1:4" x14ac:dyDescent="0.2">
      <c r="A913" s="8"/>
      <c r="B913" s="8"/>
      <c r="C913" s="8"/>
      <c r="D913" s="8"/>
    </row>
    <row r="914" spans="1:4" x14ac:dyDescent="0.2">
      <c r="A914" s="8"/>
      <c r="B914" s="8"/>
      <c r="C914" s="8"/>
      <c r="D914" s="8"/>
    </row>
    <row r="915" spans="1:4" x14ac:dyDescent="0.2">
      <c r="A915" s="8"/>
      <c r="B915" s="8"/>
      <c r="C915" s="8"/>
      <c r="D915" s="8"/>
    </row>
    <row r="916" spans="1:4" x14ac:dyDescent="0.2">
      <c r="A916" s="8"/>
      <c r="B916" s="8"/>
      <c r="C916" s="8"/>
      <c r="D916" s="8"/>
    </row>
    <row r="917" spans="1:4" x14ac:dyDescent="0.2">
      <c r="A917" s="8"/>
      <c r="B917" s="8"/>
      <c r="C917" s="8"/>
      <c r="D917" s="8"/>
    </row>
    <row r="918" spans="1:4" x14ac:dyDescent="0.2">
      <c r="A918" s="8"/>
      <c r="B918" s="8"/>
      <c r="C918" s="8"/>
      <c r="D918" s="8"/>
    </row>
    <row r="919" spans="1:4" x14ac:dyDescent="0.2">
      <c r="A919" s="8"/>
      <c r="B919" s="8"/>
      <c r="C919" s="8"/>
      <c r="D919" s="8"/>
    </row>
    <row r="920" spans="1:4" x14ac:dyDescent="0.2">
      <c r="A920" s="8"/>
      <c r="B920" s="8"/>
      <c r="C920" s="8"/>
      <c r="D920" s="8"/>
    </row>
    <row r="921" spans="1:4" x14ac:dyDescent="0.2">
      <c r="A921" s="8"/>
      <c r="B921" s="8"/>
      <c r="C921" s="8"/>
      <c r="D921" s="8"/>
    </row>
    <row r="922" spans="1:4" x14ac:dyDescent="0.2">
      <c r="A922" s="8"/>
      <c r="B922" s="8"/>
      <c r="C922" s="8"/>
      <c r="D922" s="8"/>
    </row>
    <row r="923" spans="1:4" x14ac:dyDescent="0.2">
      <c r="A923" s="8"/>
      <c r="B923" s="8"/>
      <c r="C923" s="8"/>
      <c r="D923" s="8"/>
    </row>
    <row r="924" spans="1:4" x14ac:dyDescent="0.2">
      <c r="A924" s="8"/>
      <c r="B924" s="8"/>
      <c r="C924" s="8"/>
      <c r="D924" s="8"/>
    </row>
    <row r="925" spans="1:4" x14ac:dyDescent="0.2">
      <c r="A925" s="8"/>
      <c r="B925" s="8"/>
      <c r="C925" s="8"/>
      <c r="D925" s="8"/>
    </row>
    <row r="926" spans="1:4" x14ac:dyDescent="0.2">
      <c r="A926" s="8"/>
      <c r="B926" s="8"/>
      <c r="C926" s="8"/>
      <c r="D926" s="8"/>
    </row>
    <row r="927" spans="1:4" x14ac:dyDescent="0.2">
      <c r="A927" s="8"/>
      <c r="B927" s="8"/>
      <c r="C927" s="8"/>
      <c r="D927" s="8"/>
    </row>
    <row r="928" spans="1:4" x14ac:dyDescent="0.2">
      <c r="A928" s="8"/>
      <c r="B928" s="8"/>
      <c r="C928" s="8"/>
      <c r="D928" s="8"/>
    </row>
    <row r="929" spans="1:4" x14ac:dyDescent="0.2">
      <c r="A929" s="8"/>
      <c r="B929" s="8"/>
      <c r="C929" s="8"/>
      <c r="D929" s="8"/>
    </row>
    <row r="930" spans="1:4" x14ac:dyDescent="0.2">
      <c r="A930" s="8"/>
      <c r="B930" s="8"/>
      <c r="C930" s="8"/>
      <c r="D930" s="8"/>
    </row>
    <row r="931" spans="1:4" x14ac:dyDescent="0.2">
      <c r="A931" s="8"/>
      <c r="B931" s="8"/>
      <c r="C931" s="8"/>
      <c r="D931" s="8"/>
    </row>
    <row r="932" spans="1:4" x14ac:dyDescent="0.2">
      <c r="A932" s="8"/>
      <c r="B932" s="8"/>
      <c r="C932" s="8"/>
      <c r="D932" s="8"/>
    </row>
    <row r="933" spans="1:4" x14ac:dyDescent="0.2">
      <c r="A933" s="8"/>
      <c r="B933" s="8"/>
      <c r="C933" s="8"/>
      <c r="D933" s="8"/>
    </row>
    <row r="934" spans="1:4" x14ac:dyDescent="0.2">
      <c r="A934" s="8"/>
      <c r="B934" s="8"/>
      <c r="C934" s="8"/>
      <c r="D934" s="8"/>
    </row>
    <row r="935" spans="1:4" x14ac:dyDescent="0.2">
      <c r="A935" s="8"/>
      <c r="B935" s="8"/>
      <c r="C935" s="8"/>
      <c r="D935" s="8"/>
    </row>
    <row r="936" spans="1:4" x14ac:dyDescent="0.2">
      <c r="A936" s="8"/>
      <c r="B936" s="8"/>
      <c r="C936" s="8"/>
      <c r="D936" s="8"/>
    </row>
    <row r="937" spans="1:4" x14ac:dyDescent="0.2">
      <c r="A937" s="8"/>
      <c r="B937" s="8"/>
      <c r="C937" s="8"/>
      <c r="D937" s="8"/>
    </row>
    <row r="938" spans="1:4" x14ac:dyDescent="0.2">
      <c r="A938" s="8"/>
      <c r="B938" s="8"/>
      <c r="C938" s="8"/>
      <c r="D938" s="8"/>
    </row>
    <row r="939" spans="1:4" x14ac:dyDescent="0.2">
      <c r="A939" s="8"/>
      <c r="B939" s="8"/>
      <c r="C939" s="8"/>
      <c r="D939" s="8"/>
    </row>
    <row r="940" spans="1:4" x14ac:dyDescent="0.2">
      <c r="A940" s="8"/>
      <c r="B940" s="8"/>
      <c r="C940" s="8"/>
      <c r="D940" s="8"/>
    </row>
    <row r="941" spans="1:4" x14ac:dyDescent="0.2">
      <c r="A941" s="8"/>
      <c r="B941" s="8"/>
      <c r="C941" s="8"/>
      <c r="D941" s="8"/>
    </row>
    <row r="942" spans="1:4" x14ac:dyDescent="0.2">
      <c r="A942" s="8"/>
      <c r="B942" s="8"/>
      <c r="C942" s="8"/>
      <c r="D942" s="8"/>
    </row>
    <row r="943" spans="1:4" x14ac:dyDescent="0.2">
      <c r="A943" s="8"/>
      <c r="B943" s="8"/>
      <c r="C943" s="8"/>
      <c r="D943" s="8"/>
    </row>
    <row r="944" spans="1:4" x14ac:dyDescent="0.2">
      <c r="A944" s="8"/>
      <c r="B944" s="8"/>
      <c r="C944" s="8"/>
      <c r="D944" s="8"/>
    </row>
    <row r="945" spans="1:4" x14ac:dyDescent="0.2">
      <c r="A945" s="8"/>
      <c r="B945" s="8"/>
      <c r="C945" s="8"/>
      <c r="D945" s="8"/>
    </row>
    <row r="946" spans="1:4" x14ac:dyDescent="0.2">
      <c r="A946" s="8"/>
      <c r="B946" s="8"/>
      <c r="C946" s="8"/>
      <c r="D946" s="8"/>
    </row>
    <row r="947" spans="1:4" x14ac:dyDescent="0.2">
      <c r="A947" s="8"/>
      <c r="B947" s="8"/>
      <c r="C947" s="8"/>
      <c r="D947" s="8"/>
    </row>
    <row r="948" spans="1:4" x14ac:dyDescent="0.2">
      <c r="A948" s="8"/>
      <c r="B948" s="8"/>
      <c r="C948" s="8"/>
      <c r="D948" s="8"/>
    </row>
    <row r="949" spans="1:4" x14ac:dyDescent="0.2">
      <c r="A949" s="8"/>
      <c r="B949" s="8"/>
      <c r="C949" s="8"/>
      <c r="D949" s="8"/>
    </row>
    <row r="950" spans="1:4" x14ac:dyDescent="0.2">
      <c r="A950" s="8"/>
      <c r="B950" s="8"/>
      <c r="C950" s="8"/>
      <c r="D950" s="8"/>
    </row>
    <row r="951" spans="1:4" x14ac:dyDescent="0.2">
      <c r="A951" s="8"/>
      <c r="B951" s="8"/>
      <c r="C951" s="8"/>
      <c r="D951" s="8"/>
    </row>
    <row r="952" spans="1:4" x14ac:dyDescent="0.2">
      <c r="A952" s="8"/>
      <c r="B952" s="8"/>
      <c r="C952" s="8"/>
      <c r="D952" s="8"/>
    </row>
    <row r="953" spans="1:4" x14ac:dyDescent="0.2">
      <c r="A953" s="8"/>
      <c r="B953" s="8"/>
      <c r="C953" s="8"/>
      <c r="D953" s="8"/>
    </row>
    <row r="954" spans="1:4" x14ac:dyDescent="0.2">
      <c r="A954" s="8"/>
      <c r="B954" s="8"/>
      <c r="C954" s="8"/>
      <c r="D954" s="8"/>
    </row>
    <row r="955" spans="1:4" x14ac:dyDescent="0.2">
      <c r="A955" s="8"/>
      <c r="B955" s="8"/>
      <c r="C955" s="8"/>
      <c r="D955" s="8"/>
    </row>
    <row r="956" spans="1:4" x14ac:dyDescent="0.2">
      <c r="A956" s="8"/>
      <c r="B956" s="8"/>
      <c r="C956" s="8"/>
      <c r="D956" s="8"/>
    </row>
    <row r="957" spans="1:4" x14ac:dyDescent="0.2">
      <c r="A957" s="8"/>
      <c r="B957" s="8"/>
      <c r="C957" s="8"/>
      <c r="D957" s="8"/>
    </row>
    <row r="958" spans="1:4" x14ac:dyDescent="0.2">
      <c r="A958" s="8"/>
      <c r="B958" s="8"/>
      <c r="C958" s="8"/>
      <c r="D958" s="8"/>
    </row>
    <row r="959" spans="1:4" x14ac:dyDescent="0.2">
      <c r="A959" s="8"/>
      <c r="B959" s="8"/>
      <c r="C959" s="8"/>
      <c r="D959" s="8"/>
    </row>
    <row r="960" spans="1:4" x14ac:dyDescent="0.2">
      <c r="A960" s="8"/>
      <c r="B960" s="8"/>
      <c r="C960" s="8"/>
      <c r="D960" s="8"/>
    </row>
    <row r="961" spans="1:4" x14ac:dyDescent="0.2">
      <c r="A961" s="8"/>
      <c r="B961" s="8"/>
      <c r="C961" s="8"/>
      <c r="D961" s="8"/>
    </row>
    <row r="962" spans="1:4" x14ac:dyDescent="0.2">
      <c r="A962" s="8"/>
      <c r="B962" s="8"/>
      <c r="C962" s="8"/>
      <c r="D962" s="8"/>
    </row>
    <row r="963" spans="1:4" x14ac:dyDescent="0.2">
      <c r="A963" s="8"/>
      <c r="B963" s="8"/>
      <c r="C963" s="8"/>
      <c r="D963" s="8"/>
    </row>
    <row r="964" spans="1:4" x14ac:dyDescent="0.2">
      <c r="A964" s="8"/>
      <c r="B964" s="8"/>
      <c r="C964" s="8"/>
      <c r="D964" s="8"/>
    </row>
    <row r="965" spans="1:4" x14ac:dyDescent="0.2">
      <c r="A965" s="8"/>
      <c r="B965" s="8"/>
      <c r="C965" s="8"/>
      <c r="D965" s="8"/>
    </row>
    <row r="966" spans="1:4" x14ac:dyDescent="0.2">
      <c r="A966" s="8"/>
      <c r="B966" s="8"/>
      <c r="C966" s="8"/>
      <c r="D966" s="8"/>
    </row>
    <row r="967" spans="1:4" x14ac:dyDescent="0.2">
      <c r="A967" s="8"/>
      <c r="B967" s="8"/>
      <c r="C967" s="8"/>
      <c r="D967" s="8"/>
    </row>
    <row r="968" spans="1:4" x14ac:dyDescent="0.2">
      <c r="A968" s="8"/>
      <c r="B968" s="8"/>
      <c r="C968" s="8"/>
      <c r="D968" s="8"/>
    </row>
    <row r="969" spans="1:4" x14ac:dyDescent="0.2">
      <c r="A969" s="8"/>
      <c r="B969" s="8"/>
      <c r="C969" s="8"/>
      <c r="D969" s="8"/>
    </row>
    <row r="970" spans="1:4" x14ac:dyDescent="0.2">
      <c r="A970" s="8"/>
      <c r="B970" s="8"/>
      <c r="C970" s="8"/>
      <c r="D970" s="8"/>
    </row>
    <row r="971" spans="1:4" x14ac:dyDescent="0.2">
      <c r="A971" s="8"/>
      <c r="B971" s="8"/>
      <c r="C971" s="8"/>
      <c r="D971" s="8"/>
    </row>
    <row r="972" spans="1:4" x14ac:dyDescent="0.2">
      <c r="A972" s="8"/>
      <c r="B972" s="8"/>
      <c r="C972" s="8"/>
      <c r="D972" s="8"/>
    </row>
    <row r="973" spans="1:4" x14ac:dyDescent="0.2">
      <c r="A973" s="8"/>
      <c r="B973" s="8"/>
      <c r="C973" s="8"/>
      <c r="D973" s="8"/>
    </row>
    <row r="974" spans="1:4" x14ac:dyDescent="0.2">
      <c r="A974" s="8"/>
      <c r="B974" s="8"/>
      <c r="C974" s="8"/>
      <c r="D974" s="8"/>
    </row>
    <row r="975" spans="1:4" x14ac:dyDescent="0.2">
      <c r="A975" s="8"/>
      <c r="B975" s="8"/>
      <c r="C975" s="8"/>
      <c r="D975" s="8"/>
    </row>
    <row r="976" spans="1:4" x14ac:dyDescent="0.2">
      <c r="A976" s="8"/>
      <c r="B976" s="8"/>
      <c r="C976" s="8"/>
      <c r="D976" s="8"/>
    </row>
    <row r="977" spans="1:4" x14ac:dyDescent="0.2">
      <c r="A977" s="8"/>
      <c r="B977" s="8"/>
      <c r="C977" s="8"/>
      <c r="D977" s="8"/>
    </row>
    <row r="978" spans="1:4" x14ac:dyDescent="0.2">
      <c r="A978" s="8"/>
      <c r="B978" s="8"/>
      <c r="C978" s="8"/>
      <c r="D978" s="8"/>
    </row>
    <row r="979" spans="1:4" x14ac:dyDescent="0.2">
      <c r="A979" s="8"/>
      <c r="B979" s="8"/>
      <c r="C979" s="8"/>
      <c r="D979" s="8"/>
    </row>
    <row r="980" spans="1:4" x14ac:dyDescent="0.2">
      <c r="A980" s="8"/>
      <c r="B980" s="8"/>
      <c r="C980" s="8"/>
      <c r="D980" s="8"/>
    </row>
    <row r="981" spans="1:4" x14ac:dyDescent="0.2">
      <c r="A981" s="8"/>
      <c r="B981" s="8"/>
      <c r="C981" s="8"/>
      <c r="D981" s="8"/>
    </row>
    <row r="982" spans="1:4" x14ac:dyDescent="0.2">
      <c r="A982" s="8"/>
      <c r="B982" s="8"/>
      <c r="C982" s="8"/>
      <c r="D982" s="8"/>
    </row>
    <row r="983" spans="1:4" x14ac:dyDescent="0.2">
      <c r="A983" s="8"/>
      <c r="B983" s="8"/>
      <c r="C983" s="8"/>
      <c r="D983" s="8"/>
    </row>
    <row r="984" spans="1:4" x14ac:dyDescent="0.2">
      <c r="A984" s="8"/>
      <c r="B984" s="8"/>
      <c r="C984" s="8"/>
      <c r="D984" s="8"/>
    </row>
    <row r="985" spans="1:4" x14ac:dyDescent="0.2">
      <c r="A985" s="8"/>
      <c r="B985" s="8"/>
      <c r="C985" s="8"/>
      <c r="D985" s="8"/>
    </row>
    <row r="986" spans="1:4" x14ac:dyDescent="0.2">
      <c r="A986" s="8"/>
      <c r="B986" s="8"/>
      <c r="C986" s="8"/>
      <c r="D986" s="8"/>
    </row>
    <row r="987" spans="1:4" x14ac:dyDescent="0.2">
      <c r="A987" s="8"/>
      <c r="B987" s="8"/>
      <c r="C987" s="8"/>
      <c r="D987" s="8"/>
    </row>
    <row r="988" spans="1:4" x14ac:dyDescent="0.2">
      <c r="A988" s="8"/>
      <c r="B988" s="8"/>
      <c r="C988" s="8"/>
      <c r="D988" s="8"/>
    </row>
    <row r="989" spans="1:4" x14ac:dyDescent="0.2">
      <c r="A989" s="8"/>
      <c r="B989" s="8"/>
      <c r="C989" s="8"/>
      <c r="D989" s="8"/>
    </row>
    <row r="990" spans="1:4" x14ac:dyDescent="0.2">
      <c r="A990" s="8"/>
      <c r="B990" s="8"/>
      <c r="C990" s="8"/>
      <c r="D990" s="8"/>
    </row>
    <row r="991" spans="1:4" x14ac:dyDescent="0.2">
      <c r="A991" s="8"/>
      <c r="B991" s="8"/>
      <c r="C991" s="8"/>
      <c r="D991" s="8"/>
    </row>
    <row r="992" spans="1:4" x14ac:dyDescent="0.2">
      <c r="A992" s="8"/>
      <c r="B992" s="8"/>
      <c r="C992" s="8"/>
      <c r="D992" s="8"/>
    </row>
    <row r="993" spans="1:4" x14ac:dyDescent="0.2">
      <c r="A993" s="8"/>
      <c r="B993" s="8"/>
      <c r="C993" s="8"/>
      <c r="D993" s="8"/>
    </row>
    <row r="994" spans="1:4" x14ac:dyDescent="0.2">
      <c r="A994" s="8"/>
      <c r="B994" s="8"/>
      <c r="C994" s="8"/>
      <c r="D994" s="8"/>
    </row>
    <row r="995" spans="1:4" x14ac:dyDescent="0.2">
      <c r="A995" s="8"/>
      <c r="B995" s="8"/>
      <c r="C995" s="8"/>
      <c r="D995" s="8"/>
    </row>
    <row r="996" spans="1:4" x14ac:dyDescent="0.2">
      <c r="A996" s="8"/>
      <c r="B996" s="8"/>
      <c r="C996" s="8"/>
      <c r="D996" s="8"/>
    </row>
    <row r="997" spans="1:4" x14ac:dyDescent="0.2">
      <c r="A997" s="8"/>
      <c r="B997" s="8"/>
      <c r="C997" s="8"/>
      <c r="D997" s="8"/>
    </row>
    <row r="998" spans="1:4" x14ac:dyDescent="0.2">
      <c r="A998" s="8"/>
      <c r="B998" s="8"/>
      <c r="C998" s="8"/>
      <c r="D998" s="8"/>
    </row>
    <row r="999" spans="1:4" x14ac:dyDescent="0.2">
      <c r="A999" s="8"/>
      <c r="B999" s="8"/>
      <c r="C999" s="8"/>
      <c r="D999" s="8"/>
    </row>
    <row r="1000" spans="1:4" x14ac:dyDescent="0.2">
      <c r="A1000" s="8"/>
      <c r="B1000" s="8"/>
      <c r="C1000" s="8"/>
      <c r="D1000" s="8"/>
    </row>
    <row r="1001" spans="1:4" x14ac:dyDescent="0.2">
      <c r="A1001" s="8"/>
      <c r="B1001" s="8"/>
      <c r="C1001" s="8"/>
      <c r="D1001" s="8"/>
    </row>
    <row r="1002" spans="1:4" x14ac:dyDescent="0.2">
      <c r="A1002" s="8"/>
      <c r="B1002" s="8"/>
      <c r="C1002" s="8"/>
      <c r="D1002" s="8"/>
    </row>
  </sheetData>
  <mergeCells count="2">
    <mergeCell ref="R1:T1"/>
    <mergeCell ref="R11:T11"/>
  </mergeCells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D1928B0A46204AB93117B31744CFCC" ma:contentTypeVersion="15" ma:contentTypeDescription="Create a new document." ma:contentTypeScope="" ma:versionID="18912d5bcb9b4454b5a464fb32f38bc4">
  <xsd:schema xmlns:xsd="http://www.w3.org/2001/XMLSchema" xmlns:xs="http://www.w3.org/2001/XMLSchema" xmlns:p="http://schemas.microsoft.com/office/2006/metadata/properties" xmlns:ns2="26150a2a-9158-45f5-a4a1-12b939dd4280" xmlns:ns3="257e1614-89a8-454d-af08-6c65f2bae76f" targetNamespace="http://schemas.microsoft.com/office/2006/metadata/properties" ma:root="true" ma:fieldsID="3be15a19296ad7d96cc3494cdca6892a" ns2:_="" ns3:_="">
    <xsd:import namespace="26150a2a-9158-45f5-a4a1-12b939dd4280"/>
    <xsd:import namespace="257e1614-89a8-454d-af08-6c65f2bae7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50a2a-9158-45f5-a4a1-12b939dd42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91a9775-3525-4bf8-b88d-b7eef9d67d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7e1614-89a8-454d-af08-6c65f2bae7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632ec53-6985-4109-abd6-169269333437}" ma:internalName="TaxCatchAll" ma:showField="CatchAllData" ma:web="257e1614-89a8-454d-af08-6c65f2bae7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3FB42C-D61F-4852-9300-DD55B3FA5E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150a2a-9158-45f5-a4a1-12b939dd4280"/>
    <ds:schemaRef ds:uri="257e1614-89a8-454d-af08-6c65f2bae7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AE5AEA-6ECD-42D3-B718-0F3DACF0AE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CSC_calc_0.6to0.8V</vt:lpstr>
    </vt:vector>
  </TitlesOfParts>
  <Manager/>
  <Company>EIC Laboratories,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Stuart F. Cogan</dc:creator>
  <cp:keywords/>
  <dc:description/>
  <cp:lastModifiedBy>Rebecca Frederick</cp:lastModifiedBy>
  <cp:revision/>
  <dcterms:created xsi:type="dcterms:W3CDTF">2003-02-16T01:21:30Z</dcterms:created>
  <dcterms:modified xsi:type="dcterms:W3CDTF">2025-05-14T23:33:59Z</dcterms:modified>
  <cp:category/>
  <cp:contentStatus/>
</cp:coreProperties>
</file>