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13_ncr:1_{CB257D7B-E3CC-4F8A-8A13-02695739C41D}" xr6:coauthVersionLast="47" xr6:coauthVersionMax="47" xr10:uidLastSave="{00000000-0000-0000-0000-000000000000}"/>
  <bookViews>
    <workbookView xWindow="6510" yWindow="7440" windowWidth="20925" windowHeight="11040" xr2:uid="{00000000-000D-0000-FFFF-FFFF00000000}"/>
  </bookViews>
  <sheets>
    <sheet name="CSC_calc_0.9to0.6V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0" l="1"/>
  <c r="O7" i="10"/>
  <c r="R12" i="10"/>
  <c r="T12" i="10"/>
  <c r="R9" i="10"/>
  <c r="T9" i="10"/>
  <c r="R10" i="10"/>
  <c r="T10" i="10"/>
  <c r="R3" i="10"/>
  <c r="T3" i="10"/>
  <c r="R4" i="10"/>
  <c r="T4" i="10"/>
  <c r="R5" i="10"/>
  <c r="T5" i="10"/>
  <c r="R7" i="10"/>
  <c r="R8" i="10"/>
  <c r="R6" i="10"/>
  <c r="T7" i="10"/>
  <c r="T8" i="10"/>
  <c r="T6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K10" i="10"/>
  <c r="F10" i="10"/>
  <c r="O4" i="10"/>
  <c r="G166" i="10" s="1"/>
  <c r="I10" i="10" l="1"/>
  <c r="G13" i="10"/>
  <c r="J13" i="10" s="1"/>
  <c r="K13" i="10" s="1"/>
  <c r="G16" i="10"/>
  <c r="J16" i="10" s="1"/>
  <c r="K16" i="10" s="1"/>
  <c r="G53" i="10"/>
  <c r="J53" i="10" s="1"/>
  <c r="L53" i="10" s="1"/>
  <c r="G133" i="10"/>
  <c r="J133" i="10" s="1"/>
  <c r="L133" i="10" s="1"/>
  <c r="G83" i="10"/>
  <c r="G59" i="10"/>
  <c r="J59" i="10" s="1"/>
  <c r="K59" i="10" s="1"/>
  <c r="G99" i="10"/>
  <c r="J99" i="10" s="1"/>
  <c r="L99" i="10" s="1"/>
  <c r="G154" i="10"/>
  <c r="J154" i="10" s="1"/>
  <c r="L154" i="10" s="1"/>
  <c r="G30" i="10"/>
  <c r="J30" i="10" s="1"/>
  <c r="K30" i="10" s="1"/>
  <c r="G113" i="10"/>
  <c r="J113" i="10" s="1"/>
  <c r="K113" i="10" s="1"/>
  <c r="G45" i="10"/>
  <c r="J45" i="10" s="1"/>
  <c r="L45" i="10" s="1"/>
  <c r="G71" i="10"/>
  <c r="J71" i="10" s="1"/>
  <c r="L71" i="10" s="1"/>
  <c r="G19" i="10"/>
  <c r="J19" i="10" s="1"/>
  <c r="K19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G20" i="10"/>
  <c r="J20" i="10" s="1"/>
  <c r="L20" i="10" s="1"/>
  <c r="G61" i="10"/>
  <c r="J61" i="10" s="1"/>
  <c r="G101" i="10"/>
  <c r="J101" i="10" s="1"/>
  <c r="K101" i="10" s="1"/>
  <c r="G11" i="10"/>
  <c r="H11" i="10" s="1"/>
  <c r="I11" i="10" s="1"/>
  <c r="G21" i="10"/>
  <c r="J21" i="10" s="1"/>
  <c r="L21" i="10" s="1"/>
  <c r="G75" i="10"/>
  <c r="G63" i="10"/>
  <c r="J63" i="10" s="1"/>
  <c r="L63" i="10" s="1"/>
  <c r="G103" i="10"/>
  <c r="J103" i="10" s="1"/>
  <c r="L103" i="10" s="1"/>
  <c r="G117" i="10"/>
  <c r="J117" i="10" s="1"/>
  <c r="L117" i="10" s="1"/>
  <c r="G93" i="10"/>
  <c r="J93" i="10" s="1"/>
  <c r="G119" i="10"/>
  <c r="J119" i="10" s="1"/>
  <c r="L119" i="10" s="1"/>
  <c r="G14" i="10"/>
  <c r="J14" i="10" s="1"/>
  <c r="G67" i="10"/>
  <c r="J67" i="10" s="1"/>
  <c r="K67" i="10" s="1"/>
  <c r="G150" i="10"/>
  <c r="J150" i="10" s="1"/>
  <c r="K150" i="10" s="1"/>
  <c r="G162" i="10"/>
  <c r="J162" i="10" s="1"/>
  <c r="G135" i="10"/>
  <c r="J135" i="10" s="1"/>
  <c r="J166" i="10"/>
  <c r="K166" i="10" s="1"/>
  <c r="G25" i="10"/>
  <c r="G43" i="10"/>
  <c r="G81" i="10"/>
  <c r="G17" i="10"/>
  <c r="G31" i="10"/>
  <c r="G47" i="10"/>
  <c r="G137" i="10"/>
  <c r="G156" i="10"/>
  <c r="G144" i="10"/>
  <c r="G41" i="10"/>
  <c r="G51" i="10"/>
  <c r="G69" i="10"/>
  <c r="G105" i="10"/>
  <c r="G121" i="10"/>
  <c r="G309" i="10"/>
  <c r="G307" i="10"/>
  <c r="G305" i="10"/>
  <c r="G303" i="10"/>
  <c r="G301" i="10"/>
  <c r="G299" i="10"/>
  <c r="G297" i="10"/>
  <c r="G295" i="10"/>
  <c r="G293" i="10"/>
  <c r="G291" i="10"/>
  <c r="G289" i="10"/>
  <c r="G287" i="10"/>
  <c r="G285" i="10"/>
  <c r="G283" i="10"/>
  <c r="G281" i="10"/>
  <c r="G279" i="10"/>
  <c r="G277" i="10"/>
  <c r="G275" i="10"/>
  <c r="G273" i="10"/>
  <c r="G271" i="10"/>
  <c r="G269" i="10"/>
  <c r="G267" i="10"/>
  <c r="G265" i="10"/>
  <c r="G263" i="10"/>
  <c r="G261" i="10"/>
  <c r="G259" i="10"/>
  <c r="G257" i="10"/>
  <c r="G255" i="10"/>
  <c r="G253" i="10"/>
  <c r="G251" i="10"/>
  <c r="G249" i="10"/>
  <c r="G247" i="10"/>
  <c r="G245" i="10"/>
  <c r="G243" i="10"/>
  <c r="G241" i="10"/>
  <c r="G239" i="10"/>
  <c r="G237" i="10"/>
  <c r="G235" i="10"/>
  <c r="G233" i="10"/>
  <c r="G231" i="10"/>
  <c r="G229" i="10"/>
  <c r="G227" i="10"/>
  <c r="G225" i="10"/>
  <c r="G223" i="10"/>
  <c r="G221" i="10"/>
  <c r="G219" i="10"/>
  <c r="G217" i="10"/>
  <c r="G215" i="10"/>
  <c r="G213" i="10"/>
  <c r="G211" i="10"/>
  <c r="G209" i="10"/>
  <c r="G207" i="10"/>
  <c r="G205" i="10"/>
  <c r="G203" i="10"/>
  <c r="G201" i="10"/>
  <c r="G199" i="10"/>
  <c r="G197" i="10"/>
  <c r="G195" i="10"/>
  <c r="G193" i="10"/>
  <c r="G191" i="10"/>
  <c r="G189" i="10"/>
  <c r="G187" i="10"/>
  <c r="G185" i="10"/>
  <c r="G183" i="10"/>
  <c r="G181" i="10"/>
  <c r="G179" i="10"/>
  <c r="G177" i="10"/>
  <c r="G175" i="10"/>
  <c r="G173" i="10"/>
  <c r="G171" i="10"/>
  <c r="G169" i="10"/>
  <c r="G167" i="10"/>
  <c r="G165" i="10"/>
  <c r="G163" i="10"/>
  <c r="G161" i="10"/>
  <c r="G159" i="10"/>
  <c r="G157" i="10"/>
  <c r="G155" i="10"/>
  <c r="G153" i="10"/>
  <c r="G151" i="10"/>
  <c r="G149" i="10"/>
  <c r="G147" i="10"/>
  <c r="G145" i="10"/>
  <c r="G143" i="10"/>
  <c r="G141" i="10"/>
  <c r="G308" i="10"/>
  <c r="G306" i="10"/>
  <c r="G304" i="10"/>
  <c r="G302" i="10"/>
  <c r="G300" i="10"/>
  <c r="G298" i="10"/>
  <c r="G296" i="10"/>
  <c r="G294" i="10"/>
  <c r="G292" i="10"/>
  <c r="G290" i="10"/>
  <c r="G288" i="10"/>
  <c r="G286" i="10"/>
  <c r="G284" i="10"/>
  <c r="G282" i="10"/>
  <c r="G280" i="10"/>
  <c r="G278" i="10"/>
  <c r="G276" i="10"/>
  <c r="G274" i="10"/>
  <c r="G272" i="10"/>
  <c r="G270" i="10"/>
  <c r="G268" i="10"/>
  <c r="G266" i="10"/>
  <c r="G264" i="10"/>
  <c r="G262" i="10"/>
  <c r="G260" i="10"/>
  <c r="G258" i="10"/>
  <c r="G256" i="10"/>
  <c r="G254" i="10"/>
  <c r="G252" i="10"/>
  <c r="G250" i="10"/>
  <c r="G248" i="10"/>
  <c r="G246" i="10"/>
  <c r="G244" i="10"/>
  <c r="G242" i="10"/>
  <c r="G240" i="10"/>
  <c r="G238" i="10"/>
  <c r="G236" i="10"/>
  <c r="G234" i="10"/>
  <c r="G232" i="10"/>
  <c r="G230" i="10"/>
  <c r="G228" i="10"/>
  <c r="G226" i="10"/>
  <c r="G224" i="10"/>
  <c r="G222" i="10"/>
  <c r="G220" i="10"/>
  <c r="G218" i="10"/>
  <c r="G216" i="10"/>
  <c r="G214" i="10"/>
  <c r="G212" i="10"/>
  <c r="G210" i="10"/>
  <c r="G208" i="10"/>
  <c r="G206" i="10"/>
  <c r="G204" i="10"/>
  <c r="G202" i="10"/>
  <c r="G200" i="10"/>
  <c r="G198" i="10"/>
  <c r="G196" i="10"/>
  <c r="G194" i="10"/>
  <c r="G174" i="10"/>
  <c r="G140" i="10"/>
  <c r="G138" i="10"/>
  <c r="G136" i="10"/>
  <c r="G134" i="10"/>
  <c r="G132" i="10"/>
  <c r="G130" i="10"/>
  <c r="G128" i="10"/>
  <c r="G126" i="10"/>
  <c r="G124" i="10"/>
  <c r="G122" i="10"/>
  <c r="G120" i="10"/>
  <c r="G118" i="10"/>
  <c r="G116" i="10"/>
  <c r="G114" i="10"/>
  <c r="G112" i="10"/>
  <c r="G110" i="10"/>
  <c r="G108" i="10"/>
  <c r="G106" i="10"/>
  <c r="G104" i="10"/>
  <c r="G102" i="10"/>
  <c r="G100" i="10"/>
  <c r="G98" i="10"/>
  <c r="G96" i="10"/>
  <c r="G94" i="10"/>
  <c r="G92" i="10"/>
  <c r="G90" i="10"/>
  <c r="G88" i="10"/>
  <c r="G86" i="10"/>
  <c r="G84" i="10"/>
  <c r="G82" i="10"/>
  <c r="G80" i="10"/>
  <c r="G78" i="10"/>
  <c r="G76" i="10"/>
  <c r="G74" i="10"/>
  <c r="G72" i="10"/>
  <c r="G70" i="10"/>
  <c r="G68" i="10"/>
  <c r="G66" i="10"/>
  <c r="G64" i="10"/>
  <c r="G62" i="10"/>
  <c r="G60" i="10"/>
  <c r="G58" i="10"/>
  <c r="G56" i="10"/>
  <c r="G54" i="10"/>
  <c r="G52" i="10"/>
  <c r="G50" i="10"/>
  <c r="G48" i="10"/>
  <c r="G46" i="10"/>
  <c r="G44" i="10"/>
  <c r="G42" i="10"/>
  <c r="G40" i="10"/>
  <c r="G192" i="10"/>
  <c r="G176" i="10"/>
  <c r="G178" i="10"/>
  <c r="G146" i="10"/>
  <c r="G184" i="10"/>
  <c r="G168" i="10"/>
  <c r="G148" i="10"/>
  <c r="G170" i="10"/>
  <c r="G180" i="10"/>
  <c r="G160" i="10"/>
  <c r="G188" i="10"/>
  <c r="G139" i="10"/>
  <c r="G123" i="10"/>
  <c r="G107" i="10"/>
  <c r="G95" i="10"/>
  <c r="G49" i="10"/>
  <c r="G12" i="10"/>
  <c r="G129" i="10"/>
  <c r="G182" i="10"/>
  <c r="G89" i="10"/>
  <c r="G38" i="10"/>
  <c r="G36" i="10"/>
  <c r="G34" i="10"/>
  <c r="G32" i="10"/>
  <c r="G23" i="10"/>
  <c r="G142" i="10"/>
  <c r="G77" i="10"/>
  <c r="G186" i="10"/>
  <c r="G172" i="10"/>
  <c r="G164" i="10"/>
  <c r="G152" i="10"/>
  <c r="G125" i="10"/>
  <c r="G109" i="10"/>
  <c r="G91" i="10"/>
  <c r="G65" i="10"/>
  <c r="G55" i="10"/>
  <c r="G15" i="10"/>
  <c r="G115" i="10"/>
  <c r="G79" i="10"/>
  <c r="G85" i="10"/>
  <c r="G28" i="10"/>
  <c r="G26" i="10"/>
  <c r="G131" i="10"/>
  <c r="G190" i="10"/>
  <c r="G73" i="10"/>
  <c r="G57" i="10"/>
  <c r="G39" i="10"/>
  <c r="G37" i="10"/>
  <c r="G35" i="10"/>
  <c r="G33" i="10"/>
  <c r="G22" i="10"/>
  <c r="G158" i="10"/>
  <c r="G127" i="10"/>
  <c r="G111" i="10"/>
  <c r="G18" i="10"/>
  <c r="G29" i="10"/>
  <c r="G87" i="10"/>
  <c r="J83" i="10"/>
  <c r="L83" i="10" s="1"/>
  <c r="G24" i="10"/>
  <c r="G27" i="10"/>
  <c r="G97" i="10"/>
  <c r="J11" i="10" l="1"/>
  <c r="L11" i="10" s="1"/>
  <c r="L16" i="10"/>
  <c r="L59" i="10"/>
  <c r="L14" i="10"/>
  <c r="K53" i="10"/>
  <c r="L93" i="10"/>
  <c r="L30" i="10"/>
  <c r="K83" i="10"/>
  <c r="K103" i="10"/>
  <c r="L166" i="10"/>
  <c r="L13" i="10"/>
  <c r="K162" i="10"/>
  <c r="L101" i="10"/>
  <c r="K71" i="10"/>
  <c r="K154" i="10"/>
  <c r="K61" i="10"/>
  <c r="K93" i="10"/>
  <c r="K14" i="10"/>
  <c r="H14" i="10"/>
  <c r="I14" i="10" s="1"/>
  <c r="K135" i="10"/>
  <c r="H230" i="10"/>
  <c r="I230" i="10" s="1"/>
  <c r="H130" i="10"/>
  <c r="I130" i="10" s="1"/>
  <c r="L135" i="10"/>
  <c r="H108" i="10"/>
  <c r="I108" i="10" s="1"/>
  <c r="L162" i="10"/>
  <c r="L113" i="10"/>
  <c r="K119" i="10"/>
  <c r="J75" i="10"/>
  <c r="L75" i="10" s="1"/>
  <c r="H51" i="10"/>
  <c r="I51" i="10" s="1"/>
  <c r="L61" i="10"/>
  <c r="J115" i="10"/>
  <c r="L115" i="10" s="1"/>
  <c r="J206" i="10"/>
  <c r="K206" i="10" s="1"/>
  <c r="J197" i="10"/>
  <c r="K197" i="10" s="1"/>
  <c r="H208" i="10"/>
  <c r="I208" i="10" s="1"/>
  <c r="J97" i="10"/>
  <c r="L97" i="10" s="1"/>
  <c r="J178" i="10"/>
  <c r="K178" i="10" s="1"/>
  <c r="J39" i="10"/>
  <c r="L39" i="10" s="1"/>
  <c r="J106" i="10"/>
  <c r="L106" i="10" s="1"/>
  <c r="J147" i="10"/>
  <c r="K147" i="10" s="1"/>
  <c r="J275" i="10"/>
  <c r="L275" i="10" s="1"/>
  <c r="H232" i="10"/>
  <c r="I232" i="10" s="1"/>
  <c r="H153" i="10"/>
  <c r="I153" i="10" s="1"/>
  <c r="H79" i="10"/>
  <c r="I79" i="10" s="1"/>
  <c r="H308" i="10"/>
  <c r="I308" i="10" s="1"/>
  <c r="H231" i="10"/>
  <c r="I231" i="10" s="1"/>
  <c r="H295" i="10"/>
  <c r="I295" i="10" s="1"/>
  <c r="K45" i="10"/>
  <c r="J76" i="10"/>
  <c r="K76" i="10" s="1"/>
  <c r="J222" i="10"/>
  <c r="L222" i="10" s="1"/>
  <c r="J181" i="10"/>
  <c r="L181" i="10" s="1"/>
  <c r="J277" i="10"/>
  <c r="K277" i="10" s="1"/>
  <c r="K20" i="10"/>
  <c r="H116" i="10"/>
  <c r="I116" i="10" s="1"/>
  <c r="H220" i="10"/>
  <c r="I220" i="10" s="1"/>
  <c r="J78" i="10"/>
  <c r="L78" i="10" s="1"/>
  <c r="J288" i="10"/>
  <c r="L288" i="10" s="1"/>
  <c r="J247" i="10"/>
  <c r="K247" i="10" s="1"/>
  <c r="H290" i="10"/>
  <c r="I290" i="10" s="1"/>
  <c r="H278" i="10"/>
  <c r="I278" i="10" s="1"/>
  <c r="H132" i="10"/>
  <c r="I132" i="10" s="1"/>
  <c r="H274" i="10"/>
  <c r="I274" i="10" s="1"/>
  <c r="H83" i="10"/>
  <c r="I83" i="10" s="1"/>
  <c r="H169" i="10"/>
  <c r="I169" i="10" s="1"/>
  <c r="H203" i="10"/>
  <c r="I203" i="10" s="1"/>
  <c r="H235" i="10"/>
  <c r="I235" i="10" s="1"/>
  <c r="H267" i="10"/>
  <c r="I267" i="10" s="1"/>
  <c r="H299" i="10"/>
  <c r="I299" i="10" s="1"/>
  <c r="J24" i="10"/>
  <c r="L24" i="10" s="1"/>
  <c r="H122" i="10"/>
  <c r="I122" i="10" s="1"/>
  <c r="J190" i="10"/>
  <c r="K190" i="10" s="1"/>
  <c r="J186" i="10"/>
  <c r="K186" i="10" s="1"/>
  <c r="J139" i="10"/>
  <c r="K139" i="10" s="1"/>
  <c r="J48" i="10"/>
  <c r="L48" i="10" s="1"/>
  <c r="J80" i="10"/>
  <c r="K80" i="10" s="1"/>
  <c r="J112" i="10"/>
  <c r="K112" i="10" s="1"/>
  <c r="J194" i="10"/>
  <c r="K194" i="10" s="1"/>
  <c r="J226" i="10"/>
  <c r="L226" i="10" s="1"/>
  <c r="J258" i="10"/>
  <c r="L258" i="10" s="1"/>
  <c r="J290" i="10"/>
  <c r="K290" i="10" s="1"/>
  <c r="J153" i="10"/>
  <c r="K153" i="10" s="1"/>
  <c r="J185" i="10"/>
  <c r="K185" i="10" s="1"/>
  <c r="J217" i="10"/>
  <c r="L217" i="10" s="1"/>
  <c r="J249" i="10"/>
  <c r="K249" i="10" s="1"/>
  <c r="J281" i="10"/>
  <c r="K281" i="10" s="1"/>
  <c r="H258" i="10"/>
  <c r="I258" i="10" s="1"/>
  <c r="H124" i="10"/>
  <c r="I124" i="10" s="1"/>
  <c r="H154" i="10"/>
  <c r="I154" i="10" s="1"/>
  <c r="H82" i="10"/>
  <c r="I82" i="10" s="1"/>
  <c r="H176" i="10"/>
  <c r="I176" i="10" s="1"/>
  <c r="H149" i="10"/>
  <c r="I149" i="10" s="1"/>
  <c r="H302" i="10"/>
  <c r="I302" i="10" s="1"/>
  <c r="H150" i="10"/>
  <c r="I150" i="10" s="1"/>
  <c r="H306" i="10"/>
  <c r="I306" i="10" s="1"/>
  <c r="H85" i="10"/>
  <c r="I85" i="10" s="1"/>
  <c r="H117" i="10"/>
  <c r="I117" i="10" s="1"/>
  <c r="H284" i="10"/>
  <c r="I284" i="10" s="1"/>
  <c r="H182" i="10"/>
  <c r="I182" i="10" s="1"/>
  <c r="H205" i="10"/>
  <c r="I205" i="10" s="1"/>
  <c r="H237" i="10"/>
  <c r="I237" i="10" s="1"/>
  <c r="H269" i="10"/>
  <c r="I269" i="10" s="1"/>
  <c r="H301" i="10"/>
  <c r="I301" i="10" s="1"/>
  <c r="J92" i="10"/>
  <c r="L92" i="10" s="1"/>
  <c r="J238" i="10"/>
  <c r="L238" i="10" s="1"/>
  <c r="J229" i="10"/>
  <c r="L229" i="10" s="1"/>
  <c r="H48" i="10"/>
  <c r="I48" i="10" s="1"/>
  <c r="J98" i="10"/>
  <c r="K98" i="10" s="1"/>
  <c r="J95" i="10"/>
  <c r="K95" i="10" s="1"/>
  <c r="J138" i="10"/>
  <c r="L138" i="10" s="1"/>
  <c r="J179" i="10"/>
  <c r="K179" i="10" s="1"/>
  <c r="J307" i="10"/>
  <c r="L307" i="10" s="1"/>
  <c r="H28" i="10"/>
  <c r="I28" i="10" s="1"/>
  <c r="H111" i="10"/>
  <c r="I111" i="10" s="1"/>
  <c r="H42" i="10"/>
  <c r="I42" i="10" s="1"/>
  <c r="J107" i="10"/>
  <c r="K107" i="10" s="1"/>
  <c r="J140" i="10"/>
  <c r="K140" i="10" s="1"/>
  <c r="J286" i="10"/>
  <c r="K286" i="10" s="1"/>
  <c r="J245" i="10"/>
  <c r="K245" i="10" s="1"/>
  <c r="J17" i="10"/>
  <c r="K17" i="10" s="1"/>
  <c r="H272" i="10"/>
  <c r="I272" i="10" s="1"/>
  <c r="H161" i="10"/>
  <c r="I161" i="10" s="1"/>
  <c r="H242" i="10"/>
  <c r="I242" i="10" s="1"/>
  <c r="H164" i="10"/>
  <c r="I164" i="10" s="1"/>
  <c r="H233" i="10"/>
  <c r="I233" i="10" s="1"/>
  <c r="H265" i="10"/>
  <c r="I265" i="10" s="1"/>
  <c r="J73" i="10"/>
  <c r="L73" i="10" s="1"/>
  <c r="J123" i="10"/>
  <c r="L123" i="10" s="1"/>
  <c r="J110" i="10"/>
  <c r="L110" i="10" s="1"/>
  <c r="J224" i="10"/>
  <c r="L224" i="10" s="1"/>
  <c r="J151" i="10"/>
  <c r="K151" i="10" s="1"/>
  <c r="J215" i="10"/>
  <c r="L215" i="10" s="1"/>
  <c r="J41" i="10"/>
  <c r="K41" i="10" s="1"/>
  <c r="H147" i="10"/>
  <c r="I147" i="10" s="1"/>
  <c r="H177" i="10"/>
  <c r="I177" i="10" s="1"/>
  <c r="H115" i="10"/>
  <c r="I115" i="10" s="1"/>
  <c r="H106" i="10"/>
  <c r="I106" i="10" s="1"/>
  <c r="J131" i="10"/>
  <c r="L131" i="10" s="1"/>
  <c r="J77" i="10"/>
  <c r="K77" i="10" s="1"/>
  <c r="J188" i="10"/>
  <c r="K188" i="10" s="1"/>
  <c r="J50" i="10"/>
  <c r="K50" i="10" s="1"/>
  <c r="J82" i="10"/>
  <c r="K82" i="10" s="1"/>
  <c r="J114" i="10"/>
  <c r="L114" i="10" s="1"/>
  <c r="J196" i="10"/>
  <c r="K196" i="10" s="1"/>
  <c r="J228" i="10"/>
  <c r="L228" i="10" s="1"/>
  <c r="J260" i="10"/>
  <c r="K260" i="10" s="1"/>
  <c r="J292" i="10"/>
  <c r="L292" i="10" s="1"/>
  <c r="J155" i="10"/>
  <c r="K155" i="10" s="1"/>
  <c r="J187" i="10"/>
  <c r="K187" i="10" s="1"/>
  <c r="J219" i="10"/>
  <c r="K219" i="10" s="1"/>
  <c r="J251" i="10"/>
  <c r="K251" i="10" s="1"/>
  <c r="J283" i="10"/>
  <c r="K283" i="10" s="1"/>
  <c r="H145" i="10"/>
  <c r="I145" i="10" s="1"/>
  <c r="L150" i="10"/>
  <c r="K99" i="10"/>
  <c r="H162" i="10"/>
  <c r="I162" i="10" s="1"/>
  <c r="H196" i="10"/>
  <c r="I196" i="10" s="1"/>
  <c r="H240" i="10"/>
  <c r="I240" i="10" s="1"/>
  <c r="H214" i="10"/>
  <c r="I214" i="10" s="1"/>
  <c r="H248" i="10"/>
  <c r="I248" i="10" s="1"/>
  <c r="H155" i="10"/>
  <c r="I155" i="10" s="1"/>
  <c r="H141" i="10"/>
  <c r="I141" i="10" s="1"/>
  <c r="H87" i="10"/>
  <c r="I87" i="10" s="1"/>
  <c r="H119" i="10"/>
  <c r="I119" i="10" s="1"/>
  <c r="H168" i="10"/>
  <c r="I168" i="10" s="1"/>
  <c r="H222" i="10"/>
  <c r="I222" i="10" s="1"/>
  <c r="H207" i="10"/>
  <c r="I207" i="10" s="1"/>
  <c r="H239" i="10"/>
  <c r="I239" i="10" s="1"/>
  <c r="H271" i="10"/>
  <c r="I271" i="10" s="1"/>
  <c r="H303" i="10"/>
  <c r="I303" i="10" s="1"/>
  <c r="K63" i="10"/>
  <c r="K21" i="10"/>
  <c r="H140" i="10"/>
  <c r="I140" i="10" s="1"/>
  <c r="J60" i="10"/>
  <c r="K60" i="10" s="1"/>
  <c r="J270" i="10"/>
  <c r="L270" i="10" s="1"/>
  <c r="J261" i="10"/>
  <c r="L261" i="10" s="1"/>
  <c r="H41" i="10"/>
  <c r="I41" i="10" s="1"/>
  <c r="J130" i="10"/>
  <c r="K130" i="10" s="1"/>
  <c r="J152" i="10"/>
  <c r="K152" i="10" s="1"/>
  <c r="J74" i="10"/>
  <c r="L74" i="10" s="1"/>
  <c r="J284" i="10"/>
  <c r="K284" i="10" s="1"/>
  <c r="J243" i="10"/>
  <c r="L243" i="10" s="1"/>
  <c r="J31" i="10"/>
  <c r="L31" i="10" s="1"/>
  <c r="H210" i="10"/>
  <c r="I210" i="10" s="1"/>
  <c r="J164" i="10"/>
  <c r="K164" i="10" s="1"/>
  <c r="J108" i="10"/>
  <c r="K108" i="10" s="1"/>
  <c r="J254" i="10"/>
  <c r="K254" i="10" s="1"/>
  <c r="J213" i="10"/>
  <c r="K213" i="10" s="1"/>
  <c r="J309" i="10"/>
  <c r="K309" i="10" s="1"/>
  <c r="J51" i="10"/>
  <c r="L51" i="10" s="1"/>
  <c r="H250" i="10"/>
  <c r="I250" i="10" s="1"/>
  <c r="H60" i="10"/>
  <c r="I60" i="10" s="1"/>
  <c r="H282" i="10"/>
  <c r="I282" i="10" s="1"/>
  <c r="H113" i="10"/>
  <c r="I113" i="10" s="1"/>
  <c r="H201" i="10"/>
  <c r="I201" i="10" s="1"/>
  <c r="J27" i="10"/>
  <c r="L27" i="10" s="1"/>
  <c r="J172" i="10"/>
  <c r="K172" i="10" s="1"/>
  <c r="J46" i="10"/>
  <c r="L46" i="10" s="1"/>
  <c r="J174" i="10"/>
  <c r="K174" i="10" s="1"/>
  <c r="J256" i="10"/>
  <c r="L256" i="10" s="1"/>
  <c r="J183" i="10"/>
  <c r="K183" i="10" s="1"/>
  <c r="J279" i="10"/>
  <c r="K279" i="10" s="1"/>
  <c r="H270" i="10"/>
  <c r="I270" i="10" s="1"/>
  <c r="H188" i="10"/>
  <c r="I188" i="10" s="1"/>
  <c r="H94" i="10"/>
  <c r="I94" i="10" s="1"/>
  <c r="H143" i="10"/>
  <c r="I143" i="10" s="1"/>
  <c r="H252" i="10"/>
  <c r="I252" i="10" s="1"/>
  <c r="H33" i="10"/>
  <c r="I33" i="10" s="1"/>
  <c r="H96" i="10"/>
  <c r="I96" i="10" s="1"/>
  <c r="J26" i="10"/>
  <c r="K26" i="10" s="1"/>
  <c r="J142" i="10"/>
  <c r="L142" i="10" s="1"/>
  <c r="J160" i="10"/>
  <c r="L160" i="10" s="1"/>
  <c r="J52" i="10"/>
  <c r="L52" i="10" s="1"/>
  <c r="J84" i="10"/>
  <c r="K84" i="10" s="1"/>
  <c r="J116" i="10"/>
  <c r="L116" i="10" s="1"/>
  <c r="J198" i="10"/>
  <c r="K198" i="10" s="1"/>
  <c r="J230" i="10"/>
  <c r="L230" i="10" s="1"/>
  <c r="J262" i="10"/>
  <c r="K262" i="10" s="1"/>
  <c r="J294" i="10"/>
  <c r="K294" i="10" s="1"/>
  <c r="J157" i="10"/>
  <c r="L157" i="10" s="1"/>
  <c r="J189" i="10"/>
  <c r="L189" i="10" s="1"/>
  <c r="J221" i="10"/>
  <c r="K221" i="10" s="1"/>
  <c r="J253" i="10"/>
  <c r="K253" i="10" s="1"/>
  <c r="J285" i="10"/>
  <c r="L285" i="10" s="1"/>
  <c r="K133" i="10"/>
  <c r="H172" i="10"/>
  <c r="I172" i="10" s="1"/>
  <c r="H200" i="10"/>
  <c r="I200" i="10" s="1"/>
  <c r="H226" i="10"/>
  <c r="I226" i="10" s="1"/>
  <c r="H246" i="10"/>
  <c r="I246" i="10" s="1"/>
  <c r="H268" i="10"/>
  <c r="I268" i="10" s="1"/>
  <c r="H262" i="10"/>
  <c r="I262" i="10" s="1"/>
  <c r="H190" i="10"/>
  <c r="I190" i="10" s="1"/>
  <c r="H170" i="10"/>
  <c r="I170" i="10" s="1"/>
  <c r="H89" i="10"/>
  <c r="I89" i="10" s="1"/>
  <c r="H121" i="10"/>
  <c r="I121" i="10" s="1"/>
  <c r="H173" i="10"/>
  <c r="I173" i="10" s="1"/>
  <c r="H254" i="10"/>
  <c r="I254" i="10" s="1"/>
  <c r="H209" i="10"/>
  <c r="I209" i="10" s="1"/>
  <c r="H241" i="10"/>
  <c r="I241" i="10" s="1"/>
  <c r="H273" i="10"/>
  <c r="I273" i="10" s="1"/>
  <c r="H305" i="10"/>
  <c r="I305" i="10" s="1"/>
  <c r="H46" i="10"/>
  <c r="I46" i="10" s="1"/>
  <c r="J111" i="10"/>
  <c r="L111" i="10" s="1"/>
  <c r="J124" i="10"/>
  <c r="L124" i="10" s="1"/>
  <c r="J165" i="10"/>
  <c r="K165" i="10" s="1"/>
  <c r="J66" i="10"/>
  <c r="L66" i="10" s="1"/>
  <c r="J42" i="10"/>
  <c r="K42" i="10" s="1"/>
  <c r="J252" i="10"/>
  <c r="K252" i="10" s="1"/>
  <c r="J211" i="10"/>
  <c r="L211" i="10" s="1"/>
  <c r="H178" i="10"/>
  <c r="I178" i="10" s="1"/>
  <c r="H80" i="10"/>
  <c r="I80" i="10" s="1"/>
  <c r="H236" i="10"/>
  <c r="I236" i="10" s="1"/>
  <c r="H163" i="10"/>
  <c r="I163" i="10" s="1"/>
  <c r="H199" i="10"/>
  <c r="I199" i="10" s="1"/>
  <c r="J44" i="10"/>
  <c r="K44" i="10" s="1"/>
  <c r="J149" i="10"/>
  <c r="K149" i="10" s="1"/>
  <c r="H297" i="10"/>
  <c r="I297" i="10" s="1"/>
  <c r="K117" i="10"/>
  <c r="J28" i="10"/>
  <c r="L28" i="10" s="1"/>
  <c r="J180" i="10"/>
  <c r="K180" i="10" s="1"/>
  <c r="J86" i="10"/>
  <c r="K86" i="10" s="1"/>
  <c r="J200" i="10"/>
  <c r="K200" i="10" s="1"/>
  <c r="J264" i="10"/>
  <c r="L264" i="10" s="1"/>
  <c r="J296" i="10"/>
  <c r="L296" i="10" s="1"/>
  <c r="J191" i="10"/>
  <c r="L191" i="10" s="1"/>
  <c r="J223" i="10"/>
  <c r="L223" i="10" s="1"/>
  <c r="J287" i="10"/>
  <c r="L287" i="10" s="1"/>
  <c r="H57" i="10"/>
  <c r="I57" i="10" s="1"/>
  <c r="H300" i="10"/>
  <c r="I300" i="10" s="1"/>
  <c r="H23" i="10"/>
  <c r="I23" i="10" s="1"/>
  <c r="H228" i="10"/>
  <c r="I228" i="10" s="1"/>
  <c r="H91" i="10"/>
  <c r="I91" i="10" s="1"/>
  <c r="H123" i="10"/>
  <c r="I123" i="10" s="1"/>
  <c r="H184" i="10"/>
  <c r="I184" i="10" s="1"/>
  <c r="H211" i="10"/>
  <c r="I211" i="10" s="1"/>
  <c r="H243" i="10"/>
  <c r="I243" i="10" s="1"/>
  <c r="H275" i="10"/>
  <c r="I275" i="10" s="1"/>
  <c r="H307" i="10"/>
  <c r="I307" i="10" s="1"/>
  <c r="J29" i="10"/>
  <c r="L29" i="10" s="1"/>
  <c r="J85" i="10"/>
  <c r="L85" i="10" s="1"/>
  <c r="J32" i="10"/>
  <c r="K32" i="10" s="1"/>
  <c r="J170" i="10"/>
  <c r="K170" i="10" s="1"/>
  <c r="J56" i="10"/>
  <c r="L56" i="10" s="1"/>
  <c r="J88" i="10"/>
  <c r="K88" i="10" s="1"/>
  <c r="J120" i="10"/>
  <c r="L120" i="10" s="1"/>
  <c r="J202" i="10"/>
  <c r="K202" i="10" s="1"/>
  <c r="J234" i="10"/>
  <c r="L234" i="10" s="1"/>
  <c r="J266" i="10"/>
  <c r="L266" i="10" s="1"/>
  <c r="J298" i="10"/>
  <c r="K298" i="10" s="1"/>
  <c r="J161" i="10"/>
  <c r="K161" i="10" s="1"/>
  <c r="J193" i="10"/>
  <c r="L193" i="10" s="1"/>
  <c r="J225" i="10"/>
  <c r="L225" i="10" s="1"/>
  <c r="J257" i="10"/>
  <c r="K257" i="10" s="1"/>
  <c r="J289" i="10"/>
  <c r="K289" i="10" s="1"/>
  <c r="H15" i="10"/>
  <c r="I15" i="10" s="1"/>
  <c r="H54" i="10"/>
  <c r="I54" i="10" s="1"/>
  <c r="H304" i="10"/>
  <c r="I304" i="10" s="1"/>
  <c r="H13" i="10"/>
  <c r="I13" i="10" s="1"/>
  <c r="H156" i="10"/>
  <c r="I156" i="10" s="1"/>
  <c r="H21" i="10"/>
  <c r="I21" i="10" s="1"/>
  <c r="H32" i="10"/>
  <c r="I32" i="10" s="1"/>
  <c r="H260" i="10"/>
  <c r="I260" i="10" s="1"/>
  <c r="H224" i="10"/>
  <c r="I224" i="10" s="1"/>
  <c r="H93" i="10"/>
  <c r="I93" i="10" s="1"/>
  <c r="H125" i="10"/>
  <c r="I125" i="10" s="1"/>
  <c r="H234" i="10"/>
  <c r="I234" i="10" s="1"/>
  <c r="H181" i="10"/>
  <c r="I181" i="10" s="1"/>
  <c r="H213" i="10"/>
  <c r="I213" i="10" s="1"/>
  <c r="H245" i="10"/>
  <c r="I245" i="10" s="1"/>
  <c r="H277" i="10"/>
  <c r="I277" i="10" s="1"/>
  <c r="H309" i="10"/>
  <c r="I309" i="10" s="1"/>
  <c r="J36" i="10"/>
  <c r="L36" i="10" s="1"/>
  <c r="H36" i="10"/>
  <c r="I36" i="10" s="1"/>
  <c r="J220" i="10"/>
  <c r="K220" i="10" s="1"/>
  <c r="H263" i="10"/>
  <c r="I263" i="10" s="1"/>
  <c r="J57" i="10"/>
  <c r="L57" i="10" s="1"/>
  <c r="H81" i="10"/>
  <c r="I81" i="10" s="1"/>
  <c r="J87" i="10"/>
  <c r="L87" i="10" s="1"/>
  <c r="J23" i="10"/>
  <c r="L23" i="10" s="1"/>
  <c r="J54" i="10"/>
  <c r="K54" i="10" s="1"/>
  <c r="J118" i="10"/>
  <c r="L118" i="10" s="1"/>
  <c r="J232" i="10"/>
  <c r="L232" i="10" s="1"/>
  <c r="J159" i="10"/>
  <c r="K159" i="10" s="1"/>
  <c r="J255" i="10"/>
  <c r="L255" i="10" s="1"/>
  <c r="H264" i="10"/>
  <c r="I264" i="10" s="1"/>
  <c r="H19" i="10"/>
  <c r="I19" i="10" s="1"/>
  <c r="H175" i="10"/>
  <c r="I175" i="10" s="1"/>
  <c r="H286" i="10"/>
  <c r="I286" i="10" s="1"/>
  <c r="H136" i="10"/>
  <c r="I136" i="10" s="1"/>
  <c r="J18" i="10"/>
  <c r="L18" i="10" s="1"/>
  <c r="J79" i="10"/>
  <c r="K79" i="10" s="1"/>
  <c r="J34" i="10"/>
  <c r="L34" i="10" s="1"/>
  <c r="J148" i="10"/>
  <c r="K148" i="10" s="1"/>
  <c r="J58" i="10"/>
  <c r="K58" i="10" s="1"/>
  <c r="J90" i="10"/>
  <c r="L90" i="10" s="1"/>
  <c r="J122" i="10"/>
  <c r="L122" i="10" s="1"/>
  <c r="J204" i="10"/>
  <c r="L204" i="10" s="1"/>
  <c r="J236" i="10"/>
  <c r="K236" i="10" s="1"/>
  <c r="J268" i="10"/>
  <c r="L268" i="10" s="1"/>
  <c r="J300" i="10"/>
  <c r="K300" i="10" s="1"/>
  <c r="J163" i="10"/>
  <c r="K163" i="10" s="1"/>
  <c r="J195" i="10"/>
  <c r="K195" i="10" s="1"/>
  <c r="J227" i="10"/>
  <c r="K227" i="10" s="1"/>
  <c r="J259" i="10"/>
  <c r="L259" i="10" s="1"/>
  <c r="J291" i="10"/>
  <c r="L291" i="10" s="1"/>
  <c r="J156" i="10"/>
  <c r="K156" i="10" s="1"/>
  <c r="H20" i="10"/>
  <c r="I20" i="10" s="1"/>
  <c r="H24" i="10"/>
  <c r="I24" i="10" s="1"/>
  <c r="H192" i="10"/>
  <c r="I192" i="10" s="1"/>
  <c r="H40" i="10"/>
  <c r="I40" i="10" s="1"/>
  <c r="H34" i="10"/>
  <c r="I34" i="10" s="1"/>
  <c r="H292" i="10"/>
  <c r="I292" i="10" s="1"/>
  <c r="H256" i="10"/>
  <c r="I256" i="10" s="1"/>
  <c r="H95" i="10"/>
  <c r="I95" i="10" s="1"/>
  <c r="H127" i="10"/>
  <c r="I127" i="10" s="1"/>
  <c r="H266" i="10"/>
  <c r="I266" i="10" s="1"/>
  <c r="H183" i="10"/>
  <c r="I183" i="10" s="1"/>
  <c r="H215" i="10"/>
  <c r="I215" i="10" s="1"/>
  <c r="H247" i="10"/>
  <c r="I247" i="10" s="1"/>
  <c r="H279" i="10"/>
  <c r="I279" i="10" s="1"/>
  <c r="H218" i="10"/>
  <c r="I218" i="10" s="1"/>
  <c r="J168" i="10"/>
  <c r="K168" i="10" s="1"/>
  <c r="J302" i="10"/>
  <c r="L302" i="10" s="1"/>
  <c r="J293" i="10"/>
  <c r="L293" i="10" s="1"/>
  <c r="H160" i="10"/>
  <c r="I160" i="10" s="1"/>
  <c r="H288" i="10"/>
  <c r="I288" i="10" s="1"/>
  <c r="H97" i="10"/>
  <c r="I97" i="10" s="1"/>
  <c r="H129" i="10"/>
  <c r="I129" i="10" s="1"/>
  <c r="H298" i="10"/>
  <c r="I298" i="10" s="1"/>
  <c r="H185" i="10"/>
  <c r="I185" i="10" s="1"/>
  <c r="H217" i="10"/>
  <c r="I217" i="10" s="1"/>
  <c r="H249" i="10"/>
  <c r="I249" i="10" s="1"/>
  <c r="H281" i="10"/>
  <c r="I281" i="10" s="1"/>
  <c r="J127" i="10"/>
  <c r="L127" i="10" s="1"/>
  <c r="J15" i="10"/>
  <c r="L15" i="10" s="1"/>
  <c r="J38" i="10"/>
  <c r="L38" i="10" s="1"/>
  <c r="J184" i="10"/>
  <c r="L184" i="10" s="1"/>
  <c r="J62" i="10"/>
  <c r="L62" i="10" s="1"/>
  <c r="J94" i="10"/>
  <c r="L94" i="10" s="1"/>
  <c r="J126" i="10"/>
  <c r="L126" i="10" s="1"/>
  <c r="J208" i="10"/>
  <c r="K208" i="10" s="1"/>
  <c r="J240" i="10"/>
  <c r="L240" i="10" s="1"/>
  <c r="J272" i="10"/>
  <c r="L272" i="10" s="1"/>
  <c r="J304" i="10"/>
  <c r="K304" i="10" s="1"/>
  <c r="J167" i="10"/>
  <c r="K167" i="10" s="1"/>
  <c r="J199" i="10"/>
  <c r="L199" i="10" s="1"/>
  <c r="J231" i="10"/>
  <c r="K231" i="10" s="1"/>
  <c r="J263" i="10"/>
  <c r="L263" i="10" s="1"/>
  <c r="J295" i="10"/>
  <c r="K295" i="10" s="1"/>
  <c r="H151" i="10"/>
  <c r="I151" i="10" s="1"/>
  <c r="H280" i="10"/>
  <c r="I280" i="10" s="1"/>
  <c r="H120" i="10"/>
  <c r="I120" i="10" s="1"/>
  <c r="L67" i="10"/>
  <c r="H50" i="10"/>
  <c r="I50" i="10" s="1"/>
  <c r="H88" i="10"/>
  <c r="I88" i="10" s="1"/>
  <c r="H63" i="10"/>
  <c r="I63" i="10" s="1"/>
  <c r="H38" i="10"/>
  <c r="I38" i="10" s="1"/>
  <c r="H165" i="10"/>
  <c r="I165" i="10" s="1"/>
  <c r="H67" i="10"/>
  <c r="I67" i="10" s="1"/>
  <c r="H99" i="10"/>
  <c r="I99" i="10" s="1"/>
  <c r="H131" i="10"/>
  <c r="I131" i="10" s="1"/>
  <c r="H144" i="10"/>
  <c r="I144" i="10" s="1"/>
  <c r="H187" i="10"/>
  <c r="I187" i="10" s="1"/>
  <c r="H219" i="10"/>
  <c r="I219" i="10" s="1"/>
  <c r="H251" i="10"/>
  <c r="I251" i="10" s="1"/>
  <c r="H283" i="10"/>
  <c r="I283" i="10" s="1"/>
  <c r="J81" i="10"/>
  <c r="L81" i="10" s="1"/>
  <c r="H45" i="10"/>
  <c r="I45" i="10" s="1"/>
  <c r="J158" i="10"/>
  <c r="L158" i="10" s="1"/>
  <c r="J55" i="10"/>
  <c r="L55" i="10" s="1"/>
  <c r="J89" i="10"/>
  <c r="K89" i="10" s="1"/>
  <c r="J146" i="10"/>
  <c r="L146" i="10" s="1"/>
  <c r="J64" i="10"/>
  <c r="K64" i="10" s="1"/>
  <c r="J96" i="10"/>
  <c r="K96" i="10" s="1"/>
  <c r="J128" i="10"/>
  <c r="L128" i="10" s="1"/>
  <c r="J210" i="10"/>
  <c r="L210" i="10" s="1"/>
  <c r="J242" i="10"/>
  <c r="L242" i="10" s="1"/>
  <c r="J274" i="10"/>
  <c r="L274" i="10" s="1"/>
  <c r="J306" i="10"/>
  <c r="K306" i="10" s="1"/>
  <c r="J169" i="10"/>
  <c r="K169" i="10" s="1"/>
  <c r="J201" i="10"/>
  <c r="L201" i="10" s="1"/>
  <c r="J233" i="10"/>
  <c r="K233" i="10" s="1"/>
  <c r="J265" i="10"/>
  <c r="K265" i="10" s="1"/>
  <c r="J297" i="10"/>
  <c r="L297" i="10" s="1"/>
  <c r="J121" i="10"/>
  <c r="L121" i="10" s="1"/>
  <c r="J144" i="10"/>
  <c r="K144" i="10" s="1"/>
  <c r="H114" i="10"/>
  <c r="I114" i="10" s="1"/>
  <c r="H62" i="10"/>
  <c r="I62" i="10" s="1"/>
  <c r="H112" i="10"/>
  <c r="I112" i="10" s="1"/>
  <c r="H17" i="10"/>
  <c r="I17" i="10" s="1"/>
  <c r="H92" i="10"/>
  <c r="I92" i="10" s="1"/>
  <c r="H56" i="10"/>
  <c r="I56" i="10" s="1"/>
  <c r="H180" i="10"/>
  <c r="I180" i="10" s="1"/>
  <c r="H69" i="10"/>
  <c r="I69" i="10" s="1"/>
  <c r="H101" i="10"/>
  <c r="I101" i="10" s="1"/>
  <c r="H133" i="10"/>
  <c r="I133" i="10" s="1"/>
  <c r="H166" i="10"/>
  <c r="I166" i="10" s="1"/>
  <c r="H189" i="10"/>
  <c r="I189" i="10" s="1"/>
  <c r="H221" i="10"/>
  <c r="I221" i="10" s="1"/>
  <c r="H253" i="10"/>
  <c r="I253" i="10" s="1"/>
  <c r="H285" i="10"/>
  <c r="I285" i="10" s="1"/>
  <c r="H72" i="10"/>
  <c r="I72" i="10" s="1"/>
  <c r="L19" i="10"/>
  <c r="H174" i="10"/>
  <c r="I174" i="10" s="1"/>
  <c r="J22" i="10"/>
  <c r="L22" i="10" s="1"/>
  <c r="J182" i="10"/>
  <c r="L182" i="10" s="1"/>
  <c r="J244" i="10"/>
  <c r="K244" i="10" s="1"/>
  <c r="J308" i="10"/>
  <c r="K308" i="10" s="1"/>
  <c r="J203" i="10"/>
  <c r="K203" i="10" s="1"/>
  <c r="J267" i="10"/>
  <c r="K267" i="10" s="1"/>
  <c r="J105" i="10"/>
  <c r="L105" i="10" s="1"/>
  <c r="H104" i="10"/>
  <c r="I104" i="10" s="1"/>
  <c r="H76" i="10"/>
  <c r="I76" i="10" s="1"/>
  <c r="H30" i="10"/>
  <c r="I30" i="10" s="1"/>
  <c r="H66" i="10"/>
  <c r="I66" i="10" s="1"/>
  <c r="H71" i="10"/>
  <c r="I71" i="10" s="1"/>
  <c r="H135" i="10"/>
  <c r="I135" i="10" s="1"/>
  <c r="H191" i="10"/>
  <c r="I191" i="10" s="1"/>
  <c r="H287" i="10"/>
  <c r="I287" i="10" s="1"/>
  <c r="H70" i="10"/>
  <c r="I70" i="10" s="1"/>
  <c r="J33" i="10"/>
  <c r="L33" i="10" s="1"/>
  <c r="J129" i="10"/>
  <c r="K129" i="10" s="1"/>
  <c r="J68" i="10"/>
  <c r="L68" i="10" s="1"/>
  <c r="J132" i="10"/>
  <c r="L132" i="10" s="1"/>
  <c r="J278" i="10"/>
  <c r="L278" i="10" s="1"/>
  <c r="J173" i="10"/>
  <c r="K173" i="10" s="1"/>
  <c r="J269" i="10"/>
  <c r="K269" i="10" s="1"/>
  <c r="H78" i="10"/>
  <c r="I78" i="10" s="1"/>
  <c r="H90" i="10"/>
  <c r="I90" i="10" s="1"/>
  <c r="H118" i="10"/>
  <c r="I118" i="10" s="1"/>
  <c r="H44" i="10"/>
  <c r="I44" i="10" s="1"/>
  <c r="H98" i="10"/>
  <c r="I98" i="10" s="1"/>
  <c r="H73" i="10"/>
  <c r="I73" i="10" s="1"/>
  <c r="H137" i="10"/>
  <c r="I137" i="10" s="1"/>
  <c r="H225" i="10"/>
  <c r="I225" i="10" s="1"/>
  <c r="H59" i="10"/>
  <c r="I59" i="10" s="1"/>
  <c r="J35" i="10"/>
  <c r="L35" i="10" s="1"/>
  <c r="J109" i="10"/>
  <c r="L109" i="10" s="1"/>
  <c r="H294" i="10"/>
  <c r="I294" i="10" s="1"/>
  <c r="H152" i="10"/>
  <c r="I152" i="10" s="1"/>
  <c r="H74" i="10"/>
  <c r="I74" i="10" s="1"/>
  <c r="H55" i="10"/>
  <c r="I55" i="10" s="1"/>
  <c r="H12" i="10"/>
  <c r="I12" i="10" s="1"/>
  <c r="J12" i="10"/>
  <c r="L12" i="10" s="1"/>
  <c r="H47" i="10"/>
  <c r="I47" i="10" s="1"/>
  <c r="H37" i="10"/>
  <c r="I37" i="10" s="1"/>
  <c r="H31" i="10"/>
  <c r="I31" i="10" s="1"/>
  <c r="H39" i="10"/>
  <c r="I39" i="10" s="1"/>
  <c r="H16" i="10"/>
  <c r="I16" i="10" s="1"/>
  <c r="H102" i="10"/>
  <c r="I102" i="10" s="1"/>
  <c r="H216" i="10"/>
  <c r="I216" i="10" s="1"/>
  <c r="H296" i="10"/>
  <c r="I296" i="10" s="1"/>
  <c r="H29" i="10"/>
  <c r="I29" i="10" s="1"/>
  <c r="H27" i="10"/>
  <c r="I27" i="10" s="1"/>
  <c r="H35" i="10"/>
  <c r="I35" i="10" s="1"/>
  <c r="H84" i="10"/>
  <c r="I84" i="10" s="1"/>
  <c r="H18" i="10"/>
  <c r="I18" i="10" s="1"/>
  <c r="H49" i="10"/>
  <c r="I49" i="10" s="1"/>
  <c r="H186" i="10"/>
  <c r="I186" i="10" s="1"/>
  <c r="J192" i="10"/>
  <c r="K192" i="10" s="1"/>
  <c r="J70" i="10"/>
  <c r="K70" i="10" s="1"/>
  <c r="J102" i="10"/>
  <c r="L102" i="10" s="1"/>
  <c r="J134" i="10"/>
  <c r="L134" i="10" s="1"/>
  <c r="J216" i="10"/>
  <c r="L216" i="10" s="1"/>
  <c r="J248" i="10"/>
  <c r="L248" i="10" s="1"/>
  <c r="J280" i="10"/>
  <c r="K280" i="10" s="1"/>
  <c r="J143" i="10"/>
  <c r="K143" i="10" s="1"/>
  <c r="J175" i="10"/>
  <c r="L175" i="10" s="1"/>
  <c r="J207" i="10"/>
  <c r="K207" i="10" s="1"/>
  <c r="J239" i="10"/>
  <c r="K239" i="10" s="1"/>
  <c r="J271" i="10"/>
  <c r="K271" i="10" s="1"/>
  <c r="J303" i="10"/>
  <c r="K303" i="10" s="1"/>
  <c r="J69" i="10"/>
  <c r="L69" i="10" s="1"/>
  <c r="H86" i="10"/>
  <c r="I86" i="10" s="1"/>
  <c r="H68" i="10"/>
  <c r="I68" i="10" s="1"/>
  <c r="H134" i="10"/>
  <c r="I134" i="10" s="1"/>
  <c r="H159" i="10"/>
  <c r="I159" i="10" s="1"/>
  <c r="H53" i="10"/>
  <c r="I53" i="10" s="1"/>
  <c r="H142" i="10"/>
  <c r="I142" i="10" s="1"/>
  <c r="H157" i="10"/>
  <c r="I157" i="10" s="1"/>
  <c r="H202" i="10"/>
  <c r="I202" i="10" s="1"/>
  <c r="H75" i="10"/>
  <c r="I75" i="10" s="1"/>
  <c r="H107" i="10"/>
  <c r="I107" i="10" s="1"/>
  <c r="H139" i="10"/>
  <c r="I139" i="10" s="1"/>
  <c r="H244" i="10"/>
  <c r="I244" i="10" s="1"/>
  <c r="H195" i="10"/>
  <c r="I195" i="10" s="1"/>
  <c r="H227" i="10"/>
  <c r="I227" i="10" s="1"/>
  <c r="H259" i="10"/>
  <c r="I259" i="10" s="1"/>
  <c r="H291" i="10"/>
  <c r="I291" i="10" s="1"/>
  <c r="H25" i="10"/>
  <c r="I25" i="10" s="1"/>
  <c r="H22" i="10"/>
  <c r="I22" i="10" s="1"/>
  <c r="J137" i="10"/>
  <c r="K137" i="10" s="1"/>
  <c r="J65" i="10"/>
  <c r="K65" i="10" s="1"/>
  <c r="J212" i="10"/>
  <c r="K212" i="10" s="1"/>
  <c r="J276" i="10"/>
  <c r="L276" i="10" s="1"/>
  <c r="J171" i="10"/>
  <c r="K171" i="10" s="1"/>
  <c r="J235" i="10"/>
  <c r="K235" i="10" s="1"/>
  <c r="J299" i="10"/>
  <c r="K299" i="10" s="1"/>
  <c r="H100" i="10"/>
  <c r="I100" i="10" s="1"/>
  <c r="H128" i="10"/>
  <c r="I128" i="10" s="1"/>
  <c r="H110" i="10"/>
  <c r="I110" i="10" s="1"/>
  <c r="H194" i="10"/>
  <c r="I194" i="10" s="1"/>
  <c r="H103" i="10"/>
  <c r="I103" i="10" s="1"/>
  <c r="H171" i="10"/>
  <c r="I171" i="10" s="1"/>
  <c r="H223" i="10"/>
  <c r="I223" i="10" s="1"/>
  <c r="H255" i="10"/>
  <c r="I255" i="10" s="1"/>
  <c r="H64" i="10"/>
  <c r="I64" i="10" s="1"/>
  <c r="J43" i="10"/>
  <c r="L43" i="10" s="1"/>
  <c r="H179" i="10"/>
  <c r="I179" i="10" s="1"/>
  <c r="J91" i="10"/>
  <c r="K91" i="10" s="1"/>
  <c r="J176" i="10"/>
  <c r="L176" i="10" s="1"/>
  <c r="J100" i="10"/>
  <c r="K100" i="10" s="1"/>
  <c r="J214" i="10"/>
  <c r="K214" i="10" s="1"/>
  <c r="J246" i="10"/>
  <c r="L246" i="10" s="1"/>
  <c r="J141" i="10"/>
  <c r="K141" i="10" s="1"/>
  <c r="J205" i="10"/>
  <c r="K205" i="10" s="1"/>
  <c r="J237" i="10"/>
  <c r="K237" i="10" s="1"/>
  <c r="J301" i="10"/>
  <c r="K301" i="10" s="1"/>
  <c r="H138" i="10"/>
  <c r="I138" i="10" s="1"/>
  <c r="H148" i="10"/>
  <c r="I148" i="10" s="1"/>
  <c r="H126" i="10"/>
  <c r="I126" i="10" s="1"/>
  <c r="H198" i="10"/>
  <c r="I198" i="10" s="1"/>
  <c r="H105" i="10"/>
  <c r="I105" i="10" s="1"/>
  <c r="H212" i="10"/>
  <c r="I212" i="10" s="1"/>
  <c r="H193" i="10"/>
  <c r="I193" i="10" s="1"/>
  <c r="H257" i="10"/>
  <c r="I257" i="10" s="1"/>
  <c r="H289" i="10"/>
  <c r="I289" i="10" s="1"/>
  <c r="H43" i="10"/>
  <c r="I43" i="10" s="1"/>
  <c r="J25" i="10"/>
  <c r="L25" i="10" s="1"/>
  <c r="H52" i="10"/>
  <c r="I52" i="10" s="1"/>
  <c r="J37" i="10"/>
  <c r="K37" i="10" s="1"/>
  <c r="J125" i="10"/>
  <c r="L125" i="10" s="1"/>
  <c r="J49" i="10"/>
  <c r="K49" i="10" s="1"/>
  <c r="J40" i="10"/>
  <c r="K40" i="10" s="1"/>
  <c r="J72" i="10"/>
  <c r="K72" i="10" s="1"/>
  <c r="J104" i="10"/>
  <c r="L104" i="10" s="1"/>
  <c r="J136" i="10"/>
  <c r="K136" i="10" s="1"/>
  <c r="J218" i="10"/>
  <c r="K218" i="10" s="1"/>
  <c r="J250" i="10"/>
  <c r="L250" i="10" s="1"/>
  <c r="J282" i="10"/>
  <c r="K282" i="10" s="1"/>
  <c r="J145" i="10"/>
  <c r="L145" i="10" s="1"/>
  <c r="J177" i="10"/>
  <c r="L177" i="10" s="1"/>
  <c r="J209" i="10"/>
  <c r="K209" i="10" s="1"/>
  <c r="J241" i="10"/>
  <c r="K241" i="10" s="1"/>
  <c r="J273" i="10"/>
  <c r="L273" i="10" s="1"/>
  <c r="J305" i="10"/>
  <c r="K305" i="10" s="1"/>
  <c r="H65" i="10"/>
  <c r="I65" i="10" s="1"/>
  <c r="H61" i="10"/>
  <c r="I61" i="10" s="1"/>
  <c r="J47" i="10"/>
  <c r="L47" i="10" s="1"/>
  <c r="H238" i="10"/>
  <c r="I238" i="10" s="1"/>
  <c r="H167" i="10"/>
  <c r="I167" i="10" s="1"/>
  <c r="H26" i="10"/>
  <c r="I26" i="10" s="1"/>
  <c r="H58" i="10"/>
  <c r="I58" i="10" s="1"/>
  <c r="H146" i="10"/>
  <c r="I146" i="10" s="1"/>
  <c r="H204" i="10"/>
  <c r="I204" i="10" s="1"/>
  <c r="H206" i="10"/>
  <c r="I206" i="10" s="1"/>
  <c r="H77" i="10"/>
  <c r="I77" i="10" s="1"/>
  <c r="H109" i="10"/>
  <c r="I109" i="10" s="1"/>
  <c r="H158" i="10"/>
  <c r="I158" i="10" s="1"/>
  <c r="H276" i="10"/>
  <c r="I276" i="10" s="1"/>
  <c r="H197" i="10"/>
  <c r="I197" i="10" s="1"/>
  <c r="H229" i="10"/>
  <c r="I229" i="10" s="1"/>
  <c r="H261" i="10"/>
  <c r="I261" i="10" s="1"/>
  <c r="H293" i="10"/>
  <c r="I293" i="10" s="1"/>
  <c r="K11" i="10" l="1"/>
  <c r="L137" i="10"/>
  <c r="K36" i="10"/>
  <c r="K85" i="10"/>
  <c r="L207" i="10"/>
  <c r="K157" i="10"/>
  <c r="K256" i="10"/>
  <c r="K34" i="10"/>
  <c r="K115" i="10"/>
  <c r="K134" i="10"/>
  <c r="L192" i="10"/>
  <c r="K28" i="10"/>
  <c r="L187" i="10"/>
  <c r="L301" i="10"/>
  <c r="K204" i="10"/>
  <c r="K66" i="10"/>
  <c r="L98" i="10"/>
  <c r="L252" i="10"/>
  <c r="L186" i="10"/>
  <c r="K216" i="10"/>
  <c r="L156" i="10"/>
  <c r="L136" i="10"/>
  <c r="L244" i="10"/>
  <c r="L289" i="10"/>
  <c r="K142" i="10"/>
  <c r="L194" i="10"/>
  <c r="L17" i="10"/>
  <c r="L80" i="10"/>
  <c r="K69" i="10"/>
  <c r="K102" i="10"/>
  <c r="K293" i="10"/>
  <c r="L161" i="10"/>
  <c r="L86" i="10"/>
  <c r="K25" i="10"/>
  <c r="L141" i="10"/>
  <c r="L271" i="10"/>
  <c r="L180" i="10"/>
  <c r="L42" i="10"/>
  <c r="K275" i="10"/>
  <c r="K177" i="10"/>
  <c r="L299" i="10"/>
  <c r="K266" i="10"/>
  <c r="L279" i="10"/>
  <c r="L213" i="10"/>
  <c r="L82" i="10"/>
  <c r="K123" i="10"/>
  <c r="K201" i="10"/>
  <c r="L153" i="10"/>
  <c r="L188" i="10"/>
  <c r="L178" i="10"/>
  <c r="K215" i="10"/>
  <c r="L265" i="10"/>
  <c r="K62" i="10"/>
  <c r="K90" i="10"/>
  <c r="K232" i="10"/>
  <c r="K189" i="10"/>
  <c r="L60" i="10"/>
  <c r="L260" i="10"/>
  <c r="L290" i="10"/>
  <c r="L237" i="10"/>
  <c r="L129" i="10"/>
  <c r="L257" i="10"/>
  <c r="L88" i="10"/>
  <c r="K31" i="10"/>
  <c r="L41" i="10"/>
  <c r="L165" i="10"/>
  <c r="L170" i="10"/>
  <c r="K199" i="10"/>
  <c r="K57" i="10"/>
  <c r="K191" i="10"/>
  <c r="K74" i="10"/>
  <c r="L251" i="10"/>
  <c r="K110" i="10"/>
  <c r="K210" i="10"/>
  <c r="L79" i="10"/>
  <c r="L112" i="10"/>
  <c r="L214" i="10"/>
  <c r="L304" i="10"/>
  <c r="L107" i="10"/>
  <c r="K243" i="10"/>
  <c r="K181" i="10"/>
  <c r="L294" i="10"/>
  <c r="L282" i="10"/>
  <c r="K242" i="10"/>
  <c r="L305" i="10"/>
  <c r="K146" i="10"/>
  <c r="L77" i="10"/>
  <c r="L139" i="10"/>
  <c r="L173" i="10"/>
  <c r="L202" i="10"/>
  <c r="L254" i="10"/>
  <c r="L284" i="10"/>
  <c r="L267" i="10"/>
  <c r="K225" i="10"/>
  <c r="K27" i="10"/>
  <c r="L108" i="10"/>
  <c r="L190" i="10"/>
  <c r="K114" i="10"/>
  <c r="L100" i="10"/>
  <c r="K68" i="10"/>
  <c r="K105" i="10"/>
  <c r="L306" i="10"/>
  <c r="L89" i="10"/>
  <c r="L167" i="10"/>
  <c r="K302" i="10"/>
  <c r="K18" i="10"/>
  <c r="K296" i="10"/>
  <c r="L149" i="10"/>
  <c r="K52" i="10"/>
  <c r="K261" i="10"/>
  <c r="L286" i="10"/>
  <c r="K258" i="10"/>
  <c r="K118" i="10"/>
  <c r="L84" i="10"/>
  <c r="L164" i="10"/>
  <c r="L49" i="10"/>
  <c r="L171" i="10"/>
  <c r="L144" i="10"/>
  <c r="K274" i="10"/>
  <c r="K55" i="10"/>
  <c r="L183" i="10"/>
  <c r="K270" i="10"/>
  <c r="K73" i="10"/>
  <c r="K297" i="10"/>
  <c r="K104" i="10"/>
  <c r="K127" i="10"/>
  <c r="L168" i="10"/>
  <c r="K122" i="10"/>
  <c r="K264" i="10"/>
  <c r="L44" i="10"/>
  <c r="K160" i="10"/>
  <c r="L309" i="10"/>
  <c r="L50" i="10"/>
  <c r="K226" i="10"/>
  <c r="L236" i="10"/>
  <c r="L203" i="10"/>
  <c r="L200" i="10"/>
  <c r="L155" i="10"/>
  <c r="L212" i="10"/>
  <c r="K175" i="10"/>
  <c r="L70" i="10"/>
  <c r="K272" i="10"/>
  <c r="L58" i="10"/>
  <c r="L151" i="10"/>
  <c r="L281" i="10"/>
  <c r="L277" i="10"/>
  <c r="K39" i="10"/>
  <c r="K47" i="10"/>
  <c r="L205" i="10"/>
  <c r="L143" i="10"/>
  <c r="O21" i="10"/>
  <c r="O23" i="10" s="1"/>
  <c r="Q28" i="10" s="1"/>
  <c r="D17" i="10" s="1"/>
  <c r="K128" i="10"/>
  <c r="L208" i="10"/>
  <c r="L148" i="10"/>
  <c r="K255" i="10"/>
  <c r="L220" i="10"/>
  <c r="K124" i="10"/>
  <c r="K46" i="10"/>
  <c r="L218" i="10"/>
  <c r="L159" i="10"/>
  <c r="K230" i="10"/>
  <c r="K263" i="10"/>
  <c r="K224" i="10"/>
  <c r="L280" i="10"/>
  <c r="L269" i="10"/>
  <c r="K182" i="10"/>
  <c r="L298" i="10"/>
  <c r="K223" i="10"/>
  <c r="K211" i="10"/>
  <c r="K228" i="10"/>
  <c r="K131" i="10"/>
  <c r="K22" i="10"/>
  <c r="K94" i="10"/>
  <c r="L300" i="10"/>
  <c r="K29" i="10"/>
  <c r="L152" i="10"/>
  <c r="L95" i="10"/>
  <c r="L245" i="10"/>
  <c r="K75" i="10"/>
  <c r="K250" i="10"/>
  <c r="L169" i="10"/>
  <c r="L231" i="10"/>
  <c r="K268" i="10"/>
  <c r="L54" i="10"/>
  <c r="K120" i="10"/>
  <c r="K285" i="10"/>
  <c r="L130" i="10"/>
  <c r="K292" i="10"/>
  <c r="K307" i="10"/>
  <c r="K229" i="10"/>
  <c r="L241" i="10"/>
  <c r="K248" i="10"/>
  <c r="L308" i="10"/>
  <c r="K121" i="10"/>
  <c r="K38" i="10"/>
  <c r="K287" i="10"/>
  <c r="L283" i="10"/>
  <c r="L91" i="10"/>
  <c r="L239" i="10"/>
  <c r="K132" i="10"/>
  <c r="L96" i="10"/>
  <c r="K158" i="10"/>
  <c r="K259" i="10"/>
  <c r="K23" i="10"/>
  <c r="L253" i="10"/>
  <c r="L262" i="10"/>
  <c r="L172" i="10"/>
  <c r="L179" i="10"/>
  <c r="K238" i="10"/>
  <c r="L185" i="10"/>
  <c r="K97" i="10"/>
  <c r="K193" i="10"/>
  <c r="K217" i="10"/>
  <c r="L65" i="10"/>
  <c r="L209" i="10"/>
  <c r="L235" i="10"/>
  <c r="K12" i="10"/>
  <c r="K15" i="10"/>
  <c r="L227" i="10"/>
  <c r="L247" i="10"/>
  <c r="K278" i="10"/>
  <c r="K291" i="10"/>
  <c r="K273" i="10"/>
  <c r="K240" i="10"/>
  <c r="L40" i="10"/>
  <c r="K125" i="10"/>
  <c r="K246" i="10"/>
  <c r="K43" i="10"/>
  <c r="L64" i="10"/>
  <c r="K81" i="10"/>
  <c r="K126" i="10"/>
  <c r="K87" i="10"/>
  <c r="K56" i="10"/>
  <c r="L221" i="10"/>
  <c r="K138" i="10"/>
  <c r="K92" i="10"/>
  <c r="K176" i="10"/>
  <c r="L195" i="10"/>
  <c r="L198" i="10"/>
  <c r="L140" i="10"/>
  <c r="K222" i="10"/>
  <c r="L147" i="10"/>
  <c r="L197" i="10"/>
  <c r="L37" i="10"/>
  <c r="L219" i="10"/>
  <c r="K24" i="10"/>
  <c r="K288" i="10"/>
  <c r="K184" i="10"/>
  <c r="L26" i="10"/>
  <c r="L196" i="10"/>
  <c r="L76" i="10"/>
  <c r="K106" i="10"/>
  <c r="L206" i="10"/>
  <c r="K145" i="10"/>
  <c r="K276" i="10"/>
  <c r="K109" i="10"/>
  <c r="K33" i="10"/>
  <c r="L233" i="10"/>
  <c r="L295" i="10"/>
  <c r="L163" i="10"/>
  <c r="K234" i="10"/>
  <c r="K111" i="10"/>
  <c r="K116" i="10"/>
  <c r="K48" i="10"/>
  <c r="K78" i="10"/>
  <c r="L72" i="10"/>
  <c r="L303" i="10"/>
  <c r="L32" i="10"/>
  <c r="L174" i="10"/>
  <c r="L249" i="10"/>
  <c r="K35" i="10"/>
  <c r="K51" i="10"/>
  <c r="O14" i="10" l="1"/>
  <c r="O15" i="10" s="1"/>
  <c r="O24" i="10"/>
  <c r="Q31" i="10" s="1"/>
  <c r="O17" i="10"/>
  <c r="P28" i="10" s="1"/>
  <c r="O18" i="10" l="1"/>
  <c r="P31" i="10" s="1"/>
  <c r="O31" i="10"/>
  <c r="O28" i="10"/>
  <c r="D14" i="10" s="1"/>
</calcChain>
</file>

<file path=xl/sharedStrings.xml><?xml version="1.0" encoding="utf-8"?>
<sst xmlns="http://schemas.openxmlformats.org/spreadsheetml/2006/main" count="69" uniqueCount="52">
  <si>
    <t>1 or -1</t>
  </si>
  <si>
    <t>Sweep Rate</t>
  </si>
  <si>
    <t>mV/s</t>
  </si>
  <si>
    <t>mV</t>
  </si>
  <si>
    <t>^^^^^^^^^^^^</t>
  </si>
  <si>
    <t>Sampling</t>
  </si>
  <si>
    <t>s</t>
  </si>
  <si>
    <t>XY</t>
  </si>
  <si>
    <t>EIC Method</t>
  </si>
  <si>
    <t>Cathodic:</t>
  </si>
  <si>
    <t>CSCc</t>
  </si>
  <si>
    <t>mC/cm2</t>
  </si>
  <si>
    <t>Charge</t>
  </si>
  <si>
    <t>nC</t>
  </si>
  <si>
    <t>HMRI:</t>
  </si>
  <si>
    <t>CSCa</t>
  </si>
  <si>
    <t>HMRI Method</t>
  </si>
  <si>
    <t>Total Absolute Charge</t>
  </si>
  <si>
    <t>CSCh</t>
  </si>
  <si>
    <t>Area (cm^2)</t>
  </si>
  <si>
    <t>Running Total Charge</t>
  </si>
  <si>
    <t>Charge Density</t>
  </si>
  <si>
    <t>Qc</t>
  </si>
  <si>
    <t>Qa</t>
  </si>
  <si>
    <t>Qh</t>
  </si>
  <si>
    <t>Time</t>
  </si>
  <si>
    <t>Pot</t>
  </si>
  <si>
    <t xml:space="preserve"> mC</t>
  </si>
  <si>
    <t>V</t>
  </si>
  <si>
    <t>mC</t>
  </si>
  <si>
    <t>Running Total Charge Density</t>
  </si>
  <si>
    <t>Cathodal Integral values</t>
  </si>
  <si>
    <t>Anodal Integral values</t>
  </si>
  <si>
    <t>Area (um^2)</t>
  </si>
  <si>
    <t>Diameter (um)</t>
  </si>
  <si>
    <t>Electrode Diameter</t>
  </si>
  <si>
    <t>Area Used in Calc.</t>
  </si>
  <si>
    <t>Electrode Surface Area</t>
  </si>
  <si>
    <t>Input Custom Area Value:</t>
  </si>
  <si>
    <t>Step Size</t>
  </si>
  <si>
    <t>If the Gamry convention is cathodic current = negative values, use " 1 "</t>
  </si>
  <si>
    <t>Paste data from a single Gamry Echem Analyst CV curve into cell A8.</t>
  </si>
  <si>
    <t xml:space="preserve">This integration routine is intended for PEDOT:PSS or other materials cycled between limits of -0.9 and 0.6 V with 10 mV step size. </t>
  </si>
  <si>
    <t>If you are using different parameters, you will have to adjust the length of the data and analysis columns in the spreadsheet.</t>
  </si>
  <si>
    <t>Enter 1 or -1 for correct Gamry current sign convention:</t>
  </si>
  <si>
    <t>mC/cm^2</t>
  </si>
  <si>
    <t>Divided by 2…</t>
  </si>
  <si>
    <t>Calc. Diameter for Different GSA Values</t>
  </si>
  <si>
    <t>um</t>
  </si>
  <si>
    <t>cm^2</t>
  </si>
  <si>
    <t>CURVE3 (20250502_IF0013_IIA41_PEDOT_E02_C_CV50_inAr.DTA)</t>
  </si>
  <si>
    <t>um^2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</si>
</sst>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3" borderId="0" xfId="0" applyFill="1" applyAlignment="1" applyProtection="1">
      <alignment horizontal="center" vertical="top"/>
      <protection locked="0"/>
    </xf>
    <xf numFmtId="11" fontId="0" fillId="3" borderId="0" xfId="0" applyNumberFormat="1" applyFill="1" applyAlignment="1" applyProtection="1">
      <alignment horizontal="center" vertical="top"/>
      <protection locked="0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 applyProtection="1">
      <alignment horizontal="center" vertical="center"/>
      <protection locked="0"/>
    </xf>
    <xf numFmtId="11" fontId="0" fillId="3" borderId="0" xfId="0" applyNumberFormat="1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0" fillId="6" borderId="0" xfId="0" applyFill="1" applyAlignment="1">
      <alignment horizontal="right" vertical="top"/>
    </xf>
    <xf numFmtId="0" fontId="0" fillId="4" borderId="0" xfId="0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 applyProtection="1">
      <alignment horizontal="center" vertical="center"/>
      <protection locked="0"/>
    </xf>
    <xf numFmtId="2" fontId="1" fillId="8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2" fontId="1" fillId="7" borderId="0" xfId="0" applyNumberFormat="1" applyFont="1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right" vertical="center"/>
      <protection locked="0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center"/>
    </xf>
    <xf numFmtId="11" fontId="0" fillId="0" borderId="1" xfId="0" applyNumberFormat="1" applyBorder="1" applyAlignment="1">
      <alignment horizontal="center" vertical="center"/>
    </xf>
    <xf numFmtId="0" fontId="0" fillId="6" borderId="0" xfId="0" applyFill="1" applyAlignment="1">
      <alignment vertical="top"/>
    </xf>
    <xf numFmtId="164" fontId="1" fillId="7" borderId="0" xfId="0" applyNumberFormat="1" applyFont="1" applyFill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168" fontId="2" fillId="0" borderId="1" xfId="0" applyNumberFormat="1" applyFont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top"/>
    </xf>
    <xf numFmtId="0" fontId="0" fillId="11" borderId="0" xfId="0" applyFill="1" applyAlignment="1" applyProtection="1">
      <alignment horizontal="center" vertical="top"/>
      <protection locked="0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3" fillId="9" borderId="11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/>
    </xf>
    <xf numFmtId="0" fontId="3" fillId="9" borderId="12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center" vertical="top"/>
    </xf>
    <xf numFmtId="0" fontId="3" fillId="9" borderId="6" xfId="0" applyFont="1" applyFill="1" applyBorder="1" applyAlignment="1">
      <alignment horizontal="center" vertical="top"/>
    </xf>
    <xf numFmtId="0" fontId="2" fillId="9" borderId="5" xfId="0" applyFont="1" applyFill="1" applyBorder="1" applyAlignment="1">
      <alignment horizontal="left" vertical="top"/>
    </xf>
    <xf numFmtId="0" fontId="2" fillId="9" borderId="0" xfId="0" applyFont="1" applyFill="1" applyBorder="1" applyAlignment="1">
      <alignment horizontal="left" vertical="top"/>
    </xf>
    <xf numFmtId="0" fontId="2" fillId="9" borderId="0" xfId="0" applyFont="1" applyFill="1" applyBorder="1" applyAlignment="1">
      <alignment horizontal="center" vertical="top"/>
    </xf>
    <xf numFmtId="0" fontId="0" fillId="9" borderId="0" xfId="0" applyFill="1" applyBorder="1" applyAlignment="1">
      <alignment horizontal="center" vertical="top"/>
    </xf>
    <xf numFmtId="0" fontId="0" fillId="9" borderId="6" xfId="0" applyFill="1" applyBorder="1" applyAlignment="1">
      <alignment horizontal="center" vertical="top"/>
    </xf>
    <xf numFmtId="0" fontId="0" fillId="9" borderId="7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1" fillId="9" borderId="10" xfId="0" applyFont="1" applyFill="1" applyBorder="1"/>
    <xf numFmtId="11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33CC"/>
      <color rgb="FFFF0066"/>
      <color rgb="FFFF99CC"/>
      <color rgb="FFFFFF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B475-DD65-4920-B202-CE8803E5BCF2}">
  <dimension ref="A1:T1002"/>
  <sheetViews>
    <sheetView tabSelected="1" zoomScale="80" zoomScaleNormal="80" workbookViewId="0">
      <selection activeCell="Q1" sqref="Q1"/>
    </sheetView>
  </sheetViews>
  <sheetFormatPr defaultColWidth="8.7109375" defaultRowHeight="12.75" x14ac:dyDescent="0.2"/>
  <cols>
    <col min="1" max="2" width="10.7109375" style="9" customWidth="1"/>
    <col min="3" max="3" width="6.7109375" style="9" customWidth="1"/>
    <col min="4" max="4" width="9.5703125" style="9" customWidth="1"/>
    <col min="5" max="5" width="11.7109375" style="9" customWidth="1"/>
    <col min="6" max="6" width="8.7109375" style="9" customWidth="1"/>
    <col min="7" max="7" width="10.7109375" style="9" customWidth="1"/>
    <col min="8" max="8" width="12.7109375" style="9" customWidth="1"/>
    <col min="9" max="9" width="16.7109375" style="9" customWidth="1"/>
    <col min="10" max="10" width="8.7109375" style="9" customWidth="1"/>
    <col min="11" max="11" width="14.7109375" style="9" customWidth="1"/>
    <col min="12" max="12" width="13.42578125" style="9" customWidth="1"/>
    <col min="13" max="13" width="6.85546875" style="9" customWidth="1"/>
    <col min="14" max="14" width="22" style="9" bestFit="1" customWidth="1"/>
    <col min="15" max="15" width="10.7109375" style="19" customWidth="1"/>
    <col min="16" max="17" width="10.7109375" style="18" customWidth="1"/>
    <col min="18" max="18" width="15.5703125" style="9" bestFit="1" customWidth="1"/>
    <col min="19" max="19" width="13.140625" style="9" bestFit="1" customWidth="1"/>
    <col min="20" max="20" width="13" style="9" bestFit="1" customWidth="1"/>
    <col min="21" max="21" width="12.140625" style="9" bestFit="1" customWidth="1"/>
    <col min="22" max="22" width="10.5703125" style="9" customWidth="1"/>
    <col min="23" max="23" width="8.7109375" style="9"/>
    <col min="24" max="24" width="11.28515625" style="9" customWidth="1"/>
    <col min="25" max="25" width="10.7109375" style="9" customWidth="1"/>
    <col min="26" max="26" width="11.5703125" style="9" customWidth="1"/>
    <col min="27" max="27" width="10.5703125" style="9" customWidth="1"/>
    <col min="28" max="16384" width="8.7109375" style="9"/>
  </cols>
  <sheetData>
    <row r="1" spans="1:20" s="16" customFormat="1" x14ac:dyDescent="0.2">
      <c r="A1" s="91" t="s">
        <v>41</v>
      </c>
      <c r="B1" s="75"/>
      <c r="C1" s="75"/>
      <c r="D1" s="75"/>
      <c r="E1" s="76"/>
      <c r="F1" s="76"/>
      <c r="G1" s="76"/>
      <c r="H1" s="76"/>
      <c r="I1" s="76"/>
      <c r="J1" s="76"/>
      <c r="K1" s="76"/>
      <c r="L1" s="77"/>
      <c r="M1" s="4"/>
      <c r="N1" s="4"/>
      <c r="O1" s="4"/>
      <c r="P1" s="4"/>
      <c r="Q1" s="4"/>
      <c r="R1" s="66" t="s">
        <v>47</v>
      </c>
      <c r="S1" s="66"/>
      <c r="T1" s="66"/>
    </row>
    <row r="2" spans="1:20" s="16" customFormat="1" x14ac:dyDescent="0.2">
      <c r="A2" s="78" t="s">
        <v>42</v>
      </c>
      <c r="B2" s="79"/>
      <c r="C2" s="79"/>
      <c r="D2" s="79"/>
      <c r="E2" s="80"/>
      <c r="F2" s="80"/>
      <c r="G2" s="80"/>
      <c r="H2" s="80"/>
      <c r="I2" s="80"/>
      <c r="J2" s="80"/>
      <c r="K2" s="80"/>
      <c r="L2" s="81"/>
      <c r="M2" s="4"/>
      <c r="N2" s="64" t="s">
        <v>1</v>
      </c>
      <c r="O2" s="94">
        <v>50</v>
      </c>
      <c r="P2" s="23" t="s">
        <v>2</v>
      </c>
      <c r="Q2" s="23"/>
      <c r="R2" s="67" t="s">
        <v>34</v>
      </c>
      <c r="S2" s="67" t="s">
        <v>33</v>
      </c>
      <c r="T2" s="67" t="s">
        <v>19</v>
      </c>
    </row>
    <row r="3" spans="1:20" s="16" customFormat="1" x14ac:dyDescent="0.2">
      <c r="A3" s="82" t="s">
        <v>43</v>
      </c>
      <c r="B3" s="79"/>
      <c r="C3" s="79"/>
      <c r="D3" s="79"/>
      <c r="E3" s="80"/>
      <c r="F3" s="80"/>
      <c r="G3" s="80"/>
      <c r="H3" s="80"/>
      <c r="I3" s="80"/>
      <c r="J3" s="80"/>
      <c r="K3" s="80"/>
      <c r="L3" s="81"/>
      <c r="M3" s="4"/>
      <c r="N3" s="64" t="s">
        <v>39</v>
      </c>
      <c r="O3" s="94">
        <v>10</v>
      </c>
      <c r="P3" s="62" t="s">
        <v>3</v>
      </c>
      <c r="Q3" s="62"/>
      <c r="R3" s="63">
        <f t="shared" ref="R3:R5" si="0">2*SQRT(S3/PI())</f>
        <v>11.283791670955125</v>
      </c>
      <c r="S3" s="48">
        <v>100</v>
      </c>
      <c r="T3" s="59">
        <f t="shared" ref="T3:T5" si="1">S3*10^-8</f>
        <v>9.9999999999999995E-7</v>
      </c>
    </row>
    <row r="4" spans="1:20" s="16" customFormat="1" x14ac:dyDescent="0.2">
      <c r="A4" s="82" t="s">
        <v>44</v>
      </c>
      <c r="B4" s="83"/>
      <c r="C4" s="83"/>
      <c r="D4" s="83"/>
      <c r="E4" s="84"/>
      <c r="F4" s="84"/>
      <c r="G4" s="74">
        <v>1</v>
      </c>
      <c r="H4" s="84" t="s">
        <v>0</v>
      </c>
      <c r="I4" s="85"/>
      <c r="J4" s="80"/>
      <c r="K4" s="80"/>
      <c r="L4" s="81"/>
      <c r="M4" s="15"/>
      <c r="N4" s="4" t="s">
        <v>5</v>
      </c>
      <c r="O4" s="7">
        <f>+O3/O2</f>
        <v>0.2</v>
      </c>
      <c r="P4" s="23" t="s">
        <v>6</v>
      </c>
      <c r="Q4" s="23"/>
      <c r="R4" s="63">
        <f t="shared" si="0"/>
        <v>25.231325220201601</v>
      </c>
      <c r="S4" s="48">
        <v>500</v>
      </c>
      <c r="T4" s="59">
        <f t="shared" si="1"/>
        <v>5.0000000000000004E-6</v>
      </c>
    </row>
    <row r="5" spans="1:20" s="16" customFormat="1" x14ac:dyDescent="0.2">
      <c r="A5" s="82" t="s">
        <v>40</v>
      </c>
      <c r="B5" s="83"/>
      <c r="C5" s="83"/>
      <c r="D5" s="83"/>
      <c r="E5" s="84"/>
      <c r="F5" s="84"/>
      <c r="G5" s="85"/>
      <c r="H5" s="85"/>
      <c r="I5" s="85"/>
      <c r="J5" s="85"/>
      <c r="K5" s="85"/>
      <c r="L5" s="86"/>
      <c r="M5" s="15"/>
      <c r="N5" s="60"/>
      <c r="O5" s="27"/>
      <c r="P5" s="30"/>
      <c r="Q5" s="30"/>
      <c r="R5" s="63">
        <f t="shared" si="0"/>
        <v>35.682482323055424</v>
      </c>
      <c r="S5" s="48">
        <v>1000</v>
      </c>
      <c r="T5" s="59">
        <f t="shared" si="1"/>
        <v>1.0000000000000001E-5</v>
      </c>
    </row>
    <row r="6" spans="1:20" s="16" customFormat="1" x14ac:dyDescent="0.2">
      <c r="A6" s="87"/>
      <c r="B6" s="88"/>
      <c r="C6" s="88"/>
      <c r="D6" s="89"/>
      <c r="E6" s="89"/>
      <c r="F6" s="89"/>
      <c r="G6" s="89"/>
      <c r="H6" s="89"/>
      <c r="I6" s="89"/>
      <c r="J6" s="89"/>
      <c r="K6" s="89"/>
      <c r="L6" s="90"/>
      <c r="M6" s="15"/>
      <c r="N6" s="64" t="s">
        <v>35</v>
      </c>
      <c r="O6" s="93">
        <v>50</v>
      </c>
      <c r="P6" s="58" t="s">
        <v>48</v>
      </c>
      <c r="Q6" s="58"/>
      <c r="R6" s="63">
        <f>2*SQRT(S6/PI())</f>
        <v>50.462650440403202</v>
      </c>
      <c r="S6" s="48">
        <v>2000</v>
      </c>
      <c r="T6" s="59">
        <f>S6*10^-8</f>
        <v>2.0000000000000002E-5</v>
      </c>
    </row>
    <row r="7" spans="1:20" s="16" customFormat="1" x14ac:dyDescent="0.2">
      <c r="A7" s="15" t="s">
        <v>4</v>
      </c>
      <c r="B7" s="15"/>
      <c r="C7" s="15"/>
      <c r="D7" s="23"/>
      <c r="E7" s="23"/>
      <c r="F7" s="23"/>
      <c r="G7" s="23"/>
      <c r="H7" s="23"/>
      <c r="I7" s="7"/>
      <c r="J7" s="7"/>
      <c r="K7" s="7"/>
      <c r="L7" s="7"/>
      <c r="M7" s="15"/>
      <c r="N7" s="6" t="s">
        <v>37</v>
      </c>
      <c r="O7" s="22">
        <f>+(O6^2)*(3.14/4)</f>
        <v>1962.5</v>
      </c>
      <c r="P7" s="58" t="s">
        <v>51</v>
      </c>
      <c r="Q7" s="58"/>
      <c r="R7" s="63">
        <f t="shared" ref="R7:R11" si="2">2*SQRT(S7/PI())</f>
        <v>61.803872323710337</v>
      </c>
      <c r="S7" s="48">
        <v>3000</v>
      </c>
      <c r="T7" s="59">
        <f t="shared" ref="T7:T11" si="3">S7*10^-8</f>
        <v>3.0000000000000001E-5</v>
      </c>
    </row>
    <row r="8" spans="1:20" s="5" customFormat="1" ht="25.5" x14ac:dyDescent="0.2">
      <c r="A8" s="51" t="s">
        <v>7</v>
      </c>
      <c r="B8" s="52"/>
      <c r="C8" s="52"/>
      <c r="D8" s="53"/>
      <c r="E8" s="47" t="s">
        <v>25</v>
      </c>
      <c r="F8" s="47" t="s">
        <v>26</v>
      </c>
      <c r="G8" s="47" t="s">
        <v>12</v>
      </c>
      <c r="H8" s="47" t="s">
        <v>20</v>
      </c>
      <c r="I8" s="47" t="s">
        <v>30</v>
      </c>
      <c r="J8" s="47" t="s">
        <v>21</v>
      </c>
      <c r="K8" s="47" t="s">
        <v>31</v>
      </c>
      <c r="L8" s="73" t="s">
        <v>32</v>
      </c>
      <c r="M8" s="4"/>
      <c r="N8" s="60"/>
      <c r="O8" s="27"/>
      <c r="P8" s="30"/>
      <c r="Q8" s="30"/>
      <c r="R8" s="63">
        <f t="shared" si="2"/>
        <v>71.364964646110849</v>
      </c>
      <c r="S8" s="48">
        <v>4000</v>
      </c>
      <c r="T8" s="59">
        <f t="shared" si="3"/>
        <v>4.0000000000000003E-5</v>
      </c>
    </row>
    <row r="9" spans="1:20" s="19" customFormat="1" x14ac:dyDescent="0.2">
      <c r="A9" s="54"/>
      <c r="B9" s="55" t="s">
        <v>50</v>
      </c>
      <c r="C9" s="56"/>
      <c r="D9" s="57"/>
      <c r="E9" s="47" t="s">
        <v>6</v>
      </c>
      <c r="F9" s="47" t="s">
        <v>28</v>
      </c>
      <c r="G9" s="47" t="s">
        <v>29</v>
      </c>
      <c r="H9" s="47" t="s">
        <v>27</v>
      </c>
      <c r="I9" s="47" t="s">
        <v>11</v>
      </c>
      <c r="J9" s="47" t="s">
        <v>11</v>
      </c>
      <c r="K9" s="47" t="s">
        <v>11</v>
      </c>
      <c r="L9" s="47" t="s">
        <v>11</v>
      </c>
      <c r="M9" s="7"/>
      <c r="N9" s="65" t="s">
        <v>36</v>
      </c>
      <c r="O9" s="92">
        <f>O7*0.00000001</f>
        <v>1.9624999999999999E-5</v>
      </c>
      <c r="P9" s="58" t="s">
        <v>49</v>
      </c>
      <c r="Q9" s="23"/>
      <c r="R9" s="63">
        <f t="shared" si="2"/>
        <v>79.788456080286537</v>
      </c>
      <c r="S9" s="48">
        <v>5000</v>
      </c>
      <c r="T9" s="59">
        <f t="shared" si="3"/>
        <v>5.0000000000000002E-5</v>
      </c>
    </row>
    <row r="10" spans="1:20" x14ac:dyDescent="0.2">
      <c r="A10" s="12">
        <v>0.59009999999999996</v>
      </c>
      <c r="B10" s="12">
        <v>-1.3949999999999999E-8</v>
      </c>
      <c r="C10" s="12"/>
      <c r="D10" s="25"/>
      <c r="E10" s="20">
        <v>0</v>
      </c>
      <c r="F10" s="21">
        <f>+A10</f>
        <v>0.59009999999999996</v>
      </c>
      <c r="G10" s="22">
        <v>0</v>
      </c>
      <c r="H10" s="22">
        <v>0</v>
      </c>
      <c r="I10" s="21">
        <f t="shared" ref="I10:I73" si="4">+H10/$O$9</f>
        <v>0</v>
      </c>
      <c r="J10" s="21">
        <v>0</v>
      </c>
      <c r="K10" s="21">
        <f>INT(((1-SIGN(B10)))/2)*J10</f>
        <v>0</v>
      </c>
      <c r="L10" s="21">
        <v>0</v>
      </c>
      <c r="M10" s="2"/>
      <c r="N10" s="60"/>
      <c r="O10" s="27"/>
      <c r="P10" s="30"/>
      <c r="Q10" s="30"/>
      <c r="R10" s="63">
        <f t="shared" si="2"/>
        <v>112.83791670955127</v>
      </c>
      <c r="S10" s="48">
        <v>10000</v>
      </c>
      <c r="T10" s="59">
        <f t="shared" si="3"/>
        <v>1E-4</v>
      </c>
    </row>
    <row r="11" spans="1:20" x14ac:dyDescent="0.2">
      <c r="A11" s="12">
        <v>0.58020000000000005</v>
      </c>
      <c r="B11" s="12">
        <v>-2.0120000000000001E-8</v>
      </c>
      <c r="C11" s="12"/>
      <c r="D11" s="25"/>
      <c r="E11" s="20">
        <f t="shared" ref="E11:E74" si="5">E10+$O$4</f>
        <v>0.2</v>
      </c>
      <c r="F11" s="21">
        <f>+A11</f>
        <v>0.58020000000000005</v>
      </c>
      <c r="G11" s="22">
        <f t="shared" ref="G11:G74" si="6">+((((B11+B10)/2)*$O$4)*1000)*$G$4</f>
        <v>-3.4070000000000002E-6</v>
      </c>
      <c r="H11" s="22">
        <f>+SUM(G$10:$G11)</f>
        <v>-3.4070000000000002E-6</v>
      </c>
      <c r="I11" s="21">
        <f t="shared" si="4"/>
        <v>-0.1736050955414013</v>
      </c>
      <c r="J11" s="21">
        <f t="shared" ref="J11:J74" si="7">ABS(G11)/$O$9</f>
        <v>0.1736050955414013</v>
      </c>
      <c r="K11" s="21">
        <f>INT(((1-SIGN(G11)))/2)*J11</f>
        <v>0.1736050955414013</v>
      </c>
      <c r="L11" s="21">
        <f>+((1+SIGN(G11))/2)*J11</f>
        <v>0</v>
      </c>
      <c r="M11" s="2"/>
      <c r="N11" s="17"/>
      <c r="O11" s="27"/>
      <c r="P11" s="30"/>
      <c r="Q11" s="30"/>
      <c r="R11" s="68" t="s">
        <v>38</v>
      </c>
      <c r="S11" s="68"/>
      <c r="T11" s="68"/>
    </row>
    <row r="12" spans="1:20" x14ac:dyDescent="0.2">
      <c r="A12" s="12">
        <v>0.57020000000000004</v>
      </c>
      <c r="B12" s="12">
        <v>-2.384E-8</v>
      </c>
      <c r="C12" s="11"/>
      <c r="D12" s="24"/>
      <c r="E12" s="20">
        <f t="shared" si="5"/>
        <v>0.4</v>
      </c>
      <c r="F12" s="21">
        <f t="shared" ref="F12:F75" si="8">+A12</f>
        <v>0.57020000000000004</v>
      </c>
      <c r="G12" s="22">
        <f t="shared" si="6"/>
        <v>-4.3960000000000008E-6</v>
      </c>
      <c r="H12" s="22">
        <f>+SUM(G$10:$G12)</f>
        <v>-7.8030000000000014E-6</v>
      </c>
      <c r="I12" s="21">
        <f t="shared" si="4"/>
        <v>-0.39760509554140133</v>
      </c>
      <c r="J12" s="21">
        <f t="shared" si="7"/>
        <v>0.22400000000000006</v>
      </c>
      <c r="K12" s="21">
        <f t="shared" ref="K12:K75" si="9">INT(((1-SIGN(G12)))/2)*J12</f>
        <v>0.22400000000000006</v>
      </c>
      <c r="L12" s="21">
        <f>+((1+SIGN(G12))/2)*J12</f>
        <v>0</v>
      </c>
      <c r="M12" s="2"/>
      <c r="N12" s="35" t="s">
        <v>8</v>
      </c>
      <c r="O12" s="38"/>
      <c r="P12" s="28"/>
      <c r="Q12" s="28"/>
      <c r="R12" s="63">
        <f>2*SQRT(S12/PI())</f>
        <v>10.403141895720198</v>
      </c>
      <c r="S12" s="48">
        <v>85</v>
      </c>
      <c r="T12" s="59">
        <f>S12*10^-8</f>
        <v>8.5000000000000001E-7</v>
      </c>
    </row>
    <row r="13" spans="1:20" x14ac:dyDescent="0.2">
      <c r="A13" s="12">
        <v>0.56010000000000004</v>
      </c>
      <c r="B13" s="12">
        <v>-2.6400000000000001E-8</v>
      </c>
      <c r="C13" s="11"/>
      <c r="D13" s="24" t="s">
        <v>9</v>
      </c>
      <c r="E13" s="20">
        <f t="shared" si="5"/>
        <v>0.60000000000000009</v>
      </c>
      <c r="F13" s="21">
        <f t="shared" si="8"/>
        <v>0.56010000000000004</v>
      </c>
      <c r="G13" s="22">
        <f t="shared" si="6"/>
        <v>-5.0240000000000005E-6</v>
      </c>
      <c r="H13" s="22">
        <f>+SUM(G$10:$G13)</f>
        <v>-1.2827000000000001E-5</v>
      </c>
      <c r="I13" s="21">
        <f t="shared" si="4"/>
        <v>-0.65360509554140134</v>
      </c>
      <c r="J13" s="21">
        <f t="shared" si="7"/>
        <v>0.25600000000000006</v>
      </c>
      <c r="K13" s="21">
        <f>INT(((1-SIGN(G13)))/2)*J13</f>
        <v>0.25600000000000006</v>
      </c>
      <c r="L13" s="21">
        <f>+((1+SIGN(G13))/2)*J13</f>
        <v>0</v>
      </c>
      <c r="M13" s="2"/>
      <c r="N13" s="34"/>
      <c r="O13" s="38"/>
      <c r="P13" s="28"/>
      <c r="Q13" s="28"/>
    </row>
    <row r="14" spans="1:20" x14ac:dyDescent="0.2">
      <c r="A14" s="12">
        <v>0.55020000000000002</v>
      </c>
      <c r="B14" s="12">
        <v>-2.8229999999999999E-8</v>
      </c>
      <c r="C14" s="11"/>
      <c r="D14" s="26">
        <f>O28</f>
        <v>65.55546955414016</v>
      </c>
      <c r="E14" s="20">
        <f t="shared" si="5"/>
        <v>0.8</v>
      </c>
      <c r="F14" s="21">
        <f t="shared" si="8"/>
        <v>0.55020000000000002</v>
      </c>
      <c r="G14" s="22">
        <f t="shared" si="6"/>
        <v>-5.4630000000000009E-6</v>
      </c>
      <c r="H14" s="22">
        <f>+SUM(G$10:$G14)</f>
        <v>-1.8290000000000003E-5</v>
      </c>
      <c r="I14" s="21">
        <f t="shared" si="4"/>
        <v>-0.93197452229299382</v>
      </c>
      <c r="J14" s="21">
        <f t="shared" si="7"/>
        <v>0.27836942675159243</v>
      </c>
      <c r="K14" s="21">
        <f t="shared" si="9"/>
        <v>0.27836942675159243</v>
      </c>
      <c r="L14" s="21">
        <f t="shared" ref="L14:L77" si="10">+((1+SIGN(G14))/2)*J14</f>
        <v>0</v>
      </c>
      <c r="M14" s="2"/>
      <c r="N14" s="35" t="s">
        <v>10</v>
      </c>
      <c r="O14" s="39">
        <f>SUM(K10:K309)</f>
        <v>65.55546955414016</v>
      </c>
      <c r="P14" s="29" t="s">
        <v>45</v>
      </c>
      <c r="Q14" s="29"/>
    </row>
    <row r="15" spans="1:20" x14ac:dyDescent="0.2">
      <c r="A15" s="12">
        <v>0.54010000000000002</v>
      </c>
      <c r="B15" s="12">
        <v>-2.9700000000000001E-8</v>
      </c>
      <c r="C15" s="11"/>
      <c r="D15" s="24"/>
      <c r="E15" s="20">
        <f t="shared" si="5"/>
        <v>1</v>
      </c>
      <c r="F15" s="21">
        <f t="shared" si="8"/>
        <v>0.54010000000000002</v>
      </c>
      <c r="G15" s="22">
        <f t="shared" si="6"/>
        <v>-5.7930000000000011E-6</v>
      </c>
      <c r="H15" s="22">
        <f>+SUM(G$10:$G15)</f>
        <v>-2.4083000000000003E-5</v>
      </c>
      <c r="I15" s="21">
        <f t="shared" si="4"/>
        <v>-1.2271592356687899</v>
      </c>
      <c r="J15" s="21">
        <f t="shared" si="7"/>
        <v>0.29518471337579627</v>
      </c>
      <c r="K15" s="21">
        <f t="shared" si="9"/>
        <v>0.29518471337579627</v>
      </c>
      <c r="L15" s="21">
        <f t="shared" si="10"/>
        <v>0</v>
      </c>
      <c r="M15" s="2"/>
      <c r="N15" s="35" t="s">
        <v>12</v>
      </c>
      <c r="O15" s="39">
        <f>+(O14*$O$9)*1000000</f>
        <v>1286.5260900000005</v>
      </c>
      <c r="P15" s="29" t="s">
        <v>13</v>
      </c>
      <c r="Q15" s="29"/>
    </row>
    <row r="16" spans="1:20" x14ac:dyDescent="0.2">
      <c r="A16" s="12">
        <v>0.53010000000000002</v>
      </c>
      <c r="B16" s="12">
        <v>-3.086E-8</v>
      </c>
      <c r="C16" s="11"/>
      <c r="D16" s="24" t="s">
        <v>14</v>
      </c>
      <c r="E16" s="20">
        <f t="shared" si="5"/>
        <v>1.2</v>
      </c>
      <c r="F16" s="21">
        <f t="shared" si="8"/>
        <v>0.53010000000000002</v>
      </c>
      <c r="G16" s="22">
        <f t="shared" si="6"/>
        <v>-6.0560000000000018E-6</v>
      </c>
      <c r="H16" s="22">
        <f>+SUM(G$10:$G16)</f>
        <v>-3.0139000000000004E-5</v>
      </c>
      <c r="I16" s="21">
        <f t="shared" si="4"/>
        <v>-1.5357452229299366</v>
      </c>
      <c r="J16" s="21">
        <f t="shared" si="7"/>
        <v>0.30858598726114661</v>
      </c>
      <c r="K16" s="21">
        <f t="shared" si="9"/>
        <v>0.30858598726114661</v>
      </c>
      <c r="L16" s="21">
        <f t="shared" si="10"/>
        <v>0</v>
      </c>
      <c r="M16" s="2"/>
      <c r="N16" s="15"/>
      <c r="O16" s="40"/>
      <c r="P16" s="23"/>
      <c r="Q16" s="23"/>
    </row>
    <row r="17" spans="1:18" x14ac:dyDescent="0.2">
      <c r="A17" s="12">
        <v>0.52010000000000001</v>
      </c>
      <c r="B17" s="12">
        <v>-3.1809999999999998E-8</v>
      </c>
      <c r="C17" s="11"/>
      <c r="D17" s="26">
        <f>Q28</f>
        <v>66.32150828025479</v>
      </c>
      <c r="E17" s="20">
        <f t="shared" si="5"/>
        <v>1.4</v>
      </c>
      <c r="F17" s="21">
        <f t="shared" si="8"/>
        <v>0.52010000000000001</v>
      </c>
      <c r="G17" s="22">
        <f t="shared" si="6"/>
        <v>-6.2669999999999995E-6</v>
      </c>
      <c r="H17" s="22">
        <f>+SUM(G$10:$G17)</f>
        <v>-3.6406000000000003E-5</v>
      </c>
      <c r="I17" s="21">
        <f t="shared" si="4"/>
        <v>-1.855082802547771</v>
      </c>
      <c r="J17" s="21">
        <f t="shared" si="7"/>
        <v>0.31933757961783438</v>
      </c>
      <c r="K17" s="21">
        <f t="shared" si="9"/>
        <v>0.31933757961783438</v>
      </c>
      <c r="L17" s="21">
        <f t="shared" si="10"/>
        <v>0</v>
      </c>
      <c r="M17" s="2"/>
      <c r="N17" s="35" t="s">
        <v>15</v>
      </c>
      <c r="O17" s="41">
        <f>+SUM(L10:L309)</f>
        <v>67.087547006369391</v>
      </c>
      <c r="P17" s="29" t="s">
        <v>45</v>
      </c>
      <c r="Q17" s="29"/>
    </row>
    <row r="18" spans="1:18" x14ac:dyDescent="0.2">
      <c r="A18" s="12">
        <v>0.5101</v>
      </c>
      <c r="B18" s="12">
        <v>-3.2490000000000002E-8</v>
      </c>
      <c r="C18" s="11"/>
      <c r="D18" s="24"/>
      <c r="E18" s="20">
        <f t="shared" si="5"/>
        <v>1.5999999999999999</v>
      </c>
      <c r="F18" s="21">
        <f t="shared" si="8"/>
        <v>0.5101</v>
      </c>
      <c r="G18" s="22">
        <f t="shared" si="6"/>
        <v>-6.4300000000000003E-6</v>
      </c>
      <c r="H18" s="22">
        <f>+SUM(G$10:$G18)</f>
        <v>-4.2836000000000001E-5</v>
      </c>
      <c r="I18" s="21">
        <f t="shared" si="4"/>
        <v>-2.1827261146496815</v>
      </c>
      <c r="J18" s="21">
        <f t="shared" si="7"/>
        <v>0.32764331210191083</v>
      </c>
      <c r="K18" s="21">
        <f t="shared" si="9"/>
        <v>0.32764331210191083</v>
      </c>
      <c r="L18" s="21">
        <f t="shared" si="10"/>
        <v>0</v>
      </c>
      <c r="M18" s="2"/>
      <c r="N18" s="35" t="s">
        <v>12</v>
      </c>
      <c r="O18" s="41">
        <f>+(O17*O9)*1000000</f>
        <v>1316.5931099999993</v>
      </c>
      <c r="P18" s="29" t="s">
        <v>13</v>
      </c>
      <c r="Q18" s="29"/>
    </row>
    <row r="19" spans="1:18" x14ac:dyDescent="0.2">
      <c r="A19" s="12">
        <v>0.50009999999999999</v>
      </c>
      <c r="B19" s="12">
        <v>-3.316E-8</v>
      </c>
      <c r="C19" s="11"/>
      <c r="D19" s="24"/>
      <c r="E19" s="20">
        <f t="shared" si="5"/>
        <v>1.7999999999999998</v>
      </c>
      <c r="F19" s="21">
        <f t="shared" si="8"/>
        <v>0.50009999999999999</v>
      </c>
      <c r="G19" s="22">
        <f t="shared" si="6"/>
        <v>-6.5650000000000015E-6</v>
      </c>
      <c r="H19" s="22">
        <f>+SUM(G$10:$G19)</f>
        <v>-4.9401000000000004E-5</v>
      </c>
      <c r="I19" s="21">
        <f t="shared" si="4"/>
        <v>-2.5172484076433124</v>
      </c>
      <c r="J19" s="21">
        <f t="shared" si="7"/>
        <v>0.33452229299363068</v>
      </c>
      <c r="K19" s="21">
        <f t="shared" si="9"/>
        <v>0.33452229299363068</v>
      </c>
      <c r="L19" s="21">
        <f t="shared" si="10"/>
        <v>0</v>
      </c>
      <c r="M19" s="2"/>
      <c r="N19" s="17"/>
      <c r="O19" s="27"/>
      <c r="P19" s="30"/>
      <c r="Q19" s="30"/>
    </row>
    <row r="20" spans="1:18" x14ac:dyDescent="0.2">
      <c r="A20" s="12">
        <v>0.49009999999999998</v>
      </c>
      <c r="B20" s="12">
        <v>-3.3909999999999997E-8</v>
      </c>
      <c r="C20" s="11"/>
      <c r="D20" s="24"/>
      <c r="E20" s="20">
        <f t="shared" si="5"/>
        <v>1.9999999999999998</v>
      </c>
      <c r="F20" s="21">
        <f t="shared" si="8"/>
        <v>0.49009999999999998</v>
      </c>
      <c r="G20" s="22">
        <f t="shared" si="6"/>
        <v>-6.7070000000000012E-6</v>
      </c>
      <c r="H20" s="22">
        <f>+SUM(G$10:$G20)</f>
        <v>-5.6108000000000006E-5</v>
      </c>
      <c r="I20" s="21">
        <f t="shared" si="4"/>
        <v>-2.8590063694267518</v>
      </c>
      <c r="J20" s="21">
        <f t="shared" si="7"/>
        <v>0.34175796178343959</v>
      </c>
      <c r="K20" s="21">
        <f t="shared" si="9"/>
        <v>0.34175796178343959</v>
      </c>
      <c r="L20" s="21">
        <f t="shared" si="10"/>
        <v>0</v>
      </c>
      <c r="M20" s="2"/>
      <c r="N20" s="37" t="s">
        <v>16</v>
      </c>
      <c r="O20" s="42"/>
      <c r="P20" s="31"/>
      <c r="Q20" s="31"/>
    </row>
    <row r="21" spans="1:18" x14ac:dyDescent="0.2">
      <c r="A21" s="12">
        <v>0.48010000000000003</v>
      </c>
      <c r="B21" s="12">
        <v>-3.4109999999999999E-8</v>
      </c>
      <c r="C21" s="11"/>
      <c r="D21" s="24"/>
      <c r="E21" s="20">
        <f t="shared" si="5"/>
        <v>2.1999999999999997</v>
      </c>
      <c r="F21" s="21">
        <f t="shared" si="8"/>
        <v>0.48010000000000003</v>
      </c>
      <c r="G21" s="22">
        <f t="shared" si="6"/>
        <v>-6.8020000000000003E-6</v>
      </c>
      <c r="H21" s="22">
        <f>+SUM(G$10:$G21)</f>
        <v>-6.2910000000000006E-5</v>
      </c>
      <c r="I21" s="21">
        <f t="shared" si="4"/>
        <v>-3.2056050955414017</v>
      </c>
      <c r="J21" s="21">
        <f t="shared" si="7"/>
        <v>0.3465987261146497</v>
      </c>
      <c r="K21" s="21">
        <f t="shared" si="9"/>
        <v>0.3465987261146497</v>
      </c>
      <c r="L21" s="21">
        <f t="shared" si="10"/>
        <v>0</v>
      </c>
      <c r="M21" s="2"/>
      <c r="N21" s="36" t="s">
        <v>17</v>
      </c>
      <c r="O21" s="61">
        <f>SUM(J10:J309)</f>
        <v>132.64301656050958</v>
      </c>
      <c r="P21" s="32" t="s">
        <v>45</v>
      </c>
      <c r="Q21" s="32"/>
    </row>
    <row r="22" spans="1:18" x14ac:dyDescent="0.2">
      <c r="A22" s="12">
        <v>0.47010000000000002</v>
      </c>
      <c r="B22" s="12">
        <v>-3.4590000000000001E-8</v>
      </c>
      <c r="C22" s="11"/>
      <c r="D22" s="24"/>
      <c r="E22" s="20">
        <f t="shared" si="5"/>
        <v>2.4</v>
      </c>
      <c r="F22" s="21">
        <f t="shared" si="8"/>
        <v>0.47010000000000002</v>
      </c>
      <c r="G22" s="22">
        <f t="shared" si="6"/>
        <v>-6.8700000000000003E-6</v>
      </c>
      <c r="H22" s="22">
        <f>+SUM(G$10:$G22)</f>
        <v>-6.9779999999999999E-5</v>
      </c>
      <c r="I22" s="21">
        <f t="shared" si="4"/>
        <v>-3.5556687898089172</v>
      </c>
      <c r="J22" s="21">
        <f t="shared" si="7"/>
        <v>0.35006369426751593</v>
      </c>
      <c r="K22" s="21">
        <f t="shared" si="9"/>
        <v>0.35006369426751593</v>
      </c>
      <c r="L22" s="21">
        <f t="shared" si="10"/>
        <v>0</v>
      </c>
      <c r="M22" s="2"/>
      <c r="N22" s="95" t="s">
        <v>46</v>
      </c>
      <c r="O22" s="43"/>
      <c r="P22" s="31"/>
      <c r="Q22" s="31"/>
    </row>
    <row r="23" spans="1:18" x14ac:dyDescent="0.2">
      <c r="A23" s="12">
        <v>0.46010000000000001</v>
      </c>
      <c r="B23" s="12">
        <v>-3.484E-8</v>
      </c>
      <c r="C23" s="11"/>
      <c r="D23" s="24"/>
      <c r="E23" s="20">
        <f t="shared" si="5"/>
        <v>2.6</v>
      </c>
      <c r="F23" s="21">
        <f t="shared" si="8"/>
        <v>0.46010000000000001</v>
      </c>
      <c r="G23" s="22">
        <f t="shared" si="6"/>
        <v>-6.9430000000000011E-6</v>
      </c>
      <c r="H23" s="22">
        <f>+SUM(G$10:$G23)</f>
        <v>-7.6723000000000004E-5</v>
      </c>
      <c r="I23" s="21">
        <f t="shared" si="4"/>
        <v>-3.9094522292993634</v>
      </c>
      <c r="J23" s="21">
        <f t="shared" si="7"/>
        <v>0.35378343949044594</v>
      </c>
      <c r="K23" s="21">
        <f t="shared" si="9"/>
        <v>0.35378343949044594</v>
      </c>
      <c r="L23" s="21">
        <f t="shared" si="10"/>
        <v>0</v>
      </c>
      <c r="M23" s="2"/>
      <c r="N23" s="37" t="s">
        <v>18</v>
      </c>
      <c r="O23" s="44">
        <f>O21/2</f>
        <v>66.32150828025479</v>
      </c>
      <c r="P23" s="32" t="s">
        <v>45</v>
      </c>
      <c r="Q23" s="32"/>
    </row>
    <row r="24" spans="1:18" x14ac:dyDescent="0.2">
      <c r="A24" s="12">
        <v>0.4501</v>
      </c>
      <c r="B24" s="12">
        <v>-3.522E-8</v>
      </c>
      <c r="C24" s="11"/>
      <c r="D24" s="24"/>
      <c r="E24" s="20">
        <f t="shared" si="5"/>
        <v>2.8000000000000003</v>
      </c>
      <c r="F24" s="21">
        <f t="shared" si="8"/>
        <v>0.4501</v>
      </c>
      <c r="G24" s="22">
        <f t="shared" si="6"/>
        <v>-7.0060000000000012E-6</v>
      </c>
      <c r="H24" s="22">
        <f>+SUM(G$10:$G24)</f>
        <v>-8.3729000000000011E-5</v>
      </c>
      <c r="I24" s="21">
        <f t="shared" si="4"/>
        <v>-4.2664458598726123</v>
      </c>
      <c r="J24" s="21">
        <f t="shared" si="7"/>
        <v>0.35699363057324845</v>
      </c>
      <c r="K24" s="21">
        <f t="shared" si="9"/>
        <v>0.35699363057324845</v>
      </c>
      <c r="L24" s="21">
        <f t="shared" si="10"/>
        <v>0</v>
      </c>
      <c r="M24" s="2"/>
      <c r="N24" s="37" t="s">
        <v>12</v>
      </c>
      <c r="O24" s="44">
        <f>+($O$23*$O$9)/0.000001</f>
        <v>1301.5596000000003</v>
      </c>
      <c r="P24" s="32" t="s">
        <v>13</v>
      </c>
      <c r="Q24" s="32"/>
    </row>
    <row r="25" spans="1:18" x14ac:dyDescent="0.2">
      <c r="A25" s="12">
        <v>0.44009999999999999</v>
      </c>
      <c r="B25" s="12">
        <v>-3.5600000000000001E-8</v>
      </c>
      <c r="C25" s="11"/>
      <c r="D25" s="24"/>
      <c r="E25" s="20">
        <f t="shared" si="5"/>
        <v>3.0000000000000004</v>
      </c>
      <c r="F25" s="21">
        <f t="shared" si="8"/>
        <v>0.44009999999999999</v>
      </c>
      <c r="G25" s="22">
        <f t="shared" si="6"/>
        <v>-7.0820000000000001E-6</v>
      </c>
      <c r="H25" s="22">
        <f>+SUM(G$10:$G25)</f>
        <v>-9.0811000000000009E-5</v>
      </c>
      <c r="I25" s="21">
        <f t="shared" si="4"/>
        <v>-4.627312101910829</v>
      </c>
      <c r="J25" s="21">
        <f t="shared" si="7"/>
        <v>0.3608662420382166</v>
      </c>
      <c r="K25" s="21">
        <f t="shared" si="9"/>
        <v>0.3608662420382166</v>
      </c>
      <c r="L25" s="21">
        <f t="shared" si="10"/>
        <v>0</v>
      </c>
      <c r="M25" s="2"/>
      <c r="N25" s="33"/>
      <c r="O25" s="27"/>
      <c r="P25" s="30"/>
      <c r="Q25" s="30"/>
    </row>
    <row r="26" spans="1:18" x14ac:dyDescent="0.2">
      <c r="A26" s="12">
        <v>0.43009999999999998</v>
      </c>
      <c r="B26" s="12">
        <v>-3.5840000000000002E-8</v>
      </c>
      <c r="C26" s="11"/>
      <c r="D26" s="24"/>
      <c r="E26" s="20">
        <f t="shared" si="5"/>
        <v>3.2000000000000006</v>
      </c>
      <c r="F26" s="21">
        <f t="shared" si="8"/>
        <v>0.43009999999999998</v>
      </c>
      <c r="G26" s="22">
        <f t="shared" si="6"/>
        <v>-7.1440000000000014E-6</v>
      </c>
      <c r="H26" s="22">
        <f>+SUM(G$10:$G26)</f>
        <v>-9.7955000000000007E-5</v>
      </c>
      <c r="I26" s="21">
        <f t="shared" si="4"/>
        <v>-4.9913375796178352</v>
      </c>
      <c r="J26" s="21">
        <f t="shared" si="7"/>
        <v>0.36402547770700644</v>
      </c>
      <c r="K26" s="21">
        <f t="shared" si="9"/>
        <v>0.36402547770700644</v>
      </c>
      <c r="L26" s="21">
        <f t="shared" si="10"/>
        <v>0</v>
      </c>
      <c r="M26" s="2"/>
      <c r="N26" s="33"/>
      <c r="O26" s="27"/>
      <c r="P26" s="30"/>
      <c r="Q26" s="30"/>
    </row>
    <row r="27" spans="1:18" x14ac:dyDescent="0.2">
      <c r="A27" s="12">
        <v>0.42009999999999997</v>
      </c>
      <c r="B27" s="12">
        <v>-3.6020000000000001E-8</v>
      </c>
      <c r="C27" s="11"/>
      <c r="D27" s="24"/>
      <c r="E27" s="20">
        <f t="shared" si="5"/>
        <v>3.4000000000000008</v>
      </c>
      <c r="F27" s="21">
        <f t="shared" si="8"/>
        <v>0.42009999999999997</v>
      </c>
      <c r="G27" s="22">
        <f t="shared" si="6"/>
        <v>-7.1860000000000012E-6</v>
      </c>
      <c r="H27" s="22">
        <f>+SUM(G$10:$G27)</f>
        <v>-1.05141E-4</v>
      </c>
      <c r="I27" s="21">
        <f t="shared" si="4"/>
        <v>-5.3575031847133765</v>
      </c>
      <c r="J27" s="21">
        <f t="shared" si="7"/>
        <v>0.36616560509554147</v>
      </c>
      <c r="K27" s="21">
        <f t="shared" si="9"/>
        <v>0.36616560509554147</v>
      </c>
      <c r="L27" s="21">
        <f t="shared" si="10"/>
        <v>0</v>
      </c>
      <c r="M27" s="2"/>
      <c r="N27" s="33"/>
      <c r="O27" s="3" t="s">
        <v>10</v>
      </c>
      <c r="P27" s="8" t="s">
        <v>15</v>
      </c>
      <c r="Q27" s="8" t="s">
        <v>18</v>
      </c>
    </row>
    <row r="28" spans="1:18" x14ac:dyDescent="0.2">
      <c r="A28" s="12">
        <v>0.41010000000000002</v>
      </c>
      <c r="B28" s="12">
        <v>-3.6279999999999998E-8</v>
      </c>
      <c r="C28" s="11"/>
      <c r="D28" s="24"/>
      <c r="E28" s="20">
        <f t="shared" si="5"/>
        <v>3.600000000000001</v>
      </c>
      <c r="F28" s="21">
        <f t="shared" si="8"/>
        <v>0.41010000000000002</v>
      </c>
      <c r="G28" s="22">
        <f t="shared" si="6"/>
        <v>-7.2300000000000011E-6</v>
      </c>
      <c r="H28" s="22">
        <f>+SUM(G$10:$G28)</f>
        <v>-1.12371E-4</v>
      </c>
      <c r="I28" s="21">
        <f t="shared" si="4"/>
        <v>-5.7259108280254782</v>
      </c>
      <c r="J28" s="21">
        <f t="shared" si="7"/>
        <v>0.36840764331210196</v>
      </c>
      <c r="K28" s="21">
        <f t="shared" si="9"/>
        <v>0.36840764331210196</v>
      </c>
      <c r="L28" s="21">
        <f t="shared" si="10"/>
        <v>0</v>
      </c>
      <c r="M28" s="1"/>
      <c r="N28" s="33"/>
      <c r="O28" s="13">
        <f>+O14</f>
        <v>65.55546955414016</v>
      </c>
      <c r="P28" s="45">
        <f>+O17</f>
        <v>67.087547006369391</v>
      </c>
      <c r="Q28" s="50">
        <f>+O23</f>
        <v>66.32150828025479</v>
      </c>
      <c r="R28" s="46" t="s">
        <v>45</v>
      </c>
    </row>
    <row r="29" spans="1:18" x14ac:dyDescent="0.2">
      <c r="A29" s="12">
        <v>0.40010000000000001</v>
      </c>
      <c r="B29" s="12">
        <v>-3.648E-8</v>
      </c>
      <c r="C29" s="11"/>
      <c r="D29" s="24"/>
      <c r="E29" s="20">
        <f t="shared" si="5"/>
        <v>3.8000000000000012</v>
      </c>
      <c r="F29" s="21">
        <f t="shared" si="8"/>
        <v>0.40010000000000001</v>
      </c>
      <c r="G29" s="22">
        <f t="shared" si="6"/>
        <v>-7.2760000000000003E-6</v>
      </c>
      <c r="H29" s="22">
        <f>+SUM(G$10:$G29)</f>
        <v>-1.19647E-4</v>
      </c>
      <c r="I29" s="21">
        <f t="shared" si="4"/>
        <v>-6.0966624203821658</v>
      </c>
      <c r="J29" s="21">
        <f t="shared" si="7"/>
        <v>0.37075159235668792</v>
      </c>
      <c r="K29" s="21">
        <f t="shared" si="9"/>
        <v>0.37075159235668792</v>
      </c>
      <c r="L29" s="21">
        <f t="shared" si="10"/>
        <v>0</v>
      </c>
      <c r="M29" s="2"/>
      <c r="N29" s="33"/>
      <c r="O29" s="10"/>
      <c r="P29" s="27"/>
      <c r="Q29" s="30"/>
    </row>
    <row r="30" spans="1:18" x14ac:dyDescent="0.2">
      <c r="A30" s="12">
        <v>0.3901</v>
      </c>
      <c r="B30" s="12">
        <v>-3.6750000000000002E-8</v>
      </c>
      <c r="C30" s="11"/>
      <c r="D30" s="24"/>
      <c r="E30" s="20">
        <f t="shared" si="5"/>
        <v>4.0000000000000009</v>
      </c>
      <c r="F30" s="21">
        <f t="shared" si="8"/>
        <v>0.3901</v>
      </c>
      <c r="G30" s="22">
        <f t="shared" si="6"/>
        <v>-7.3230000000000009E-6</v>
      </c>
      <c r="H30" s="22">
        <f>+SUM(G$10:$G30)</f>
        <v>-1.2697000000000001E-4</v>
      </c>
      <c r="I30" s="21">
        <f t="shared" si="4"/>
        <v>-6.4698089171974527</v>
      </c>
      <c r="J30" s="21">
        <f t="shared" si="7"/>
        <v>0.37314649681528667</v>
      </c>
      <c r="K30" s="21">
        <f t="shared" si="9"/>
        <v>0.37314649681528667</v>
      </c>
      <c r="L30" s="21">
        <f t="shared" si="10"/>
        <v>0</v>
      </c>
      <c r="M30" s="2"/>
      <c r="N30" s="33"/>
      <c r="O30" s="3" t="s">
        <v>22</v>
      </c>
      <c r="P30" s="49" t="s">
        <v>23</v>
      </c>
      <c r="Q30" s="8" t="s">
        <v>24</v>
      </c>
    </row>
    <row r="31" spans="1:18" x14ac:dyDescent="0.2">
      <c r="A31" s="12">
        <v>0.38009999999999999</v>
      </c>
      <c r="B31" s="12">
        <v>-3.6920000000000002E-8</v>
      </c>
      <c r="C31" s="11"/>
      <c r="D31" s="24"/>
      <c r="E31" s="20">
        <f t="shared" si="5"/>
        <v>4.2000000000000011</v>
      </c>
      <c r="F31" s="21">
        <f t="shared" si="8"/>
        <v>0.38009999999999999</v>
      </c>
      <c r="G31" s="22">
        <f t="shared" si="6"/>
        <v>-7.3669999999999999E-6</v>
      </c>
      <c r="H31" s="22">
        <f>+SUM(G$10:$G31)</f>
        <v>-1.3433700000000003E-4</v>
      </c>
      <c r="I31" s="21">
        <f t="shared" si="4"/>
        <v>-6.8451974522293009</v>
      </c>
      <c r="J31" s="21">
        <f t="shared" si="7"/>
        <v>0.37538853503184716</v>
      </c>
      <c r="K31" s="21">
        <f t="shared" si="9"/>
        <v>0.37538853503184716</v>
      </c>
      <c r="L31" s="21">
        <f t="shared" si="10"/>
        <v>0</v>
      </c>
      <c r="M31" s="2"/>
      <c r="N31" s="33"/>
      <c r="O31" s="13">
        <f>+O15</f>
        <v>1286.5260900000005</v>
      </c>
      <c r="P31" s="45">
        <f>+O18</f>
        <v>1316.5931099999993</v>
      </c>
      <c r="Q31" s="50">
        <f>+O24</f>
        <v>1301.5596000000003</v>
      </c>
      <c r="R31" s="46" t="s">
        <v>13</v>
      </c>
    </row>
    <row r="32" spans="1:18" x14ac:dyDescent="0.2">
      <c r="A32" s="12">
        <v>0.37009999999999998</v>
      </c>
      <c r="B32" s="12">
        <v>-3.714E-8</v>
      </c>
      <c r="C32" s="11"/>
      <c r="D32" s="24"/>
      <c r="E32" s="20">
        <f t="shared" si="5"/>
        <v>4.4000000000000012</v>
      </c>
      <c r="F32" s="21">
        <f t="shared" si="8"/>
        <v>0.37009999999999998</v>
      </c>
      <c r="G32" s="22">
        <f t="shared" si="6"/>
        <v>-7.4059999999999999E-6</v>
      </c>
      <c r="H32" s="22">
        <f>+SUM(G$10:$G32)</f>
        <v>-1.4174300000000003E-4</v>
      </c>
      <c r="I32" s="21">
        <f t="shared" si="4"/>
        <v>-7.2225732484076453</v>
      </c>
      <c r="J32" s="21">
        <f t="shared" si="7"/>
        <v>0.37737579617834394</v>
      </c>
      <c r="K32" s="21">
        <f t="shared" si="9"/>
        <v>0.37737579617834394</v>
      </c>
      <c r="L32" s="21">
        <f t="shared" si="10"/>
        <v>0</v>
      </c>
      <c r="M32" s="2"/>
      <c r="N32" s="2"/>
      <c r="O32" s="7"/>
      <c r="P32" s="23"/>
      <c r="Q32" s="23"/>
    </row>
    <row r="33" spans="1:17" x14ac:dyDescent="0.2">
      <c r="A33" s="12">
        <v>0.36009999999999998</v>
      </c>
      <c r="B33" s="12">
        <v>-3.7359999999999998E-8</v>
      </c>
      <c r="C33" s="11"/>
      <c r="D33" s="24"/>
      <c r="E33" s="20">
        <f t="shared" si="5"/>
        <v>4.6000000000000014</v>
      </c>
      <c r="F33" s="21">
        <f t="shared" si="8"/>
        <v>0.36009999999999998</v>
      </c>
      <c r="G33" s="22">
        <f t="shared" si="6"/>
        <v>-7.4500000000000007E-6</v>
      </c>
      <c r="H33" s="22">
        <f>+SUM(G$10:$G33)</f>
        <v>-1.4919300000000002E-4</v>
      </c>
      <c r="I33" s="21">
        <f t="shared" si="4"/>
        <v>-7.6021910828025492</v>
      </c>
      <c r="J33" s="21">
        <f t="shared" si="7"/>
        <v>0.37961783439490449</v>
      </c>
      <c r="K33" s="21">
        <f t="shared" si="9"/>
        <v>0.37961783439490449</v>
      </c>
      <c r="L33" s="21">
        <f t="shared" si="10"/>
        <v>0</v>
      </c>
      <c r="M33" s="2"/>
      <c r="N33" s="2"/>
      <c r="O33" s="7"/>
      <c r="P33" s="23"/>
      <c r="Q33" s="23"/>
    </row>
    <row r="34" spans="1:17" x14ac:dyDescent="0.2">
      <c r="A34" s="12">
        <v>0.35010000000000002</v>
      </c>
      <c r="B34" s="12">
        <v>-3.7529999999999999E-8</v>
      </c>
      <c r="C34" s="11"/>
      <c r="D34" s="24"/>
      <c r="E34" s="20">
        <f t="shared" si="5"/>
        <v>4.8000000000000016</v>
      </c>
      <c r="F34" s="21">
        <f t="shared" si="8"/>
        <v>0.35010000000000002</v>
      </c>
      <c r="G34" s="22">
        <f t="shared" si="6"/>
        <v>-7.4889999999999998E-6</v>
      </c>
      <c r="H34" s="22">
        <f>+SUM(G$10:$G34)</f>
        <v>-1.5668200000000003E-4</v>
      </c>
      <c r="I34" s="21">
        <f t="shared" si="4"/>
        <v>-7.9837961783439511</v>
      </c>
      <c r="J34" s="21">
        <f t="shared" si="7"/>
        <v>0.38160509554140126</v>
      </c>
      <c r="K34" s="21">
        <f t="shared" si="9"/>
        <v>0.38160509554140126</v>
      </c>
      <c r="L34" s="21">
        <f t="shared" si="10"/>
        <v>0</v>
      </c>
      <c r="M34" s="2"/>
      <c r="N34" s="2"/>
      <c r="O34" s="7"/>
      <c r="P34" s="23"/>
      <c r="Q34" s="23"/>
    </row>
    <row r="35" spans="1:17" x14ac:dyDescent="0.2">
      <c r="A35" s="12">
        <v>0.34010000000000001</v>
      </c>
      <c r="B35" s="12">
        <v>-3.7730000000000001E-8</v>
      </c>
      <c r="C35" s="11"/>
      <c r="D35" s="24"/>
      <c r="E35" s="20">
        <f t="shared" si="5"/>
        <v>5.0000000000000018</v>
      </c>
      <c r="F35" s="21">
        <f t="shared" si="8"/>
        <v>0.34010000000000001</v>
      </c>
      <c r="G35" s="22">
        <f t="shared" si="6"/>
        <v>-7.5260000000000004E-6</v>
      </c>
      <c r="H35" s="22">
        <f>+SUM(G$10:$G35)</f>
        <v>-1.6420800000000002E-4</v>
      </c>
      <c r="I35" s="21">
        <f t="shared" si="4"/>
        <v>-8.3672866242038229</v>
      </c>
      <c r="J35" s="21">
        <f t="shared" si="7"/>
        <v>0.38349044585987263</v>
      </c>
      <c r="K35" s="21">
        <f>INT(((1-SIGN(G35)))/2)*J35</f>
        <v>0.38349044585987263</v>
      </c>
      <c r="L35" s="21">
        <f t="shared" si="10"/>
        <v>0</v>
      </c>
      <c r="M35" s="2"/>
      <c r="N35" s="2"/>
      <c r="O35" s="7"/>
      <c r="P35" s="23"/>
      <c r="Q35" s="23"/>
    </row>
    <row r="36" spans="1:17" x14ac:dyDescent="0.2">
      <c r="A36" s="12">
        <v>0.3301</v>
      </c>
      <c r="B36" s="12">
        <v>-3.7959999999999997E-8</v>
      </c>
      <c r="C36" s="11"/>
      <c r="D36" s="24"/>
      <c r="E36" s="20">
        <f t="shared" si="5"/>
        <v>5.200000000000002</v>
      </c>
      <c r="F36" s="21">
        <f t="shared" si="8"/>
        <v>0.3301</v>
      </c>
      <c r="G36" s="22">
        <f t="shared" si="6"/>
        <v>-7.5689999999999999E-6</v>
      </c>
      <c r="H36" s="22">
        <f>+SUM(G$10:$G36)</f>
        <v>-1.7177700000000002E-4</v>
      </c>
      <c r="I36" s="21">
        <f t="shared" si="4"/>
        <v>-8.7529681528662433</v>
      </c>
      <c r="J36" s="21">
        <f t="shared" si="7"/>
        <v>0.38568152866242039</v>
      </c>
      <c r="K36" s="21">
        <f>INT(((1-SIGN(G36)))/2)*J36</f>
        <v>0.38568152866242039</v>
      </c>
      <c r="L36" s="21">
        <f t="shared" si="10"/>
        <v>0</v>
      </c>
      <c r="M36" s="2"/>
      <c r="N36" s="2"/>
      <c r="O36" s="7"/>
      <c r="P36" s="23"/>
      <c r="Q36" s="23"/>
    </row>
    <row r="37" spans="1:17" x14ac:dyDescent="0.2">
      <c r="A37" s="12">
        <v>0.3201</v>
      </c>
      <c r="B37" s="12">
        <v>-3.8089999999999999E-8</v>
      </c>
      <c r="C37" s="11"/>
      <c r="D37" s="24"/>
      <c r="E37" s="20">
        <f t="shared" si="5"/>
        <v>5.4000000000000021</v>
      </c>
      <c r="F37" s="21">
        <f t="shared" si="8"/>
        <v>0.3201</v>
      </c>
      <c r="G37" s="22">
        <f t="shared" si="6"/>
        <v>-7.6049999999999992E-6</v>
      </c>
      <c r="H37" s="22">
        <f>+SUM(G$10:$G37)</f>
        <v>-1.7938200000000001E-4</v>
      </c>
      <c r="I37" s="21">
        <f t="shared" si="4"/>
        <v>-9.1404840764331219</v>
      </c>
      <c r="J37" s="21">
        <f t="shared" si="7"/>
        <v>0.38751592356687897</v>
      </c>
      <c r="K37" s="21">
        <f t="shared" si="9"/>
        <v>0.38751592356687897</v>
      </c>
      <c r="L37" s="21">
        <f t="shared" si="10"/>
        <v>0</v>
      </c>
      <c r="M37" s="2"/>
      <c r="N37" s="2"/>
      <c r="O37" s="7"/>
      <c r="P37" s="23"/>
      <c r="Q37" s="23"/>
    </row>
    <row r="38" spans="1:17" x14ac:dyDescent="0.2">
      <c r="A38" s="12">
        <v>0.31009999999999999</v>
      </c>
      <c r="B38" s="12">
        <v>-3.8229999999999999E-8</v>
      </c>
      <c r="C38" s="11"/>
      <c r="D38" s="24"/>
      <c r="E38" s="20">
        <f t="shared" si="5"/>
        <v>5.6000000000000023</v>
      </c>
      <c r="F38" s="21">
        <f t="shared" si="8"/>
        <v>0.31009999999999999</v>
      </c>
      <c r="G38" s="22">
        <f t="shared" si="6"/>
        <v>-7.6320000000000008E-6</v>
      </c>
      <c r="H38" s="22">
        <f>+SUM(G$10:$G38)</f>
        <v>-1.8701400000000002E-4</v>
      </c>
      <c r="I38" s="21">
        <f t="shared" si="4"/>
        <v>-9.5293757961783463</v>
      </c>
      <c r="J38" s="21">
        <f t="shared" si="7"/>
        <v>0.38889171974522296</v>
      </c>
      <c r="K38" s="21">
        <f t="shared" si="9"/>
        <v>0.38889171974522296</v>
      </c>
      <c r="L38" s="21">
        <f t="shared" si="10"/>
        <v>0</v>
      </c>
      <c r="M38" s="2"/>
      <c r="N38" s="2"/>
      <c r="O38" s="7"/>
      <c r="P38" s="23"/>
      <c r="Q38" s="23"/>
    </row>
    <row r="39" spans="1:17" x14ac:dyDescent="0.2">
      <c r="A39" s="12">
        <v>0.30009999999999998</v>
      </c>
      <c r="B39" s="12">
        <v>-3.8379999999999997E-8</v>
      </c>
      <c r="C39" s="11"/>
      <c r="D39" s="24"/>
      <c r="E39" s="20">
        <f t="shared" si="5"/>
        <v>5.8000000000000025</v>
      </c>
      <c r="F39" s="21">
        <f t="shared" si="8"/>
        <v>0.30009999999999998</v>
      </c>
      <c r="G39" s="22">
        <f t="shared" si="6"/>
        <v>-7.661E-6</v>
      </c>
      <c r="H39" s="22">
        <f>+SUM(G$10:$G39)</f>
        <v>-1.9467500000000003E-4</v>
      </c>
      <c r="I39" s="21">
        <f t="shared" si="4"/>
        <v>-9.9197452229299383</v>
      </c>
      <c r="J39" s="21">
        <f t="shared" si="7"/>
        <v>0.39036942675159236</v>
      </c>
      <c r="K39" s="21">
        <f t="shared" si="9"/>
        <v>0.39036942675159236</v>
      </c>
      <c r="L39" s="21">
        <f t="shared" si="10"/>
        <v>0</v>
      </c>
      <c r="M39" s="2"/>
      <c r="N39" s="2"/>
      <c r="O39" s="7"/>
      <c r="P39" s="23"/>
      <c r="Q39" s="23"/>
    </row>
    <row r="40" spans="1:17" x14ac:dyDescent="0.2">
      <c r="A40" s="12">
        <v>0.29010000000000002</v>
      </c>
      <c r="B40" s="12">
        <v>-3.8649999999999999E-8</v>
      </c>
      <c r="C40" s="11"/>
      <c r="D40" s="24"/>
      <c r="E40" s="20">
        <f t="shared" si="5"/>
        <v>6.0000000000000027</v>
      </c>
      <c r="F40" s="21">
        <f t="shared" si="8"/>
        <v>0.29010000000000002</v>
      </c>
      <c r="G40" s="22">
        <f t="shared" si="6"/>
        <v>-7.7029999999999989E-6</v>
      </c>
      <c r="H40" s="22">
        <f>+SUM(G$10:$G40)</f>
        <v>-2.0237800000000002E-4</v>
      </c>
      <c r="I40" s="21">
        <f t="shared" si="4"/>
        <v>-10.312254777070065</v>
      </c>
      <c r="J40" s="21">
        <f t="shared" si="7"/>
        <v>0.39250955414012734</v>
      </c>
      <c r="K40" s="21">
        <f t="shared" si="9"/>
        <v>0.39250955414012734</v>
      </c>
      <c r="L40" s="21">
        <f t="shared" si="10"/>
        <v>0</v>
      </c>
      <c r="M40" s="2"/>
      <c r="N40" s="2"/>
      <c r="O40" s="7"/>
      <c r="P40" s="23"/>
      <c r="Q40" s="23"/>
    </row>
    <row r="41" spans="1:17" x14ac:dyDescent="0.2">
      <c r="A41" s="12">
        <v>0.28010000000000002</v>
      </c>
      <c r="B41" s="12">
        <v>-3.8640000000000001E-8</v>
      </c>
      <c r="C41" s="11"/>
      <c r="D41" s="24"/>
      <c r="E41" s="20">
        <f t="shared" si="5"/>
        <v>6.2000000000000028</v>
      </c>
      <c r="F41" s="21">
        <f t="shared" si="8"/>
        <v>0.28010000000000002</v>
      </c>
      <c r="G41" s="22">
        <f t="shared" si="6"/>
        <v>-7.7290000000000017E-6</v>
      </c>
      <c r="H41" s="22">
        <f>+SUM(G$10:$G41)</f>
        <v>-2.1010700000000001E-4</v>
      </c>
      <c r="I41" s="21">
        <f t="shared" si="4"/>
        <v>-10.706089171974524</v>
      </c>
      <c r="J41" s="21">
        <f t="shared" si="7"/>
        <v>0.39383439490445871</v>
      </c>
      <c r="K41" s="21">
        <f t="shared" si="9"/>
        <v>0.39383439490445871</v>
      </c>
      <c r="L41" s="21">
        <f t="shared" si="10"/>
        <v>0</v>
      </c>
      <c r="M41" s="2"/>
      <c r="N41" s="2"/>
      <c r="O41" s="7"/>
      <c r="P41" s="23"/>
      <c r="Q41" s="23"/>
    </row>
    <row r="42" spans="1:17" x14ac:dyDescent="0.2">
      <c r="A42" s="12">
        <v>0.27010000000000001</v>
      </c>
      <c r="B42" s="12">
        <v>-3.8810000000000001E-8</v>
      </c>
      <c r="C42" s="11"/>
      <c r="D42" s="24"/>
      <c r="E42" s="20">
        <f t="shared" si="5"/>
        <v>6.400000000000003</v>
      </c>
      <c r="F42" s="21">
        <f t="shared" si="8"/>
        <v>0.27010000000000001</v>
      </c>
      <c r="G42" s="22">
        <f t="shared" si="6"/>
        <v>-7.7449999999999995E-6</v>
      </c>
      <c r="H42" s="22">
        <f>+SUM(G$10:$G42)</f>
        <v>-2.1785200000000001E-4</v>
      </c>
      <c r="I42" s="21">
        <f t="shared" si="4"/>
        <v>-11.100738853503186</v>
      </c>
      <c r="J42" s="21">
        <f t="shared" si="7"/>
        <v>0.39464968152866242</v>
      </c>
      <c r="K42" s="21">
        <f t="shared" si="9"/>
        <v>0.39464968152866242</v>
      </c>
      <c r="L42" s="21">
        <f t="shared" si="10"/>
        <v>0</v>
      </c>
      <c r="M42" s="2"/>
      <c r="N42" s="2"/>
      <c r="O42" s="7"/>
      <c r="P42" s="23"/>
      <c r="Q42" s="23"/>
    </row>
    <row r="43" spans="1:17" x14ac:dyDescent="0.2">
      <c r="A43" s="12">
        <v>0.2601</v>
      </c>
      <c r="B43" s="12">
        <v>-3.8899999999999998E-8</v>
      </c>
      <c r="C43" s="11"/>
      <c r="D43" s="24"/>
      <c r="E43" s="20">
        <f t="shared" si="5"/>
        <v>6.6000000000000032</v>
      </c>
      <c r="F43" s="21">
        <f t="shared" si="8"/>
        <v>0.2601</v>
      </c>
      <c r="G43" s="22">
        <f t="shared" si="6"/>
        <v>-7.7710000000000006E-6</v>
      </c>
      <c r="H43" s="22">
        <f>+SUM(G$10:$G43)</f>
        <v>-2.2562300000000002E-4</v>
      </c>
      <c r="I43" s="21">
        <f t="shared" si="4"/>
        <v>-11.49671337579618</v>
      </c>
      <c r="J43" s="21">
        <f t="shared" si="7"/>
        <v>0.39597452229299368</v>
      </c>
      <c r="K43" s="21">
        <f t="shared" si="9"/>
        <v>0.39597452229299368</v>
      </c>
      <c r="L43" s="21">
        <f t="shared" si="10"/>
        <v>0</v>
      </c>
      <c r="M43" s="2"/>
      <c r="N43" s="2"/>
      <c r="O43" s="7"/>
      <c r="P43" s="23"/>
      <c r="Q43" s="23"/>
    </row>
    <row r="44" spans="1:17" x14ac:dyDescent="0.2">
      <c r="A44" s="12">
        <v>0.25009999999999999</v>
      </c>
      <c r="B44" s="12">
        <v>-3.8910000000000002E-8</v>
      </c>
      <c r="C44" s="11"/>
      <c r="D44" s="24"/>
      <c r="E44" s="20">
        <f t="shared" si="5"/>
        <v>6.8000000000000034</v>
      </c>
      <c r="F44" s="21">
        <f t="shared" si="8"/>
        <v>0.25009999999999999</v>
      </c>
      <c r="G44" s="22">
        <f t="shared" si="6"/>
        <v>-7.7810000000000005E-6</v>
      </c>
      <c r="H44" s="22">
        <f>+SUM(G$10:$G44)</f>
        <v>-2.3340400000000002E-4</v>
      </c>
      <c r="I44" s="21">
        <f t="shared" si="4"/>
        <v>-11.8931974522293</v>
      </c>
      <c r="J44" s="21">
        <f t="shared" si="7"/>
        <v>0.39648407643312106</v>
      </c>
      <c r="K44" s="21">
        <f t="shared" si="9"/>
        <v>0.39648407643312106</v>
      </c>
      <c r="L44" s="21">
        <f t="shared" si="10"/>
        <v>0</v>
      </c>
      <c r="M44" s="2"/>
      <c r="N44" s="2"/>
      <c r="O44" s="7"/>
      <c r="P44" s="23"/>
      <c r="Q44" s="23"/>
    </row>
    <row r="45" spans="1:17" x14ac:dyDescent="0.2">
      <c r="A45" s="12">
        <v>0.24010000000000001</v>
      </c>
      <c r="B45" s="12">
        <v>-3.9099999999999999E-8</v>
      </c>
      <c r="C45" s="11"/>
      <c r="D45" s="24"/>
      <c r="E45" s="20">
        <f t="shared" si="5"/>
        <v>7.0000000000000036</v>
      </c>
      <c r="F45" s="21">
        <f t="shared" si="8"/>
        <v>0.24010000000000001</v>
      </c>
      <c r="G45" s="22">
        <f t="shared" si="6"/>
        <v>-7.8010000000000004E-6</v>
      </c>
      <c r="H45" s="22">
        <f>+SUM(G$10:$G45)</f>
        <v>-2.4120500000000001E-4</v>
      </c>
      <c r="I45" s="21">
        <f t="shared" si="4"/>
        <v>-12.290700636942676</v>
      </c>
      <c r="J45" s="21">
        <f t="shared" si="7"/>
        <v>0.39750318471337581</v>
      </c>
      <c r="K45" s="21">
        <f t="shared" si="9"/>
        <v>0.39750318471337581</v>
      </c>
      <c r="L45" s="21">
        <f t="shared" si="10"/>
        <v>0</v>
      </c>
      <c r="M45" s="2"/>
      <c r="N45" s="2"/>
      <c r="O45" s="7"/>
      <c r="P45" s="23"/>
      <c r="Q45" s="23"/>
    </row>
    <row r="46" spans="1:17" x14ac:dyDescent="0.2">
      <c r="A46" s="12">
        <v>0.2301</v>
      </c>
      <c r="B46" s="12">
        <v>-3.9150000000000003E-8</v>
      </c>
      <c r="C46" s="11"/>
      <c r="D46" s="24"/>
      <c r="E46" s="20">
        <f t="shared" si="5"/>
        <v>7.2000000000000037</v>
      </c>
      <c r="F46" s="21">
        <f t="shared" si="8"/>
        <v>0.2301</v>
      </c>
      <c r="G46" s="22">
        <f t="shared" si="6"/>
        <v>-7.8250000000000005E-6</v>
      </c>
      <c r="H46" s="22">
        <f>+SUM(G$10:$G46)</f>
        <v>-2.4903000000000002E-4</v>
      </c>
      <c r="I46" s="21">
        <f t="shared" si="4"/>
        <v>-12.689426751592357</v>
      </c>
      <c r="J46" s="21">
        <f t="shared" si="7"/>
        <v>0.39872611464968155</v>
      </c>
      <c r="K46" s="21">
        <f t="shared" si="9"/>
        <v>0.39872611464968155</v>
      </c>
      <c r="L46" s="21">
        <f t="shared" si="10"/>
        <v>0</v>
      </c>
      <c r="M46" s="2"/>
      <c r="N46" s="2"/>
      <c r="O46" s="7"/>
      <c r="P46" s="23"/>
      <c r="Q46" s="23"/>
    </row>
    <row r="47" spans="1:17" x14ac:dyDescent="0.2">
      <c r="A47" s="12">
        <v>0.22009999999999999</v>
      </c>
      <c r="B47" s="12">
        <v>-3.9279999999999998E-8</v>
      </c>
      <c r="C47" s="11"/>
      <c r="D47" s="24"/>
      <c r="E47" s="20">
        <f t="shared" si="5"/>
        <v>7.4000000000000039</v>
      </c>
      <c r="F47" s="21">
        <f t="shared" si="8"/>
        <v>0.22009999999999999</v>
      </c>
      <c r="G47" s="22">
        <f t="shared" si="6"/>
        <v>-7.8429999999999993E-6</v>
      </c>
      <c r="H47" s="22">
        <f>+SUM(G$10:$G47)</f>
        <v>-2.5687300000000002E-4</v>
      </c>
      <c r="I47" s="21">
        <f t="shared" si="4"/>
        <v>-13.089070063694269</v>
      </c>
      <c r="J47" s="21">
        <f t="shared" si="7"/>
        <v>0.39964331210191079</v>
      </c>
      <c r="K47" s="21">
        <f t="shared" si="9"/>
        <v>0.39964331210191079</v>
      </c>
      <c r="L47" s="21">
        <f t="shared" si="10"/>
        <v>0</v>
      </c>
      <c r="M47" s="2"/>
      <c r="N47" s="2"/>
      <c r="O47" s="7"/>
      <c r="P47" s="23"/>
      <c r="Q47" s="23"/>
    </row>
    <row r="48" spans="1:17" x14ac:dyDescent="0.2">
      <c r="A48" s="12">
        <v>0.21010000000000001</v>
      </c>
      <c r="B48" s="12">
        <v>-3.941E-8</v>
      </c>
      <c r="C48" s="11"/>
      <c r="D48" s="24"/>
      <c r="E48" s="20">
        <f t="shared" si="5"/>
        <v>7.6000000000000041</v>
      </c>
      <c r="F48" s="21">
        <f t="shared" si="8"/>
        <v>0.21010000000000001</v>
      </c>
      <c r="G48" s="22">
        <f t="shared" si="6"/>
        <v>-7.8690000000000004E-6</v>
      </c>
      <c r="H48" s="22">
        <f>+SUM(G$10:$G48)</f>
        <v>-2.6474199999999999E-4</v>
      </c>
      <c r="I48" s="21">
        <f t="shared" si="4"/>
        <v>-13.49003821656051</v>
      </c>
      <c r="J48" s="21">
        <f t="shared" si="7"/>
        <v>0.40096815286624204</v>
      </c>
      <c r="K48" s="21">
        <f t="shared" si="9"/>
        <v>0.40096815286624204</v>
      </c>
      <c r="L48" s="21">
        <f t="shared" si="10"/>
        <v>0</v>
      </c>
      <c r="M48" s="2"/>
      <c r="N48" s="2"/>
      <c r="O48" s="7"/>
      <c r="P48" s="23"/>
      <c r="Q48" s="23"/>
    </row>
    <row r="49" spans="1:17" x14ac:dyDescent="0.2">
      <c r="A49" s="12">
        <v>0.2001</v>
      </c>
      <c r="B49" s="12">
        <v>-3.9500000000000003E-8</v>
      </c>
      <c r="C49" s="11"/>
      <c r="D49" s="24"/>
      <c r="E49" s="20">
        <f t="shared" si="5"/>
        <v>7.8000000000000043</v>
      </c>
      <c r="F49" s="21">
        <f t="shared" si="8"/>
        <v>0.2001</v>
      </c>
      <c r="G49" s="22">
        <f t="shared" si="6"/>
        <v>-7.8910000000000012E-6</v>
      </c>
      <c r="H49" s="22">
        <f>+SUM(G$10:$G49)</f>
        <v>-2.7263299999999999E-4</v>
      </c>
      <c r="I49" s="21">
        <f t="shared" si="4"/>
        <v>-13.892127388535032</v>
      </c>
      <c r="J49" s="21">
        <f t="shared" si="7"/>
        <v>0.40208917197452237</v>
      </c>
      <c r="K49" s="21">
        <f t="shared" si="9"/>
        <v>0.40208917197452237</v>
      </c>
      <c r="L49" s="21">
        <f t="shared" si="10"/>
        <v>0</v>
      </c>
      <c r="M49" s="2"/>
      <c r="N49" s="2"/>
      <c r="O49" s="7"/>
      <c r="P49" s="23"/>
      <c r="Q49" s="23"/>
    </row>
    <row r="50" spans="1:17" x14ac:dyDescent="0.2">
      <c r="A50" s="12">
        <v>0.19009999999999999</v>
      </c>
      <c r="B50" s="12">
        <v>-3.9640000000000003E-8</v>
      </c>
      <c r="C50" s="11"/>
      <c r="D50" s="24"/>
      <c r="E50" s="20">
        <f t="shared" si="5"/>
        <v>8.0000000000000036</v>
      </c>
      <c r="F50" s="21">
        <f t="shared" si="8"/>
        <v>0.19009999999999999</v>
      </c>
      <c r="G50" s="22">
        <f t="shared" si="6"/>
        <v>-7.9140000000000008E-6</v>
      </c>
      <c r="H50" s="22">
        <f>+SUM(G$10:$G50)</f>
        <v>-2.8054699999999997E-4</v>
      </c>
      <c r="I50" s="21">
        <f t="shared" si="4"/>
        <v>-14.295388535031845</v>
      </c>
      <c r="J50" s="21">
        <f t="shared" si="7"/>
        <v>0.40326114649681533</v>
      </c>
      <c r="K50" s="21">
        <f t="shared" si="9"/>
        <v>0.40326114649681533</v>
      </c>
      <c r="L50" s="21">
        <f t="shared" si="10"/>
        <v>0</v>
      </c>
      <c r="M50" s="2"/>
      <c r="N50" s="2"/>
      <c r="O50" s="7"/>
      <c r="P50" s="23"/>
      <c r="Q50" s="23"/>
    </row>
    <row r="51" spans="1:17" x14ac:dyDescent="0.2">
      <c r="A51" s="12">
        <v>0.18010000000000001</v>
      </c>
      <c r="B51" s="12">
        <v>-3.9769999999999998E-8</v>
      </c>
      <c r="C51" s="11"/>
      <c r="D51" s="24"/>
      <c r="E51" s="20">
        <f t="shared" si="5"/>
        <v>8.2000000000000028</v>
      </c>
      <c r="F51" s="21">
        <f t="shared" si="8"/>
        <v>0.18010000000000001</v>
      </c>
      <c r="G51" s="22">
        <f t="shared" si="6"/>
        <v>-7.940999999999999E-6</v>
      </c>
      <c r="H51" s="22">
        <f>+SUM(G$10:$G51)</f>
        <v>-2.8848799999999999E-4</v>
      </c>
      <c r="I51" s="21">
        <f t="shared" si="4"/>
        <v>-14.700025477707007</v>
      </c>
      <c r="J51" s="21">
        <f t="shared" si="7"/>
        <v>0.40463694267515921</v>
      </c>
      <c r="K51" s="21">
        <f t="shared" si="9"/>
        <v>0.40463694267515921</v>
      </c>
      <c r="L51" s="21">
        <f t="shared" si="10"/>
        <v>0</v>
      </c>
      <c r="M51" s="2"/>
      <c r="N51" s="2"/>
      <c r="O51" s="7"/>
      <c r="P51" s="23"/>
      <c r="Q51" s="23"/>
    </row>
    <row r="52" spans="1:17" x14ac:dyDescent="0.2">
      <c r="A52" s="12">
        <v>0.1701</v>
      </c>
      <c r="B52" s="12">
        <v>-3.9890000000000002E-8</v>
      </c>
      <c r="C52" s="11"/>
      <c r="D52" s="24"/>
      <c r="E52" s="20">
        <f t="shared" si="5"/>
        <v>8.4000000000000021</v>
      </c>
      <c r="F52" s="21">
        <f t="shared" si="8"/>
        <v>0.1701</v>
      </c>
      <c r="G52" s="22">
        <f t="shared" si="6"/>
        <v>-7.9659999999999996E-6</v>
      </c>
      <c r="H52" s="22">
        <f>+SUM(G$10:$G52)</f>
        <v>-2.9645399999999998E-4</v>
      </c>
      <c r="I52" s="21">
        <f t="shared" si="4"/>
        <v>-15.105936305732483</v>
      </c>
      <c r="J52" s="21">
        <f t="shared" si="7"/>
        <v>0.40591082802547768</v>
      </c>
      <c r="K52" s="21">
        <f t="shared" si="9"/>
        <v>0.40591082802547768</v>
      </c>
      <c r="L52" s="21">
        <f t="shared" si="10"/>
        <v>0</v>
      </c>
      <c r="M52" s="2"/>
      <c r="N52" s="2"/>
      <c r="O52" s="7"/>
      <c r="P52" s="23"/>
      <c r="Q52" s="23"/>
    </row>
    <row r="53" spans="1:17" x14ac:dyDescent="0.2">
      <c r="A53" s="12">
        <v>0.16009999999999999</v>
      </c>
      <c r="B53" s="12">
        <v>-4.0030000000000002E-8</v>
      </c>
      <c r="C53" s="11"/>
      <c r="D53" s="24"/>
      <c r="E53" s="20">
        <f t="shared" si="5"/>
        <v>8.6000000000000014</v>
      </c>
      <c r="F53" s="21">
        <f t="shared" si="8"/>
        <v>0.16009999999999999</v>
      </c>
      <c r="G53" s="22">
        <f t="shared" si="6"/>
        <v>-7.9920000000000007E-6</v>
      </c>
      <c r="H53" s="22">
        <f>+SUM(G$10:$G53)</f>
        <v>-3.0444599999999999E-4</v>
      </c>
      <c r="I53" s="21">
        <f t="shared" si="4"/>
        <v>-15.513171974522294</v>
      </c>
      <c r="J53" s="21">
        <f t="shared" si="7"/>
        <v>0.40723566878980899</v>
      </c>
      <c r="K53" s="21">
        <f t="shared" si="9"/>
        <v>0.40723566878980899</v>
      </c>
      <c r="L53" s="21">
        <f t="shared" si="10"/>
        <v>0</v>
      </c>
      <c r="M53" s="2"/>
      <c r="N53" s="2"/>
      <c r="O53" s="7"/>
      <c r="P53" s="23"/>
      <c r="Q53" s="23"/>
    </row>
    <row r="54" spans="1:17" x14ac:dyDescent="0.2">
      <c r="A54" s="12">
        <v>0.15010000000000001</v>
      </c>
      <c r="B54" s="12">
        <v>-4.0159999999999997E-8</v>
      </c>
      <c r="C54" s="11"/>
      <c r="D54" s="24"/>
      <c r="E54" s="20">
        <f t="shared" si="5"/>
        <v>8.8000000000000007</v>
      </c>
      <c r="F54" s="21">
        <f t="shared" si="8"/>
        <v>0.15010000000000001</v>
      </c>
      <c r="G54" s="22">
        <f t="shared" si="6"/>
        <v>-8.0190000000000006E-6</v>
      </c>
      <c r="H54" s="22">
        <f>+SUM(G$10:$G54)</f>
        <v>-3.12465E-4</v>
      </c>
      <c r="I54" s="21">
        <f t="shared" si="4"/>
        <v>-15.921783439490447</v>
      </c>
      <c r="J54" s="21">
        <f t="shared" si="7"/>
        <v>0.40861146496815293</v>
      </c>
      <c r="K54" s="21">
        <f t="shared" si="9"/>
        <v>0.40861146496815293</v>
      </c>
      <c r="L54" s="21">
        <f t="shared" si="10"/>
        <v>0</v>
      </c>
      <c r="M54" s="2"/>
      <c r="N54" s="2"/>
      <c r="O54" s="7"/>
      <c r="P54" s="23"/>
      <c r="Q54" s="23"/>
    </row>
    <row r="55" spans="1:17" x14ac:dyDescent="0.2">
      <c r="A55" s="12">
        <v>0.1401</v>
      </c>
      <c r="B55" s="12">
        <v>-4.0259999999999998E-8</v>
      </c>
      <c r="C55" s="11"/>
      <c r="D55" s="24"/>
      <c r="E55" s="20">
        <f t="shared" si="5"/>
        <v>9</v>
      </c>
      <c r="F55" s="21">
        <f t="shared" si="8"/>
        <v>0.1401</v>
      </c>
      <c r="G55" s="22">
        <f t="shared" si="6"/>
        <v>-8.0420000000000003E-6</v>
      </c>
      <c r="H55" s="22">
        <f>+SUM(G$10:$G55)</f>
        <v>-3.2050699999999999E-4</v>
      </c>
      <c r="I55" s="21">
        <f t="shared" si="4"/>
        <v>-16.33156687898089</v>
      </c>
      <c r="J55" s="21">
        <f t="shared" si="7"/>
        <v>0.40978343949044588</v>
      </c>
      <c r="K55" s="21">
        <f t="shared" si="9"/>
        <v>0.40978343949044588</v>
      </c>
      <c r="L55" s="21">
        <f t="shared" si="10"/>
        <v>0</v>
      </c>
      <c r="M55" s="2"/>
      <c r="N55" s="2"/>
      <c r="O55" s="7"/>
      <c r="P55" s="23"/>
      <c r="Q55" s="23"/>
    </row>
    <row r="56" spans="1:17" x14ac:dyDescent="0.2">
      <c r="A56" s="12">
        <v>0.13009999999999999</v>
      </c>
      <c r="B56" s="12">
        <v>-4.0420000000000001E-8</v>
      </c>
      <c r="C56" s="11"/>
      <c r="D56" s="24"/>
      <c r="E56" s="20">
        <f t="shared" si="5"/>
        <v>9.1999999999999993</v>
      </c>
      <c r="F56" s="21">
        <f t="shared" si="8"/>
        <v>0.13009999999999999</v>
      </c>
      <c r="G56" s="22">
        <f t="shared" si="6"/>
        <v>-8.0680000000000014E-6</v>
      </c>
      <c r="H56" s="22">
        <f>+SUM(G$10:$G56)</f>
        <v>-3.28575E-4</v>
      </c>
      <c r="I56" s="21">
        <f t="shared" si="4"/>
        <v>-16.74267515923567</v>
      </c>
      <c r="J56" s="21">
        <f t="shared" si="7"/>
        <v>0.41110828025477714</v>
      </c>
      <c r="K56" s="21">
        <f t="shared" si="9"/>
        <v>0.41110828025477714</v>
      </c>
      <c r="L56" s="21">
        <f t="shared" si="10"/>
        <v>0</v>
      </c>
      <c r="M56" s="2"/>
      <c r="N56" s="2"/>
      <c r="O56" s="7"/>
      <c r="P56" s="23"/>
      <c r="Q56" s="23"/>
    </row>
    <row r="57" spans="1:17" x14ac:dyDescent="0.2">
      <c r="A57" s="12">
        <v>0.1201</v>
      </c>
      <c r="B57" s="12">
        <v>-4.0520000000000002E-8</v>
      </c>
      <c r="C57" s="11"/>
      <c r="D57" s="24"/>
      <c r="E57" s="20">
        <f t="shared" si="5"/>
        <v>9.3999999999999986</v>
      </c>
      <c r="F57" s="21">
        <f t="shared" si="8"/>
        <v>0.1201</v>
      </c>
      <c r="G57" s="22">
        <f t="shared" si="6"/>
        <v>-8.0940000000000008E-6</v>
      </c>
      <c r="H57" s="22">
        <f>+SUM(G$10:$G57)</f>
        <v>-3.36669E-4</v>
      </c>
      <c r="I57" s="21">
        <f t="shared" si="4"/>
        <v>-17.155108280254776</v>
      </c>
      <c r="J57" s="21">
        <f t="shared" si="7"/>
        <v>0.41243312101910834</v>
      </c>
      <c r="K57" s="21">
        <f t="shared" si="9"/>
        <v>0.41243312101910834</v>
      </c>
      <c r="L57" s="21">
        <f t="shared" si="10"/>
        <v>0</v>
      </c>
      <c r="M57" s="2"/>
      <c r="N57" s="2"/>
      <c r="O57" s="7"/>
      <c r="P57" s="23"/>
      <c r="Q57" s="23"/>
    </row>
    <row r="58" spans="1:17" x14ac:dyDescent="0.2">
      <c r="A58" s="12">
        <v>0.1101</v>
      </c>
      <c r="B58" s="12">
        <v>-4.06E-8</v>
      </c>
      <c r="C58" s="11"/>
      <c r="D58" s="24"/>
      <c r="E58" s="20">
        <f t="shared" si="5"/>
        <v>9.5999999999999979</v>
      </c>
      <c r="F58" s="21">
        <f t="shared" si="8"/>
        <v>0.1101</v>
      </c>
      <c r="G58" s="22">
        <f t="shared" si="6"/>
        <v>-8.1119999999999996E-6</v>
      </c>
      <c r="H58" s="22">
        <f>+SUM(G$10:$G58)</f>
        <v>-3.44781E-4</v>
      </c>
      <c r="I58" s="21">
        <f t="shared" si="4"/>
        <v>-17.568458598726117</v>
      </c>
      <c r="J58" s="21">
        <f t="shared" si="7"/>
        <v>0.41335031847133757</v>
      </c>
      <c r="K58" s="21">
        <f t="shared" si="9"/>
        <v>0.41335031847133757</v>
      </c>
      <c r="L58" s="21">
        <f t="shared" si="10"/>
        <v>0</v>
      </c>
      <c r="M58" s="2"/>
      <c r="N58" s="2"/>
      <c r="O58" s="7"/>
      <c r="P58" s="23"/>
      <c r="Q58" s="23"/>
    </row>
    <row r="59" spans="1:17" x14ac:dyDescent="0.2">
      <c r="A59" s="12">
        <v>0.10009999999999999</v>
      </c>
      <c r="B59" s="12">
        <v>-4.0870000000000001E-8</v>
      </c>
      <c r="C59" s="11"/>
      <c r="D59" s="24"/>
      <c r="E59" s="20">
        <f t="shared" si="5"/>
        <v>9.7999999999999972</v>
      </c>
      <c r="F59" s="21">
        <f t="shared" si="8"/>
        <v>0.10009999999999999</v>
      </c>
      <c r="G59" s="22">
        <f t="shared" si="6"/>
        <v>-8.1470000000000001E-6</v>
      </c>
      <c r="H59" s="22">
        <f>+SUM(G$10:$G59)</f>
        <v>-3.5292800000000002E-4</v>
      </c>
      <c r="I59" s="21">
        <f t="shared" si="4"/>
        <v>-17.9835923566879</v>
      </c>
      <c r="J59" s="21">
        <f t="shared" si="7"/>
        <v>0.41513375796178348</v>
      </c>
      <c r="K59" s="21">
        <f t="shared" si="9"/>
        <v>0.41513375796178348</v>
      </c>
      <c r="L59" s="21">
        <f t="shared" si="10"/>
        <v>0</v>
      </c>
      <c r="M59" s="2"/>
      <c r="N59" s="2"/>
      <c r="O59" s="7"/>
      <c r="P59" s="23"/>
      <c r="Q59" s="23"/>
    </row>
    <row r="60" spans="1:17" x14ac:dyDescent="0.2">
      <c r="A60" s="12">
        <v>9.0079999999999993E-2</v>
      </c>
      <c r="B60" s="12">
        <v>-4.0809999999999999E-8</v>
      </c>
      <c r="C60" s="11"/>
      <c r="D60" s="24"/>
      <c r="E60" s="20">
        <f t="shared" si="5"/>
        <v>9.9999999999999964</v>
      </c>
      <c r="F60" s="21">
        <f t="shared" si="8"/>
        <v>9.0079999999999993E-2</v>
      </c>
      <c r="G60" s="22">
        <f t="shared" si="6"/>
        <v>-8.1680000000000004E-6</v>
      </c>
      <c r="H60" s="22">
        <f>+SUM(G$10:$G60)</f>
        <v>-3.6109600000000004E-4</v>
      </c>
      <c r="I60" s="21">
        <f t="shared" si="4"/>
        <v>-18.399796178343951</v>
      </c>
      <c r="J60" s="21">
        <f t="shared" si="7"/>
        <v>0.41620382165605097</v>
      </c>
      <c r="K60" s="21">
        <f t="shared" si="9"/>
        <v>0.41620382165605097</v>
      </c>
      <c r="L60" s="21">
        <f t="shared" si="10"/>
        <v>0</v>
      </c>
      <c r="M60" s="2"/>
      <c r="N60" s="2"/>
      <c r="O60" s="7"/>
      <c r="P60" s="23"/>
      <c r="Q60" s="23"/>
    </row>
    <row r="61" spans="1:17" x14ac:dyDescent="0.2">
      <c r="A61" s="12">
        <v>8.0079999999999998E-2</v>
      </c>
      <c r="B61" s="12">
        <v>-4.0930000000000003E-8</v>
      </c>
      <c r="C61" s="11"/>
      <c r="D61" s="24"/>
      <c r="E61" s="20">
        <f t="shared" si="5"/>
        <v>10.199999999999996</v>
      </c>
      <c r="F61" s="21">
        <f t="shared" si="8"/>
        <v>8.0079999999999998E-2</v>
      </c>
      <c r="G61" s="22">
        <f t="shared" si="6"/>
        <v>-8.1740000000000017E-6</v>
      </c>
      <c r="H61" s="22">
        <f>+SUM(G$10:$G61)</f>
        <v>-3.6927000000000005E-4</v>
      </c>
      <c r="I61" s="21">
        <f t="shared" si="4"/>
        <v>-18.816305732484079</v>
      </c>
      <c r="J61" s="21">
        <f t="shared" si="7"/>
        <v>0.41650955414012747</v>
      </c>
      <c r="K61" s="21">
        <f t="shared" si="9"/>
        <v>0.41650955414012747</v>
      </c>
      <c r="L61" s="21">
        <f t="shared" si="10"/>
        <v>0</v>
      </c>
      <c r="M61" s="2"/>
      <c r="N61" s="2"/>
      <c r="O61" s="7"/>
      <c r="P61" s="23"/>
      <c r="Q61" s="23"/>
    </row>
    <row r="62" spans="1:17" x14ac:dyDescent="0.2">
      <c r="A62" s="12">
        <v>7.0099999999999996E-2</v>
      </c>
      <c r="B62" s="12">
        <v>-4.1040000000000002E-8</v>
      </c>
      <c r="C62" s="11"/>
      <c r="D62" s="24"/>
      <c r="E62" s="20">
        <f t="shared" si="5"/>
        <v>10.399999999999995</v>
      </c>
      <c r="F62" s="21">
        <f t="shared" si="8"/>
        <v>7.0099999999999996E-2</v>
      </c>
      <c r="G62" s="22">
        <f t="shared" si="6"/>
        <v>-8.197000000000003E-6</v>
      </c>
      <c r="H62" s="22">
        <f>+SUM(G$10:$G62)</f>
        <v>-3.7746700000000004E-4</v>
      </c>
      <c r="I62" s="21">
        <f t="shared" si="4"/>
        <v>-19.233987261146499</v>
      </c>
      <c r="J62" s="21">
        <f t="shared" si="7"/>
        <v>0.41768152866242053</v>
      </c>
      <c r="K62" s="21">
        <f t="shared" si="9"/>
        <v>0.41768152866242053</v>
      </c>
      <c r="L62" s="21">
        <f t="shared" si="10"/>
        <v>0</v>
      </c>
      <c r="M62" s="2"/>
      <c r="N62" s="2"/>
      <c r="O62" s="7"/>
      <c r="P62" s="23"/>
      <c r="Q62" s="23"/>
    </row>
    <row r="63" spans="1:17" x14ac:dyDescent="0.2">
      <c r="A63" s="12">
        <v>6.0069999999999998E-2</v>
      </c>
      <c r="B63" s="12">
        <v>-4.1070000000000003E-8</v>
      </c>
      <c r="C63" s="11"/>
      <c r="D63" s="24"/>
      <c r="E63" s="20">
        <f t="shared" si="5"/>
        <v>10.599999999999994</v>
      </c>
      <c r="F63" s="21">
        <f t="shared" si="8"/>
        <v>6.0069999999999998E-2</v>
      </c>
      <c r="G63" s="22">
        <f t="shared" si="6"/>
        <v>-8.2110000000000015E-6</v>
      </c>
      <c r="H63" s="22">
        <f>+SUM(G$10:$G63)</f>
        <v>-3.8567800000000003E-4</v>
      </c>
      <c r="I63" s="21">
        <f t="shared" si="4"/>
        <v>-19.652382165605097</v>
      </c>
      <c r="J63" s="21">
        <f t="shared" si="7"/>
        <v>0.41839490445859884</v>
      </c>
      <c r="K63" s="21">
        <f t="shared" si="9"/>
        <v>0.41839490445859884</v>
      </c>
      <c r="L63" s="21">
        <f t="shared" si="10"/>
        <v>0</v>
      </c>
      <c r="M63" s="2"/>
      <c r="N63" s="2"/>
      <c r="O63" s="7"/>
      <c r="P63" s="23"/>
      <c r="Q63" s="23"/>
    </row>
    <row r="64" spans="1:17" x14ac:dyDescent="0.2">
      <c r="A64" s="12">
        <v>5.0099999999999999E-2</v>
      </c>
      <c r="B64" s="12">
        <v>-4.1150000000000001E-8</v>
      </c>
      <c r="C64" s="11"/>
      <c r="D64" s="24"/>
      <c r="E64" s="20">
        <f t="shared" si="5"/>
        <v>10.799999999999994</v>
      </c>
      <c r="F64" s="21">
        <f t="shared" si="8"/>
        <v>5.0099999999999999E-2</v>
      </c>
      <c r="G64" s="22">
        <f t="shared" si="6"/>
        <v>-8.2220000000000002E-6</v>
      </c>
      <c r="H64" s="22">
        <f>+SUM(G$10:$G64)</f>
        <v>-3.9390000000000003E-4</v>
      </c>
      <c r="I64" s="21">
        <f t="shared" si="4"/>
        <v>-20.071337579617836</v>
      </c>
      <c r="J64" s="21">
        <f t="shared" si="7"/>
        <v>0.41895541401273889</v>
      </c>
      <c r="K64" s="21">
        <f t="shared" si="9"/>
        <v>0.41895541401273889</v>
      </c>
      <c r="L64" s="21">
        <f t="shared" si="10"/>
        <v>0</v>
      </c>
      <c r="M64" s="2"/>
      <c r="N64" s="2"/>
      <c r="O64" s="7"/>
      <c r="P64" s="23"/>
      <c r="Q64" s="23"/>
    </row>
    <row r="65" spans="1:17" x14ac:dyDescent="0.2">
      <c r="A65" s="12">
        <v>4.0099999999999997E-2</v>
      </c>
      <c r="B65" s="12">
        <v>-4.1309999999999997E-8</v>
      </c>
      <c r="C65" s="11"/>
      <c r="D65" s="24"/>
      <c r="E65" s="20">
        <f t="shared" si="5"/>
        <v>10.999999999999993</v>
      </c>
      <c r="F65" s="21">
        <f t="shared" si="8"/>
        <v>4.0099999999999997E-2</v>
      </c>
      <c r="G65" s="22">
        <f t="shared" si="6"/>
        <v>-8.2460000000000003E-6</v>
      </c>
      <c r="H65" s="22">
        <f>+SUM(G$10:$G65)</f>
        <v>-4.0214600000000004E-4</v>
      </c>
      <c r="I65" s="21">
        <f t="shared" si="4"/>
        <v>-20.491515923566883</v>
      </c>
      <c r="J65" s="21">
        <f t="shared" si="7"/>
        <v>0.42017834394904463</v>
      </c>
      <c r="K65" s="21">
        <f t="shared" si="9"/>
        <v>0.42017834394904463</v>
      </c>
      <c r="L65" s="21">
        <f t="shared" si="10"/>
        <v>0</v>
      </c>
      <c r="M65" s="2"/>
      <c r="N65" s="2"/>
      <c r="O65" s="7"/>
      <c r="P65" s="23"/>
      <c r="Q65" s="23"/>
    </row>
    <row r="66" spans="1:17" x14ac:dyDescent="0.2">
      <c r="A66" s="12">
        <v>3.0110000000000001E-2</v>
      </c>
      <c r="B66" s="12">
        <v>-4.1420000000000003E-8</v>
      </c>
      <c r="C66" s="11"/>
      <c r="D66" s="24"/>
      <c r="E66" s="20">
        <f t="shared" si="5"/>
        <v>11.199999999999992</v>
      </c>
      <c r="F66" s="21">
        <f t="shared" si="8"/>
        <v>3.0110000000000001E-2</v>
      </c>
      <c r="G66" s="22">
        <f t="shared" si="6"/>
        <v>-8.2730000000000002E-6</v>
      </c>
      <c r="H66" s="22">
        <f>+SUM(G$10:$G66)</f>
        <v>-4.1041900000000003E-4</v>
      </c>
      <c r="I66" s="21">
        <f t="shared" si="4"/>
        <v>-20.913070063694271</v>
      </c>
      <c r="J66" s="21">
        <f t="shared" si="7"/>
        <v>0.42155414012738857</v>
      </c>
      <c r="K66" s="21">
        <f t="shared" si="9"/>
        <v>0.42155414012738857</v>
      </c>
      <c r="L66" s="21">
        <f t="shared" si="10"/>
        <v>0</v>
      </c>
      <c r="M66" s="2"/>
      <c r="N66" s="2"/>
      <c r="O66" s="7"/>
      <c r="P66" s="23"/>
      <c r="Q66" s="23"/>
    </row>
    <row r="67" spans="1:17" x14ac:dyDescent="0.2">
      <c r="A67" s="12">
        <v>2.01E-2</v>
      </c>
      <c r="B67" s="12">
        <v>-4.154E-8</v>
      </c>
      <c r="C67" s="11"/>
      <c r="D67" s="24"/>
      <c r="E67" s="20">
        <f t="shared" si="5"/>
        <v>11.399999999999991</v>
      </c>
      <c r="F67" s="21">
        <f t="shared" si="8"/>
        <v>2.01E-2</v>
      </c>
      <c r="G67" s="22">
        <f t="shared" si="6"/>
        <v>-8.2959999999999999E-6</v>
      </c>
      <c r="H67" s="22">
        <f>+SUM(G$10:$G67)</f>
        <v>-4.1871500000000001E-4</v>
      </c>
      <c r="I67" s="21">
        <f t="shared" si="4"/>
        <v>-21.335796178343951</v>
      </c>
      <c r="J67" s="21">
        <f t="shared" si="7"/>
        <v>0.42272611464968152</v>
      </c>
      <c r="K67" s="21">
        <f t="shared" si="9"/>
        <v>0.42272611464968152</v>
      </c>
      <c r="L67" s="21">
        <f t="shared" si="10"/>
        <v>0</v>
      </c>
      <c r="M67" s="2"/>
      <c r="N67" s="2"/>
      <c r="O67" s="7"/>
      <c r="P67" s="23"/>
      <c r="Q67" s="23"/>
    </row>
    <row r="68" spans="1:17" x14ac:dyDescent="0.2">
      <c r="A68" s="12">
        <v>1.009E-2</v>
      </c>
      <c r="B68" s="12">
        <v>-4.168E-8</v>
      </c>
      <c r="C68" s="11"/>
      <c r="D68" s="24"/>
      <c r="E68" s="20">
        <f t="shared" si="5"/>
        <v>11.599999999999991</v>
      </c>
      <c r="F68" s="21">
        <f t="shared" si="8"/>
        <v>1.009E-2</v>
      </c>
      <c r="G68" s="22">
        <f t="shared" si="6"/>
        <v>-8.3219999999999993E-6</v>
      </c>
      <c r="H68" s="22">
        <f>+SUM(G$10:$G68)</f>
        <v>-4.2703700000000001E-4</v>
      </c>
      <c r="I68" s="21">
        <f t="shared" si="4"/>
        <v>-21.759847133757962</v>
      </c>
      <c r="J68" s="21">
        <f t="shared" si="7"/>
        <v>0.42405095541401272</v>
      </c>
      <c r="K68" s="21">
        <f t="shared" si="9"/>
        <v>0.42405095541401272</v>
      </c>
      <c r="L68" s="21">
        <f t="shared" si="10"/>
        <v>0</v>
      </c>
      <c r="M68" s="2"/>
      <c r="N68" s="2"/>
      <c r="O68" s="7"/>
      <c r="P68" s="23"/>
      <c r="Q68" s="23"/>
    </row>
    <row r="69" spans="1:17" x14ac:dyDescent="0.2">
      <c r="A69" s="12">
        <v>1.0289999999999999E-4</v>
      </c>
      <c r="B69" s="12">
        <v>-4.1810000000000002E-8</v>
      </c>
      <c r="C69" s="11"/>
      <c r="D69" s="24"/>
      <c r="E69" s="20">
        <f t="shared" si="5"/>
        <v>11.79999999999999</v>
      </c>
      <c r="F69" s="21">
        <f t="shared" si="8"/>
        <v>1.0289999999999999E-4</v>
      </c>
      <c r="G69" s="22">
        <f t="shared" si="6"/>
        <v>-8.3490000000000009E-6</v>
      </c>
      <c r="H69" s="22">
        <f>+SUM(G$10:$G69)</f>
        <v>-4.3538600000000001E-4</v>
      </c>
      <c r="I69" s="21">
        <f t="shared" si="4"/>
        <v>-22.18527388535032</v>
      </c>
      <c r="J69" s="21">
        <f t="shared" si="7"/>
        <v>0.42542675159235677</v>
      </c>
      <c r="K69" s="21">
        <f t="shared" si="9"/>
        <v>0.42542675159235677</v>
      </c>
      <c r="L69" s="21">
        <f t="shared" si="10"/>
        <v>0</v>
      </c>
      <c r="M69" s="2"/>
      <c r="N69" s="2"/>
      <c r="O69" s="7"/>
      <c r="P69" s="23"/>
      <c r="Q69" s="23"/>
    </row>
    <row r="70" spans="1:17" x14ac:dyDescent="0.2">
      <c r="A70" s="12">
        <v>-9.9240000000000005E-3</v>
      </c>
      <c r="B70" s="12">
        <v>-4.1920000000000001E-8</v>
      </c>
      <c r="C70" s="11"/>
      <c r="D70" s="24"/>
      <c r="E70" s="20">
        <f t="shared" si="5"/>
        <v>11.999999999999989</v>
      </c>
      <c r="F70" s="21">
        <f t="shared" si="8"/>
        <v>-9.9240000000000005E-3</v>
      </c>
      <c r="G70" s="22">
        <f t="shared" si="6"/>
        <v>-8.3729999999999993E-6</v>
      </c>
      <c r="H70" s="22">
        <f>+SUM(G$10:$G70)</f>
        <v>-4.43759E-4</v>
      </c>
      <c r="I70" s="21">
        <f t="shared" si="4"/>
        <v>-22.611923566878982</v>
      </c>
      <c r="J70" s="21">
        <f t="shared" si="7"/>
        <v>0.42664968152866239</v>
      </c>
      <c r="K70" s="21">
        <f t="shared" si="9"/>
        <v>0.42664968152866239</v>
      </c>
      <c r="L70" s="21">
        <f t="shared" si="10"/>
        <v>0</v>
      </c>
      <c r="M70" s="2"/>
      <c r="N70" s="2"/>
      <c r="O70" s="7"/>
      <c r="P70" s="23"/>
      <c r="Q70" s="23"/>
    </row>
    <row r="71" spans="1:17" x14ac:dyDescent="0.2">
      <c r="A71" s="12">
        <v>-1.993E-2</v>
      </c>
      <c r="B71" s="12">
        <v>-4.2079999999999997E-8</v>
      </c>
      <c r="C71" s="11"/>
      <c r="D71" s="24"/>
      <c r="E71" s="20">
        <f t="shared" si="5"/>
        <v>12.199999999999989</v>
      </c>
      <c r="F71" s="21">
        <f t="shared" si="8"/>
        <v>-1.993E-2</v>
      </c>
      <c r="G71" s="22">
        <f t="shared" si="6"/>
        <v>-8.4000000000000009E-6</v>
      </c>
      <c r="H71" s="22">
        <f>+SUM(G$10:$G71)</f>
        <v>-4.5215899999999999E-4</v>
      </c>
      <c r="I71" s="21">
        <f t="shared" si="4"/>
        <v>-23.039949044585988</v>
      </c>
      <c r="J71" s="21">
        <f t="shared" si="7"/>
        <v>0.42802547770700644</v>
      </c>
      <c r="K71" s="21">
        <f t="shared" si="9"/>
        <v>0.42802547770700644</v>
      </c>
      <c r="L71" s="21">
        <f t="shared" si="10"/>
        <v>0</v>
      </c>
      <c r="M71" s="2"/>
      <c r="N71" s="2"/>
      <c r="O71" s="7"/>
      <c r="P71" s="23"/>
      <c r="Q71" s="23"/>
    </row>
    <row r="72" spans="1:17" x14ac:dyDescent="0.2">
      <c r="A72" s="12">
        <v>-2.9929999999999998E-2</v>
      </c>
      <c r="B72" s="12">
        <v>-4.2160000000000002E-8</v>
      </c>
      <c r="C72" s="11"/>
      <c r="D72" s="24"/>
      <c r="E72" s="20">
        <f t="shared" si="5"/>
        <v>12.399999999999988</v>
      </c>
      <c r="F72" s="21">
        <f t="shared" si="8"/>
        <v>-2.9929999999999998E-2</v>
      </c>
      <c r="G72" s="22">
        <f t="shared" si="6"/>
        <v>-8.4239999999999993E-6</v>
      </c>
      <c r="H72" s="22">
        <f>+SUM(G$10:$G72)</f>
        <v>-4.6058299999999998E-4</v>
      </c>
      <c r="I72" s="21">
        <f t="shared" si="4"/>
        <v>-23.469197452229299</v>
      </c>
      <c r="J72" s="21">
        <f t="shared" si="7"/>
        <v>0.42924840764331207</v>
      </c>
      <c r="K72" s="21">
        <f t="shared" si="9"/>
        <v>0.42924840764331207</v>
      </c>
      <c r="L72" s="21">
        <f t="shared" si="10"/>
        <v>0</v>
      </c>
      <c r="M72" s="2"/>
      <c r="N72" s="2"/>
      <c r="O72" s="7"/>
      <c r="P72" s="23"/>
      <c r="Q72" s="23"/>
    </row>
    <row r="73" spans="1:17" x14ac:dyDescent="0.2">
      <c r="A73" s="12">
        <v>-3.9910000000000001E-2</v>
      </c>
      <c r="B73" s="12">
        <v>-4.238E-8</v>
      </c>
      <c r="C73" s="11"/>
      <c r="D73" s="24"/>
      <c r="E73" s="20">
        <f t="shared" si="5"/>
        <v>12.599999999999987</v>
      </c>
      <c r="F73" s="21">
        <f t="shared" si="8"/>
        <v>-3.9910000000000001E-2</v>
      </c>
      <c r="G73" s="22">
        <f t="shared" si="6"/>
        <v>-8.4540000000000007E-6</v>
      </c>
      <c r="H73" s="22">
        <f>+SUM(G$10:$G73)</f>
        <v>-4.69037E-4</v>
      </c>
      <c r="I73" s="21">
        <f t="shared" si="4"/>
        <v>-23.899974522292993</v>
      </c>
      <c r="J73" s="21">
        <f t="shared" si="7"/>
        <v>0.43077707006369431</v>
      </c>
      <c r="K73" s="21">
        <f t="shared" si="9"/>
        <v>0.43077707006369431</v>
      </c>
      <c r="L73" s="21">
        <f t="shared" si="10"/>
        <v>0</v>
      </c>
      <c r="M73" s="2"/>
      <c r="N73" s="2"/>
      <c r="O73" s="7"/>
      <c r="P73" s="23"/>
      <c r="Q73" s="23"/>
    </row>
    <row r="74" spans="1:17" x14ac:dyDescent="0.2">
      <c r="A74" s="12">
        <v>-4.9889999999999997E-2</v>
      </c>
      <c r="B74" s="12">
        <v>-4.245E-8</v>
      </c>
      <c r="C74" s="11"/>
      <c r="D74" s="24"/>
      <c r="E74" s="20">
        <f t="shared" si="5"/>
        <v>12.799999999999986</v>
      </c>
      <c r="F74" s="21">
        <f t="shared" si="8"/>
        <v>-4.9889999999999997E-2</v>
      </c>
      <c r="G74" s="22">
        <f t="shared" si="6"/>
        <v>-8.4829999999999999E-6</v>
      </c>
      <c r="H74" s="22">
        <f>+SUM(G$10:$G74)</f>
        <v>-4.7752E-4</v>
      </c>
      <c r="I74" s="21">
        <f t="shared" ref="I74:I137" si="11">+H74/$O$9</f>
        <v>-24.332229299363057</v>
      </c>
      <c r="J74" s="21">
        <f t="shared" si="7"/>
        <v>0.43225477707006371</v>
      </c>
      <c r="K74" s="21">
        <f t="shared" si="9"/>
        <v>0.43225477707006371</v>
      </c>
      <c r="L74" s="21">
        <f t="shared" si="10"/>
        <v>0</v>
      </c>
      <c r="M74" s="2"/>
      <c r="N74" s="2"/>
      <c r="O74" s="7"/>
      <c r="P74" s="23"/>
      <c r="Q74" s="23"/>
    </row>
    <row r="75" spans="1:17" x14ac:dyDescent="0.2">
      <c r="A75" s="12">
        <v>-5.9920000000000001E-2</v>
      </c>
      <c r="B75" s="12">
        <v>-4.2540000000000002E-8</v>
      </c>
      <c r="C75" s="11"/>
      <c r="D75" s="24"/>
      <c r="E75" s="20">
        <f t="shared" ref="E75:E138" si="12">E74+$O$4</f>
        <v>12.999999999999986</v>
      </c>
      <c r="F75" s="21">
        <f t="shared" si="8"/>
        <v>-5.9920000000000001E-2</v>
      </c>
      <c r="G75" s="22">
        <f t="shared" ref="G75:G138" si="13">+((((B75+B74)/2)*$O$4)*1000)*$G$4</f>
        <v>-8.4990000000000011E-6</v>
      </c>
      <c r="H75" s="22">
        <f>+SUM(G$10:$G75)</f>
        <v>-4.8601899999999997E-4</v>
      </c>
      <c r="I75" s="21">
        <f t="shared" si="11"/>
        <v>-24.765299363057323</v>
      </c>
      <c r="J75" s="21">
        <f t="shared" ref="J75:J138" si="14">ABS(G75)/$O$9</f>
        <v>0.43307006369426759</v>
      </c>
      <c r="K75" s="21">
        <f t="shared" si="9"/>
        <v>0.43307006369426759</v>
      </c>
      <c r="L75" s="21">
        <f t="shared" si="10"/>
        <v>0</v>
      </c>
      <c r="M75" s="2"/>
      <c r="N75" s="2"/>
      <c r="O75" s="7"/>
      <c r="P75" s="23"/>
      <c r="Q75" s="23"/>
    </row>
    <row r="76" spans="1:17" x14ac:dyDescent="0.2">
      <c r="A76" s="12">
        <v>-6.9889999999999994E-2</v>
      </c>
      <c r="B76" s="12">
        <v>-4.2699999999999999E-8</v>
      </c>
      <c r="C76" s="11"/>
      <c r="D76" s="24"/>
      <c r="E76" s="20">
        <f t="shared" si="12"/>
        <v>13.199999999999985</v>
      </c>
      <c r="F76" s="21">
        <f t="shared" ref="F76:F139" si="15">+A76</f>
        <v>-6.9889999999999994E-2</v>
      </c>
      <c r="G76" s="22">
        <f t="shared" si="13"/>
        <v>-8.524E-6</v>
      </c>
      <c r="H76" s="22">
        <f>+SUM(G$10:$G76)</f>
        <v>-4.9454299999999996E-4</v>
      </c>
      <c r="I76" s="21">
        <f t="shared" si="11"/>
        <v>-25.199643312101909</v>
      </c>
      <c r="J76" s="21">
        <f t="shared" si="14"/>
        <v>0.43434394904458601</v>
      </c>
      <c r="K76" s="21">
        <f t="shared" ref="K76:K139" si="16">INT(((1-SIGN(G76)))/2)*J76</f>
        <v>0.43434394904458601</v>
      </c>
      <c r="L76" s="21">
        <f t="shared" si="10"/>
        <v>0</v>
      </c>
      <c r="M76" s="2"/>
      <c r="N76" s="2"/>
      <c r="O76" s="7"/>
      <c r="P76" s="23"/>
      <c r="Q76" s="23"/>
    </row>
    <row r="77" spans="1:17" x14ac:dyDescent="0.2">
      <c r="A77" s="12">
        <v>-7.9909999999999995E-2</v>
      </c>
      <c r="B77" s="12">
        <v>-4.2890000000000002E-8</v>
      </c>
      <c r="C77" s="11"/>
      <c r="D77" s="24"/>
      <c r="E77" s="20">
        <f t="shared" si="12"/>
        <v>13.399999999999984</v>
      </c>
      <c r="F77" s="21">
        <f t="shared" si="15"/>
        <v>-7.9909999999999995E-2</v>
      </c>
      <c r="G77" s="22">
        <f t="shared" si="13"/>
        <v>-8.5590000000000006E-6</v>
      </c>
      <c r="H77" s="22">
        <f>+SUM(G$10:$G77)</f>
        <v>-5.0310199999999995E-4</v>
      </c>
      <c r="I77" s="21">
        <f t="shared" si="11"/>
        <v>-25.63577070063694</v>
      </c>
      <c r="J77" s="21">
        <f t="shared" si="14"/>
        <v>0.43612738853503191</v>
      </c>
      <c r="K77" s="21">
        <f t="shared" si="16"/>
        <v>0.43612738853503191</v>
      </c>
      <c r="L77" s="21">
        <f t="shared" si="10"/>
        <v>0</v>
      </c>
      <c r="M77" s="2"/>
      <c r="N77" s="2"/>
      <c r="O77" s="7"/>
      <c r="P77" s="23"/>
      <c r="Q77" s="23"/>
    </row>
    <row r="78" spans="1:17" x14ac:dyDescent="0.2">
      <c r="A78" s="12">
        <v>-8.9899999999999994E-2</v>
      </c>
      <c r="B78" s="12">
        <v>-4.304E-8</v>
      </c>
      <c r="C78" s="11"/>
      <c r="D78" s="24"/>
      <c r="E78" s="20">
        <f t="shared" si="12"/>
        <v>13.599999999999984</v>
      </c>
      <c r="F78" s="21">
        <f t="shared" si="15"/>
        <v>-8.9899999999999994E-2</v>
      </c>
      <c r="G78" s="22">
        <f t="shared" si="13"/>
        <v>-8.5930000000000006E-6</v>
      </c>
      <c r="H78" s="22">
        <f>+SUM(G$10:$G78)</f>
        <v>-5.1169499999999995E-4</v>
      </c>
      <c r="I78" s="21">
        <f t="shared" si="11"/>
        <v>-26.073630573248405</v>
      </c>
      <c r="J78" s="21">
        <f t="shared" si="14"/>
        <v>0.43785987261146503</v>
      </c>
      <c r="K78" s="21">
        <f t="shared" si="16"/>
        <v>0.43785987261146503</v>
      </c>
      <c r="L78" s="21">
        <f t="shared" ref="L78:L141" si="17">+((1+SIGN(G78))/2)*J78</f>
        <v>0</v>
      </c>
      <c r="M78" s="2"/>
      <c r="N78" s="2"/>
      <c r="O78" s="7"/>
      <c r="P78" s="23"/>
      <c r="Q78" s="23"/>
    </row>
    <row r="79" spans="1:17" x14ac:dyDescent="0.2">
      <c r="A79" s="12">
        <v>-9.9949999999999997E-2</v>
      </c>
      <c r="B79" s="12">
        <v>-4.3429999999999999E-8</v>
      </c>
      <c r="C79" s="11"/>
      <c r="D79" s="24"/>
      <c r="E79" s="20">
        <f t="shared" si="12"/>
        <v>13.799999999999983</v>
      </c>
      <c r="F79" s="21">
        <f t="shared" si="15"/>
        <v>-9.9949999999999997E-2</v>
      </c>
      <c r="G79" s="22">
        <f t="shared" si="13"/>
        <v>-8.6470000000000021E-6</v>
      </c>
      <c r="H79" s="22">
        <f>+SUM(G$10:$G79)</f>
        <v>-5.2034199999999992E-4</v>
      </c>
      <c r="I79" s="21">
        <f t="shared" si="11"/>
        <v>-26.514242038216558</v>
      </c>
      <c r="J79" s="21">
        <f t="shared" si="14"/>
        <v>0.44061146496815301</v>
      </c>
      <c r="K79" s="21">
        <f t="shared" si="16"/>
        <v>0.44061146496815301</v>
      </c>
      <c r="L79" s="21">
        <f t="shared" si="17"/>
        <v>0</v>
      </c>
      <c r="M79" s="2"/>
      <c r="N79" s="2"/>
      <c r="O79" s="7"/>
      <c r="P79" s="23"/>
      <c r="Q79" s="23"/>
    </row>
    <row r="80" spans="1:17" x14ac:dyDescent="0.2">
      <c r="A80" s="12">
        <v>-0.1099</v>
      </c>
      <c r="B80" s="12">
        <v>-4.3380000000000002E-8</v>
      </c>
      <c r="C80" s="11"/>
      <c r="D80" s="24"/>
      <c r="E80" s="20">
        <f t="shared" si="12"/>
        <v>13.999999999999982</v>
      </c>
      <c r="F80" s="21">
        <f t="shared" si="15"/>
        <v>-0.1099</v>
      </c>
      <c r="G80" s="22">
        <f t="shared" si="13"/>
        <v>-8.6810000000000004E-6</v>
      </c>
      <c r="H80" s="22">
        <f>+SUM(G$10:$G80)</f>
        <v>-5.2902299999999988E-4</v>
      </c>
      <c r="I80" s="21">
        <f t="shared" si="11"/>
        <v>-26.956585987261143</v>
      </c>
      <c r="J80" s="21">
        <f t="shared" si="14"/>
        <v>0.44234394904458602</v>
      </c>
      <c r="K80" s="21">
        <f t="shared" si="16"/>
        <v>0.44234394904458602</v>
      </c>
      <c r="L80" s="21">
        <f t="shared" si="17"/>
        <v>0</v>
      </c>
      <c r="M80" s="2"/>
      <c r="N80" s="2"/>
      <c r="O80" s="7"/>
      <c r="P80" s="23"/>
      <c r="Q80" s="23"/>
    </row>
    <row r="81" spans="1:17" x14ac:dyDescent="0.2">
      <c r="A81" s="12">
        <v>-0.11990000000000001</v>
      </c>
      <c r="B81" s="12">
        <v>-4.353E-8</v>
      </c>
      <c r="C81" s="11"/>
      <c r="D81" s="24"/>
      <c r="E81" s="20">
        <f t="shared" si="12"/>
        <v>14.199999999999982</v>
      </c>
      <c r="F81" s="21">
        <f t="shared" si="15"/>
        <v>-0.11990000000000001</v>
      </c>
      <c r="G81" s="22">
        <f t="shared" si="13"/>
        <v>-8.6910000000000003E-6</v>
      </c>
      <c r="H81" s="22">
        <f>+SUM(G$10:$G81)</f>
        <v>-5.377139999999999E-4</v>
      </c>
      <c r="I81" s="21">
        <f t="shared" si="11"/>
        <v>-27.399439490445857</v>
      </c>
      <c r="J81" s="21">
        <f t="shared" si="14"/>
        <v>0.44285350318471339</v>
      </c>
      <c r="K81" s="21">
        <f t="shared" si="16"/>
        <v>0.44285350318471339</v>
      </c>
      <c r="L81" s="21">
        <f t="shared" si="17"/>
        <v>0</v>
      </c>
      <c r="M81" s="2"/>
      <c r="N81" s="2"/>
      <c r="O81" s="7"/>
      <c r="P81" s="23"/>
      <c r="Q81" s="23"/>
    </row>
    <row r="82" spans="1:17" x14ac:dyDescent="0.2">
      <c r="A82" s="12">
        <v>-0.13</v>
      </c>
      <c r="B82" s="12">
        <v>-4.3700000000000001E-8</v>
      </c>
      <c r="C82" s="11"/>
      <c r="D82" s="24"/>
      <c r="E82" s="20">
        <f t="shared" si="12"/>
        <v>14.399999999999981</v>
      </c>
      <c r="F82" s="21">
        <f t="shared" si="15"/>
        <v>-0.13</v>
      </c>
      <c r="G82" s="22">
        <f t="shared" si="13"/>
        <v>-8.7229999999999993E-6</v>
      </c>
      <c r="H82" s="22">
        <f>+SUM(G$10:$G82)</f>
        <v>-5.4643699999999988E-4</v>
      </c>
      <c r="I82" s="21">
        <f t="shared" si="11"/>
        <v>-27.843923566878974</v>
      </c>
      <c r="J82" s="21">
        <f t="shared" si="14"/>
        <v>0.44448407643312099</v>
      </c>
      <c r="K82" s="21">
        <f t="shared" si="16"/>
        <v>0.44448407643312099</v>
      </c>
      <c r="L82" s="21">
        <f t="shared" si="17"/>
        <v>0</v>
      </c>
      <c r="M82" s="2"/>
      <c r="N82" s="2"/>
      <c r="O82" s="7"/>
      <c r="P82" s="23"/>
      <c r="Q82" s="23"/>
    </row>
    <row r="83" spans="1:17" x14ac:dyDescent="0.2">
      <c r="A83" s="12">
        <v>-0.1399</v>
      </c>
      <c r="B83" s="12">
        <v>-4.3849999999999999E-8</v>
      </c>
      <c r="C83" s="11"/>
      <c r="D83" s="24"/>
      <c r="E83" s="20">
        <f t="shared" si="12"/>
        <v>14.59999999999998</v>
      </c>
      <c r="F83" s="21">
        <f t="shared" si="15"/>
        <v>-0.1399</v>
      </c>
      <c r="G83" s="22">
        <f t="shared" si="13"/>
        <v>-8.755E-6</v>
      </c>
      <c r="H83" s="22">
        <f>+SUM(G$10:$G83)</f>
        <v>-5.5519199999999993E-4</v>
      </c>
      <c r="I83" s="21">
        <f t="shared" si="11"/>
        <v>-28.290038216560507</v>
      </c>
      <c r="J83" s="21">
        <f t="shared" si="14"/>
        <v>0.4461146496815287</v>
      </c>
      <c r="K83" s="21">
        <f t="shared" si="16"/>
        <v>0.4461146496815287</v>
      </c>
      <c r="L83" s="21">
        <f t="shared" si="17"/>
        <v>0</v>
      </c>
      <c r="M83" s="2"/>
      <c r="N83" s="2"/>
      <c r="O83" s="7"/>
      <c r="P83" s="23"/>
      <c r="Q83" s="23"/>
    </row>
    <row r="84" spans="1:17" x14ac:dyDescent="0.2">
      <c r="A84" s="12">
        <v>-0.14990000000000001</v>
      </c>
      <c r="B84" s="12">
        <v>-4.4010000000000002E-8</v>
      </c>
      <c r="C84" s="11"/>
      <c r="D84" s="24"/>
      <c r="E84" s="20">
        <f t="shared" si="12"/>
        <v>14.799999999999979</v>
      </c>
      <c r="F84" s="21">
        <f t="shared" si="15"/>
        <v>-0.14990000000000001</v>
      </c>
      <c r="G84" s="22">
        <f t="shared" si="13"/>
        <v>-8.7860000000000002E-6</v>
      </c>
      <c r="H84" s="22">
        <f>+SUM(G$10:$G84)</f>
        <v>-5.6397799999999992E-4</v>
      </c>
      <c r="I84" s="21">
        <f t="shared" si="11"/>
        <v>-28.737732484076432</v>
      </c>
      <c r="J84" s="21">
        <f t="shared" si="14"/>
        <v>0.44769426751592362</v>
      </c>
      <c r="K84" s="21">
        <f t="shared" si="16"/>
        <v>0.44769426751592362</v>
      </c>
      <c r="L84" s="21">
        <f t="shared" si="17"/>
        <v>0</v>
      </c>
      <c r="M84" s="2"/>
      <c r="N84" s="2"/>
      <c r="O84" s="7"/>
      <c r="P84" s="23"/>
      <c r="Q84" s="23"/>
    </row>
    <row r="85" spans="1:17" x14ac:dyDescent="0.2">
      <c r="A85" s="12">
        <v>-0.15989999999999999</v>
      </c>
      <c r="B85" s="12">
        <v>-4.4099999999999998E-8</v>
      </c>
      <c r="C85" s="11"/>
      <c r="D85" s="24"/>
      <c r="E85" s="20">
        <f t="shared" si="12"/>
        <v>14.999999999999979</v>
      </c>
      <c r="F85" s="21">
        <f t="shared" si="15"/>
        <v>-0.15989999999999999</v>
      </c>
      <c r="G85" s="22">
        <f t="shared" si="13"/>
        <v>-8.8110000000000009E-6</v>
      </c>
      <c r="H85" s="22">
        <f>+SUM(G$10:$G85)</f>
        <v>-5.7278899999999987E-4</v>
      </c>
      <c r="I85" s="21">
        <f t="shared" si="11"/>
        <v>-29.186700636942671</v>
      </c>
      <c r="J85" s="21">
        <f t="shared" si="14"/>
        <v>0.44896815286624209</v>
      </c>
      <c r="K85" s="21">
        <f t="shared" si="16"/>
        <v>0.44896815286624209</v>
      </c>
      <c r="L85" s="21">
        <f t="shared" si="17"/>
        <v>0</v>
      </c>
      <c r="M85" s="2"/>
      <c r="N85" s="2"/>
      <c r="O85" s="7"/>
      <c r="P85" s="23"/>
      <c r="Q85" s="23"/>
    </row>
    <row r="86" spans="1:17" x14ac:dyDescent="0.2">
      <c r="A86" s="12">
        <v>-0.1699</v>
      </c>
      <c r="B86" s="12">
        <v>-4.423E-8</v>
      </c>
      <c r="C86" s="11"/>
      <c r="D86" s="24"/>
      <c r="E86" s="20">
        <f t="shared" si="12"/>
        <v>15.199999999999978</v>
      </c>
      <c r="F86" s="21">
        <f t="shared" si="15"/>
        <v>-0.1699</v>
      </c>
      <c r="G86" s="22">
        <f t="shared" si="13"/>
        <v>-8.833E-6</v>
      </c>
      <c r="H86" s="22">
        <f>+SUM(G$10:$G86)</f>
        <v>-5.8162199999999985E-4</v>
      </c>
      <c r="I86" s="21">
        <f t="shared" si="11"/>
        <v>-29.63678980891719</v>
      </c>
      <c r="J86" s="21">
        <f t="shared" si="14"/>
        <v>0.45008917197452231</v>
      </c>
      <c r="K86" s="21">
        <f t="shared" si="16"/>
        <v>0.45008917197452231</v>
      </c>
      <c r="L86" s="21">
        <f t="shared" si="17"/>
        <v>0</v>
      </c>
      <c r="M86" s="2"/>
      <c r="N86" s="2"/>
      <c r="O86" s="7"/>
      <c r="P86" s="23"/>
      <c r="Q86" s="23"/>
    </row>
    <row r="87" spans="1:17" x14ac:dyDescent="0.2">
      <c r="A87" s="12">
        <v>-0.1799</v>
      </c>
      <c r="B87" s="12">
        <v>-4.4390000000000002E-8</v>
      </c>
      <c r="C87" s="11"/>
      <c r="D87" s="24"/>
      <c r="E87" s="20">
        <f t="shared" si="12"/>
        <v>15.399999999999977</v>
      </c>
      <c r="F87" s="21">
        <f t="shared" si="15"/>
        <v>-0.1799</v>
      </c>
      <c r="G87" s="22">
        <f t="shared" si="13"/>
        <v>-8.8620000000000026E-6</v>
      </c>
      <c r="H87" s="22">
        <f>+SUM(G$10:$G87)</f>
        <v>-5.9048399999999984E-4</v>
      </c>
      <c r="I87" s="21">
        <f t="shared" si="11"/>
        <v>-30.088356687898081</v>
      </c>
      <c r="J87" s="21">
        <f t="shared" si="14"/>
        <v>0.45156687898089187</v>
      </c>
      <c r="K87" s="21">
        <f t="shared" si="16"/>
        <v>0.45156687898089187</v>
      </c>
      <c r="L87" s="21">
        <f t="shared" si="17"/>
        <v>0</v>
      </c>
      <c r="M87" s="2"/>
      <c r="N87" s="2"/>
      <c r="O87" s="7"/>
      <c r="P87" s="23"/>
      <c r="Q87" s="23"/>
    </row>
    <row r="88" spans="1:17" x14ac:dyDescent="0.2">
      <c r="A88" s="12">
        <v>-0.18990000000000001</v>
      </c>
      <c r="B88" s="12">
        <v>-4.4530000000000002E-8</v>
      </c>
      <c r="C88" s="11"/>
      <c r="D88" s="24"/>
      <c r="E88" s="20">
        <f t="shared" si="12"/>
        <v>15.599999999999977</v>
      </c>
      <c r="F88" s="21">
        <f t="shared" si="15"/>
        <v>-0.18990000000000001</v>
      </c>
      <c r="G88" s="22">
        <f t="shared" si="13"/>
        <v>-8.8920000000000006E-6</v>
      </c>
      <c r="H88" s="22">
        <f>+SUM(G$10:$G88)</f>
        <v>-5.9937599999999988E-4</v>
      </c>
      <c r="I88" s="21">
        <f t="shared" si="11"/>
        <v>-30.54145222929936</v>
      </c>
      <c r="J88" s="21">
        <f t="shared" si="14"/>
        <v>0.45309554140127395</v>
      </c>
      <c r="K88" s="21">
        <f t="shared" si="16"/>
        <v>0.45309554140127395</v>
      </c>
      <c r="L88" s="21">
        <f t="shared" si="17"/>
        <v>0</v>
      </c>
      <c r="M88" s="2"/>
      <c r="N88" s="2"/>
      <c r="O88" s="7"/>
      <c r="P88" s="23"/>
      <c r="Q88" s="23"/>
    </row>
    <row r="89" spans="1:17" x14ac:dyDescent="0.2">
      <c r="A89" s="12">
        <v>-0.19989999999999999</v>
      </c>
      <c r="B89" s="12">
        <v>-4.4600000000000002E-8</v>
      </c>
      <c r="C89" s="11"/>
      <c r="D89" s="24"/>
      <c r="E89" s="20">
        <f t="shared" si="12"/>
        <v>15.799999999999976</v>
      </c>
      <c r="F89" s="21">
        <f t="shared" si="15"/>
        <v>-0.19989999999999999</v>
      </c>
      <c r="G89" s="22">
        <f t="shared" si="13"/>
        <v>-8.9130000000000009E-6</v>
      </c>
      <c r="H89" s="22">
        <f>+SUM(G$10:$G89)</f>
        <v>-6.0828899999999992E-4</v>
      </c>
      <c r="I89" s="21">
        <f t="shared" si="11"/>
        <v>-30.995617834394903</v>
      </c>
      <c r="J89" s="21">
        <f t="shared" si="14"/>
        <v>0.45416560509554144</v>
      </c>
      <c r="K89" s="21">
        <f t="shared" si="16"/>
        <v>0.45416560509554144</v>
      </c>
      <c r="L89" s="21">
        <f t="shared" si="17"/>
        <v>0</v>
      </c>
      <c r="M89" s="2"/>
      <c r="N89" s="2"/>
      <c r="O89" s="7"/>
      <c r="P89" s="23"/>
      <c r="Q89" s="23"/>
    </row>
    <row r="90" spans="1:17" x14ac:dyDescent="0.2">
      <c r="A90" s="12">
        <v>-0.2099</v>
      </c>
      <c r="B90" s="12">
        <v>-4.4579999999999999E-8</v>
      </c>
      <c r="C90" s="11"/>
      <c r="D90" s="24"/>
      <c r="E90" s="20">
        <f t="shared" si="12"/>
        <v>15.999999999999975</v>
      </c>
      <c r="F90" s="21">
        <f t="shared" si="15"/>
        <v>-0.2099</v>
      </c>
      <c r="G90" s="22">
        <f t="shared" si="13"/>
        <v>-8.9180000000000017E-6</v>
      </c>
      <c r="H90" s="22">
        <f>+SUM(G$10:$G90)</f>
        <v>-6.1720699999999993E-4</v>
      </c>
      <c r="I90" s="21">
        <f t="shared" si="11"/>
        <v>-31.450038216560507</v>
      </c>
      <c r="J90" s="21">
        <f t="shared" si="14"/>
        <v>0.45442038216560521</v>
      </c>
      <c r="K90" s="21">
        <f t="shared" si="16"/>
        <v>0.45442038216560521</v>
      </c>
      <c r="L90" s="21">
        <f t="shared" si="17"/>
        <v>0</v>
      </c>
      <c r="M90" s="2"/>
      <c r="N90" s="2"/>
      <c r="O90" s="7"/>
      <c r="P90" s="23"/>
      <c r="Q90" s="23"/>
    </row>
    <row r="91" spans="1:17" x14ac:dyDescent="0.2">
      <c r="A91" s="12">
        <v>-0.21990000000000001</v>
      </c>
      <c r="B91" s="12">
        <v>-4.4710000000000001E-8</v>
      </c>
      <c r="C91" s="11"/>
      <c r="D91" s="24"/>
      <c r="E91" s="20">
        <f t="shared" si="12"/>
        <v>16.199999999999974</v>
      </c>
      <c r="F91" s="21">
        <f t="shared" si="15"/>
        <v>-0.21990000000000001</v>
      </c>
      <c r="G91" s="22">
        <f t="shared" si="13"/>
        <v>-8.9290000000000004E-6</v>
      </c>
      <c r="H91" s="22">
        <f>+SUM(G$10:$G91)</f>
        <v>-6.261359999999999E-4</v>
      </c>
      <c r="I91" s="21">
        <f t="shared" si="11"/>
        <v>-31.90501910828025</v>
      </c>
      <c r="J91" s="21">
        <f t="shared" si="14"/>
        <v>0.45498089171974526</v>
      </c>
      <c r="K91" s="21">
        <f t="shared" si="16"/>
        <v>0.45498089171974526</v>
      </c>
      <c r="L91" s="21">
        <f t="shared" si="17"/>
        <v>0</v>
      </c>
      <c r="M91" s="2"/>
      <c r="N91" s="2"/>
      <c r="O91" s="7"/>
      <c r="P91" s="23"/>
      <c r="Q91" s="23"/>
    </row>
    <row r="92" spans="1:17" x14ac:dyDescent="0.2">
      <c r="A92" s="12">
        <v>-0.22989999999999999</v>
      </c>
      <c r="B92" s="12">
        <v>-4.4759999999999998E-8</v>
      </c>
      <c r="C92" s="11"/>
      <c r="D92" s="24"/>
      <c r="E92" s="20">
        <f t="shared" si="12"/>
        <v>16.399999999999974</v>
      </c>
      <c r="F92" s="21">
        <f t="shared" si="15"/>
        <v>-0.22989999999999999</v>
      </c>
      <c r="G92" s="22">
        <f t="shared" si="13"/>
        <v>-8.9470000000000009E-6</v>
      </c>
      <c r="H92" s="22">
        <f>+SUM(G$10:$G92)</f>
        <v>-6.3508299999999994E-4</v>
      </c>
      <c r="I92" s="21">
        <f t="shared" si="11"/>
        <v>-32.360917197452224</v>
      </c>
      <c r="J92" s="21">
        <f t="shared" si="14"/>
        <v>0.45589808917197461</v>
      </c>
      <c r="K92" s="21">
        <f t="shared" si="16"/>
        <v>0.45589808917197461</v>
      </c>
      <c r="L92" s="21">
        <f t="shared" si="17"/>
        <v>0</v>
      </c>
      <c r="M92" s="2"/>
      <c r="N92" s="2"/>
      <c r="O92" s="7"/>
      <c r="P92" s="23"/>
      <c r="Q92" s="23"/>
    </row>
    <row r="93" spans="1:17" x14ac:dyDescent="0.2">
      <c r="A93" s="12">
        <v>-0.2399</v>
      </c>
      <c r="B93" s="12">
        <v>-4.4840000000000003E-8</v>
      </c>
      <c r="C93" s="11"/>
      <c r="D93" s="24"/>
      <c r="E93" s="20">
        <f t="shared" si="12"/>
        <v>16.599999999999973</v>
      </c>
      <c r="F93" s="21">
        <f t="shared" si="15"/>
        <v>-0.2399</v>
      </c>
      <c r="G93" s="22">
        <f t="shared" si="13"/>
        <v>-8.9600000000000023E-6</v>
      </c>
      <c r="H93" s="22">
        <f>+SUM(G$10:$G93)</f>
        <v>-6.4404299999999996E-4</v>
      </c>
      <c r="I93" s="21">
        <f t="shared" si="11"/>
        <v>-32.817477707006368</v>
      </c>
      <c r="J93" s="21">
        <f t="shared" si="14"/>
        <v>0.45656050955414024</v>
      </c>
      <c r="K93" s="21">
        <f t="shared" si="16"/>
        <v>0.45656050955414024</v>
      </c>
      <c r="L93" s="21">
        <f t="shared" si="17"/>
        <v>0</v>
      </c>
      <c r="M93" s="2"/>
      <c r="N93" s="2"/>
      <c r="O93" s="7"/>
      <c r="P93" s="23"/>
      <c r="Q93" s="23"/>
    </row>
    <row r="94" spans="1:17" x14ac:dyDescent="0.2">
      <c r="A94" s="12">
        <v>-0.24990000000000001</v>
      </c>
      <c r="B94" s="12">
        <v>-4.4880000000000002E-8</v>
      </c>
      <c r="C94" s="11"/>
      <c r="D94" s="24"/>
      <c r="E94" s="20">
        <f t="shared" si="12"/>
        <v>16.799999999999972</v>
      </c>
      <c r="F94" s="21">
        <f t="shared" si="15"/>
        <v>-0.24990000000000001</v>
      </c>
      <c r="G94" s="22">
        <f t="shared" si="13"/>
        <v>-8.9720000000000032E-6</v>
      </c>
      <c r="H94" s="22">
        <f>+SUM(G$10:$G94)</f>
        <v>-6.5301499999999995E-4</v>
      </c>
      <c r="I94" s="21">
        <f t="shared" si="11"/>
        <v>-33.274649681528665</v>
      </c>
      <c r="J94" s="21">
        <f t="shared" si="14"/>
        <v>0.45717197452229319</v>
      </c>
      <c r="K94" s="21">
        <f t="shared" si="16"/>
        <v>0.45717197452229319</v>
      </c>
      <c r="L94" s="21">
        <f t="shared" si="17"/>
        <v>0</v>
      </c>
      <c r="M94" s="2"/>
      <c r="N94" s="2"/>
      <c r="O94" s="7"/>
      <c r="P94" s="23"/>
      <c r="Q94" s="23"/>
    </row>
    <row r="95" spans="1:17" x14ac:dyDescent="0.2">
      <c r="A95" s="12">
        <v>-0.25990000000000002</v>
      </c>
      <c r="B95" s="12">
        <v>-4.489E-8</v>
      </c>
      <c r="C95" s="11"/>
      <c r="D95" s="24"/>
      <c r="E95" s="20">
        <f t="shared" si="12"/>
        <v>16.999999999999972</v>
      </c>
      <c r="F95" s="21">
        <f t="shared" si="15"/>
        <v>-0.25990000000000002</v>
      </c>
      <c r="G95" s="22">
        <f t="shared" si="13"/>
        <v>-8.9770000000000023E-6</v>
      </c>
      <c r="H95" s="22">
        <f>+SUM(G$10:$G95)</f>
        <v>-6.6199199999999992E-4</v>
      </c>
      <c r="I95" s="21">
        <f t="shared" si="11"/>
        <v>-33.732076433121016</v>
      </c>
      <c r="J95" s="21">
        <f t="shared" si="14"/>
        <v>0.4574267515923568</v>
      </c>
      <c r="K95" s="21">
        <f t="shared" si="16"/>
        <v>0.4574267515923568</v>
      </c>
      <c r="L95" s="21">
        <f t="shared" si="17"/>
        <v>0</v>
      </c>
      <c r="M95" s="2"/>
      <c r="N95" s="2"/>
      <c r="O95" s="7"/>
      <c r="P95" s="23"/>
      <c r="Q95" s="23"/>
    </row>
    <row r="96" spans="1:17" x14ac:dyDescent="0.2">
      <c r="A96" s="12">
        <v>-0.26989999999999997</v>
      </c>
      <c r="B96" s="12">
        <v>-4.496E-8</v>
      </c>
      <c r="C96" s="11"/>
      <c r="D96" s="24"/>
      <c r="E96" s="20">
        <f t="shared" si="12"/>
        <v>17.199999999999971</v>
      </c>
      <c r="F96" s="21">
        <f t="shared" si="15"/>
        <v>-0.26989999999999997</v>
      </c>
      <c r="G96" s="22">
        <f t="shared" si="13"/>
        <v>-8.9850000000000012E-6</v>
      </c>
      <c r="H96" s="22">
        <f>+SUM(G$10:$G96)</f>
        <v>-6.709769999999999E-4</v>
      </c>
      <c r="I96" s="21">
        <f t="shared" si="11"/>
        <v>-34.189910828025475</v>
      </c>
      <c r="J96" s="21">
        <f t="shared" si="14"/>
        <v>0.45783439490445865</v>
      </c>
      <c r="K96" s="21">
        <f t="shared" si="16"/>
        <v>0.45783439490445865</v>
      </c>
      <c r="L96" s="21">
        <f t="shared" si="17"/>
        <v>0</v>
      </c>
      <c r="M96" s="2"/>
      <c r="N96" s="2"/>
      <c r="O96" s="7"/>
      <c r="P96" s="23"/>
      <c r="Q96" s="23"/>
    </row>
    <row r="97" spans="1:17" x14ac:dyDescent="0.2">
      <c r="A97" s="12">
        <v>-0.27989999999999998</v>
      </c>
      <c r="B97" s="12">
        <v>-4.5020000000000002E-8</v>
      </c>
      <c r="C97" s="11"/>
      <c r="D97" s="24"/>
      <c r="E97" s="20">
        <f t="shared" si="12"/>
        <v>17.39999999999997</v>
      </c>
      <c r="F97" s="21">
        <f t="shared" si="15"/>
        <v>-0.27989999999999998</v>
      </c>
      <c r="G97" s="22">
        <f t="shared" si="13"/>
        <v>-8.9980000000000009E-6</v>
      </c>
      <c r="H97" s="22">
        <f>+SUM(G$10:$G97)</f>
        <v>-6.7997499999999987E-4</v>
      </c>
      <c r="I97" s="21">
        <f t="shared" si="11"/>
        <v>-34.648407643312098</v>
      </c>
      <c r="J97" s="21">
        <f t="shared" si="14"/>
        <v>0.45849681528662428</v>
      </c>
      <c r="K97" s="21">
        <f t="shared" si="16"/>
        <v>0.45849681528662428</v>
      </c>
      <c r="L97" s="21">
        <f t="shared" si="17"/>
        <v>0</v>
      </c>
      <c r="M97" s="2"/>
      <c r="N97" s="2"/>
      <c r="O97" s="7"/>
      <c r="P97" s="23"/>
      <c r="Q97" s="23"/>
    </row>
    <row r="98" spans="1:17" x14ac:dyDescent="0.2">
      <c r="A98" s="12">
        <v>-0.28989999999999999</v>
      </c>
      <c r="B98" s="12">
        <v>-4.5060000000000001E-8</v>
      </c>
      <c r="C98" s="11"/>
      <c r="D98" s="24"/>
      <c r="E98" s="20">
        <f t="shared" si="12"/>
        <v>17.599999999999969</v>
      </c>
      <c r="F98" s="21">
        <f t="shared" si="15"/>
        <v>-0.28989999999999999</v>
      </c>
      <c r="G98" s="22">
        <f t="shared" si="13"/>
        <v>-9.0080000000000008E-6</v>
      </c>
      <c r="H98" s="22">
        <f>+SUM(G$10:$G98)</f>
        <v>-6.8898299999999989E-4</v>
      </c>
      <c r="I98" s="21">
        <f t="shared" si="11"/>
        <v>-35.10741401273885</v>
      </c>
      <c r="J98" s="21">
        <f t="shared" si="14"/>
        <v>0.45900636942675166</v>
      </c>
      <c r="K98" s="21">
        <f t="shared" si="16"/>
        <v>0.45900636942675166</v>
      </c>
      <c r="L98" s="21">
        <f t="shared" si="17"/>
        <v>0</v>
      </c>
      <c r="M98" s="2"/>
      <c r="N98" s="2"/>
      <c r="O98" s="7"/>
      <c r="P98" s="23"/>
      <c r="Q98" s="23"/>
    </row>
    <row r="99" spans="1:17" x14ac:dyDescent="0.2">
      <c r="A99" s="12">
        <v>-0.3</v>
      </c>
      <c r="B99" s="12">
        <v>-4.5289999999999997E-8</v>
      </c>
      <c r="C99" s="11"/>
      <c r="D99" s="24"/>
      <c r="E99" s="20">
        <f t="shared" si="12"/>
        <v>17.799999999999969</v>
      </c>
      <c r="F99" s="21">
        <f t="shared" si="15"/>
        <v>-0.3</v>
      </c>
      <c r="G99" s="22">
        <f t="shared" si="13"/>
        <v>-9.0350000000000007E-6</v>
      </c>
      <c r="H99" s="22">
        <f>+SUM(G$10:$G99)</f>
        <v>-6.980179999999999E-4</v>
      </c>
      <c r="I99" s="21">
        <f t="shared" si="11"/>
        <v>-35.567796178343947</v>
      </c>
      <c r="J99" s="21">
        <f t="shared" si="14"/>
        <v>0.46038216560509559</v>
      </c>
      <c r="K99" s="21">
        <f t="shared" si="16"/>
        <v>0.46038216560509559</v>
      </c>
      <c r="L99" s="21">
        <f t="shared" si="17"/>
        <v>0</v>
      </c>
      <c r="M99" s="2"/>
      <c r="N99" s="2"/>
      <c r="O99" s="7"/>
      <c r="P99" s="23"/>
      <c r="Q99" s="23"/>
    </row>
    <row r="100" spans="1:17" x14ac:dyDescent="0.2">
      <c r="A100" s="12">
        <v>-0.31</v>
      </c>
      <c r="B100" s="12">
        <v>-4.524E-8</v>
      </c>
      <c r="C100" s="11"/>
      <c r="D100" s="24"/>
      <c r="E100" s="20">
        <f t="shared" si="12"/>
        <v>17.999999999999968</v>
      </c>
      <c r="F100" s="21">
        <f t="shared" si="15"/>
        <v>-0.31</v>
      </c>
      <c r="G100" s="22">
        <f t="shared" si="13"/>
        <v>-9.0530000000000012E-6</v>
      </c>
      <c r="H100" s="22">
        <f>+SUM(G$10:$G100)</f>
        <v>-7.0707099999999987E-4</v>
      </c>
      <c r="I100" s="21">
        <f t="shared" si="11"/>
        <v>-36.029095541401269</v>
      </c>
      <c r="J100" s="21">
        <f t="shared" si="14"/>
        <v>0.46129936305732494</v>
      </c>
      <c r="K100" s="21">
        <f t="shared" si="16"/>
        <v>0.46129936305732494</v>
      </c>
      <c r="L100" s="21">
        <f t="shared" si="17"/>
        <v>0</v>
      </c>
      <c r="M100" s="2"/>
      <c r="N100" s="2"/>
      <c r="O100" s="7"/>
      <c r="P100" s="23"/>
      <c r="Q100" s="23"/>
    </row>
    <row r="101" spans="1:17" x14ac:dyDescent="0.2">
      <c r="A101" s="12">
        <v>-0.32</v>
      </c>
      <c r="B101" s="12">
        <v>-4.5300000000000002E-8</v>
      </c>
      <c r="C101" s="11"/>
      <c r="D101" s="24"/>
      <c r="E101" s="20">
        <f t="shared" si="12"/>
        <v>18.199999999999967</v>
      </c>
      <c r="F101" s="21">
        <f t="shared" si="15"/>
        <v>-0.32</v>
      </c>
      <c r="G101" s="22">
        <f t="shared" si="13"/>
        <v>-9.0540000000000017E-6</v>
      </c>
      <c r="H101" s="22">
        <f>+SUM(G$10:$G101)</f>
        <v>-7.1612499999999986E-4</v>
      </c>
      <c r="I101" s="21">
        <f t="shared" si="11"/>
        <v>-36.490445859872608</v>
      </c>
      <c r="J101" s="21">
        <f t="shared" si="14"/>
        <v>0.46135031847133767</v>
      </c>
      <c r="K101" s="21">
        <f t="shared" si="16"/>
        <v>0.46135031847133767</v>
      </c>
      <c r="L101" s="21">
        <f t="shared" si="17"/>
        <v>0</v>
      </c>
      <c r="M101" s="2"/>
      <c r="N101" s="2"/>
      <c r="O101" s="7"/>
      <c r="P101" s="23"/>
      <c r="Q101" s="23"/>
    </row>
    <row r="102" spans="1:17" x14ac:dyDescent="0.2">
      <c r="A102" s="12">
        <v>-0.33</v>
      </c>
      <c r="B102" s="12">
        <v>-4.5349999999999999E-8</v>
      </c>
      <c r="C102" s="11"/>
      <c r="D102" s="24"/>
      <c r="E102" s="20">
        <f t="shared" si="12"/>
        <v>18.399999999999967</v>
      </c>
      <c r="F102" s="21">
        <f t="shared" si="15"/>
        <v>-0.33</v>
      </c>
      <c r="G102" s="22">
        <f t="shared" si="13"/>
        <v>-9.0650000000000021E-6</v>
      </c>
      <c r="H102" s="22">
        <f>+SUM(G$10:$G102)</f>
        <v>-7.2518999999999991E-4</v>
      </c>
      <c r="I102" s="21">
        <f t="shared" si="11"/>
        <v>-36.952356687898089</v>
      </c>
      <c r="J102" s="21">
        <f t="shared" si="14"/>
        <v>0.46191082802547784</v>
      </c>
      <c r="K102" s="21">
        <f t="shared" si="16"/>
        <v>0.46191082802547784</v>
      </c>
      <c r="L102" s="21">
        <f t="shared" si="17"/>
        <v>0</v>
      </c>
      <c r="M102" s="2"/>
      <c r="N102" s="2"/>
      <c r="O102" s="7"/>
      <c r="P102" s="23"/>
      <c r="Q102" s="23"/>
    </row>
    <row r="103" spans="1:17" x14ac:dyDescent="0.2">
      <c r="A103" s="12">
        <v>-0.34</v>
      </c>
      <c r="B103" s="12">
        <v>-4.5389999999999998E-8</v>
      </c>
      <c r="C103" s="11"/>
      <c r="D103" s="24"/>
      <c r="E103" s="20">
        <f t="shared" si="12"/>
        <v>18.599999999999966</v>
      </c>
      <c r="F103" s="21">
        <f t="shared" si="15"/>
        <v>-0.34</v>
      </c>
      <c r="G103" s="22">
        <f t="shared" si="13"/>
        <v>-9.0740000000000016E-6</v>
      </c>
      <c r="H103" s="22">
        <f>+SUM(G$10:$G103)</f>
        <v>-7.3426399999999988E-4</v>
      </c>
      <c r="I103" s="21">
        <f t="shared" si="11"/>
        <v>-37.414726114649675</v>
      </c>
      <c r="J103" s="21">
        <f t="shared" si="14"/>
        <v>0.46236942675159243</v>
      </c>
      <c r="K103" s="21">
        <f t="shared" si="16"/>
        <v>0.46236942675159243</v>
      </c>
      <c r="L103" s="21">
        <f t="shared" si="17"/>
        <v>0</v>
      </c>
      <c r="M103" s="2"/>
      <c r="N103" s="2"/>
      <c r="O103" s="7"/>
      <c r="P103" s="23"/>
      <c r="Q103" s="23"/>
    </row>
    <row r="104" spans="1:17" x14ac:dyDescent="0.2">
      <c r="A104" s="12">
        <v>-0.35</v>
      </c>
      <c r="B104" s="12">
        <v>-4.5510000000000002E-8</v>
      </c>
      <c r="C104" s="11"/>
      <c r="D104" s="24"/>
      <c r="E104" s="20">
        <f t="shared" si="12"/>
        <v>18.799999999999965</v>
      </c>
      <c r="F104" s="21">
        <f t="shared" si="15"/>
        <v>-0.35</v>
      </c>
      <c r="G104" s="22">
        <f t="shared" si="13"/>
        <v>-9.0900000000000011E-6</v>
      </c>
      <c r="H104" s="22">
        <f>+SUM(G$10:$G104)</f>
        <v>-7.4335399999999989E-4</v>
      </c>
      <c r="I104" s="21">
        <f t="shared" si="11"/>
        <v>-37.87791082802547</v>
      </c>
      <c r="J104" s="21">
        <f t="shared" si="14"/>
        <v>0.46318471337579625</v>
      </c>
      <c r="K104" s="21">
        <f t="shared" si="16"/>
        <v>0.46318471337579625</v>
      </c>
      <c r="L104" s="21">
        <f t="shared" si="17"/>
        <v>0</v>
      </c>
      <c r="M104" s="2"/>
      <c r="N104" s="2"/>
      <c r="O104" s="7"/>
      <c r="P104" s="23"/>
      <c r="Q104" s="23"/>
    </row>
    <row r="105" spans="1:17" x14ac:dyDescent="0.2">
      <c r="A105" s="12">
        <v>-0.3599</v>
      </c>
      <c r="B105" s="12">
        <v>-4.5370000000000002E-8</v>
      </c>
      <c r="C105" s="11"/>
      <c r="D105" s="24"/>
      <c r="E105" s="20">
        <f t="shared" si="12"/>
        <v>18.999999999999964</v>
      </c>
      <c r="F105" s="21">
        <f t="shared" si="15"/>
        <v>-0.3599</v>
      </c>
      <c r="G105" s="22">
        <f t="shared" si="13"/>
        <v>-9.0880000000000018E-6</v>
      </c>
      <c r="H105" s="22">
        <f>+SUM(G$10:$G105)</f>
        <v>-7.5244199999999987E-4</v>
      </c>
      <c r="I105" s="21">
        <f t="shared" si="11"/>
        <v>-38.340993630573244</v>
      </c>
      <c r="J105" s="21">
        <f t="shared" si="14"/>
        <v>0.46308280254777079</v>
      </c>
      <c r="K105" s="21">
        <f t="shared" si="16"/>
        <v>0.46308280254777079</v>
      </c>
      <c r="L105" s="21">
        <f t="shared" si="17"/>
        <v>0</v>
      </c>
      <c r="M105" s="2"/>
      <c r="N105" s="2"/>
      <c r="O105" s="7"/>
      <c r="P105" s="23"/>
      <c r="Q105" s="23"/>
    </row>
    <row r="106" spans="1:17" x14ac:dyDescent="0.2">
      <c r="A106" s="12">
        <v>-0.36990000000000001</v>
      </c>
      <c r="B106" s="12">
        <v>-4.5580000000000002E-8</v>
      </c>
      <c r="C106" s="11"/>
      <c r="D106" s="24"/>
      <c r="E106" s="20">
        <f t="shared" si="12"/>
        <v>19.199999999999964</v>
      </c>
      <c r="F106" s="21">
        <f t="shared" si="15"/>
        <v>-0.36990000000000001</v>
      </c>
      <c r="G106" s="22">
        <f t="shared" si="13"/>
        <v>-9.0950000000000019E-6</v>
      </c>
      <c r="H106" s="22">
        <f>+SUM(G$10:$G106)</f>
        <v>-7.6153699999999985E-4</v>
      </c>
      <c r="I106" s="21">
        <f t="shared" si="11"/>
        <v>-38.804433121019102</v>
      </c>
      <c r="J106" s="21">
        <f t="shared" si="14"/>
        <v>0.46343949044585997</v>
      </c>
      <c r="K106" s="21">
        <f t="shared" si="16"/>
        <v>0.46343949044585997</v>
      </c>
      <c r="L106" s="21">
        <f t="shared" si="17"/>
        <v>0</v>
      </c>
      <c r="M106" s="2"/>
      <c r="N106" s="2"/>
      <c r="O106" s="7"/>
      <c r="P106" s="23"/>
      <c r="Q106" s="23"/>
    </row>
    <row r="107" spans="1:17" x14ac:dyDescent="0.2">
      <c r="A107" s="12">
        <v>-0.37990000000000002</v>
      </c>
      <c r="B107" s="12">
        <v>-4.5769999999999999E-8</v>
      </c>
      <c r="C107" s="11"/>
      <c r="D107" s="24"/>
      <c r="E107" s="20">
        <f t="shared" si="12"/>
        <v>19.399999999999963</v>
      </c>
      <c r="F107" s="21">
        <f t="shared" si="15"/>
        <v>-0.37990000000000002</v>
      </c>
      <c r="G107" s="22">
        <f t="shared" si="13"/>
        <v>-9.1350000000000015E-6</v>
      </c>
      <c r="H107" s="22">
        <f>+SUM(G$10:$G107)</f>
        <v>-7.7067199999999981E-4</v>
      </c>
      <c r="I107" s="21">
        <f t="shared" si="11"/>
        <v>-39.269910828025466</v>
      </c>
      <c r="J107" s="21">
        <f t="shared" si="14"/>
        <v>0.46547770700636953</v>
      </c>
      <c r="K107" s="21">
        <f t="shared" si="16"/>
        <v>0.46547770700636953</v>
      </c>
      <c r="L107" s="21">
        <f t="shared" si="17"/>
        <v>0</v>
      </c>
      <c r="M107" s="2"/>
      <c r="N107" s="2"/>
      <c r="O107" s="7"/>
      <c r="P107" s="23"/>
      <c r="Q107" s="23"/>
    </row>
    <row r="108" spans="1:17" x14ac:dyDescent="0.2">
      <c r="A108" s="12">
        <v>-0.38990000000000002</v>
      </c>
      <c r="B108" s="12">
        <v>-4.58E-8</v>
      </c>
      <c r="C108" s="11"/>
      <c r="D108" s="24"/>
      <c r="E108" s="20">
        <f t="shared" si="12"/>
        <v>19.599999999999962</v>
      </c>
      <c r="F108" s="21">
        <f t="shared" si="15"/>
        <v>-0.38990000000000002</v>
      </c>
      <c r="G108" s="22">
        <f t="shared" si="13"/>
        <v>-9.1570000000000006E-6</v>
      </c>
      <c r="H108" s="22">
        <f>+SUM(G$10:$G108)</f>
        <v>-7.7982899999999979E-4</v>
      </c>
      <c r="I108" s="21">
        <f t="shared" si="11"/>
        <v>-39.73650955414012</v>
      </c>
      <c r="J108" s="21">
        <f t="shared" si="14"/>
        <v>0.46659872611464975</v>
      </c>
      <c r="K108" s="21">
        <f t="shared" si="16"/>
        <v>0.46659872611464975</v>
      </c>
      <c r="L108" s="21">
        <f t="shared" si="17"/>
        <v>0</v>
      </c>
      <c r="M108" s="2"/>
      <c r="N108" s="2"/>
      <c r="O108" s="7"/>
      <c r="P108" s="23"/>
      <c r="Q108" s="23"/>
    </row>
    <row r="109" spans="1:17" x14ac:dyDescent="0.2">
      <c r="A109" s="12">
        <v>-0.39989999999999998</v>
      </c>
      <c r="B109" s="12">
        <v>-4.5970000000000001E-8</v>
      </c>
      <c r="C109" s="11"/>
      <c r="D109" s="24"/>
      <c r="E109" s="20">
        <f t="shared" si="12"/>
        <v>19.799999999999962</v>
      </c>
      <c r="F109" s="21">
        <f t="shared" si="15"/>
        <v>-0.39989999999999998</v>
      </c>
      <c r="G109" s="22">
        <f t="shared" si="13"/>
        <v>-9.1770000000000021E-6</v>
      </c>
      <c r="H109" s="22">
        <f>+SUM(G$10:$G109)</f>
        <v>-7.8900599999999976E-4</v>
      </c>
      <c r="I109" s="21">
        <f t="shared" si="11"/>
        <v>-40.204127388535021</v>
      </c>
      <c r="J109" s="21">
        <f t="shared" si="14"/>
        <v>0.46761783439490456</v>
      </c>
      <c r="K109" s="21">
        <f t="shared" si="16"/>
        <v>0.46761783439490456</v>
      </c>
      <c r="L109" s="21">
        <f t="shared" si="17"/>
        <v>0</v>
      </c>
      <c r="M109" s="2"/>
      <c r="N109" s="2"/>
      <c r="O109" s="7"/>
      <c r="P109" s="23"/>
      <c r="Q109" s="23"/>
    </row>
    <row r="110" spans="1:17" x14ac:dyDescent="0.2">
      <c r="A110" s="12">
        <v>-0.40989999999999999</v>
      </c>
      <c r="B110" s="12">
        <v>-4.622E-8</v>
      </c>
      <c r="C110" s="11"/>
      <c r="D110" s="24"/>
      <c r="E110" s="20">
        <f t="shared" si="12"/>
        <v>19.999999999999961</v>
      </c>
      <c r="F110" s="21">
        <f t="shared" si="15"/>
        <v>-0.40989999999999999</v>
      </c>
      <c r="G110" s="22">
        <f t="shared" si="13"/>
        <v>-9.219000000000001E-6</v>
      </c>
      <c r="H110" s="22">
        <f>+SUM(G$10:$G110)</f>
        <v>-7.9822499999999974E-4</v>
      </c>
      <c r="I110" s="21">
        <f t="shared" si="11"/>
        <v>-40.673885350318457</v>
      </c>
      <c r="J110" s="21">
        <f t="shared" si="14"/>
        <v>0.46975796178343954</v>
      </c>
      <c r="K110" s="21">
        <f t="shared" si="16"/>
        <v>0.46975796178343954</v>
      </c>
      <c r="L110" s="21">
        <f t="shared" si="17"/>
        <v>0</v>
      </c>
      <c r="M110" s="2"/>
      <c r="N110" s="2"/>
      <c r="O110" s="7"/>
      <c r="P110" s="23"/>
      <c r="Q110" s="23"/>
    </row>
    <row r="111" spans="1:17" x14ac:dyDescent="0.2">
      <c r="A111" s="12">
        <v>-0.4199</v>
      </c>
      <c r="B111" s="12">
        <v>-4.6380000000000002E-8</v>
      </c>
      <c r="C111" s="11"/>
      <c r="D111" s="24"/>
      <c r="E111" s="20">
        <f t="shared" si="12"/>
        <v>20.19999999999996</v>
      </c>
      <c r="F111" s="21">
        <f t="shared" si="15"/>
        <v>-0.4199</v>
      </c>
      <c r="G111" s="22">
        <f t="shared" si="13"/>
        <v>-9.2599999999999994E-6</v>
      </c>
      <c r="H111" s="22">
        <f>+SUM(G$10:$G111)</f>
        <v>-8.0748499999999971E-4</v>
      </c>
      <c r="I111" s="21">
        <f t="shared" si="11"/>
        <v>-41.145732484076419</v>
      </c>
      <c r="J111" s="21">
        <f t="shared" si="14"/>
        <v>0.47184713375796178</v>
      </c>
      <c r="K111" s="21">
        <f t="shared" si="16"/>
        <v>0.47184713375796178</v>
      </c>
      <c r="L111" s="21">
        <f t="shared" si="17"/>
        <v>0</v>
      </c>
      <c r="M111" s="2"/>
      <c r="N111" s="2"/>
      <c r="O111" s="7"/>
      <c r="P111" s="23"/>
      <c r="Q111" s="23"/>
    </row>
    <row r="112" spans="1:17" x14ac:dyDescent="0.2">
      <c r="A112" s="12">
        <v>-0.4299</v>
      </c>
      <c r="B112" s="12">
        <v>-4.6620000000000003E-8</v>
      </c>
      <c r="C112" s="11"/>
      <c r="D112" s="24"/>
      <c r="E112" s="20">
        <f t="shared" si="12"/>
        <v>20.399999999999959</v>
      </c>
      <c r="F112" s="21">
        <f t="shared" si="15"/>
        <v>-0.4299</v>
      </c>
      <c r="G112" s="22">
        <f t="shared" si="13"/>
        <v>-9.3000000000000007E-6</v>
      </c>
      <c r="H112" s="22">
        <f>+SUM(G$10:$G112)</f>
        <v>-8.1678499999999967E-4</v>
      </c>
      <c r="I112" s="21">
        <f t="shared" si="11"/>
        <v>-41.619617834394887</v>
      </c>
      <c r="J112" s="21">
        <f t="shared" si="14"/>
        <v>0.4738853503184714</v>
      </c>
      <c r="K112" s="21">
        <f t="shared" si="16"/>
        <v>0.4738853503184714</v>
      </c>
      <c r="L112" s="21">
        <f t="shared" si="17"/>
        <v>0</v>
      </c>
      <c r="M112" s="2"/>
      <c r="N112" s="2"/>
      <c r="O112" s="7"/>
      <c r="P112" s="23"/>
      <c r="Q112" s="23"/>
    </row>
    <row r="113" spans="1:17" x14ac:dyDescent="0.2">
      <c r="A113" s="12">
        <v>-0.43990000000000001</v>
      </c>
      <c r="B113" s="12">
        <v>-4.6700000000000001E-8</v>
      </c>
      <c r="C113" s="11"/>
      <c r="D113" s="24"/>
      <c r="E113" s="20">
        <f t="shared" si="12"/>
        <v>20.599999999999959</v>
      </c>
      <c r="F113" s="21">
        <f t="shared" si="15"/>
        <v>-0.43990000000000001</v>
      </c>
      <c r="G113" s="22">
        <f t="shared" si="13"/>
        <v>-9.3319999999999998E-6</v>
      </c>
      <c r="H113" s="22">
        <f>+SUM(G$10:$G113)</f>
        <v>-8.2611699999999969E-4</v>
      </c>
      <c r="I113" s="21">
        <f t="shared" si="11"/>
        <v>-42.095133757961769</v>
      </c>
      <c r="J113" s="21">
        <f t="shared" si="14"/>
        <v>0.475515923566879</v>
      </c>
      <c r="K113" s="21">
        <f t="shared" si="16"/>
        <v>0.475515923566879</v>
      </c>
      <c r="L113" s="21">
        <f t="shared" si="17"/>
        <v>0</v>
      </c>
      <c r="M113" s="2"/>
      <c r="N113" s="2"/>
      <c r="O113" s="7"/>
      <c r="P113" s="23"/>
      <c r="Q113" s="23"/>
    </row>
    <row r="114" spans="1:17" x14ac:dyDescent="0.2">
      <c r="A114" s="12">
        <v>-0.44990000000000002</v>
      </c>
      <c r="B114" s="12">
        <v>-4.7050000000000001E-8</v>
      </c>
      <c r="C114" s="11"/>
      <c r="D114" s="24"/>
      <c r="E114" s="20">
        <f t="shared" si="12"/>
        <v>20.799999999999958</v>
      </c>
      <c r="F114" s="21">
        <f t="shared" si="15"/>
        <v>-0.44990000000000002</v>
      </c>
      <c r="G114" s="22">
        <f t="shared" si="13"/>
        <v>-9.3750000000000009E-6</v>
      </c>
      <c r="H114" s="22">
        <f>+SUM(G$10:$G114)</f>
        <v>-8.3549199999999975E-4</v>
      </c>
      <c r="I114" s="21">
        <f t="shared" si="11"/>
        <v>-42.572840764331197</v>
      </c>
      <c r="J114" s="21">
        <f t="shared" si="14"/>
        <v>0.47770700636942681</v>
      </c>
      <c r="K114" s="21">
        <f t="shared" si="16"/>
        <v>0.47770700636942681</v>
      </c>
      <c r="L114" s="21">
        <f t="shared" si="17"/>
        <v>0</v>
      </c>
      <c r="M114" s="2"/>
      <c r="N114" s="2"/>
      <c r="O114" s="7"/>
      <c r="P114" s="23"/>
      <c r="Q114" s="23"/>
    </row>
    <row r="115" spans="1:17" x14ac:dyDescent="0.2">
      <c r="A115" s="12">
        <v>-0.45989999999999998</v>
      </c>
      <c r="B115" s="12">
        <v>-4.7360000000000002E-8</v>
      </c>
      <c r="C115" s="11"/>
      <c r="D115" s="24"/>
      <c r="E115" s="20">
        <f t="shared" si="12"/>
        <v>20.999999999999957</v>
      </c>
      <c r="F115" s="21">
        <f t="shared" si="15"/>
        <v>-0.45989999999999998</v>
      </c>
      <c r="G115" s="22">
        <f t="shared" si="13"/>
        <v>-9.4410000000000016E-6</v>
      </c>
      <c r="H115" s="22">
        <f>+SUM(G$10:$G115)</f>
        <v>-8.4493299999999975E-4</v>
      </c>
      <c r="I115" s="21">
        <f t="shared" si="11"/>
        <v>-43.053910828025465</v>
      </c>
      <c r="J115" s="21">
        <f t="shared" si="14"/>
        <v>0.48107006369426764</v>
      </c>
      <c r="K115" s="21">
        <f t="shared" si="16"/>
        <v>0.48107006369426764</v>
      </c>
      <c r="L115" s="21">
        <f t="shared" si="17"/>
        <v>0</v>
      </c>
      <c r="M115" s="2"/>
      <c r="N115" s="2"/>
      <c r="O115" s="7"/>
      <c r="P115" s="23"/>
      <c r="Q115" s="23"/>
    </row>
    <row r="116" spans="1:17" x14ac:dyDescent="0.2">
      <c r="A116" s="12">
        <v>-0.46989999999999998</v>
      </c>
      <c r="B116" s="12">
        <v>-4.7549999999999999E-8</v>
      </c>
      <c r="C116" s="11"/>
      <c r="D116" s="24"/>
      <c r="E116" s="20">
        <f t="shared" si="12"/>
        <v>21.199999999999957</v>
      </c>
      <c r="F116" s="21">
        <f t="shared" si="15"/>
        <v>-0.46989999999999998</v>
      </c>
      <c r="G116" s="22">
        <f t="shared" si="13"/>
        <v>-9.4910000000000011E-6</v>
      </c>
      <c r="H116" s="22">
        <f>+SUM(G$10:$G116)</f>
        <v>-8.5442399999999979E-4</v>
      </c>
      <c r="I116" s="21">
        <f t="shared" si="11"/>
        <v>-43.537528662420371</v>
      </c>
      <c r="J116" s="21">
        <f t="shared" si="14"/>
        <v>0.48361783439490452</v>
      </c>
      <c r="K116" s="21">
        <f t="shared" si="16"/>
        <v>0.48361783439490452</v>
      </c>
      <c r="L116" s="21">
        <f t="shared" si="17"/>
        <v>0</v>
      </c>
      <c r="M116" s="2"/>
      <c r="N116" s="2"/>
      <c r="O116" s="7"/>
      <c r="P116" s="23"/>
      <c r="Q116" s="23"/>
    </row>
    <row r="117" spans="1:17" x14ac:dyDescent="0.2">
      <c r="A117" s="12">
        <v>-0.47989999999999999</v>
      </c>
      <c r="B117" s="12">
        <v>-4.786E-8</v>
      </c>
      <c r="C117" s="11"/>
      <c r="D117" s="24"/>
      <c r="E117" s="20">
        <f t="shared" si="12"/>
        <v>21.399999999999956</v>
      </c>
      <c r="F117" s="21">
        <f t="shared" si="15"/>
        <v>-0.47989999999999999</v>
      </c>
      <c r="G117" s="22">
        <f t="shared" si="13"/>
        <v>-9.5410000000000006E-6</v>
      </c>
      <c r="H117" s="22">
        <f>+SUM(G$10:$G117)</f>
        <v>-8.6396499999999974E-4</v>
      </c>
      <c r="I117" s="21">
        <f t="shared" si="11"/>
        <v>-44.023694267515914</v>
      </c>
      <c r="J117" s="21">
        <f t="shared" si="14"/>
        <v>0.48616560509554146</v>
      </c>
      <c r="K117" s="21">
        <f t="shared" si="16"/>
        <v>0.48616560509554146</v>
      </c>
      <c r="L117" s="21">
        <f t="shared" si="17"/>
        <v>0</v>
      </c>
      <c r="M117" s="2"/>
      <c r="N117" s="2"/>
      <c r="O117" s="7"/>
      <c r="P117" s="23"/>
      <c r="Q117" s="23"/>
    </row>
    <row r="118" spans="1:17" x14ac:dyDescent="0.2">
      <c r="A118" s="12">
        <v>-0.49</v>
      </c>
      <c r="B118" s="12">
        <v>-4.8300000000000002E-8</v>
      </c>
      <c r="C118" s="11"/>
      <c r="D118" s="24"/>
      <c r="E118" s="20">
        <f t="shared" si="12"/>
        <v>21.599999999999955</v>
      </c>
      <c r="F118" s="21">
        <f t="shared" si="15"/>
        <v>-0.49</v>
      </c>
      <c r="G118" s="22">
        <f t="shared" si="13"/>
        <v>-9.6160000000000008E-6</v>
      </c>
      <c r="H118" s="22">
        <f>+SUM(G$10:$G118)</f>
        <v>-8.7358099999999979E-4</v>
      </c>
      <c r="I118" s="21">
        <f t="shared" si="11"/>
        <v>-44.51368152866241</v>
      </c>
      <c r="J118" s="21">
        <f t="shared" si="14"/>
        <v>0.48998726114649688</v>
      </c>
      <c r="K118" s="21">
        <f t="shared" si="16"/>
        <v>0.48998726114649688</v>
      </c>
      <c r="L118" s="21">
        <f t="shared" si="17"/>
        <v>0</v>
      </c>
      <c r="M118" s="2"/>
      <c r="N118" s="2"/>
      <c r="O118" s="7"/>
      <c r="P118" s="23"/>
      <c r="Q118" s="23"/>
    </row>
    <row r="119" spans="1:17" x14ac:dyDescent="0.2">
      <c r="A119" s="12">
        <v>-0.5</v>
      </c>
      <c r="B119" s="12">
        <v>-4.8440000000000002E-8</v>
      </c>
      <c r="C119" s="11"/>
      <c r="D119" s="24"/>
      <c r="E119" s="20">
        <f t="shared" si="12"/>
        <v>21.799999999999955</v>
      </c>
      <c r="F119" s="21">
        <f t="shared" si="15"/>
        <v>-0.5</v>
      </c>
      <c r="G119" s="22">
        <f t="shared" si="13"/>
        <v>-9.6740000000000009E-6</v>
      </c>
      <c r="H119" s="22">
        <f>+SUM(G$10:$G119)</f>
        <v>-8.8325499999999978E-4</v>
      </c>
      <c r="I119" s="21">
        <f t="shared" si="11"/>
        <v>-45.006624203821644</v>
      </c>
      <c r="J119" s="21">
        <f t="shared" si="14"/>
        <v>0.49294267515923573</v>
      </c>
      <c r="K119" s="21">
        <f t="shared" si="16"/>
        <v>0.49294267515923573</v>
      </c>
      <c r="L119" s="21">
        <f t="shared" si="17"/>
        <v>0</v>
      </c>
      <c r="M119" s="2"/>
      <c r="N119" s="2"/>
      <c r="O119" s="7"/>
      <c r="P119" s="23"/>
      <c r="Q119" s="23"/>
    </row>
    <row r="120" spans="1:17" x14ac:dyDescent="0.2">
      <c r="A120" s="12">
        <v>-0.51</v>
      </c>
      <c r="B120" s="12">
        <v>-4.8699999999999999E-8</v>
      </c>
      <c r="C120" s="11"/>
      <c r="D120" s="24"/>
      <c r="E120" s="20">
        <f t="shared" si="12"/>
        <v>21.999999999999954</v>
      </c>
      <c r="F120" s="21">
        <f t="shared" si="15"/>
        <v>-0.51</v>
      </c>
      <c r="G120" s="22">
        <f t="shared" si="13"/>
        <v>-9.7140000000000022E-6</v>
      </c>
      <c r="H120" s="22">
        <f>+SUM(G$10:$G120)</f>
        <v>-8.9296899999999975E-4</v>
      </c>
      <c r="I120" s="21">
        <f t="shared" si="11"/>
        <v>-45.501605095541393</v>
      </c>
      <c r="J120" s="21">
        <f t="shared" si="14"/>
        <v>0.49498089171974535</v>
      </c>
      <c r="K120" s="21">
        <f t="shared" si="16"/>
        <v>0.49498089171974535</v>
      </c>
      <c r="L120" s="21">
        <f t="shared" si="17"/>
        <v>0</v>
      </c>
      <c r="M120" s="2"/>
      <c r="N120" s="2"/>
      <c r="O120" s="7"/>
      <c r="P120" s="23"/>
      <c r="Q120" s="23"/>
    </row>
    <row r="121" spans="1:17" x14ac:dyDescent="0.2">
      <c r="A121" s="12">
        <v>-0.52</v>
      </c>
      <c r="B121" s="12">
        <v>-4.894E-8</v>
      </c>
      <c r="C121" s="11"/>
      <c r="D121" s="24"/>
      <c r="E121" s="20">
        <f t="shared" si="12"/>
        <v>22.199999999999953</v>
      </c>
      <c r="F121" s="21">
        <f t="shared" si="15"/>
        <v>-0.52</v>
      </c>
      <c r="G121" s="22">
        <f t="shared" si="13"/>
        <v>-9.764E-6</v>
      </c>
      <c r="H121" s="22">
        <f>+SUM(G$10:$G121)</f>
        <v>-9.0273299999999975E-4</v>
      </c>
      <c r="I121" s="21">
        <f t="shared" si="11"/>
        <v>-45.999133757961772</v>
      </c>
      <c r="J121" s="21">
        <f t="shared" si="14"/>
        <v>0.49752866242038218</v>
      </c>
      <c r="K121" s="21">
        <f t="shared" si="16"/>
        <v>0.49752866242038218</v>
      </c>
      <c r="L121" s="21">
        <f t="shared" si="17"/>
        <v>0</v>
      </c>
      <c r="M121" s="2"/>
      <c r="N121" s="2"/>
      <c r="O121" s="7"/>
      <c r="P121" s="23"/>
      <c r="Q121" s="23"/>
    </row>
    <row r="122" spans="1:17" x14ac:dyDescent="0.2">
      <c r="A122" s="12">
        <v>-0.53</v>
      </c>
      <c r="B122" s="12">
        <v>-4.9199999999999997E-8</v>
      </c>
      <c r="C122" s="11"/>
      <c r="D122" s="24"/>
      <c r="E122" s="20">
        <f t="shared" si="12"/>
        <v>22.399999999999952</v>
      </c>
      <c r="F122" s="21">
        <f t="shared" si="15"/>
        <v>-0.53</v>
      </c>
      <c r="G122" s="22">
        <f t="shared" si="13"/>
        <v>-9.8140000000000012E-6</v>
      </c>
      <c r="H122" s="22">
        <f>+SUM(G$10:$G122)</f>
        <v>-9.1254699999999977E-4</v>
      </c>
      <c r="I122" s="21">
        <f t="shared" si="11"/>
        <v>-46.499210191082796</v>
      </c>
      <c r="J122" s="21">
        <f t="shared" si="14"/>
        <v>0.50007643312101924</v>
      </c>
      <c r="K122" s="21">
        <f t="shared" si="16"/>
        <v>0.50007643312101924</v>
      </c>
      <c r="L122" s="21">
        <f t="shared" si="17"/>
        <v>0</v>
      </c>
      <c r="M122" s="2"/>
      <c r="N122" s="2"/>
      <c r="O122" s="7"/>
      <c r="P122" s="23"/>
      <c r="Q122" s="23"/>
    </row>
    <row r="123" spans="1:17" x14ac:dyDescent="0.2">
      <c r="A123" s="12">
        <v>-0.54</v>
      </c>
      <c r="B123" s="12">
        <v>-4.9439999999999998E-8</v>
      </c>
      <c r="C123" s="11"/>
      <c r="D123" s="24"/>
      <c r="E123" s="20">
        <f t="shared" si="12"/>
        <v>22.599999999999952</v>
      </c>
      <c r="F123" s="21">
        <f t="shared" si="15"/>
        <v>-0.54</v>
      </c>
      <c r="G123" s="22">
        <f t="shared" si="13"/>
        <v>-9.8639999999999991E-6</v>
      </c>
      <c r="H123" s="22">
        <f>+SUM(G$10:$G123)</f>
        <v>-9.2241099999999972E-4</v>
      </c>
      <c r="I123" s="21">
        <f t="shared" si="11"/>
        <v>-47.001834394904449</v>
      </c>
      <c r="J123" s="21">
        <f t="shared" si="14"/>
        <v>0.50262420382165607</v>
      </c>
      <c r="K123" s="21">
        <f t="shared" si="16"/>
        <v>0.50262420382165607</v>
      </c>
      <c r="L123" s="21">
        <f t="shared" si="17"/>
        <v>0</v>
      </c>
      <c r="M123" s="2"/>
      <c r="N123" s="2"/>
      <c r="O123" s="7"/>
      <c r="P123" s="23"/>
      <c r="Q123" s="23"/>
    </row>
    <row r="124" spans="1:17" x14ac:dyDescent="0.2">
      <c r="A124" s="12">
        <v>-0.55000000000000004</v>
      </c>
      <c r="B124" s="12">
        <v>-4.9749999999999999E-8</v>
      </c>
      <c r="C124" s="11"/>
      <c r="D124" s="24"/>
      <c r="E124" s="20">
        <f t="shared" si="12"/>
        <v>22.799999999999951</v>
      </c>
      <c r="F124" s="21">
        <f t="shared" si="15"/>
        <v>-0.55000000000000004</v>
      </c>
      <c r="G124" s="22">
        <f t="shared" si="13"/>
        <v>-9.9190000000000011E-6</v>
      </c>
      <c r="H124" s="22">
        <f>+SUM(G$10:$G124)</f>
        <v>-9.3232999999999977E-4</v>
      </c>
      <c r="I124" s="21">
        <f t="shared" si="11"/>
        <v>-47.507261146496802</v>
      </c>
      <c r="J124" s="21">
        <f t="shared" si="14"/>
        <v>0.50542675159235673</v>
      </c>
      <c r="K124" s="21">
        <f t="shared" si="16"/>
        <v>0.50542675159235673</v>
      </c>
      <c r="L124" s="21">
        <f t="shared" si="17"/>
        <v>0</v>
      </c>
      <c r="M124" s="2"/>
      <c r="N124" s="2"/>
      <c r="O124" s="7"/>
      <c r="P124" s="23"/>
      <c r="Q124" s="23"/>
    </row>
    <row r="125" spans="1:17" x14ac:dyDescent="0.2">
      <c r="A125" s="12">
        <v>-0.56000000000000005</v>
      </c>
      <c r="B125" s="12">
        <v>-5.0109999999999997E-8</v>
      </c>
      <c r="C125" s="11"/>
      <c r="D125" s="24"/>
      <c r="E125" s="20">
        <f t="shared" si="12"/>
        <v>22.99999999999995</v>
      </c>
      <c r="F125" s="21">
        <f t="shared" si="15"/>
        <v>-0.56000000000000005</v>
      </c>
      <c r="G125" s="22">
        <f t="shared" si="13"/>
        <v>-9.9860000000000006E-6</v>
      </c>
      <c r="H125" s="22">
        <f>+SUM(G$10:$G125)</f>
        <v>-9.4231599999999979E-4</v>
      </c>
      <c r="I125" s="21">
        <f t="shared" si="11"/>
        <v>-48.01610191082802</v>
      </c>
      <c r="J125" s="21">
        <f t="shared" si="14"/>
        <v>0.50884076433121028</v>
      </c>
      <c r="K125" s="21">
        <f t="shared" si="16"/>
        <v>0.50884076433121028</v>
      </c>
      <c r="L125" s="21">
        <f t="shared" si="17"/>
        <v>0</v>
      </c>
      <c r="M125" s="2"/>
      <c r="N125" s="2"/>
      <c r="O125" s="7"/>
      <c r="P125" s="23"/>
      <c r="Q125" s="23"/>
    </row>
    <row r="126" spans="1:17" x14ac:dyDescent="0.2">
      <c r="A126" s="12">
        <v>-0.56999999999999995</v>
      </c>
      <c r="B126" s="12">
        <v>-5.0479999999999999E-8</v>
      </c>
      <c r="C126" s="11"/>
      <c r="D126" s="24"/>
      <c r="E126" s="20">
        <f t="shared" si="12"/>
        <v>23.19999999999995</v>
      </c>
      <c r="F126" s="21">
        <f t="shared" si="15"/>
        <v>-0.56999999999999995</v>
      </c>
      <c r="G126" s="22">
        <f t="shared" si="13"/>
        <v>-1.0059000000000001E-5</v>
      </c>
      <c r="H126" s="22">
        <f>+SUM(G$10:$G126)</f>
        <v>-9.5237499999999977E-4</v>
      </c>
      <c r="I126" s="21">
        <f t="shared" si="11"/>
        <v>-48.528662420382155</v>
      </c>
      <c r="J126" s="21">
        <f t="shared" si="14"/>
        <v>0.51256050955414023</v>
      </c>
      <c r="K126" s="21">
        <f t="shared" si="16"/>
        <v>0.51256050955414023</v>
      </c>
      <c r="L126" s="21">
        <f t="shared" si="17"/>
        <v>0</v>
      </c>
      <c r="M126" s="2"/>
      <c r="N126" s="2"/>
      <c r="O126" s="7"/>
      <c r="P126" s="23"/>
      <c r="Q126" s="23"/>
    </row>
    <row r="127" spans="1:17" x14ac:dyDescent="0.2">
      <c r="A127" s="12">
        <v>-0.57999999999999996</v>
      </c>
      <c r="B127" s="12">
        <v>-5.0689999999999999E-8</v>
      </c>
      <c r="C127" s="11"/>
      <c r="D127" s="24"/>
      <c r="E127" s="20">
        <f t="shared" si="12"/>
        <v>23.399999999999949</v>
      </c>
      <c r="F127" s="21">
        <f t="shared" si="15"/>
        <v>-0.57999999999999996</v>
      </c>
      <c r="G127" s="22">
        <f t="shared" si="13"/>
        <v>-1.0117E-5</v>
      </c>
      <c r="H127" s="22">
        <f>+SUM(G$10:$G127)</f>
        <v>-9.624919999999998E-4</v>
      </c>
      <c r="I127" s="21">
        <f t="shared" si="11"/>
        <v>-49.044178343949035</v>
      </c>
      <c r="J127" s="21">
        <f t="shared" si="14"/>
        <v>0.51551592356687903</v>
      </c>
      <c r="K127" s="21">
        <f t="shared" si="16"/>
        <v>0.51551592356687903</v>
      </c>
      <c r="L127" s="21">
        <f t="shared" si="17"/>
        <v>0</v>
      </c>
      <c r="M127" s="2"/>
      <c r="N127" s="2"/>
      <c r="O127" s="7"/>
      <c r="P127" s="23"/>
      <c r="Q127" s="23"/>
    </row>
    <row r="128" spans="1:17" x14ac:dyDescent="0.2">
      <c r="A128" s="12">
        <v>-0.59</v>
      </c>
      <c r="B128" s="12">
        <v>-5.1009999999999998E-8</v>
      </c>
      <c r="C128" s="11"/>
      <c r="D128" s="24"/>
      <c r="E128" s="20">
        <f t="shared" si="12"/>
        <v>23.599999999999948</v>
      </c>
      <c r="F128" s="21">
        <f t="shared" si="15"/>
        <v>-0.59</v>
      </c>
      <c r="G128" s="22">
        <f t="shared" si="13"/>
        <v>-1.0169999999999999E-5</v>
      </c>
      <c r="H128" s="22">
        <f>+SUM(G$10:$G128)</f>
        <v>-9.7266199999999979E-4</v>
      </c>
      <c r="I128" s="21">
        <f t="shared" si="11"/>
        <v>-49.562394904458593</v>
      </c>
      <c r="J128" s="21">
        <f t="shared" si="14"/>
        <v>0.51821656050955411</v>
      </c>
      <c r="K128" s="21">
        <f t="shared" si="16"/>
        <v>0.51821656050955411</v>
      </c>
      <c r="L128" s="21">
        <f t="shared" si="17"/>
        <v>0</v>
      </c>
      <c r="M128" s="2"/>
      <c r="N128" s="2"/>
      <c r="O128" s="7"/>
      <c r="P128" s="23"/>
      <c r="Q128" s="23"/>
    </row>
    <row r="129" spans="1:17" x14ac:dyDescent="0.2">
      <c r="A129" s="12">
        <v>-0.59989999999999999</v>
      </c>
      <c r="B129" s="12">
        <v>-5.1259999999999997E-8</v>
      </c>
      <c r="C129" s="11"/>
      <c r="D129" s="24"/>
      <c r="E129" s="20">
        <f t="shared" si="12"/>
        <v>23.799999999999947</v>
      </c>
      <c r="F129" s="21">
        <f t="shared" si="15"/>
        <v>-0.59989999999999999</v>
      </c>
      <c r="G129" s="22">
        <f t="shared" si="13"/>
        <v>-1.0227000000000001E-5</v>
      </c>
      <c r="H129" s="22">
        <f>+SUM(G$10:$G129)</f>
        <v>-9.8288899999999981E-4</v>
      </c>
      <c r="I129" s="21">
        <f t="shared" si="11"/>
        <v>-50.083515923566871</v>
      </c>
      <c r="J129" s="21">
        <f t="shared" si="14"/>
        <v>0.52112101910828035</v>
      </c>
      <c r="K129" s="21">
        <f t="shared" si="16"/>
        <v>0.52112101910828035</v>
      </c>
      <c r="L129" s="21">
        <f t="shared" si="17"/>
        <v>0</v>
      </c>
      <c r="M129" s="2"/>
      <c r="N129" s="2"/>
      <c r="O129" s="7"/>
      <c r="P129" s="23"/>
      <c r="Q129" s="23"/>
    </row>
    <row r="130" spans="1:17" x14ac:dyDescent="0.2">
      <c r="A130" s="12">
        <v>-0.6099</v>
      </c>
      <c r="B130" s="12">
        <v>-5.1529999999999999E-8</v>
      </c>
      <c r="C130" s="11"/>
      <c r="D130" s="24"/>
      <c r="E130" s="20">
        <f t="shared" si="12"/>
        <v>23.999999999999947</v>
      </c>
      <c r="F130" s="21">
        <f t="shared" si="15"/>
        <v>-0.6099</v>
      </c>
      <c r="G130" s="22">
        <f t="shared" si="13"/>
        <v>-1.0279000000000001E-5</v>
      </c>
      <c r="H130" s="22">
        <f>+SUM(G$10:$G130)</f>
        <v>-9.9316799999999979E-4</v>
      </c>
      <c r="I130" s="21">
        <f t="shared" si="11"/>
        <v>-50.607286624203816</v>
      </c>
      <c r="J130" s="21">
        <f t="shared" si="14"/>
        <v>0.52377070063694275</v>
      </c>
      <c r="K130" s="21">
        <f t="shared" si="16"/>
        <v>0.52377070063694275</v>
      </c>
      <c r="L130" s="21">
        <f t="shared" si="17"/>
        <v>0</v>
      </c>
      <c r="M130" s="2"/>
      <c r="N130" s="2"/>
      <c r="O130" s="7"/>
      <c r="P130" s="23"/>
      <c r="Q130" s="23"/>
    </row>
    <row r="131" spans="1:17" x14ac:dyDescent="0.2">
      <c r="A131" s="12">
        <v>-0.62</v>
      </c>
      <c r="B131" s="12">
        <v>-5.1720000000000003E-8</v>
      </c>
      <c r="C131" s="11"/>
      <c r="D131" s="24"/>
      <c r="E131" s="20">
        <f t="shared" si="12"/>
        <v>24.199999999999946</v>
      </c>
      <c r="F131" s="21">
        <f t="shared" si="15"/>
        <v>-0.62</v>
      </c>
      <c r="G131" s="22">
        <f t="shared" si="13"/>
        <v>-1.0325000000000002E-5</v>
      </c>
      <c r="H131" s="22">
        <f>+SUM(G$10:$G131)</f>
        <v>-1.0034929999999998E-3</v>
      </c>
      <c r="I131" s="21">
        <f t="shared" si="11"/>
        <v>-51.13340127388534</v>
      </c>
      <c r="J131" s="21">
        <f t="shared" si="14"/>
        <v>0.52611464968152877</v>
      </c>
      <c r="K131" s="21">
        <f t="shared" si="16"/>
        <v>0.52611464968152877</v>
      </c>
      <c r="L131" s="21">
        <f t="shared" si="17"/>
        <v>0</v>
      </c>
      <c r="M131" s="2"/>
      <c r="N131" s="2"/>
      <c r="O131" s="7"/>
      <c r="P131" s="23"/>
      <c r="Q131" s="23"/>
    </row>
    <row r="132" spans="1:17" x14ac:dyDescent="0.2">
      <c r="A132" s="12">
        <v>-0.62990000000000002</v>
      </c>
      <c r="B132" s="12">
        <v>-5.1940000000000001E-8</v>
      </c>
      <c r="C132" s="11"/>
      <c r="D132" s="24"/>
      <c r="E132" s="20">
        <f t="shared" si="12"/>
        <v>24.399999999999945</v>
      </c>
      <c r="F132" s="21">
        <f t="shared" si="15"/>
        <v>-0.62990000000000002</v>
      </c>
      <c r="G132" s="22">
        <f t="shared" si="13"/>
        <v>-1.0366000000000002E-5</v>
      </c>
      <c r="H132" s="22">
        <f>+SUM(G$10:$G132)</f>
        <v>-1.0138589999999998E-3</v>
      </c>
      <c r="I132" s="21">
        <f t="shared" si="11"/>
        <v>-51.66160509554139</v>
      </c>
      <c r="J132" s="21">
        <f t="shared" si="14"/>
        <v>0.52820382165605106</v>
      </c>
      <c r="K132" s="21">
        <f t="shared" si="16"/>
        <v>0.52820382165605106</v>
      </c>
      <c r="L132" s="21">
        <f t="shared" si="17"/>
        <v>0</v>
      </c>
      <c r="M132" s="2"/>
      <c r="N132" s="2"/>
      <c r="O132" s="7"/>
      <c r="P132" s="23"/>
      <c r="Q132" s="23"/>
    </row>
    <row r="133" spans="1:17" x14ac:dyDescent="0.2">
      <c r="A133" s="12">
        <v>-0.63990000000000002</v>
      </c>
      <c r="B133" s="12">
        <v>-5.2140000000000002E-8</v>
      </c>
      <c r="C133" s="11"/>
      <c r="D133" s="24"/>
      <c r="E133" s="20">
        <f t="shared" si="12"/>
        <v>24.599999999999945</v>
      </c>
      <c r="F133" s="21">
        <f t="shared" si="15"/>
        <v>-0.63990000000000002</v>
      </c>
      <c r="G133" s="22">
        <f t="shared" si="13"/>
        <v>-1.0408000000000001E-5</v>
      </c>
      <c r="H133" s="22">
        <f>+SUM(G$10:$G133)</f>
        <v>-1.0242669999999997E-3</v>
      </c>
      <c r="I133" s="21">
        <f t="shared" si="11"/>
        <v>-52.191949044585975</v>
      </c>
      <c r="J133" s="21">
        <f t="shared" si="14"/>
        <v>0.53034394904458604</v>
      </c>
      <c r="K133" s="21">
        <f t="shared" si="16"/>
        <v>0.53034394904458604</v>
      </c>
      <c r="L133" s="21">
        <f t="shared" si="17"/>
        <v>0</v>
      </c>
      <c r="M133" s="2"/>
      <c r="N133" s="2"/>
      <c r="O133" s="7"/>
      <c r="P133" s="23"/>
      <c r="Q133" s="23"/>
    </row>
    <row r="134" spans="1:17" x14ac:dyDescent="0.2">
      <c r="A134" s="12">
        <v>-0.64990000000000003</v>
      </c>
      <c r="B134" s="12">
        <v>-5.2329999999999999E-8</v>
      </c>
      <c r="C134" s="11"/>
      <c r="D134" s="24"/>
      <c r="E134" s="20">
        <f t="shared" si="12"/>
        <v>24.799999999999944</v>
      </c>
      <c r="F134" s="21">
        <f t="shared" si="15"/>
        <v>-0.64990000000000003</v>
      </c>
      <c r="G134" s="22">
        <f t="shared" si="13"/>
        <v>-1.0447E-5</v>
      </c>
      <c r="H134" s="22">
        <f>+SUM(G$10:$G134)</f>
        <v>-1.0347139999999997E-3</v>
      </c>
      <c r="I134" s="21">
        <f t="shared" si="11"/>
        <v>-52.724280254777057</v>
      </c>
      <c r="J134" s="21">
        <f t="shared" si="14"/>
        <v>0.53233121019108287</v>
      </c>
      <c r="K134" s="21">
        <f t="shared" si="16"/>
        <v>0.53233121019108287</v>
      </c>
      <c r="L134" s="21">
        <f t="shared" si="17"/>
        <v>0</v>
      </c>
      <c r="M134" s="2"/>
      <c r="N134" s="2"/>
      <c r="O134" s="7"/>
      <c r="P134" s="23"/>
      <c r="Q134" s="23"/>
    </row>
    <row r="135" spans="1:17" x14ac:dyDescent="0.2">
      <c r="A135" s="12">
        <v>-0.65990000000000004</v>
      </c>
      <c r="B135" s="12">
        <v>-5.2509999999999998E-8</v>
      </c>
      <c r="C135" s="11"/>
      <c r="D135" s="24"/>
      <c r="E135" s="20">
        <f t="shared" si="12"/>
        <v>24.999999999999943</v>
      </c>
      <c r="F135" s="21">
        <f t="shared" si="15"/>
        <v>-0.65990000000000004</v>
      </c>
      <c r="G135" s="22">
        <f t="shared" si="13"/>
        <v>-1.0484000000000002E-5</v>
      </c>
      <c r="H135" s="22">
        <f>+SUM(G$10:$G135)</f>
        <v>-1.0451979999999998E-3</v>
      </c>
      <c r="I135" s="21">
        <f t="shared" si="11"/>
        <v>-53.258496815286613</v>
      </c>
      <c r="J135" s="21">
        <f t="shared" si="14"/>
        <v>0.53421656050955424</v>
      </c>
      <c r="K135" s="21">
        <f t="shared" si="16"/>
        <v>0.53421656050955424</v>
      </c>
      <c r="L135" s="21">
        <f t="shared" si="17"/>
        <v>0</v>
      </c>
      <c r="M135" s="2"/>
      <c r="N135" s="2"/>
      <c r="O135" s="7"/>
      <c r="P135" s="23"/>
      <c r="Q135" s="23"/>
    </row>
    <row r="136" spans="1:17" x14ac:dyDescent="0.2">
      <c r="A136" s="12">
        <v>-0.66990000000000005</v>
      </c>
      <c r="B136" s="12">
        <v>-5.2600000000000001E-8</v>
      </c>
      <c r="C136" s="11"/>
      <c r="D136" s="24"/>
      <c r="E136" s="20">
        <f t="shared" si="12"/>
        <v>25.199999999999942</v>
      </c>
      <c r="F136" s="21">
        <f t="shared" si="15"/>
        <v>-0.66990000000000005</v>
      </c>
      <c r="G136" s="22">
        <f t="shared" si="13"/>
        <v>-1.0511E-5</v>
      </c>
      <c r="H136" s="22">
        <f>+SUM(G$10:$G136)</f>
        <v>-1.0557089999999997E-3</v>
      </c>
      <c r="I136" s="21">
        <f t="shared" si="11"/>
        <v>-53.794089171974512</v>
      </c>
      <c r="J136" s="21">
        <f t="shared" si="14"/>
        <v>0.53559235668789806</v>
      </c>
      <c r="K136" s="21">
        <f t="shared" si="16"/>
        <v>0.53559235668789806</v>
      </c>
      <c r="L136" s="21">
        <f t="shared" si="17"/>
        <v>0</v>
      </c>
      <c r="M136" s="2"/>
      <c r="N136" s="2"/>
      <c r="O136" s="7"/>
      <c r="P136" s="23"/>
      <c r="Q136" s="23"/>
    </row>
    <row r="137" spans="1:17" x14ac:dyDescent="0.2">
      <c r="A137" s="12">
        <v>-0.67989999999999995</v>
      </c>
      <c r="B137" s="12">
        <v>-5.271E-8</v>
      </c>
      <c r="C137" s="11"/>
      <c r="D137" s="24"/>
      <c r="E137" s="20">
        <f t="shared" si="12"/>
        <v>25.399999999999942</v>
      </c>
      <c r="F137" s="21">
        <f t="shared" si="15"/>
        <v>-0.67989999999999995</v>
      </c>
      <c r="G137" s="22">
        <f t="shared" si="13"/>
        <v>-1.0531000000000001E-5</v>
      </c>
      <c r="H137" s="22">
        <f>+SUM(G$10:$G137)</f>
        <v>-1.0662399999999998E-3</v>
      </c>
      <c r="I137" s="21">
        <f t="shared" si="11"/>
        <v>-54.330700636942666</v>
      </c>
      <c r="J137" s="21">
        <f t="shared" si="14"/>
        <v>0.53661146496815293</v>
      </c>
      <c r="K137" s="21">
        <f t="shared" si="16"/>
        <v>0.53661146496815293</v>
      </c>
      <c r="L137" s="21">
        <f t="shared" si="17"/>
        <v>0</v>
      </c>
      <c r="M137" s="2"/>
      <c r="N137" s="2"/>
      <c r="O137" s="7"/>
      <c r="P137" s="23"/>
      <c r="Q137" s="23"/>
    </row>
    <row r="138" spans="1:17" x14ac:dyDescent="0.2">
      <c r="A138" s="12">
        <v>-0.69</v>
      </c>
      <c r="B138" s="12">
        <v>-5.3010000000000003E-8</v>
      </c>
      <c r="C138" s="11"/>
      <c r="D138" s="24"/>
      <c r="E138" s="20">
        <f t="shared" si="12"/>
        <v>25.599999999999941</v>
      </c>
      <c r="F138" s="21">
        <f t="shared" si="15"/>
        <v>-0.69</v>
      </c>
      <c r="G138" s="22">
        <f t="shared" si="13"/>
        <v>-1.0572E-5</v>
      </c>
      <c r="H138" s="22">
        <f>+SUM(G$10:$G138)</f>
        <v>-1.0768119999999997E-3</v>
      </c>
      <c r="I138" s="21">
        <f t="shared" ref="I138:I201" si="18">+H138/$O$9</f>
        <v>-54.869401273885337</v>
      </c>
      <c r="J138" s="21">
        <f t="shared" si="14"/>
        <v>0.53870063694267512</v>
      </c>
      <c r="K138" s="21">
        <f t="shared" si="16"/>
        <v>0.53870063694267512</v>
      </c>
      <c r="L138" s="21">
        <f t="shared" si="17"/>
        <v>0</v>
      </c>
      <c r="M138" s="2"/>
      <c r="N138" s="2"/>
      <c r="O138" s="7"/>
      <c r="P138" s="23"/>
      <c r="Q138" s="23"/>
    </row>
    <row r="139" spans="1:17" x14ac:dyDescent="0.2">
      <c r="A139" s="12">
        <v>-0.7</v>
      </c>
      <c r="B139" s="12">
        <v>-5.2959999999999999E-8</v>
      </c>
      <c r="C139" s="11"/>
      <c r="D139" s="24"/>
      <c r="E139" s="20">
        <f t="shared" ref="E139:E202" si="19">E138+$O$4</f>
        <v>25.79999999999994</v>
      </c>
      <c r="F139" s="21">
        <f t="shared" si="15"/>
        <v>-0.7</v>
      </c>
      <c r="G139" s="22">
        <f t="shared" ref="G139:G202" si="20">+((((B139+B138)/2)*$O$4)*1000)*$G$4</f>
        <v>-1.0597E-5</v>
      </c>
      <c r="H139" s="22">
        <f>+SUM(G$10:$G139)</f>
        <v>-1.0874089999999997E-3</v>
      </c>
      <c r="I139" s="21">
        <f t="shared" si="18"/>
        <v>-55.409375796178331</v>
      </c>
      <c r="J139" s="21">
        <f t="shared" ref="J139:J202" si="21">ABS(G139)/$O$9</f>
        <v>0.5399745222929937</v>
      </c>
      <c r="K139" s="21">
        <f t="shared" si="16"/>
        <v>0.5399745222929937</v>
      </c>
      <c r="L139" s="21">
        <f t="shared" si="17"/>
        <v>0</v>
      </c>
      <c r="M139" s="2"/>
      <c r="N139" s="2"/>
      <c r="O139" s="7"/>
      <c r="P139" s="23"/>
      <c r="Q139" s="23"/>
    </row>
    <row r="140" spans="1:17" x14ac:dyDescent="0.2">
      <c r="A140" s="12">
        <v>-0.71</v>
      </c>
      <c r="B140" s="12">
        <v>-5.2999999999999998E-8</v>
      </c>
      <c r="C140" s="11"/>
      <c r="D140" s="24"/>
      <c r="E140" s="20">
        <f t="shared" si="19"/>
        <v>25.99999999999994</v>
      </c>
      <c r="F140" s="21">
        <f t="shared" ref="F140:F203" si="22">+A140</f>
        <v>-0.71</v>
      </c>
      <c r="G140" s="22">
        <f t="shared" si="20"/>
        <v>-1.0596000000000002E-5</v>
      </c>
      <c r="H140" s="22">
        <f>+SUM(G$10:$G140)</f>
        <v>-1.0980049999999998E-3</v>
      </c>
      <c r="I140" s="21">
        <f t="shared" si="18"/>
        <v>-55.949299363057314</v>
      </c>
      <c r="J140" s="21">
        <f t="shared" si="21"/>
        <v>0.53992356687898102</v>
      </c>
      <c r="K140" s="21">
        <f t="shared" ref="K140:K203" si="23">INT(((1-SIGN(G140)))/2)*J140</f>
        <v>0.53992356687898102</v>
      </c>
      <c r="L140" s="21">
        <f t="shared" si="17"/>
        <v>0</v>
      </c>
      <c r="M140" s="2"/>
      <c r="N140" s="2"/>
      <c r="O140" s="7"/>
      <c r="P140" s="23"/>
      <c r="Q140" s="23"/>
    </row>
    <row r="141" spans="1:17" x14ac:dyDescent="0.2">
      <c r="A141" s="12">
        <v>-0.72</v>
      </c>
      <c r="B141" s="12">
        <v>-5.3080000000000003E-8</v>
      </c>
      <c r="C141" s="11"/>
      <c r="D141" s="24"/>
      <c r="E141" s="20">
        <f t="shared" si="19"/>
        <v>26.199999999999939</v>
      </c>
      <c r="F141" s="21">
        <f t="shared" si="22"/>
        <v>-0.72</v>
      </c>
      <c r="G141" s="22">
        <f t="shared" si="20"/>
        <v>-1.0608000000000001E-5</v>
      </c>
      <c r="H141" s="22">
        <f>+SUM(G$10:$G141)</f>
        <v>-1.1086129999999998E-3</v>
      </c>
      <c r="I141" s="21">
        <f t="shared" si="18"/>
        <v>-56.489834394904449</v>
      </c>
      <c r="J141" s="21">
        <f t="shared" si="21"/>
        <v>0.54053503184713381</v>
      </c>
      <c r="K141" s="21">
        <f t="shared" si="23"/>
        <v>0.54053503184713381</v>
      </c>
      <c r="L141" s="21">
        <f t="shared" si="17"/>
        <v>0</v>
      </c>
      <c r="M141" s="2"/>
      <c r="N141" s="2"/>
      <c r="O141" s="7"/>
      <c r="P141" s="23"/>
      <c r="Q141" s="23"/>
    </row>
    <row r="142" spans="1:17" x14ac:dyDescent="0.2">
      <c r="A142" s="12">
        <v>-0.73</v>
      </c>
      <c r="B142" s="12">
        <v>-5.3080000000000003E-8</v>
      </c>
      <c r="C142" s="11"/>
      <c r="D142" s="24"/>
      <c r="E142" s="20">
        <f t="shared" si="19"/>
        <v>26.399999999999938</v>
      </c>
      <c r="F142" s="21">
        <f t="shared" si="22"/>
        <v>-0.73</v>
      </c>
      <c r="G142" s="22">
        <f t="shared" si="20"/>
        <v>-1.0616000000000001E-5</v>
      </c>
      <c r="H142" s="22">
        <f>+SUM(G$10:$G142)</f>
        <v>-1.1192289999999998E-3</v>
      </c>
      <c r="I142" s="21">
        <f t="shared" si="18"/>
        <v>-57.030777070063685</v>
      </c>
      <c r="J142" s="21">
        <f t="shared" si="21"/>
        <v>0.54094267515923578</v>
      </c>
      <c r="K142" s="21">
        <f t="shared" si="23"/>
        <v>0.54094267515923578</v>
      </c>
      <c r="L142" s="21">
        <f t="shared" ref="L142:L205" si="24">+((1+SIGN(G142))/2)*J142</f>
        <v>0</v>
      </c>
      <c r="M142" s="2"/>
      <c r="N142" s="2"/>
      <c r="O142" s="7"/>
      <c r="P142" s="23"/>
      <c r="Q142" s="23"/>
    </row>
    <row r="143" spans="1:17" x14ac:dyDescent="0.2">
      <c r="A143" s="12">
        <v>-0.74</v>
      </c>
      <c r="B143" s="12">
        <v>-5.3109999999999997E-8</v>
      </c>
      <c r="C143" s="11"/>
      <c r="D143" s="24"/>
      <c r="E143" s="20">
        <f t="shared" si="19"/>
        <v>26.599999999999937</v>
      </c>
      <c r="F143" s="21">
        <f t="shared" si="22"/>
        <v>-0.74</v>
      </c>
      <c r="G143" s="22">
        <f t="shared" si="20"/>
        <v>-1.0619000000000001E-5</v>
      </c>
      <c r="H143" s="22">
        <f>+SUM(G$10:$G143)</f>
        <v>-1.1298479999999997E-3</v>
      </c>
      <c r="I143" s="21">
        <f t="shared" si="18"/>
        <v>-57.571872611464954</v>
      </c>
      <c r="J143" s="21">
        <f t="shared" si="21"/>
        <v>0.54109554140127392</v>
      </c>
      <c r="K143" s="21">
        <f t="shared" si="23"/>
        <v>0.54109554140127392</v>
      </c>
      <c r="L143" s="21">
        <f t="shared" si="24"/>
        <v>0</v>
      </c>
      <c r="M143" s="2"/>
      <c r="N143" s="2"/>
      <c r="O143" s="7"/>
      <c r="P143" s="23"/>
      <c r="Q143" s="23"/>
    </row>
    <row r="144" spans="1:17" x14ac:dyDescent="0.2">
      <c r="A144" s="12">
        <v>-0.75</v>
      </c>
      <c r="B144" s="12">
        <v>-5.313E-8</v>
      </c>
      <c r="C144" s="11"/>
      <c r="D144" s="24"/>
      <c r="E144" s="20">
        <f t="shared" si="19"/>
        <v>26.799999999999937</v>
      </c>
      <c r="F144" s="21">
        <f t="shared" si="22"/>
        <v>-0.75</v>
      </c>
      <c r="G144" s="22">
        <f t="shared" si="20"/>
        <v>-1.0624000000000002E-5</v>
      </c>
      <c r="H144" s="22">
        <f>+SUM(G$10:$G144)</f>
        <v>-1.1404719999999998E-3</v>
      </c>
      <c r="I144" s="21">
        <f t="shared" si="18"/>
        <v>-58.113222929936299</v>
      </c>
      <c r="J144" s="21">
        <f t="shared" si="21"/>
        <v>0.54135031847133774</v>
      </c>
      <c r="K144" s="21">
        <f t="shared" si="23"/>
        <v>0.54135031847133774</v>
      </c>
      <c r="L144" s="21">
        <f t="shared" si="24"/>
        <v>0</v>
      </c>
      <c r="M144" s="2"/>
      <c r="N144" s="2"/>
      <c r="O144" s="7"/>
      <c r="P144" s="23"/>
      <c r="Q144" s="23"/>
    </row>
    <row r="145" spans="1:17" x14ac:dyDescent="0.2">
      <c r="A145" s="12">
        <v>-0.76</v>
      </c>
      <c r="B145" s="12">
        <v>-5.3090000000000001E-8</v>
      </c>
      <c r="C145" s="11"/>
      <c r="D145" s="24"/>
      <c r="E145" s="20">
        <f t="shared" si="19"/>
        <v>26.999999999999936</v>
      </c>
      <c r="F145" s="21">
        <f t="shared" si="22"/>
        <v>-0.76</v>
      </c>
      <c r="G145" s="22">
        <f t="shared" si="20"/>
        <v>-1.0622000000000001E-5</v>
      </c>
      <c r="H145" s="22">
        <f>+SUM(G$10:$G145)</f>
        <v>-1.1510939999999999E-3</v>
      </c>
      <c r="I145" s="21">
        <f t="shared" si="18"/>
        <v>-58.654471337579615</v>
      </c>
      <c r="J145" s="21">
        <f t="shared" si="21"/>
        <v>0.54124840764331217</v>
      </c>
      <c r="K145" s="21">
        <f t="shared" si="23"/>
        <v>0.54124840764331217</v>
      </c>
      <c r="L145" s="21">
        <f t="shared" si="24"/>
        <v>0</v>
      </c>
      <c r="M145" s="2"/>
      <c r="N145" s="2"/>
      <c r="O145" s="7"/>
      <c r="P145" s="23"/>
      <c r="Q145" s="23"/>
    </row>
    <row r="146" spans="1:17" x14ac:dyDescent="0.2">
      <c r="A146" s="12">
        <v>-0.77</v>
      </c>
      <c r="B146" s="12">
        <v>-5.2829999999999997E-8</v>
      </c>
      <c r="C146" s="11"/>
      <c r="D146" s="24"/>
      <c r="E146" s="20">
        <f t="shared" si="19"/>
        <v>27.199999999999935</v>
      </c>
      <c r="F146" s="21">
        <f t="shared" si="22"/>
        <v>-0.77</v>
      </c>
      <c r="G146" s="22">
        <f t="shared" si="20"/>
        <v>-1.0592E-5</v>
      </c>
      <c r="H146" s="22">
        <f>+SUM(G$10:$G146)</f>
        <v>-1.1616859999999999E-3</v>
      </c>
      <c r="I146" s="21">
        <f t="shared" si="18"/>
        <v>-59.194191082802547</v>
      </c>
      <c r="J146" s="21">
        <f t="shared" si="21"/>
        <v>0.53971974522292998</v>
      </c>
      <c r="K146" s="21">
        <f t="shared" si="23"/>
        <v>0.53971974522292998</v>
      </c>
      <c r="L146" s="21">
        <f t="shared" si="24"/>
        <v>0</v>
      </c>
      <c r="M146" s="2"/>
      <c r="N146" s="2"/>
      <c r="O146" s="7"/>
      <c r="P146" s="23"/>
      <c r="Q146" s="23"/>
    </row>
    <row r="147" spans="1:17" x14ac:dyDescent="0.2">
      <c r="A147" s="12">
        <v>-0.77990000000000004</v>
      </c>
      <c r="B147" s="12">
        <v>-5.2679999999999999E-8</v>
      </c>
      <c r="C147" s="11"/>
      <c r="D147" s="24"/>
      <c r="E147" s="20">
        <f t="shared" si="19"/>
        <v>27.399999999999935</v>
      </c>
      <c r="F147" s="21">
        <f t="shared" si="22"/>
        <v>-0.77990000000000004</v>
      </c>
      <c r="G147" s="22">
        <f t="shared" si="20"/>
        <v>-1.0550999999999999E-5</v>
      </c>
      <c r="H147" s="22">
        <f>+SUM(G$10:$G147)</f>
        <v>-1.1722369999999998E-3</v>
      </c>
      <c r="I147" s="21">
        <f t="shared" si="18"/>
        <v>-59.731821656050947</v>
      </c>
      <c r="J147" s="21">
        <f t="shared" si="21"/>
        <v>0.53763057324840768</v>
      </c>
      <c r="K147" s="21">
        <f t="shared" si="23"/>
        <v>0.53763057324840768</v>
      </c>
      <c r="L147" s="21">
        <f t="shared" si="24"/>
        <v>0</v>
      </c>
      <c r="M147" s="2"/>
      <c r="N147" s="2"/>
      <c r="O147" s="7"/>
      <c r="P147" s="23"/>
      <c r="Q147" s="23"/>
    </row>
    <row r="148" spans="1:17" x14ac:dyDescent="0.2">
      <c r="A148" s="12">
        <v>-0.78990000000000005</v>
      </c>
      <c r="B148" s="12">
        <v>-5.229E-8</v>
      </c>
      <c r="C148" s="11"/>
      <c r="D148" s="24"/>
      <c r="E148" s="20">
        <f t="shared" si="19"/>
        <v>27.599999999999934</v>
      </c>
      <c r="F148" s="21">
        <f t="shared" si="22"/>
        <v>-0.78990000000000005</v>
      </c>
      <c r="G148" s="22">
        <f t="shared" si="20"/>
        <v>-1.0497E-5</v>
      </c>
      <c r="H148" s="22">
        <f>+SUM(G$10:$G148)</f>
        <v>-1.1827339999999997E-3</v>
      </c>
      <c r="I148" s="21">
        <f t="shared" si="18"/>
        <v>-60.266700636942666</v>
      </c>
      <c r="J148" s="21">
        <f t="shared" si="21"/>
        <v>0.5348789808917197</v>
      </c>
      <c r="K148" s="21">
        <f t="shared" si="23"/>
        <v>0.5348789808917197</v>
      </c>
      <c r="L148" s="21">
        <f t="shared" si="24"/>
        <v>0</v>
      </c>
      <c r="M148" s="2"/>
      <c r="N148" s="2"/>
      <c r="O148" s="7"/>
      <c r="P148" s="23"/>
      <c r="Q148" s="23"/>
    </row>
    <row r="149" spans="1:17" x14ac:dyDescent="0.2">
      <c r="A149" s="12">
        <v>-0.79990000000000006</v>
      </c>
      <c r="B149" s="12">
        <v>-5.1679999999999997E-8</v>
      </c>
      <c r="C149" s="11"/>
      <c r="D149" s="24"/>
      <c r="E149" s="20">
        <f t="shared" si="19"/>
        <v>27.799999999999933</v>
      </c>
      <c r="F149" s="21">
        <f t="shared" si="22"/>
        <v>-0.79990000000000006</v>
      </c>
      <c r="G149" s="22">
        <f t="shared" si="20"/>
        <v>-1.0397000000000001E-5</v>
      </c>
      <c r="H149" s="22">
        <f>+SUM(G$10:$G149)</f>
        <v>-1.1931309999999998E-3</v>
      </c>
      <c r="I149" s="21">
        <f t="shared" si="18"/>
        <v>-60.796484076433117</v>
      </c>
      <c r="J149" s="21">
        <f t="shared" si="21"/>
        <v>0.52978343949044593</v>
      </c>
      <c r="K149" s="21">
        <f t="shared" si="23"/>
        <v>0.52978343949044593</v>
      </c>
      <c r="L149" s="21">
        <f t="shared" si="24"/>
        <v>0</v>
      </c>
      <c r="M149" s="2"/>
      <c r="N149" s="2"/>
      <c r="O149" s="7"/>
      <c r="P149" s="23"/>
      <c r="Q149" s="23"/>
    </row>
    <row r="150" spans="1:17" x14ac:dyDescent="0.2">
      <c r="A150" s="12">
        <v>-0.80989999999999995</v>
      </c>
      <c r="B150" s="12">
        <v>-5.0899999999999999E-8</v>
      </c>
      <c r="C150" s="11"/>
      <c r="D150" s="24"/>
      <c r="E150" s="20">
        <f t="shared" si="19"/>
        <v>27.999999999999932</v>
      </c>
      <c r="F150" s="21">
        <f t="shared" si="22"/>
        <v>-0.80989999999999995</v>
      </c>
      <c r="G150" s="22">
        <f t="shared" si="20"/>
        <v>-1.0258000000000001E-5</v>
      </c>
      <c r="H150" s="22">
        <f>+SUM(G$10:$G150)</f>
        <v>-1.2033889999999998E-3</v>
      </c>
      <c r="I150" s="21">
        <f t="shared" si="18"/>
        <v>-61.31918471337579</v>
      </c>
      <c r="J150" s="21">
        <f t="shared" si="21"/>
        <v>0.52270063694267521</v>
      </c>
      <c r="K150" s="21">
        <f t="shared" si="23"/>
        <v>0.52270063694267521</v>
      </c>
      <c r="L150" s="21">
        <f t="shared" si="24"/>
        <v>0</v>
      </c>
      <c r="M150" s="2"/>
      <c r="N150" s="2"/>
      <c r="O150" s="7"/>
      <c r="P150" s="23"/>
      <c r="Q150" s="23"/>
    </row>
    <row r="151" spans="1:17" x14ac:dyDescent="0.2">
      <c r="A151" s="12">
        <v>-0.82</v>
      </c>
      <c r="B151" s="12">
        <v>-4.985E-8</v>
      </c>
      <c r="C151" s="11"/>
      <c r="D151" s="24"/>
      <c r="E151" s="20">
        <f t="shared" si="19"/>
        <v>28.199999999999932</v>
      </c>
      <c r="F151" s="21">
        <f t="shared" si="22"/>
        <v>-0.82</v>
      </c>
      <c r="G151" s="22">
        <f t="shared" si="20"/>
        <v>-1.0075000000000001E-5</v>
      </c>
      <c r="H151" s="22">
        <f>+SUM(G$10:$G151)</f>
        <v>-1.2134639999999998E-3</v>
      </c>
      <c r="I151" s="21">
        <f t="shared" si="18"/>
        <v>-61.832560509554135</v>
      </c>
      <c r="J151" s="21">
        <f t="shared" si="21"/>
        <v>0.51337579617834406</v>
      </c>
      <c r="K151" s="21">
        <f t="shared" si="23"/>
        <v>0.51337579617834406</v>
      </c>
      <c r="L151" s="21">
        <f t="shared" si="24"/>
        <v>0</v>
      </c>
      <c r="M151" s="2"/>
      <c r="N151" s="2"/>
      <c r="O151" s="7"/>
      <c r="P151" s="23"/>
      <c r="Q151" s="23"/>
    </row>
    <row r="152" spans="1:17" x14ac:dyDescent="0.2">
      <c r="A152" s="12">
        <v>-0.82989999999999997</v>
      </c>
      <c r="B152" s="12">
        <v>-4.8569999999999998E-8</v>
      </c>
      <c r="C152" s="11"/>
      <c r="D152" s="24"/>
      <c r="E152" s="20">
        <f t="shared" si="19"/>
        <v>28.399999999999931</v>
      </c>
      <c r="F152" s="21">
        <f t="shared" si="22"/>
        <v>-0.82989999999999997</v>
      </c>
      <c r="G152" s="22">
        <f t="shared" si="20"/>
        <v>-9.8420000000000017E-6</v>
      </c>
      <c r="H152" s="22">
        <f>+SUM(G$10:$G152)</f>
        <v>-1.2233059999999997E-3</v>
      </c>
      <c r="I152" s="21">
        <f t="shared" si="18"/>
        <v>-62.334063694267506</v>
      </c>
      <c r="J152" s="21">
        <f t="shared" si="21"/>
        <v>0.50150318471337585</v>
      </c>
      <c r="K152" s="21">
        <f t="shared" si="23"/>
        <v>0.50150318471337585</v>
      </c>
      <c r="L152" s="21">
        <f t="shared" si="24"/>
        <v>0</v>
      </c>
      <c r="M152" s="2"/>
      <c r="N152" s="2"/>
      <c r="O152" s="7"/>
      <c r="P152" s="23"/>
      <c r="Q152" s="23"/>
    </row>
    <row r="153" spans="1:17" x14ac:dyDescent="0.2">
      <c r="A153" s="12">
        <v>-0.83989999999999998</v>
      </c>
      <c r="B153" s="12">
        <v>-4.702E-8</v>
      </c>
      <c r="C153" s="11"/>
      <c r="D153" s="24"/>
      <c r="E153" s="20">
        <f t="shared" si="19"/>
        <v>28.59999999999993</v>
      </c>
      <c r="F153" s="21">
        <f t="shared" si="22"/>
        <v>-0.83989999999999998</v>
      </c>
      <c r="G153" s="22">
        <f t="shared" si="20"/>
        <v>-9.5589999999999994E-6</v>
      </c>
      <c r="H153" s="22">
        <f>+SUM(G$10:$G153)</f>
        <v>-1.2328649999999997E-3</v>
      </c>
      <c r="I153" s="21">
        <f t="shared" si="18"/>
        <v>-62.821146496815274</v>
      </c>
      <c r="J153" s="21">
        <f t="shared" si="21"/>
        <v>0.4870828025477707</v>
      </c>
      <c r="K153" s="21">
        <f t="shared" si="23"/>
        <v>0.4870828025477707</v>
      </c>
      <c r="L153" s="21">
        <f t="shared" si="24"/>
        <v>0</v>
      </c>
      <c r="M153" s="2"/>
      <c r="N153" s="2"/>
      <c r="O153" s="7"/>
      <c r="P153" s="23"/>
      <c r="Q153" s="23"/>
    </row>
    <row r="154" spans="1:17" x14ac:dyDescent="0.2">
      <c r="A154" s="12">
        <v>-0.84989999999999999</v>
      </c>
      <c r="B154" s="12">
        <v>-4.51E-8</v>
      </c>
      <c r="C154" s="11"/>
      <c r="D154" s="24"/>
      <c r="E154" s="20">
        <f t="shared" si="19"/>
        <v>28.79999999999993</v>
      </c>
      <c r="F154" s="21">
        <f t="shared" si="22"/>
        <v>-0.84989999999999999</v>
      </c>
      <c r="G154" s="22">
        <f t="shared" si="20"/>
        <v>-9.2120000000000009E-6</v>
      </c>
      <c r="H154" s="22">
        <f>+SUM(G$10:$G154)</f>
        <v>-1.2420769999999996E-3</v>
      </c>
      <c r="I154" s="21">
        <f t="shared" si="18"/>
        <v>-63.29054777070062</v>
      </c>
      <c r="J154" s="21">
        <f t="shared" si="21"/>
        <v>0.46940127388535036</v>
      </c>
      <c r="K154" s="21">
        <f t="shared" si="23"/>
        <v>0.46940127388535036</v>
      </c>
      <c r="L154" s="21">
        <f t="shared" si="24"/>
        <v>0</v>
      </c>
      <c r="M154" s="2"/>
      <c r="N154" s="2"/>
      <c r="O154" s="7"/>
      <c r="P154" s="23"/>
      <c r="Q154" s="23"/>
    </row>
    <row r="155" spans="1:17" x14ac:dyDescent="0.2">
      <c r="A155" s="12">
        <v>-0.8599</v>
      </c>
      <c r="B155" s="12">
        <v>-4.297E-8</v>
      </c>
      <c r="C155" s="11"/>
      <c r="D155" s="24"/>
      <c r="E155" s="20">
        <f t="shared" si="19"/>
        <v>28.999999999999929</v>
      </c>
      <c r="F155" s="21">
        <f t="shared" si="22"/>
        <v>-0.8599</v>
      </c>
      <c r="G155" s="22">
        <f t="shared" si="20"/>
        <v>-8.8069999999999989E-6</v>
      </c>
      <c r="H155" s="22">
        <f>+SUM(G$10:$G155)</f>
        <v>-1.2508839999999996E-3</v>
      </c>
      <c r="I155" s="21">
        <f t="shared" si="18"/>
        <v>-63.739312101910812</v>
      </c>
      <c r="J155" s="21">
        <f t="shared" si="21"/>
        <v>0.44876433121019105</v>
      </c>
      <c r="K155" s="21">
        <f t="shared" si="23"/>
        <v>0.44876433121019105</v>
      </c>
      <c r="L155" s="21">
        <f t="shared" si="24"/>
        <v>0</v>
      </c>
      <c r="M155" s="2"/>
      <c r="N155" s="2"/>
      <c r="O155" s="7"/>
      <c r="P155" s="23"/>
      <c r="Q155" s="23"/>
    </row>
    <row r="156" spans="1:17" x14ac:dyDescent="0.2">
      <c r="A156" s="12">
        <v>-0.86990000000000001</v>
      </c>
      <c r="B156" s="12">
        <v>-4.0539999999999998E-8</v>
      </c>
      <c r="C156" s="11"/>
      <c r="D156" s="24"/>
      <c r="E156" s="20">
        <f t="shared" si="19"/>
        <v>29.199999999999928</v>
      </c>
      <c r="F156" s="21">
        <f t="shared" si="22"/>
        <v>-0.86990000000000001</v>
      </c>
      <c r="G156" s="22">
        <f t="shared" si="20"/>
        <v>-8.3510000000000002E-6</v>
      </c>
      <c r="H156" s="22">
        <f>+SUM(G$10:$G156)</f>
        <v>-1.2592349999999996E-3</v>
      </c>
      <c r="I156" s="21">
        <f t="shared" si="18"/>
        <v>-64.164840764331188</v>
      </c>
      <c r="J156" s="21">
        <f t="shared" si="21"/>
        <v>0.42552866242038218</v>
      </c>
      <c r="K156" s="21">
        <f t="shared" si="23"/>
        <v>0.42552866242038218</v>
      </c>
      <c r="L156" s="21">
        <f t="shared" si="24"/>
        <v>0</v>
      </c>
      <c r="M156" s="2"/>
      <c r="N156" s="2"/>
      <c r="O156" s="7"/>
      <c r="P156" s="23"/>
      <c r="Q156" s="23"/>
    </row>
    <row r="157" spans="1:17" x14ac:dyDescent="0.2">
      <c r="A157" s="12">
        <v>-0.87990000000000002</v>
      </c>
      <c r="B157" s="12">
        <v>-3.8000000000000003E-8</v>
      </c>
      <c r="C157" s="11"/>
      <c r="D157" s="24"/>
      <c r="E157" s="20">
        <f t="shared" si="19"/>
        <v>29.399999999999928</v>
      </c>
      <c r="F157" s="21">
        <f t="shared" si="22"/>
        <v>-0.87990000000000002</v>
      </c>
      <c r="G157" s="22">
        <f t="shared" si="20"/>
        <v>-7.8539999999999997E-6</v>
      </c>
      <c r="H157" s="22">
        <f>+SUM(G$10:$G157)</f>
        <v>-1.2670889999999997E-3</v>
      </c>
      <c r="I157" s="21">
        <f t="shared" si="18"/>
        <v>-64.565044585987252</v>
      </c>
      <c r="J157" s="21">
        <f t="shared" si="21"/>
        <v>0.40020382165605095</v>
      </c>
      <c r="K157" s="21">
        <f t="shared" si="23"/>
        <v>0.40020382165605095</v>
      </c>
      <c r="L157" s="21">
        <f t="shared" si="24"/>
        <v>0</v>
      </c>
      <c r="M157" s="2"/>
      <c r="N157" s="2"/>
      <c r="O157" s="7"/>
      <c r="P157" s="23"/>
      <c r="Q157" s="23"/>
    </row>
    <row r="158" spans="1:17" x14ac:dyDescent="0.2">
      <c r="A158" s="12">
        <v>-0.89</v>
      </c>
      <c r="B158" s="12">
        <v>-3.5509999999999998E-8</v>
      </c>
      <c r="C158" s="11"/>
      <c r="D158" s="24"/>
      <c r="E158" s="20">
        <f t="shared" si="19"/>
        <v>29.599999999999927</v>
      </c>
      <c r="F158" s="21">
        <f t="shared" si="22"/>
        <v>-0.89</v>
      </c>
      <c r="G158" s="22">
        <f t="shared" si="20"/>
        <v>-7.3510000000000004E-6</v>
      </c>
      <c r="H158" s="22">
        <f>+SUM(G$10:$G158)</f>
        <v>-1.2744399999999997E-3</v>
      </c>
      <c r="I158" s="21">
        <f t="shared" si="18"/>
        <v>-64.939617834394895</v>
      </c>
      <c r="J158" s="21">
        <f t="shared" si="21"/>
        <v>0.37457324840764333</v>
      </c>
      <c r="K158" s="21">
        <f t="shared" si="23"/>
        <v>0.37457324840764333</v>
      </c>
      <c r="L158" s="21">
        <f t="shared" si="24"/>
        <v>0</v>
      </c>
      <c r="M158" s="2"/>
      <c r="N158" s="2"/>
      <c r="O158" s="7"/>
      <c r="P158" s="23"/>
      <c r="Q158" s="23"/>
    </row>
    <row r="159" spans="1:17" x14ac:dyDescent="0.2">
      <c r="A159" s="12">
        <v>-0.9</v>
      </c>
      <c r="B159" s="12">
        <v>-3.2889999999999999E-8</v>
      </c>
      <c r="C159" s="11"/>
      <c r="D159" s="24"/>
      <c r="E159" s="20">
        <f t="shared" si="19"/>
        <v>29.799999999999926</v>
      </c>
      <c r="F159" s="21">
        <f t="shared" si="22"/>
        <v>-0.9</v>
      </c>
      <c r="G159" s="22">
        <f t="shared" si="20"/>
        <v>-6.8400000000000006E-6</v>
      </c>
      <c r="H159" s="22">
        <f>+SUM(G$10:$G159)</f>
        <v>-1.2812799999999997E-3</v>
      </c>
      <c r="I159" s="21">
        <f t="shared" si="18"/>
        <v>-65.288152866242029</v>
      </c>
      <c r="J159" s="21">
        <f t="shared" si="21"/>
        <v>0.3485350318471338</v>
      </c>
      <c r="K159" s="21">
        <f t="shared" si="23"/>
        <v>0.3485350318471338</v>
      </c>
      <c r="L159" s="21">
        <f t="shared" si="24"/>
        <v>0</v>
      </c>
      <c r="M159" s="2"/>
      <c r="N159" s="2"/>
      <c r="O159" s="7"/>
      <c r="P159" s="23"/>
      <c r="Q159" s="23"/>
    </row>
    <row r="160" spans="1:17" x14ac:dyDescent="0.2">
      <c r="A160" s="12">
        <v>-0.89</v>
      </c>
      <c r="B160" s="12">
        <v>-9.5610000000000004E-9</v>
      </c>
      <c r="C160" s="11"/>
      <c r="D160" s="24"/>
      <c r="E160" s="20">
        <f t="shared" si="19"/>
        <v>29.999999999999925</v>
      </c>
      <c r="F160" s="21">
        <f t="shared" si="22"/>
        <v>-0.89</v>
      </c>
      <c r="G160" s="22">
        <f t="shared" si="20"/>
        <v>-4.2451000000000002E-6</v>
      </c>
      <c r="H160" s="22">
        <f>+SUM(G$10:$G160)</f>
        <v>-1.2855250999999996E-3</v>
      </c>
      <c r="I160" s="21">
        <f t="shared" si="18"/>
        <v>-65.5044636942675</v>
      </c>
      <c r="J160" s="21">
        <f t="shared" si="21"/>
        <v>0.21631082802547771</v>
      </c>
      <c r="K160" s="21">
        <f t="shared" si="23"/>
        <v>0.21631082802547771</v>
      </c>
      <c r="L160" s="21">
        <f t="shared" si="24"/>
        <v>0</v>
      </c>
      <c r="M160" s="2"/>
      <c r="N160" s="2"/>
      <c r="O160" s="7"/>
      <c r="P160" s="23"/>
      <c r="Q160" s="23"/>
    </row>
    <row r="161" spans="1:17" x14ac:dyDescent="0.2">
      <c r="A161" s="12">
        <v>-0.87990000000000002</v>
      </c>
      <c r="B161" s="12">
        <v>-4.4890000000000002E-10</v>
      </c>
      <c r="C161" s="11"/>
      <c r="D161" s="24"/>
      <c r="E161" s="20">
        <f t="shared" si="19"/>
        <v>30.199999999999925</v>
      </c>
      <c r="F161" s="21">
        <f t="shared" si="22"/>
        <v>-0.87990000000000002</v>
      </c>
      <c r="G161" s="22">
        <f t="shared" si="20"/>
        <v>-1.0009900000000002E-6</v>
      </c>
      <c r="H161" s="22">
        <f>+SUM(G$10:$G161)</f>
        <v>-1.2865260899999997E-3</v>
      </c>
      <c r="I161" s="21">
        <f t="shared" si="18"/>
        <v>-65.555469554140117</v>
      </c>
      <c r="J161" s="21">
        <f t="shared" si="21"/>
        <v>5.1005859872611477E-2</v>
      </c>
      <c r="K161" s="21">
        <f t="shared" si="23"/>
        <v>5.1005859872611477E-2</v>
      </c>
      <c r="L161" s="21">
        <f t="shared" si="24"/>
        <v>0</v>
      </c>
      <c r="M161" s="2"/>
      <c r="N161" s="2"/>
      <c r="O161" s="7"/>
      <c r="P161" s="23"/>
      <c r="Q161" s="23"/>
    </row>
    <row r="162" spans="1:17" x14ac:dyDescent="0.2">
      <c r="A162" s="12">
        <v>-0.86990000000000001</v>
      </c>
      <c r="B162" s="12">
        <v>5.7999999999999998E-9</v>
      </c>
      <c r="C162" s="11"/>
      <c r="D162" s="24"/>
      <c r="E162" s="20">
        <f t="shared" si="19"/>
        <v>30.399999999999924</v>
      </c>
      <c r="F162" s="21">
        <f t="shared" si="22"/>
        <v>-0.86990000000000001</v>
      </c>
      <c r="G162" s="22">
        <f t="shared" si="20"/>
        <v>5.3511000000000003E-7</v>
      </c>
      <c r="H162" s="22">
        <f>+SUM(G$10:$G162)</f>
        <v>-1.2859909799999996E-3</v>
      </c>
      <c r="I162" s="21">
        <f t="shared" si="18"/>
        <v>-65.528202802547753</v>
      </c>
      <c r="J162" s="21">
        <f t="shared" si="21"/>
        <v>2.726675159235669E-2</v>
      </c>
      <c r="K162" s="21">
        <f t="shared" si="23"/>
        <v>0</v>
      </c>
      <c r="L162" s="21">
        <f t="shared" si="24"/>
        <v>2.726675159235669E-2</v>
      </c>
      <c r="M162" s="2"/>
      <c r="N162" s="2"/>
      <c r="O162" s="7"/>
      <c r="P162" s="23"/>
      <c r="Q162" s="23"/>
    </row>
    <row r="163" spans="1:17" x14ac:dyDescent="0.2">
      <c r="A163" s="12">
        <v>-0.86</v>
      </c>
      <c r="B163" s="12">
        <v>1.0530000000000001E-8</v>
      </c>
      <c r="C163" s="11"/>
      <c r="D163" s="24"/>
      <c r="E163" s="20">
        <f t="shared" si="19"/>
        <v>30.599999999999923</v>
      </c>
      <c r="F163" s="21">
        <f t="shared" si="22"/>
        <v>-0.86</v>
      </c>
      <c r="G163" s="22">
        <f t="shared" si="20"/>
        <v>1.6330000000000003E-6</v>
      </c>
      <c r="H163" s="22">
        <f>+SUM(G$10:$G163)</f>
        <v>-1.2843579799999996E-3</v>
      </c>
      <c r="I163" s="21">
        <f t="shared" si="18"/>
        <v>-65.444992611464954</v>
      </c>
      <c r="J163" s="21">
        <f t="shared" si="21"/>
        <v>8.3210191082802559E-2</v>
      </c>
      <c r="K163" s="21">
        <f t="shared" si="23"/>
        <v>0</v>
      </c>
      <c r="L163" s="21">
        <f t="shared" si="24"/>
        <v>8.3210191082802559E-2</v>
      </c>
      <c r="M163" s="2"/>
      <c r="N163" s="2"/>
      <c r="O163" s="7"/>
      <c r="P163" s="23"/>
      <c r="Q163" s="23"/>
    </row>
    <row r="164" spans="1:17" x14ac:dyDescent="0.2">
      <c r="A164" s="12">
        <v>-0.85</v>
      </c>
      <c r="B164" s="12">
        <v>1.4279999999999999E-8</v>
      </c>
      <c r="C164" s="11"/>
      <c r="D164" s="24"/>
      <c r="E164" s="20">
        <f t="shared" si="19"/>
        <v>30.799999999999923</v>
      </c>
      <c r="F164" s="21">
        <f t="shared" si="22"/>
        <v>-0.85</v>
      </c>
      <c r="G164" s="22">
        <f t="shared" si="20"/>
        <v>2.4810000000000005E-6</v>
      </c>
      <c r="H164" s="22">
        <f>+SUM(G$10:$G164)</f>
        <v>-1.2818769799999997E-3</v>
      </c>
      <c r="I164" s="21">
        <f t="shared" si="18"/>
        <v>-65.318572229299349</v>
      </c>
      <c r="J164" s="21">
        <f t="shared" si="21"/>
        <v>0.12642038216560511</v>
      </c>
      <c r="K164" s="21">
        <f t="shared" si="23"/>
        <v>0</v>
      </c>
      <c r="L164" s="21">
        <f t="shared" si="24"/>
        <v>0.12642038216560511</v>
      </c>
      <c r="M164" s="2"/>
      <c r="N164" s="2"/>
      <c r="O164" s="7"/>
      <c r="P164" s="23"/>
      <c r="Q164" s="23"/>
    </row>
    <row r="165" spans="1:17" x14ac:dyDescent="0.2">
      <c r="A165" s="12">
        <v>-0.84</v>
      </c>
      <c r="B165" s="12">
        <v>1.7220000000000001E-8</v>
      </c>
      <c r="C165" s="11"/>
      <c r="D165" s="24"/>
      <c r="E165" s="20">
        <f t="shared" si="19"/>
        <v>30.999999999999922</v>
      </c>
      <c r="F165" s="21">
        <f t="shared" si="22"/>
        <v>-0.84</v>
      </c>
      <c r="G165" s="22">
        <f t="shared" si="20"/>
        <v>3.1499999999999999E-6</v>
      </c>
      <c r="H165" s="22">
        <f>+SUM(G$10:$G165)</f>
        <v>-1.2787269799999998E-3</v>
      </c>
      <c r="I165" s="21">
        <f t="shared" si="18"/>
        <v>-65.158062675159229</v>
      </c>
      <c r="J165" s="21">
        <f t="shared" si="21"/>
        <v>0.16050955414012738</v>
      </c>
      <c r="K165" s="21">
        <f t="shared" si="23"/>
        <v>0</v>
      </c>
      <c r="L165" s="21">
        <f t="shared" si="24"/>
        <v>0.16050955414012738</v>
      </c>
      <c r="M165" s="2"/>
      <c r="N165" s="2"/>
      <c r="O165" s="7"/>
      <c r="P165" s="23"/>
      <c r="Q165" s="23"/>
    </row>
    <row r="166" spans="1:17" x14ac:dyDescent="0.2">
      <c r="A166" s="12">
        <v>-0.83</v>
      </c>
      <c r="B166" s="12">
        <v>1.9770000000000001E-8</v>
      </c>
      <c r="C166" s="11"/>
      <c r="D166" s="24"/>
      <c r="E166" s="20">
        <f t="shared" si="19"/>
        <v>31.199999999999921</v>
      </c>
      <c r="F166" s="21">
        <f t="shared" si="22"/>
        <v>-0.83</v>
      </c>
      <c r="G166" s="22">
        <f t="shared" si="20"/>
        <v>3.6990000000000005E-6</v>
      </c>
      <c r="H166" s="22">
        <f>+SUM(G$10:$G166)</f>
        <v>-1.2750279799999997E-3</v>
      </c>
      <c r="I166" s="21">
        <f t="shared" si="18"/>
        <v>-64.969578598726102</v>
      </c>
      <c r="J166" s="21">
        <f t="shared" si="21"/>
        <v>0.18848407643312104</v>
      </c>
      <c r="K166" s="21">
        <f t="shared" si="23"/>
        <v>0</v>
      </c>
      <c r="L166" s="21">
        <f t="shared" si="24"/>
        <v>0.18848407643312104</v>
      </c>
      <c r="M166" s="2"/>
      <c r="N166" s="2"/>
      <c r="O166" s="7"/>
      <c r="P166" s="23"/>
      <c r="Q166" s="23"/>
    </row>
    <row r="167" spans="1:17" x14ac:dyDescent="0.2">
      <c r="A167" s="12">
        <v>-0.82</v>
      </c>
      <c r="B167" s="12">
        <v>2.1959999999999999E-8</v>
      </c>
      <c r="C167" s="11"/>
      <c r="D167" s="24"/>
      <c r="E167" s="20">
        <f t="shared" si="19"/>
        <v>31.39999999999992</v>
      </c>
      <c r="F167" s="21">
        <f t="shared" si="22"/>
        <v>-0.82</v>
      </c>
      <c r="G167" s="22">
        <f t="shared" si="20"/>
        <v>4.1730000000000005E-6</v>
      </c>
      <c r="H167" s="22">
        <f>+SUM(G$10:$G167)</f>
        <v>-1.2708549799999999E-3</v>
      </c>
      <c r="I167" s="21">
        <f t="shared" si="18"/>
        <v>-64.756941656050955</v>
      </c>
      <c r="J167" s="21">
        <f t="shared" si="21"/>
        <v>0.21263694267515926</v>
      </c>
      <c r="K167" s="21">
        <f t="shared" si="23"/>
        <v>0</v>
      </c>
      <c r="L167" s="21">
        <f t="shared" si="24"/>
        <v>0.21263694267515926</v>
      </c>
      <c r="M167" s="2"/>
      <c r="N167" s="2"/>
      <c r="O167" s="7"/>
      <c r="P167" s="23"/>
      <c r="Q167" s="23"/>
    </row>
    <row r="168" spans="1:17" x14ac:dyDescent="0.2">
      <c r="A168" s="12">
        <v>-0.81</v>
      </c>
      <c r="B168" s="12">
        <v>2.384E-8</v>
      </c>
      <c r="C168" s="11"/>
      <c r="D168" s="24"/>
      <c r="E168" s="20">
        <f t="shared" si="19"/>
        <v>31.59999999999992</v>
      </c>
      <c r="F168" s="21">
        <f t="shared" si="22"/>
        <v>-0.81</v>
      </c>
      <c r="G168" s="22">
        <f t="shared" si="20"/>
        <v>4.5800000000000002E-6</v>
      </c>
      <c r="H168" s="22">
        <f>+SUM(G$10:$G168)</f>
        <v>-1.2662749799999999E-3</v>
      </c>
      <c r="I168" s="21">
        <f t="shared" si="18"/>
        <v>-64.523565859872605</v>
      </c>
      <c r="J168" s="21">
        <f t="shared" si="21"/>
        <v>0.23337579617834397</v>
      </c>
      <c r="K168" s="21">
        <f t="shared" si="23"/>
        <v>0</v>
      </c>
      <c r="L168" s="21">
        <f t="shared" si="24"/>
        <v>0.23337579617834397</v>
      </c>
      <c r="M168" s="2"/>
      <c r="N168" s="2"/>
      <c r="O168" s="7"/>
      <c r="P168" s="23"/>
      <c r="Q168" s="23"/>
    </row>
    <row r="169" spans="1:17" x14ac:dyDescent="0.2">
      <c r="A169" s="12">
        <v>-0.8</v>
      </c>
      <c r="B169" s="12">
        <v>2.5320000000000001E-8</v>
      </c>
      <c r="C169" s="11"/>
      <c r="D169" s="24"/>
      <c r="E169" s="20">
        <f t="shared" si="19"/>
        <v>31.799999999999919</v>
      </c>
      <c r="F169" s="21">
        <f t="shared" si="22"/>
        <v>-0.8</v>
      </c>
      <c r="G169" s="22">
        <f t="shared" si="20"/>
        <v>4.916E-6</v>
      </c>
      <c r="H169" s="22">
        <f>+SUM(G$10:$G169)</f>
        <v>-1.26135898E-3</v>
      </c>
      <c r="I169" s="21">
        <f t="shared" si="18"/>
        <v>-64.273069044585981</v>
      </c>
      <c r="J169" s="21">
        <f t="shared" si="21"/>
        <v>0.25049681528662421</v>
      </c>
      <c r="K169" s="21">
        <f t="shared" si="23"/>
        <v>0</v>
      </c>
      <c r="L169" s="21">
        <f t="shared" si="24"/>
        <v>0.25049681528662421</v>
      </c>
      <c r="M169" s="2"/>
      <c r="N169" s="2"/>
      <c r="O169" s="7"/>
      <c r="P169" s="23"/>
      <c r="Q169" s="23"/>
    </row>
    <row r="170" spans="1:17" x14ac:dyDescent="0.2">
      <c r="A170" s="12">
        <v>-0.79</v>
      </c>
      <c r="B170" s="12">
        <v>2.667E-8</v>
      </c>
      <c r="C170" s="11"/>
      <c r="D170" s="24"/>
      <c r="E170" s="20">
        <f t="shared" si="19"/>
        <v>31.999999999999918</v>
      </c>
      <c r="F170" s="21">
        <f t="shared" si="22"/>
        <v>-0.79</v>
      </c>
      <c r="G170" s="22">
        <f t="shared" si="20"/>
        <v>5.1990000000000005E-6</v>
      </c>
      <c r="H170" s="22">
        <f>+SUM(G$10:$G170)</f>
        <v>-1.25615998E-3</v>
      </c>
      <c r="I170" s="21">
        <f t="shared" si="18"/>
        <v>-64.00815184713376</v>
      </c>
      <c r="J170" s="21">
        <f t="shared" si="21"/>
        <v>0.26491719745222936</v>
      </c>
      <c r="K170" s="21">
        <f t="shared" si="23"/>
        <v>0</v>
      </c>
      <c r="L170" s="21">
        <f t="shared" si="24"/>
        <v>0.26491719745222936</v>
      </c>
      <c r="M170" s="2"/>
      <c r="N170" s="2"/>
      <c r="O170" s="7"/>
      <c r="P170" s="23"/>
      <c r="Q170" s="23"/>
    </row>
    <row r="171" spans="1:17" x14ac:dyDescent="0.2">
      <c r="A171" s="12">
        <v>-0.78</v>
      </c>
      <c r="B171" s="12">
        <v>2.775E-8</v>
      </c>
      <c r="C171" s="11"/>
      <c r="D171" s="24"/>
      <c r="E171" s="20">
        <f t="shared" si="19"/>
        <v>32.199999999999918</v>
      </c>
      <c r="F171" s="21">
        <f t="shared" si="22"/>
        <v>-0.78</v>
      </c>
      <c r="G171" s="22">
        <f t="shared" si="20"/>
        <v>5.4419999999999997E-6</v>
      </c>
      <c r="H171" s="22">
        <f>+SUM(G$10:$G171)</f>
        <v>-1.2507179799999999E-3</v>
      </c>
      <c r="I171" s="21">
        <f t="shared" si="18"/>
        <v>-63.730852484076429</v>
      </c>
      <c r="J171" s="21">
        <f t="shared" si="21"/>
        <v>0.27729936305732483</v>
      </c>
      <c r="K171" s="21">
        <f t="shared" si="23"/>
        <v>0</v>
      </c>
      <c r="L171" s="21">
        <f t="shared" si="24"/>
        <v>0.27729936305732483</v>
      </c>
      <c r="M171" s="2"/>
      <c r="N171" s="2"/>
      <c r="O171" s="7"/>
      <c r="P171" s="23"/>
      <c r="Q171" s="23"/>
    </row>
    <row r="172" spans="1:17" x14ac:dyDescent="0.2">
      <c r="A172" s="12">
        <v>-0.77</v>
      </c>
      <c r="B172" s="12">
        <v>2.8690000000000001E-8</v>
      </c>
      <c r="C172" s="11"/>
      <c r="D172" s="24"/>
      <c r="E172" s="20">
        <f t="shared" si="19"/>
        <v>32.39999999999992</v>
      </c>
      <c r="F172" s="21">
        <f t="shared" si="22"/>
        <v>-0.77</v>
      </c>
      <c r="G172" s="22">
        <f t="shared" si="20"/>
        <v>5.6440000000000005E-6</v>
      </c>
      <c r="H172" s="22">
        <f>+SUM(G$10:$G172)</f>
        <v>-1.24507398E-3</v>
      </c>
      <c r="I172" s="21">
        <f t="shared" si="18"/>
        <v>-63.443260127388534</v>
      </c>
      <c r="J172" s="21">
        <f t="shared" si="21"/>
        <v>0.28759235668789812</v>
      </c>
      <c r="K172" s="21">
        <f t="shared" si="23"/>
        <v>0</v>
      </c>
      <c r="L172" s="21">
        <f t="shared" si="24"/>
        <v>0.28759235668789812</v>
      </c>
      <c r="M172" s="2"/>
      <c r="N172" s="2"/>
      <c r="O172" s="7"/>
      <c r="P172" s="23"/>
      <c r="Q172" s="23"/>
    </row>
    <row r="173" spans="1:17" x14ac:dyDescent="0.2">
      <c r="A173" s="12">
        <v>-0.76</v>
      </c>
      <c r="B173" s="12">
        <v>2.9399999999999999E-8</v>
      </c>
      <c r="C173" s="11"/>
      <c r="D173" s="24"/>
      <c r="E173" s="20">
        <f t="shared" si="19"/>
        <v>32.599999999999923</v>
      </c>
      <c r="F173" s="21">
        <f t="shared" si="22"/>
        <v>-0.76</v>
      </c>
      <c r="G173" s="22">
        <f t="shared" si="20"/>
        <v>5.8089999999999998E-6</v>
      </c>
      <c r="H173" s="22">
        <f>+SUM(G$10:$G173)</f>
        <v>-1.2392649799999999E-3</v>
      </c>
      <c r="I173" s="21">
        <f t="shared" si="18"/>
        <v>-63.147260127388535</v>
      </c>
      <c r="J173" s="21">
        <f t="shared" si="21"/>
        <v>0.29599999999999999</v>
      </c>
      <c r="K173" s="21">
        <f t="shared" si="23"/>
        <v>0</v>
      </c>
      <c r="L173" s="21">
        <f t="shared" si="24"/>
        <v>0.29599999999999999</v>
      </c>
      <c r="M173" s="2"/>
      <c r="N173" s="2"/>
      <c r="O173" s="7"/>
      <c r="P173" s="23"/>
      <c r="Q173" s="23"/>
    </row>
    <row r="174" spans="1:17" x14ac:dyDescent="0.2">
      <c r="A174" s="12">
        <v>-0.75</v>
      </c>
      <c r="B174" s="12">
        <v>3.0169999999999998E-8</v>
      </c>
      <c r="C174" s="11"/>
      <c r="D174" s="24"/>
      <c r="E174" s="20">
        <f t="shared" si="19"/>
        <v>32.799999999999926</v>
      </c>
      <c r="F174" s="21">
        <f t="shared" si="22"/>
        <v>-0.75</v>
      </c>
      <c r="G174" s="22">
        <f t="shared" si="20"/>
        <v>5.9569999999999999E-6</v>
      </c>
      <c r="H174" s="22">
        <f>+SUM(G$10:$G174)</f>
        <v>-1.2333079799999999E-3</v>
      </c>
      <c r="I174" s="21">
        <f t="shared" si="18"/>
        <v>-62.843718726114645</v>
      </c>
      <c r="J174" s="21">
        <f t="shared" si="21"/>
        <v>0.30354140127388535</v>
      </c>
      <c r="K174" s="21">
        <f t="shared" si="23"/>
        <v>0</v>
      </c>
      <c r="L174" s="21">
        <f t="shared" si="24"/>
        <v>0.30354140127388535</v>
      </c>
      <c r="M174" s="2"/>
      <c r="N174" s="2"/>
      <c r="O174" s="7"/>
      <c r="P174" s="23"/>
      <c r="Q174" s="23"/>
    </row>
    <row r="175" spans="1:17" x14ac:dyDescent="0.2">
      <c r="A175" s="12">
        <v>-0.74</v>
      </c>
      <c r="B175" s="12">
        <v>3.0850000000000002E-8</v>
      </c>
      <c r="C175" s="11"/>
      <c r="D175" s="24"/>
      <c r="E175" s="20">
        <f t="shared" si="19"/>
        <v>32.999999999999929</v>
      </c>
      <c r="F175" s="21">
        <f t="shared" si="22"/>
        <v>-0.74</v>
      </c>
      <c r="G175" s="22">
        <f t="shared" si="20"/>
        <v>6.102000000000001E-6</v>
      </c>
      <c r="H175" s="22">
        <f>+SUM(G$10:$G175)</f>
        <v>-1.2272059799999999E-3</v>
      </c>
      <c r="I175" s="21">
        <f t="shared" si="18"/>
        <v>-62.532788789808912</v>
      </c>
      <c r="J175" s="21">
        <f t="shared" si="21"/>
        <v>0.31092993630573257</v>
      </c>
      <c r="K175" s="21">
        <f t="shared" si="23"/>
        <v>0</v>
      </c>
      <c r="L175" s="21">
        <f t="shared" si="24"/>
        <v>0.31092993630573257</v>
      </c>
      <c r="M175" s="2"/>
      <c r="N175" s="2"/>
      <c r="O175" s="7"/>
      <c r="P175" s="23"/>
      <c r="Q175" s="23"/>
    </row>
    <row r="176" spans="1:17" x14ac:dyDescent="0.2">
      <c r="A176" s="12">
        <v>-0.73</v>
      </c>
      <c r="B176" s="12">
        <v>3.1340000000000001E-8</v>
      </c>
      <c r="C176" s="11"/>
      <c r="D176" s="24"/>
      <c r="E176" s="20">
        <f t="shared" si="19"/>
        <v>33.199999999999932</v>
      </c>
      <c r="F176" s="21">
        <f t="shared" si="22"/>
        <v>-0.73</v>
      </c>
      <c r="G176" s="22">
        <f t="shared" si="20"/>
        <v>6.2190000000000009E-6</v>
      </c>
      <c r="H176" s="22">
        <f>+SUM(G$10:$G176)</f>
        <v>-1.2209869799999998E-3</v>
      </c>
      <c r="I176" s="21">
        <f t="shared" si="18"/>
        <v>-62.21589707006369</v>
      </c>
      <c r="J176" s="21">
        <f t="shared" si="21"/>
        <v>0.31689171974522301</v>
      </c>
      <c r="K176" s="21">
        <f t="shared" si="23"/>
        <v>0</v>
      </c>
      <c r="L176" s="21">
        <f t="shared" si="24"/>
        <v>0.31689171974522301</v>
      </c>
      <c r="M176" s="2"/>
      <c r="N176" s="2"/>
      <c r="O176" s="7"/>
      <c r="P176" s="23"/>
      <c r="Q176" s="23"/>
    </row>
    <row r="177" spans="1:17" x14ac:dyDescent="0.2">
      <c r="A177" s="12">
        <v>-0.72</v>
      </c>
      <c r="B177" s="12">
        <v>3.1760000000000001E-8</v>
      </c>
      <c r="C177" s="11"/>
      <c r="D177" s="24"/>
      <c r="E177" s="20">
        <f t="shared" si="19"/>
        <v>33.399999999999935</v>
      </c>
      <c r="F177" s="21">
        <f t="shared" si="22"/>
        <v>-0.72</v>
      </c>
      <c r="G177" s="22">
        <f t="shared" si="20"/>
        <v>6.3100000000000006E-6</v>
      </c>
      <c r="H177" s="22">
        <f>+SUM(G$10:$G177)</f>
        <v>-1.2146769799999998E-3</v>
      </c>
      <c r="I177" s="21">
        <f t="shared" si="18"/>
        <v>-61.894368407643306</v>
      </c>
      <c r="J177" s="21">
        <f t="shared" si="21"/>
        <v>0.32152866242038219</v>
      </c>
      <c r="K177" s="21">
        <f t="shared" si="23"/>
        <v>0</v>
      </c>
      <c r="L177" s="21">
        <f t="shared" si="24"/>
        <v>0.32152866242038219</v>
      </c>
      <c r="M177" s="2"/>
      <c r="N177" s="2"/>
      <c r="O177" s="7"/>
      <c r="P177" s="23"/>
      <c r="Q177" s="23"/>
    </row>
    <row r="178" spans="1:17" x14ac:dyDescent="0.2">
      <c r="A178" s="12">
        <v>-0.71</v>
      </c>
      <c r="B178" s="12">
        <v>3.2159999999999998E-8</v>
      </c>
      <c r="C178" s="11"/>
      <c r="D178" s="24"/>
      <c r="E178" s="20">
        <f t="shared" si="19"/>
        <v>33.599999999999937</v>
      </c>
      <c r="F178" s="21">
        <f t="shared" si="22"/>
        <v>-0.71</v>
      </c>
      <c r="G178" s="22">
        <f t="shared" si="20"/>
        <v>6.3920000000000008E-6</v>
      </c>
      <c r="H178" s="22">
        <f>+SUM(G$10:$G178)</f>
        <v>-1.2082849799999998E-3</v>
      </c>
      <c r="I178" s="21">
        <f t="shared" si="18"/>
        <v>-61.568661401273879</v>
      </c>
      <c r="J178" s="21">
        <f t="shared" si="21"/>
        <v>0.32570700636942679</v>
      </c>
      <c r="K178" s="21">
        <f t="shared" si="23"/>
        <v>0</v>
      </c>
      <c r="L178" s="21">
        <f t="shared" si="24"/>
        <v>0.32570700636942679</v>
      </c>
      <c r="M178" s="2"/>
      <c r="N178" s="2"/>
      <c r="O178" s="7"/>
      <c r="P178" s="23"/>
      <c r="Q178" s="23"/>
    </row>
    <row r="179" spans="1:17" x14ac:dyDescent="0.2">
      <c r="A179" s="12">
        <v>-0.7</v>
      </c>
      <c r="B179" s="12">
        <v>3.2549999999999997E-8</v>
      </c>
      <c r="C179" s="11"/>
      <c r="D179" s="24"/>
      <c r="E179" s="20">
        <f t="shared" si="19"/>
        <v>33.79999999999994</v>
      </c>
      <c r="F179" s="21">
        <f t="shared" si="22"/>
        <v>-0.7</v>
      </c>
      <c r="G179" s="22">
        <f t="shared" si="20"/>
        <v>6.4710000000000004E-6</v>
      </c>
      <c r="H179" s="22">
        <f>+SUM(G$10:$G179)</f>
        <v>-1.2018139799999997E-3</v>
      </c>
      <c r="I179" s="21">
        <f t="shared" si="18"/>
        <v>-61.238928917197441</v>
      </c>
      <c r="J179" s="21">
        <f t="shared" si="21"/>
        <v>0.32973248407643313</v>
      </c>
      <c r="K179" s="21">
        <f t="shared" si="23"/>
        <v>0</v>
      </c>
      <c r="L179" s="21">
        <f t="shared" si="24"/>
        <v>0.32973248407643313</v>
      </c>
      <c r="M179" s="2"/>
      <c r="N179" s="2"/>
      <c r="O179" s="7"/>
      <c r="P179" s="23"/>
      <c r="Q179" s="23"/>
    </row>
    <row r="180" spans="1:17" x14ac:dyDescent="0.2">
      <c r="A180" s="12">
        <v>-0.69</v>
      </c>
      <c r="B180" s="12">
        <v>3.2819999999999999E-8</v>
      </c>
      <c r="C180" s="11"/>
      <c r="D180" s="24"/>
      <c r="E180" s="20">
        <f t="shared" si="19"/>
        <v>33.999999999999943</v>
      </c>
      <c r="F180" s="21">
        <f t="shared" si="22"/>
        <v>-0.69</v>
      </c>
      <c r="G180" s="22">
        <f t="shared" si="20"/>
        <v>6.5370000000000003E-6</v>
      </c>
      <c r="H180" s="22">
        <f>+SUM(G$10:$G180)</f>
        <v>-1.1952769799999997E-3</v>
      </c>
      <c r="I180" s="21">
        <f t="shared" si="18"/>
        <v>-60.905833375796163</v>
      </c>
      <c r="J180" s="21">
        <f t="shared" si="21"/>
        <v>0.3330955414012739</v>
      </c>
      <c r="K180" s="21">
        <f t="shared" si="23"/>
        <v>0</v>
      </c>
      <c r="L180" s="21">
        <f t="shared" si="24"/>
        <v>0.3330955414012739</v>
      </c>
      <c r="M180" s="2"/>
      <c r="N180" s="2"/>
      <c r="O180" s="7"/>
      <c r="P180" s="23"/>
      <c r="Q180" s="23"/>
    </row>
    <row r="181" spans="1:17" x14ac:dyDescent="0.2">
      <c r="A181" s="12">
        <v>-0.68</v>
      </c>
      <c r="B181" s="12">
        <v>3.3239999999999999E-8</v>
      </c>
      <c r="C181" s="11"/>
      <c r="D181" s="24"/>
      <c r="E181" s="20">
        <f t="shared" si="19"/>
        <v>34.199999999999946</v>
      </c>
      <c r="F181" s="21">
        <f t="shared" si="22"/>
        <v>-0.68</v>
      </c>
      <c r="G181" s="22">
        <f t="shared" si="20"/>
        <v>6.6059999999999999E-6</v>
      </c>
      <c r="H181" s="22">
        <f>+SUM(G$10:$G181)</f>
        <v>-1.1886709799999997E-3</v>
      </c>
      <c r="I181" s="21">
        <f t="shared" si="18"/>
        <v>-60.569221910828013</v>
      </c>
      <c r="J181" s="21">
        <f t="shared" si="21"/>
        <v>0.33661146496815286</v>
      </c>
      <c r="K181" s="21">
        <f t="shared" si="23"/>
        <v>0</v>
      </c>
      <c r="L181" s="21">
        <f t="shared" si="24"/>
        <v>0.33661146496815286</v>
      </c>
      <c r="M181" s="2"/>
      <c r="N181" s="2"/>
      <c r="O181" s="7"/>
      <c r="P181" s="23"/>
      <c r="Q181" s="23"/>
    </row>
    <row r="182" spans="1:17" x14ac:dyDescent="0.2">
      <c r="A182" s="12">
        <v>-0.67</v>
      </c>
      <c r="B182" s="12">
        <v>3.3320000000000003E-8</v>
      </c>
      <c r="C182" s="11"/>
      <c r="D182" s="24"/>
      <c r="E182" s="20">
        <f t="shared" si="19"/>
        <v>34.399999999999949</v>
      </c>
      <c r="F182" s="21">
        <f t="shared" si="22"/>
        <v>-0.67</v>
      </c>
      <c r="G182" s="22">
        <f t="shared" si="20"/>
        <v>6.6560000000000012E-6</v>
      </c>
      <c r="H182" s="22">
        <f>+SUM(G$10:$G182)</f>
        <v>-1.1820149799999997E-3</v>
      </c>
      <c r="I182" s="21">
        <f t="shared" si="18"/>
        <v>-60.230062675159218</v>
      </c>
      <c r="J182" s="21">
        <f t="shared" si="21"/>
        <v>0.33915923566878986</v>
      </c>
      <c r="K182" s="21">
        <f t="shared" si="23"/>
        <v>0</v>
      </c>
      <c r="L182" s="21">
        <f t="shared" si="24"/>
        <v>0.33915923566878986</v>
      </c>
      <c r="M182" s="2"/>
      <c r="N182" s="2"/>
      <c r="O182" s="7"/>
      <c r="P182" s="23"/>
      <c r="Q182" s="23"/>
    </row>
    <row r="183" spans="1:17" x14ac:dyDescent="0.2">
      <c r="A183" s="12">
        <v>-0.66</v>
      </c>
      <c r="B183" s="12">
        <v>3.3530000000000003E-8</v>
      </c>
      <c r="C183" s="11"/>
      <c r="D183" s="24"/>
      <c r="E183" s="20">
        <f t="shared" si="19"/>
        <v>34.599999999999952</v>
      </c>
      <c r="F183" s="21">
        <f t="shared" si="22"/>
        <v>-0.66</v>
      </c>
      <c r="G183" s="22">
        <f t="shared" si="20"/>
        <v>6.6850000000000012E-6</v>
      </c>
      <c r="H183" s="22">
        <f>+SUM(G$10:$G183)</f>
        <v>-1.1753299799999997E-3</v>
      </c>
      <c r="I183" s="21">
        <f t="shared" si="18"/>
        <v>-59.889425732484064</v>
      </c>
      <c r="J183" s="21">
        <f t="shared" si="21"/>
        <v>0.34063694267515932</v>
      </c>
      <c r="K183" s="21">
        <f t="shared" si="23"/>
        <v>0</v>
      </c>
      <c r="L183" s="21">
        <f t="shared" si="24"/>
        <v>0.34063694267515932</v>
      </c>
      <c r="M183" s="2"/>
      <c r="N183" s="2"/>
      <c r="O183" s="7"/>
      <c r="P183" s="23"/>
      <c r="Q183" s="23"/>
    </row>
    <row r="184" spans="1:17" x14ac:dyDescent="0.2">
      <c r="A184" s="12">
        <v>-0.65</v>
      </c>
      <c r="B184" s="12">
        <v>3.3799999999999998E-8</v>
      </c>
      <c r="C184" s="11"/>
      <c r="D184" s="24"/>
      <c r="E184" s="20">
        <f t="shared" si="19"/>
        <v>34.799999999999955</v>
      </c>
      <c r="F184" s="21">
        <f t="shared" si="22"/>
        <v>-0.65</v>
      </c>
      <c r="G184" s="22">
        <f t="shared" si="20"/>
        <v>6.7330000000000014E-6</v>
      </c>
      <c r="H184" s="22">
        <f>+SUM(G$10:$G184)</f>
        <v>-1.1685969799999996E-3</v>
      </c>
      <c r="I184" s="21">
        <f t="shared" si="18"/>
        <v>-59.546342929936287</v>
      </c>
      <c r="J184" s="21">
        <f t="shared" si="21"/>
        <v>0.34308280254777079</v>
      </c>
      <c r="K184" s="21">
        <f t="shared" si="23"/>
        <v>0</v>
      </c>
      <c r="L184" s="21">
        <f t="shared" si="24"/>
        <v>0.34308280254777079</v>
      </c>
      <c r="M184" s="2"/>
      <c r="N184" s="2"/>
      <c r="O184" s="7"/>
      <c r="P184" s="23"/>
      <c r="Q184" s="23"/>
    </row>
    <row r="185" spans="1:17" x14ac:dyDescent="0.2">
      <c r="A185" s="12">
        <v>-0.64</v>
      </c>
      <c r="B185" s="12">
        <v>3.3869999999999998E-8</v>
      </c>
      <c r="C185" s="11"/>
      <c r="D185" s="24"/>
      <c r="E185" s="20">
        <f t="shared" si="19"/>
        <v>34.999999999999957</v>
      </c>
      <c r="F185" s="21">
        <f t="shared" si="22"/>
        <v>-0.64</v>
      </c>
      <c r="G185" s="22">
        <f t="shared" si="20"/>
        <v>6.7670000000000006E-6</v>
      </c>
      <c r="H185" s="22">
        <f>+SUM(G$10:$G185)</f>
        <v>-1.1618299799999996E-3</v>
      </c>
      <c r="I185" s="21">
        <f t="shared" si="18"/>
        <v>-59.201527643312083</v>
      </c>
      <c r="J185" s="21">
        <f t="shared" si="21"/>
        <v>0.34481528662420385</v>
      </c>
      <c r="K185" s="21">
        <f t="shared" si="23"/>
        <v>0</v>
      </c>
      <c r="L185" s="21">
        <f t="shared" si="24"/>
        <v>0.34481528662420385</v>
      </c>
      <c r="M185" s="2"/>
      <c r="N185" s="2"/>
      <c r="O185" s="7"/>
      <c r="P185" s="23"/>
      <c r="Q185" s="23"/>
    </row>
    <row r="186" spans="1:17" x14ac:dyDescent="0.2">
      <c r="A186" s="12">
        <v>-0.63</v>
      </c>
      <c r="B186" s="12">
        <v>3.4109999999999999E-8</v>
      </c>
      <c r="C186" s="11"/>
      <c r="D186" s="24"/>
      <c r="E186" s="20">
        <f t="shared" si="19"/>
        <v>35.19999999999996</v>
      </c>
      <c r="F186" s="21">
        <f t="shared" si="22"/>
        <v>-0.63</v>
      </c>
      <c r="G186" s="22">
        <f t="shared" si="20"/>
        <v>6.7980000000000008E-6</v>
      </c>
      <c r="H186" s="22">
        <f>+SUM(G$10:$G186)</f>
        <v>-1.1550319799999997E-3</v>
      </c>
      <c r="I186" s="21">
        <f t="shared" si="18"/>
        <v>-58.855132738853492</v>
      </c>
      <c r="J186" s="21">
        <f t="shared" si="21"/>
        <v>0.34639490445859877</v>
      </c>
      <c r="K186" s="21">
        <f t="shared" si="23"/>
        <v>0</v>
      </c>
      <c r="L186" s="21">
        <f t="shared" si="24"/>
        <v>0.34639490445859877</v>
      </c>
      <c r="M186" s="2"/>
      <c r="N186" s="2"/>
      <c r="O186" s="7"/>
      <c r="P186" s="23"/>
      <c r="Q186" s="23"/>
    </row>
    <row r="187" spans="1:17" x14ac:dyDescent="0.2">
      <c r="A187" s="12">
        <v>-0.62</v>
      </c>
      <c r="B187" s="12">
        <v>3.4340000000000002E-8</v>
      </c>
      <c r="C187" s="11"/>
      <c r="D187" s="24"/>
      <c r="E187" s="20">
        <f t="shared" si="19"/>
        <v>35.399999999999963</v>
      </c>
      <c r="F187" s="21">
        <f t="shared" si="22"/>
        <v>-0.62</v>
      </c>
      <c r="G187" s="22">
        <f t="shared" si="20"/>
        <v>6.8450000000000014E-6</v>
      </c>
      <c r="H187" s="22">
        <f>+SUM(G$10:$G187)</f>
        <v>-1.1481869799999998E-3</v>
      </c>
      <c r="I187" s="21">
        <f t="shared" si="18"/>
        <v>-58.506342929936295</v>
      </c>
      <c r="J187" s="21">
        <f t="shared" si="21"/>
        <v>0.34878980891719752</v>
      </c>
      <c r="K187" s="21">
        <f t="shared" si="23"/>
        <v>0</v>
      </c>
      <c r="L187" s="21">
        <f t="shared" si="24"/>
        <v>0.34878980891719752</v>
      </c>
      <c r="M187" s="2"/>
      <c r="N187" s="2"/>
      <c r="O187" s="7"/>
      <c r="P187" s="23"/>
      <c r="Q187" s="23"/>
    </row>
    <row r="188" spans="1:17" x14ac:dyDescent="0.2">
      <c r="A188" s="12">
        <v>-0.61</v>
      </c>
      <c r="B188" s="12">
        <v>3.4410000000000002E-8</v>
      </c>
      <c r="C188" s="11"/>
      <c r="D188" s="24"/>
      <c r="E188" s="20">
        <f t="shared" si="19"/>
        <v>35.599999999999966</v>
      </c>
      <c r="F188" s="21">
        <f t="shared" si="22"/>
        <v>-0.61</v>
      </c>
      <c r="G188" s="22">
        <f t="shared" si="20"/>
        <v>6.8750000000000002E-6</v>
      </c>
      <c r="H188" s="22">
        <f>+SUM(G$10:$G188)</f>
        <v>-1.1413119799999999E-3</v>
      </c>
      <c r="I188" s="21">
        <f t="shared" si="18"/>
        <v>-58.156024458598722</v>
      </c>
      <c r="J188" s="21">
        <f t="shared" si="21"/>
        <v>0.35031847133757965</v>
      </c>
      <c r="K188" s="21">
        <f t="shared" si="23"/>
        <v>0</v>
      </c>
      <c r="L188" s="21">
        <f t="shared" si="24"/>
        <v>0.35031847133757965</v>
      </c>
      <c r="M188" s="2"/>
      <c r="N188" s="2"/>
      <c r="O188" s="7"/>
      <c r="P188" s="23"/>
      <c r="Q188" s="23"/>
    </row>
    <row r="189" spans="1:17" x14ac:dyDescent="0.2">
      <c r="A189" s="12">
        <v>-0.6</v>
      </c>
      <c r="B189" s="12">
        <v>3.463E-8</v>
      </c>
      <c r="C189" s="11"/>
      <c r="D189" s="24"/>
      <c r="E189" s="20">
        <f t="shared" si="19"/>
        <v>35.799999999999969</v>
      </c>
      <c r="F189" s="21">
        <f t="shared" si="22"/>
        <v>-0.6</v>
      </c>
      <c r="G189" s="22">
        <f t="shared" si="20"/>
        <v>6.9040000000000003E-6</v>
      </c>
      <c r="H189" s="22">
        <f>+SUM(G$10:$G189)</f>
        <v>-1.1344079799999998E-3</v>
      </c>
      <c r="I189" s="21">
        <f t="shared" si="18"/>
        <v>-57.804228280254769</v>
      </c>
      <c r="J189" s="21">
        <f t="shared" si="21"/>
        <v>0.35179617834394905</v>
      </c>
      <c r="K189" s="21">
        <f t="shared" si="23"/>
        <v>0</v>
      </c>
      <c r="L189" s="21">
        <f t="shared" si="24"/>
        <v>0.35179617834394905</v>
      </c>
      <c r="M189" s="2"/>
      <c r="N189" s="2"/>
      <c r="O189" s="7"/>
      <c r="P189" s="23"/>
      <c r="Q189" s="23"/>
    </row>
    <row r="190" spans="1:17" x14ac:dyDescent="0.2">
      <c r="A190" s="12">
        <v>-0.59</v>
      </c>
      <c r="B190" s="12">
        <v>3.4749999999999997E-8</v>
      </c>
      <c r="C190" s="11"/>
      <c r="D190" s="24"/>
      <c r="E190" s="20">
        <f t="shared" si="19"/>
        <v>35.999999999999972</v>
      </c>
      <c r="F190" s="21">
        <f t="shared" si="22"/>
        <v>-0.59</v>
      </c>
      <c r="G190" s="22">
        <f t="shared" si="20"/>
        <v>6.9380000000000003E-6</v>
      </c>
      <c r="H190" s="22">
        <f>+SUM(G$10:$G190)</f>
        <v>-1.1274699799999999E-3</v>
      </c>
      <c r="I190" s="21">
        <f t="shared" si="18"/>
        <v>-57.450699617834388</v>
      </c>
      <c r="J190" s="21">
        <f t="shared" si="21"/>
        <v>0.35352866242038217</v>
      </c>
      <c r="K190" s="21">
        <f t="shared" si="23"/>
        <v>0</v>
      </c>
      <c r="L190" s="21">
        <f t="shared" si="24"/>
        <v>0.35352866242038217</v>
      </c>
      <c r="M190" s="2"/>
      <c r="N190" s="2"/>
      <c r="O190" s="7"/>
      <c r="P190" s="23"/>
      <c r="Q190" s="23"/>
    </row>
    <row r="191" spans="1:17" x14ac:dyDescent="0.2">
      <c r="A191" s="12">
        <v>-0.57999999999999996</v>
      </c>
      <c r="B191" s="12">
        <v>3.4860000000000002E-8</v>
      </c>
      <c r="C191" s="11"/>
      <c r="D191" s="24"/>
      <c r="E191" s="20">
        <f t="shared" si="19"/>
        <v>36.199999999999974</v>
      </c>
      <c r="F191" s="21">
        <f t="shared" si="22"/>
        <v>-0.57999999999999996</v>
      </c>
      <c r="G191" s="22">
        <f t="shared" si="20"/>
        <v>6.9609999999999999E-6</v>
      </c>
      <c r="H191" s="22">
        <f>+SUM(G$10:$G191)</f>
        <v>-1.1205089799999999E-3</v>
      </c>
      <c r="I191" s="21">
        <f t="shared" si="18"/>
        <v>-57.095998980891714</v>
      </c>
      <c r="J191" s="21">
        <f t="shared" si="21"/>
        <v>0.35470063694267517</v>
      </c>
      <c r="K191" s="21">
        <f t="shared" si="23"/>
        <v>0</v>
      </c>
      <c r="L191" s="21">
        <f t="shared" si="24"/>
        <v>0.35470063694267517</v>
      </c>
      <c r="M191" s="2"/>
      <c r="N191" s="2"/>
      <c r="O191" s="7"/>
      <c r="P191" s="23"/>
      <c r="Q191" s="23"/>
    </row>
    <row r="192" spans="1:17" x14ac:dyDescent="0.2">
      <c r="A192" s="12">
        <v>-0.56999999999999995</v>
      </c>
      <c r="B192" s="12">
        <v>3.5019999999999999E-8</v>
      </c>
      <c r="C192" s="11"/>
      <c r="D192" s="24"/>
      <c r="E192" s="20">
        <f t="shared" si="19"/>
        <v>36.399999999999977</v>
      </c>
      <c r="F192" s="21">
        <f t="shared" si="22"/>
        <v>-0.56999999999999995</v>
      </c>
      <c r="G192" s="22">
        <f t="shared" si="20"/>
        <v>6.9880000000000007E-6</v>
      </c>
      <c r="H192" s="22">
        <f>+SUM(G$10:$G192)</f>
        <v>-1.1135209799999998E-3</v>
      </c>
      <c r="I192" s="21">
        <f t="shared" si="18"/>
        <v>-56.739922547770689</v>
      </c>
      <c r="J192" s="21">
        <f t="shared" si="21"/>
        <v>0.35607643312101916</v>
      </c>
      <c r="K192" s="21">
        <f t="shared" si="23"/>
        <v>0</v>
      </c>
      <c r="L192" s="21">
        <f t="shared" si="24"/>
        <v>0.35607643312101916</v>
      </c>
      <c r="M192" s="2"/>
      <c r="N192" s="2"/>
      <c r="O192" s="7"/>
      <c r="P192" s="23"/>
      <c r="Q192" s="23"/>
    </row>
    <row r="193" spans="1:17" x14ac:dyDescent="0.2">
      <c r="A193" s="12">
        <v>-0.56000000000000005</v>
      </c>
      <c r="B193" s="12">
        <v>3.5100000000000003E-8</v>
      </c>
      <c r="C193" s="11"/>
      <c r="D193" s="24"/>
      <c r="E193" s="20">
        <f t="shared" si="19"/>
        <v>36.59999999999998</v>
      </c>
      <c r="F193" s="21">
        <f t="shared" si="22"/>
        <v>-0.56000000000000005</v>
      </c>
      <c r="G193" s="22">
        <f t="shared" si="20"/>
        <v>7.0119999999999999E-6</v>
      </c>
      <c r="H193" s="22">
        <f>+SUM(G$10:$G193)</f>
        <v>-1.1065089799999997E-3</v>
      </c>
      <c r="I193" s="21">
        <f t="shared" si="18"/>
        <v>-56.382623184713367</v>
      </c>
      <c r="J193" s="21">
        <f t="shared" si="21"/>
        <v>0.35729936305732485</v>
      </c>
      <c r="K193" s="21">
        <f t="shared" si="23"/>
        <v>0</v>
      </c>
      <c r="L193" s="21">
        <f t="shared" si="24"/>
        <v>0.35729936305732485</v>
      </c>
      <c r="M193" s="2"/>
      <c r="N193" s="2"/>
      <c r="O193" s="7"/>
      <c r="P193" s="23"/>
      <c r="Q193" s="23"/>
    </row>
    <row r="194" spans="1:17" x14ac:dyDescent="0.2">
      <c r="A194" s="12">
        <v>-0.55000000000000004</v>
      </c>
      <c r="B194" s="12">
        <v>3.5180000000000001E-8</v>
      </c>
      <c r="C194" s="11"/>
      <c r="D194" s="24"/>
      <c r="E194" s="20">
        <f t="shared" si="19"/>
        <v>36.799999999999983</v>
      </c>
      <c r="F194" s="21">
        <f t="shared" si="22"/>
        <v>-0.55000000000000004</v>
      </c>
      <c r="G194" s="22">
        <f t="shared" si="20"/>
        <v>7.0280000000000012E-6</v>
      </c>
      <c r="H194" s="22">
        <f>+SUM(G$10:$G194)</f>
        <v>-1.0994809799999997E-3</v>
      </c>
      <c r="I194" s="21">
        <f t="shared" si="18"/>
        <v>-56.024508535031835</v>
      </c>
      <c r="J194" s="21">
        <f t="shared" si="21"/>
        <v>0.35811464968152873</v>
      </c>
      <c r="K194" s="21">
        <f t="shared" si="23"/>
        <v>0</v>
      </c>
      <c r="L194" s="21">
        <f t="shared" si="24"/>
        <v>0.35811464968152873</v>
      </c>
      <c r="M194" s="2"/>
      <c r="N194" s="2"/>
      <c r="O194" s="7"/>
      <c r="P194" s="23"/>
      <c r="Q194" s="23"/>
    </row>
    <row r="195" spans="1:17" x14ac:dyDescent="0.2">
      <c r="A195" s="12">
        <v>-0.54</v>
      </c>
      <c r="B195" s="12">
        <v>3.5299999999999998E-8</v>
      </c>
      <c r="C195" s="11"/>
      <c r="D195" s="24"/>
      <c r="E195" s="20">
        <f t="shared" si="19"/>
        <v>36.999999999999986</v>
      </c>
      <c r="F195" s="21">
        <f t="shared" si="22"/>
        <v>-0.54</v>
      </c>
      <c r="G195" s="22">
        <f t="shared" si="20"/>
        <v>7.048000000000001E-6</v>
      </c>
      <c r="H195" s="22">
        <f>+SUM(G$10:$G195)</f>
        <v>-1.0924329799999997E-3</v>
      </c>
      <c r="I195" s="21">
        <f t="shared" si="18"/>
        <v>-55.665374777070049</v>
      </c>
      <c r="J195" s="21">
        <f t="shared" si="21"/>
        <v>0.35913375796178348</v>
      </c>
      <c r="K195" s="21">
        <f t="shared" si="23"/>
        <v>0</v>
      </c>
      <c r="L195" s="21">
        <f t="shared" si="24"/>
        <v>0.35913375796178348</v>
      </c>
      <c r="M195" s="2"/>
      <c r="N195" s="2"/>
      <c r="O195" s="7"/>
      <c r="P195" s="23"/>
      <c r="Q195" s="23"/>
    </row>
    <row r="196" spans="1:17" x14ac:dyDescent="0.2">
      <c r="A196" s="12">
        <v>-0.53</v>
      </c>
      <c r="B196" s="12">
        <v>3.5450000000000003E-8</v>
      </c>
      <c r="C196" s="11"/>
      <c r="D196" s="24"/>
      <c r="E196" s="20">
        <f t="shared" si="19"/>
        <v>37.199999999999989</v>
      </c>
      <c r="F196" s="21">
        <f t="shared" si="22"/>
        <v>-0.53</v>
      </c>
      <c r="G196" s="22">
        <f t="shared" si="20"/>
        <v>7.075E-6</v>
      </c>
      <c r="H196" s="22">
        <f>+SUM(G$10:$G196)</f>
        <v>-1.0853579799999997E-3</v>
      </c>
      <c r="I196" s="21">
        <f t="shared" si="18"/>
        <v>-55.304865222929919</v>
      </c>
      <c r="J196" s="21">
        <f t="shared" si="21"/>
        <v>0.36050955414012742</v>
      </c>
      <c r="K196" s="21">
        <f t="shared" si="23"/>
        <v>0</v>
      </c>
      <c r="L196" s="21">
        <f t="shared" si="24"/>
        <v>0.36050955414012742</v>
      </c>
      <c r="M196" s="2"/>
      <c r="N196" s="2"/>
      <c r="O196" s="7"/>
      <c r="P196" s="23"/>
      <c r="Q196" s="23"/>
    </row>
    <row r="197" spans="1:17" x14ac:dyDescent="0.2">
      <c r="A197" s="12">
        <v>-0.52</v>
      </c>
      <c r="B197" s="12">
        <v>3.5679999999999999E-8</v>
      </c>
      <c r="C197" s="11"/>
      <c r="D197" s="24"/>
      <c r="E197" s="20">
        <f t="shared" si="19"/>
        <v>37.399999999999991</v>
      </c>
      <c r="F197" s="21">
        <f t="shared" si="22"/>
        <v>-0.52</v>
      </c>
      <c r="G197" s="22">
        <f t="shared" si="20"/>
        <v>7.1130000000000003E-6</v>
      </c>
      <c r="H197" s="22">
        <f>+SUM(G$10:$G197)</f>
        <v>-1.0782449799999997E-3</v>
      </c>
      <c r="I197" s="21">
        <f t="shared" si="18"/>
        <v>-54.942419363057311</v>
      </c>
      <c r="J197" s="21">
        <f t="shared" si="21"/>
        <v>0.36244585987261152</v>
      </c>
      <c r="K197" s="21">
        <f t="shared" si="23"/>
        <v>0</v>
      </c>
      <c r="L197" s="21">
        <f t="shared" si="24"/>
        <v>0.36244585987261152</v>
      </c>
      <c r="M197" s="2"/>
      <c r="N197" s="2"/>
      <c r="O197" s="7"/>
      <c r="P197" s="23"/>
      <c r="Q197" s="23"/>
    </row>
    <row r="198" spans="1:17" x14ac:dyDescent="0.2">
      <c r="A198" s="12">
        <v>-0.51</v>
      </c>
      <c r="B198" s="12">
        <v>3.5819999999999999E-8</v>
      </c>
      <c r="C198" s="11"/>
      <c r="D198" s="24"/>
      <c r="E198" s="20">
        <f t="shared" si="19"/>
        <v>37.599999999999994</v>
      </c>
      <c r="F198" s="21">
        <f t="shared" si="22"/>
        <v>-0.51</v>
      </c>
      <c r="G198" s="22">
        <f t="shared" si="20"/>
        <v>7.1500000000000002E-6</v>
      </c>
      <c r="H198" s="22">
        <f>+SUM(G$10:$G198)</f>
        <v>-1.0710949799999996E-3</v>
      </c>
      <c r="I198" s="21">
        <f t="shared" si="18"/>
        <v>-54.578088152866222</v>
      </c>
      <c r="J198" s="21">
        <f t="shared" si="21"/>
        <v>0.36433121019108283</v>
      </c>
      <c r="K198" s="21">
        <f t="shared" si="23"/>
        <v>0</v>
      </c>
      <c r="L198" s="21">
        <f t="shared" si="24"/>
        <v>0.36433121019108283</v>
      </c>
      <c r="M198" s="2"/>
      <c r="N198" s="2"/>
      <c r="O198" s="7"/>
      <c r="P198" s="23"/>
      <c r="Q198" s="23"/>
    </row>
    <row r="199" spans="1:17" x14ac:dyDescent="0.2">
      <c r="A199" s="12">
        <v>-0.5</v>
      </c>
      <c r="B199" s="12">
        <v>3.5980000000000002E-8</v>
      </c>
      <c r="C199" s="11"/>
      <c r="D199" s="24"/>
      <c r="E199" s="20">
        <f t="shared" si="19"/>
        <v>37.799999999999997</v>
      </c>
      <c r="F199" s="21">
        <f t="shared" si="22"/>
        <v>-0.5</v>
      </c>
      <c r="G199" s="22">
        <f t="shared" si="20"/>
        <v>7.1799999999999999E-6</v>
      </c>
      <c r="H199" s="22">
        <f>+SUM(G$10:$G199)</f>
        <v>-1.0639149799999996E-3</v>
      </c>
      <c r="I199" s="21">
        <f t="shared" si="18"/>
        <v>-54.212228280254756</v>
      </c>
      <c r="J199" s="21">
        <f t="shared" si="21"/>
        <v>0.36585987261146496</v>
      </c>
      <c r="K199" s="21">
        <f t="shared" si="23"/>
        <v>0</v>
      </c>
      <c r="L199" s="21">
        <f t="shared" si="24"/>
        <v>0.36585987261146496</v>
      </c>
      <c r="M199" s="2"/>
      <c r="N199" s="2"/>
      <c r="O199" s="7"/>
      <c r="P199" s="23"/>
      <c r="Q199" s="23"/>
    </row>
    <row r="200" spans="1:17" x14ac:dyDescent="0.2">
      <c r="A200" s="12">
        <v>-0.49</v>
      </c>
      <c r="B200" s="12">
        <v>3.62E-8</v>
      </c>
      <c r="C200" s="11"/>
      <c r="D200" s="24"/>
      <c r="E200" s="20">
        <f t="shared" si="19"/>
        <v>38</v>
      </c>
      <c r="F200" s="21">
        <f t="shared" si="22"/>
        <v>-0.49</v>
      </c>
      <c r="G200" s="22">
        <f t="shared" si="20"/>
        <v>7.2180000000000002E-6</v>
      </c>
      <c r="H200" s="22">
        <f>+SUM(G$10:$G200)</f>
        <v>-1.0566969799999995E-3</v>
      </c>
      <c r="I200" s="21">
        <f t="shared" si="18"/>
        <v>-53.844432101910805</v>
      </c>
      <c r="J200" s="21">
        <f t="shared" si="21"/>
        <v>0.36779617834394907</v>
      </c>
      <c r="K200" s="21">
        <f t="shared" si="23"/>
        <v>0</v>
      </c>
      <c r="L200" s="21">
        <f t="shared" si="24"/>
        <v>0.36779617834394907</v>
      </c>
      <c r="M200" s="2"/>
      <c r="N200" s="2"/>
      <c r="O200" s="7"/>
      <c r="P200" s="23"/>
      <c r="Q200" s="23"/>
    </row>
    <row r="201" spans="1:17" x14ac:dyDescent="0.2">
      <c r="A201" s="12">
        <v>-0.48</v>
      </c>
      <c r="B201" s="12">
        <v>3.6599999999999997E-8</v>
      </c>
      <c r="C201" s="11"/>
      <c r="D201" s="24"/>
      <c r="E201" s="20">
        <f t="shared" si="19"/>
        <v>38.200000000000003</v>
      </c>
      <c r="F201" s="21">
        <f t="shared" si="22"/>
        <v>-0.48</v>
      </c>
      <c r="G201" s="22">
        <f t="shared" si="20"/>
        <v>7.2799999999999998E-6</v>
      </c>
      <c r="H201" s="22">
        <f>+SUM(G$10:$G201)</f>
        <v>-1.0494169799999996E-3</v>
      </c>
      <c r="I201" s="21">
        <f t="shared" si="18"/>
        <v>-53.473476687898071</v>
      </c>
      <c r="J201" s="21">
        <f t="shared" si="21"/>
        <v>0.37095541401273885</v>
      </c>
      <c r="K201" s="21">
        <f t="shared" si="23"/>
        <v>0</v>
      </c>
      <c r="L201" s="21">
        <f t="shared" si="24"/>
        <v>0.37095541401273885</v>
      </c>
      <c r="M201" s="2"/>
      <c r="N201" s="2"/>
      <c r="O201" s="7"/>
      <c r="P201" s="23"/>
      <c r="Q201" s="23"/>
    </row>
    <row r="202" spans="1:17" x14ac:dyDescent="0.2">
      <c r="A202" s="12">
        <v>-0.47</v>
      </c>
      <c r="B202" s="12">
        <v>3.6699999999999998E-8</v>
      </c>
      <c r="C202" s="11"/>
      <c r="D202" s="24"/>
      <c r="E202" s="20">
        <f t="shared" si="19"/>
        <v>38.400000000000006</v>
      </c>
      <c r="F202" s="21">
        <f t="shared" si="22"/>
        <v>-0.47</v>
      </c>
      <c r="G202" s="22">
        <f t="shared" si="20"/>
        <v>7.3300000000000001E-6</v>
      </c>
      <c r="H202" s="22">
        <f>+SUM(G$10:$G202)</f>
        <v>-1.0420869799999996E-3</v>
      </c>
      <c r="I202" s="21">
        <f t="shared" ref="I202:I265" si="25">+H202/$O$9</f>
        <v>-53.099973503184692</v>
      </c>
      <c r="J202" s="21">
        <f t="shared" si="21"/>
        <v>0.37350318471337579</v>
      </c>
      <c r="K202" s="21">
        <f t="shared" si="23"/>
        <v>0</v>
      </c>
      <c r="L202" s="21">
        <f t="shared" si="24"/>
        <v>0.37350318471337579</v>
      </c>
      <c r="M202" s="2"/>
      <c r="N202" s="2"/>
      <c r="O202" s="7"/>
      <c r="P202" s="23"/>
      <c r="Q202" s="23"/>
    </row>
    <row r="203" spans="1:17" x14ac:dyDescent="0.2">
      <c r="A203" s="12">
        <v>-0.45989999999999998</v>
      </c>
      <c r="B203" s="12">
        <v>3.693E-8</v>
      </c>
      <c r="C203" s="11"/>
      <c r="D203" s="24"/>
      <c r="E203" s="20">
        <f t="shared" ref="E203:E266" si="26">E202+$O$4</f>
        <v>38.600000000000009</v>
      </c>
      <c r="F203" s="21">
        <f t="shared" si="22"/>
        <v>-0.45989999999999998</v>
      </c>
      <c r="G203" s="22">
        <f t="shared" ref="G203:G266" si="27">+((((B203+B202)/2)*$O$4)*1000)*$G$4</f>
        <v>7.3630000000000013E-6</v>
      </c>
      <c r="H203" s="22">
        <f>+SUM(G$10:$G203)</f>
        <v>-1.0347239799999995E-3</v>
      </c>
      <c r="I203" s="21">
        <f t="shared" si="25"/>
        <v>-52.724788789808898</v>
      </c>
      <c r="J203" s="21">
        <f t="shared" ref="J203:J266" si="28">ABS(G203)/$O$9</f>
        <v>0.37518471337579629</v>
      </c>
      <c r="K203" s="21">
        <f t="shared" si="23"/>
        <v>0</v>
      </c>
      <c r="L203" s="21">
        <f t="shared" si="24"/>
        <v>0.37518471337579629</v>
      </c>
      <c r="M203" s="2"/>
      <c r="N203" s="2"/>
      <c r="O203" s="7"/>
      <c r="P203" s="23"/>
      <c r="Q203" s="23"/>
    </row>
    <row r="204" spans="1:17" x14ac:dyDescent="0.2">
      <c r="A204" s="12">
        <v>-0.45</v>
      </c>
      <c r="B204" s="12">
        <v>3.7179999999999999E-8</v>
      </c>
      <c r="C204" s="11"/>
      <c r="D204" s="24"/>
      <c r="E204" s="20">
        <f t="shared" si="26"/>
        <v>38.800000000000011</v>
      </c>
      <c r="F204" s="21">
        <f t="shared" ref="F204:F267" si="29">+A204</f>
        <v>-0.45</v>
      </c>
      <c r="G204" s="22">
        <f t="shared" si="27"/>
        <v>7.410999999999999E-6</v>
      </c>
      <c r="H204" s="22">
        <f>+SUM(G$10:$G204)</f>
        <v>-1.0273129799999996E-3</v>
      </c>
      <c r="I204" s="21">
        <f t="shared" si="25"/>
        <v>-52.347158216560494</v>
      </c>
      <c r="J204" s="21">
        <f t="shared" si="28"/>
        <v>0.3776305732484076</v>
      </c>
      <c r="K204" s="21">
        <f t="shared" ref="K204:K267" si="30">INT(((1-SIGN(G204)))/2)*J204</f>
        <v>0</v>
      </c>
      <c r="L204" s="21">
        <f t="shared" si="24"/>
        <v>0.3776305732484076</v>
      </c>
      <c r="M204" s="2"/>
      <c r="N204" s="2"/>
      <c r="O204" s="7"/>
      <c r="P204" s="23"/>
      <c r="Q204" s="23"/>
    </row>
    <row r="205" spans="1:17" x14ac:dyDescent="0.2">
      <c r="A205" s="12">
        <v>-0.44</v>
      </c>
      <c r="B205" s="12">
        <v>3.7440000000000003E-8</v>
      </c>
      <c r="C205" s="11"/>
      <c r="D205" s="24"/>
      <c r="E205" s="20">
        <f t="shared" si="26"/>
        <v>39.000000000000014</v>
      </c>
      <c r="F205" s="21">
        <f t="shared" si="29"/>
        <v>-0.44</v>
      </c>
      <c r="G205" s="22">
        <f t="shared" si="27"/>
        <v>7.4620000000000007E-6</v>
      </c>
      <c r="H205" s="22">
        <f>+SUM(G$10:$G205)</f>
        <v>-1.0198509799999997E-3</v>
      </c>
      <c r="I205" s="21">
        <f t="shared" si="25"/>
        <v>-51.966928917197436</v>
      </c>
      <c r="J205" s="21">
        <f t="shared" si="28"/>
        <v>0.38022929936305738</v>
      </c>
      <c r="K205" s="21">
        <f t="shared" si="30"/>
        <v>0</v>
      </c>
      <c r="L205" s="21">
        <f t="shared" si="24"/>
        <v>0.38022929936305738</v>
      </c>
      <c r="M205" s="2"/>
      <c r="N205" s="2"/>
      <c r="O205" s="7"/>
      <c r="P205" s="23"/>
      <c r="Q205" s="23"/>
    </row>
    <row r="206" spans="1:17" x14ac:dyDescent="0.2">
      <c r="A206" s="12">
        <v>-0.43</v>
      </c>
      <c r="B206" s="12">
        <v>3.7679999999999997E-8</v>
      </c>
      <c r="C206" s="11"/>
      <c r="D206" s="24"/>
      <c r="E206" s="20">
        <f t="shared" si="26"/>
        <v>39.200000000000017</v>
      </c>
      <c r="F206" s="21">
        <f t="shared" si="29"/>
        <v>-0.43</v>
      </c>
      <c r="G206" s="22">
        <f t="shared" si="27"/>
        <v>7.5119999999999994E-6</v>
      </c>
      <c r="H206" s="22">
        <f>+SUM(G$10:$G206)</f>
        <v>-1.0123389799999996E-3</v>
      </c>
      <c r="I206" s="21">
        <f t="shared" si="25"/>
        <v>-51.584151847133739</v>
      </c>
      <c r="J206" s="21">
        <f t="shared" si="28"/>
        <v>0.38277707006369427</v>
      </c>
      <c r="K206" s="21">
        <f t="shared" si="30"/>
        <v>0</v>
      </c>
      <c r="L206" s="21">
        <f t="shared" ref="L206:L269" si="31">+((1+SIGN(G206))/2)*J206</f>
        <v>0.38277707006369427</v>
      </c>
      <c r="M206" s="2"/>
      <c r="N206" s="2"/>
      <c r="O206" s="7"/>
      <c r="P206" s="23"/>
      <c r="Q206" s="23"/>
    </row>
    <row r="207" spans="1:17" x14ac:dyDescent="0.2">
      <c r="A207" s="12">
        <v>-0.42</v>
      </c>
      <c r="B207" s="12">
        <v>3.8070000000000003E-8</v>
      </c>
      <c r="C207" s="11"/>
      <c r="D207" s="24"/>
      <c r="E207" s="20">
        <f t="shared" si="26"/>
        <v>39.40000000000002</v>
      </c>
      <c r="F207" s="21">
        <f t="shared" si="29"/>
        <v>-0.42</v>
      </c>
      <c r="G207" s="22">
        <f t="shared" si="27"/>
        <v>7.5750000000000003E-6</v>
      </c>
      <c r="H207" s="22">
        <f>+SUM(G$10:$G207)</f>
        <v>-1.0047639799999997E-3</v>
      </c>
      <c r="I207" s="21">
        <f t="shared" si="25"/>
        <v>-51.198164585987243</v>
      </c>
      <c r="J207" s="21">
        <f t="shared" si="28"/>
        <v>0.38598726114649684</v>
      </c>
      <c r="K207" s="21">
        <f t="shared" si="30"/>
        <v>0</v>
      </c>
      <c r="L207" s="21">
        <f t="shared" si="31"/>
        <v>0.38598726114649684</v>
      </c>
      <c r="M207" s="2"/>
      <c r="N207" s="2"/>
      <c r="O207" s="7"/>
      <c r="P207" s="23"/>
      <c r="Q207" s="23"/>
    </row>
    <row r="208" spans="1:17" x14ac:dyDescent="0.2">
      <c r="A208" s="12">
        <v>-0.41</v>
      </c>
      <c r="B208" s="12">
        <v>3.8360000000000001E-8</v>
      </c>
      <c r="C208" s="11"/>
      <c r="D208" s="24"/>
      <c r="E208" s="20">
        <f t="shared" si="26"/>
        <v>39.600000000000023</v>
      </c>
      <c r="F208" s="21">
        <f t="shared" si="29"/>
        <v>-0.41</v>
      </c>
      <c r="G208" s="22">
        <f t="shared" si="27"/>
        <v>7.6430000000000012E-6</v>
      </c>
      <c r="H208" s="22">
        <f>+SUM(G$10:$G208)</f>
        <v>-9.9712097999999955E-4</v>
      </c>
      <c r="I208" s="21">
        <f t="shared" si="25"/>
        <v>-50.808712356687877</v>
      </c>
      <c r="J208" s="21">
        <f t="shared" si="28"/>
        <v>0.38945222929936313</v>
      </c>
      <c r="K208" s="21">
        <f t="shared" si="30"/>
        <v>0</v>
      </c>
      <c r="L208" s="21">
        <f t="shared" si="31"/>
        <v>0.38945222929936313</v>
      </c>
      <c r="M208" s="2"/>
      <c r="N208" s="2"/>
      <c r="O208" s="7"/>
      <c r="P208" s="23"/>
      <c r="Q208" s="23"/>
    </row>
    <row r="209" spans="1:17" x14ac:dyDescent="0.2">
      <c r="A209" s="12">
        <v>-0.4</v>
      </c>
      <c r="B209" s="12">
        <v>3.8689999999999998E-8</v>
      </c>
      <c r="C209" s="11"/>
      <c r="D209" s="24"/>
      <c r="E209" s="20">
        <f t="shared" si="26"/>
        <v>39.800000000000026</v>
      </c>
      <c r="F209" s="21">
        <f t="shared" si="29"/>
        <v>-0.4</v>
      </c>
      <c r="G209" s="22">
        <f t="shared" si="27"/>
        <v>7.7049999999999999E-6</v>
      </c>
      <c r="H209" s="22">
        <f>+SUM(G$10:$G209)</f>
        <v>-9.8941597999999955E-4</v>
      </c>
      <c r="I209" s="21">
        <f t="shared" si="25"/>
        <v>-50.416100891719722</v>
      </c>
      <c r="J209" s="21">
        <f t="shared" si="28"/>
        <v>0.39261146496815286</v>
      </c>
      <c r="K209" s="21">
        <f t="shared" si="30"/>
        <v>0</v>
      </c>
      <c r="L209" s="21">
        <f t="shared" si="31"/>
        <v>0.39261146496815286</v>
      </c>
      <c r="M209" s="2"/>
      <c r="N209" s="2"/>
      <c r="O209" s="7"/>
      <c r="P209" s="23"/>
      <c r="Q209" s="23"/>
    </row>
    <row r="210" spans="1:17" x14ac:dyDescent="0.2">
      <c r="A210" s="12">
        <v>-0.39</v>
      </c>
      <c r="B210" s="12">
        <v>3.9050000000000002E-8</v>
      </c>
      <c r="C210" s="11"/>
      <c r="D210" s="24"/>
      <c r="E210" s="20">
        <f t="shared" si="26"/>
        <v>40.000000000000028</v>
      </c>
      <c r="F210" s="21">
        <f t="shared" si="29"/>
        <v>-0.39</v>
      </c>
      <c r="G210" s="22">
        <f t="shared" si="27"/>
        <v>7.7740000000000004E-6</v>
      </c>
      <c r="H210" s="22">
        <f>+SUM(G$10:$G210)</f>
        <v>-9.8164197999999945E-4</v>
      </c>
      <c r="I210" s="21">
        <f t="shared" si="25"/>
        <v>-50.019973503184687</v>
      </c>
      <c r="J210" s="21">
        <f t="shared" si="28"/>
        <v>0.39612738853503188</v>
      </c>
      <c r="K210" s="21">
        <f t="shared" si="30"/>
        <v>0</v>
      </c>
      <c r="L210" s="21">
        <f t="shared" si="31"/>
        <v>0.39612738853503188</v>
      </c>
      <c r="M210" s="2"/>
      <c r="N210" s="2"/>
      <c r="O210" s="7"/>
      <c r="P210" s="23"/>
      <c r="Q210" s="23"/>
    </row>
    <row r="211" spans="1:17" x14ac:dyDescent="0.2">
      <c r="A211" s="12">
        <v>-0.38</v>
      </c>
      <c r="B211" s="12">
        <v>3.9419999999999998E-8</v>
      </c>
      <c r="C211" s="11"/>
      <c r="D211" s="24"/>
      <c r="E211" s="20">
        <f t="shared" si="26"/>
        <v>40.200000000000031</v>
      </c>
      <c r="F211" s="21">
        <f t="shared" si="29"/>
        <v>-0.38</v>
      </c>
      <c r="G211" s="22">
        <f t="shared" si="27"/>
        <v>7.8470000000000013E-6</v>
      </c>
      <c r="H211" s="22">
        <f>+SUM(G$10:$G211)</f>
        <v>-9.7379497999999949E-4</v>
      </c>
      <c r="I211" s="21">
        <f t="shared" si="25"/>
        <v>-49.620126369426728</v>
      </c>
      <c r="J211" s="21">
        <f t="shared" si="28"/>
        <v>0.39984713375796188</v>
      </c>
      <c r="K211" s="21">
        <f t="shared" si="30"/>
        <v>0</v>
      </c>
      <c r="L211" s="21">
        <f t="shared" si="31"/>
        <v>0.39984713375796188</v>
      </c>
      <c r="M211" s="2"/>
      <c r="N211" s="2"/>
      <c r="O211" s="7"/>
      <c r="P211" s="23"/>
      <c r="Q211" s="23"/>
    </row>
    <row r="212" spans="1:17" x14ac:dyDescent="0.2">
      <c r="A212" s="12">
        <v>-0.36990000000000001</v>
      </c>
      <c r="B212" s="12">
        <v>3.9780000000000003E-8</v>
      </c>
      <c r="C212" s="11"/>
      <c r="D212" s="24"/>
      <c r="E212" s="20">
        <f t="shared" si="26"/>
        <v>40.400000000000034</v>
      </c>
      <c r="F212" s="21">
        <f t="shared" si="29"/>
        <v>-0.36990000000000001</v>
      </c>
      <c r="G212" s="22">
        <f t="shared" si="27"/>
        <v>7.9199999999999987E-6</v>
      </c>
      <c r="H212" s="22">
        <f>+SUM(G$10:$G212)</f>
        <v>-9.6587497999999947E-4</v>
      </c>
      <c r="I212" s="21">
        <f t="shared" si="25"/>
        <v>-49.216559490445832</v>
      </c>
      <c r="J212" s="21">
        <f t="shared" si="28"/>
        <v>0.40356687898089166</v>
      </c>
      <c r="K212" s="21">
        <f t="shared" si="30"/>
        <v>0</v>
      </c>
      <c r="L212" s="21">
        <f t="shared" si="31"/>
        <v>0.40356687898089166</v>
      </c>
      <c r="M212" s="2"/>
      <c r="N212" s="2"/>
      <c r="O212" s="7"/>
      <c r="P212" s="23"/>
      <c r="Q212" s="23"/>
    </row>
    <row r="213" spans="1:17" x14ac:dyDescent="0.2">
      <c r="A213" s="12">
        <v>-0.36</v>
      </c>
      <c r="B213" s="12">
        <v>4.0159999999999997E-8</v>
      </c>
      <c r="C213" s="11"/>
      <c r="D213" s="24"/>
      <c r="E213" s="20">
        <f t="shared" si="26"/>
        <v>40.600000000000037</v>
      </c>
      <c r="F213" s="21">
        <f t="shared" si="29"/>
        <v>-0.36</v>
      </c>
      <c r="G213" s="22">
        <f t="shared" si="27"/>
        <v>7.994E-6</v>
      </c>
      <c r="H213" s="22">
        <f>+SUM(G$10:$G213)</f>
        <v>-9.5788097999999948E-4</v>
      </c>
      <c r="I213" s="21">
        <f t="shared" si="25"/>
        <v>-48.809221910828001</v>
      </c>
      <c r="J213" s="21">
        <f t="shared" si="28"/>
        <v>0.4073375796178344</v>
      </c>
      <c r="K213" s="21">
        <f t="shared" si="30"/>
        <v>0</v>
      </c>
      <c r="L213" s="21">
        <f t="shared" si="31"/>
        <v>0.4073375796178344</v>
      </c>
      <c r="M213" s="2"/>
      <c r="N213" s="2"/>
      <c r="O213" s="7"/>
      <c r="P213" s="23"/>
      <c r="Q213" s="23"/>
    </row>
    <row r="214" spans="1:17" x14ac:dyDescent="0.2">
      <c r="A214" s="12">
        <v>-0.35</v>
      </c>
      <c r="B214" s="12">
        <v>4.046E-8</v>
      </c>
      <c r="C214" s="11"/>
      <c r="D214" s="24"/>
      <c r="E214" s="20">
        <f t="shared" si="26"/>
        <v>40.80000000000004</v>
      </c>
      <c r="F214" s="21">
        <f t="shared" si="29"/>
        <v>-0.35</v>
      </c>
      <c r="G214" s="22">
        <f t="shared" si="27"/>
        <v>8.0620000000000001E-6</v>
      </c>
      <c r="H214" s="22">
        <f>+SUM(G$10:$G214)</f>
        <v>-9.498189799999995E-4</v>
      </c>
      <c r="I214" s="21">
        <f t="shared" si="25"/>
        <v>-48.3984193630573</v>
      </c>
      <c r="J214" s="21">
        <f t="shared" si="28"/>
        <v>0.41080254777070063</v>
      </c>
      <c r="K214" s="21">
        <f t="shared" si="30"/>
        <v>0</v>
      </c>
      <c r="L214" s="21">
        <f t="shared" si="31"/>
        <v>0.41080254777070063</v>
      </c>
      <c r="M214" s="2"/>
      <c r="N214" s="2"/>
      <c r="O214" s="7"/>
      <c r="P214" s="23"/>
      <c r="Q214" s="23"/>
    </row>
    <row r="215" spans="1:17" x14ac:dyDescent="0.2">
      <c r="A215" s="12">
        <v>-0.34</v>
      </c>
      <c r="B215" s="12">
        <v>4.0849999999999999E-8</v>
      </c>
      <c r="C215" s="11"/>
      <c r="D215" s="24"/>
      <c r="E215" s="20">
        <f t="shared" si="26"/>
        <v>41.000000000000043</v>
      </c>
      <c r="F215" s="21">
        <f t="shared" si="29"/>
        <v>-0.34</v>
      </c>
      <c r="G215" s="22">
        <f t="shared" si="27"/>
        <v>8.1310000000000006E-6</v>
      </c>
      <c r="H215" s="22">
        <f>+SUM(G$10:$G215)</f>
        <v>-9.4168797999999952E-4</v>
      </c>
      <c r="I215" s="21">
        <f t="shared" si="25"/>
        <v>-47.98410089171972</v>
      </c>
      <c r="J215" s="21">
        <f t="shared" si="28"/>
        <v>0.41431847133757965</v>
      </c>
      <c r="K215" s="21">
        <f t="shared" si="30"/>
        <v>0</v>
      </c>
      <c r="L215" s="21">
        <f t="shared" si="31"/>
        <v>0.41431847133757965</v>
      </c>
      <c r="M215" s="2"/>
      <c r="N215" s="2"/>
      <c r="O215" s="7"/>
      <c r="P215" s="23"/>
      <c r="Q215" s="23"/>
    </row>
    <row r="216" spans="1:17" x14ac:dyDescent="0.2">
      <c r="A216" s="12">
        <v>-0.33</v>
      </c>
      <c r="B216" s="12">
        <v>4.126E-8</v>
      </c>
      <c r="C216" s="11"/>
      <c r="D216" s="24"/>
      <c r="E216" s="20">
        <f t="shared" si="26"/>
        <v>41.200000000000045</v>
      </c>
      <c r="F216" s="21">
        <f t="shared" si="29"/>
        <v>-0.33</v>
      </c>
      <c r="G216" s="22">
        <f t="shared" si="27"/>
        <v>8.2109999999999998E-6</v>
      </c>
      <c r="H216" s="22">
        <f>+SUM(G$10:$G216)</f>
        <v>-9.3347697999999948E-4</v>
      </c>
      <c r="I216" s="21">
        <f t="shared" si="25"/>
        <v>-47.565705987261119</v>
      </c>
      <c r="J216" s="21">
        <f t="shared" si="28"/>
        <v>0.41839490445859873</v>
      </c>
      <c r="K216" s="21">
        <f t="shared" si="30"/>
        <v>0</v>
      </c>
      <c r="L216" s="21">
        <f t="shared" si="31"/>
        <v>0.41839490445859873</v>
      </c>
      <c r="M216" s="2"/>
      <c r="N216" s="2"/>
      <c r="O216" s="7"/>
      <c r="P216" s="23"/>
      <c r="Q216" s="23"/>
    </row>
    <row r="217" spans="1:17" x14ac:dyDescent="0.2">
      <c r="A217" s="12">
        <v>-0.32</v>
      </c>
      <c r="B217" s="12">
        <v>4.1649999999999999E-8</v>
      </c>
      <c r="C217" s="11"/>
      <c r="D217" s="24"/>
      <c r="E217" s="20">
        <f t="shared" si="26"/>
        <v>41.400000000000048</v>
      </c>
      <c r="F217" s="21">
        <f t="shared" si="29"/>
        <v>-0.32</v>
      </c>
      <c r="G217" s="22">
        <f t="shared" si="27"/>
        <v>8.2909999999999991E-6</v>
      </c>
      <c r="H217" s="22">
        <f>+SUM(G$10:$G217)</f>
        <v>-9.2518597999999947E-4</v>
      </c>
      <c r="I217" s="21">
        <f t="shared" si="25"/>
        <v>-47.143234649681503</v>
      </c>
      <c r="J217" s="21">
        <f t="shared" si="28"/>
        <v>0.4224713375796178</v>
      </c>
      <c r="K217" s="21">
        <f t="shared" si="30"/>
        <v>0</v>
      </c>
      <c r="L217" s="21">
        <f t="shared" si="31"/>
        <v>0.4224713375796178</v>
      </c>
      <c r="M217" s="2"/>
      <c r="N217" s="2"/>
      <c r="O217" s="7"/>
      <c r="P217" s="23"/>
      <c r="Q217" s="23"/>
    </row>
    <row r="218" spans="1:17" x14ac:dyDescent="0.2">
      <c r="A218" s="12">
        <v>-0.31</v>
      </c>
      <c r="B218" s="12">
        <v>4.1980000000000003E-8</v>
      </c>
      <c r="C218" s="11"/>
      <c r="D218" s="24"/>
      <c r="E218" s="20">
        <f t="shared" si="26"/>
        <v>41.600000000000051</v>
      </c>
      <c r="F218" s="21">
        <f t="shared" si="29"/>
        <v>-0.31</v>
      </c>
      <c r="G218" s="22">
        <f t="shared" si="27"/>
        <v>8.3629999999999994E-6</v>
      </c>
      <c r="H218" s="22">
        <f>+SUM(G$10:$G218)</f>
        <v>-9.1682297999999952E-4</v>
      </c>
      <c r="I218" s="21">
        <f t="shared" si="25"/>
        <v>-46.717094522292975</v>
      </c>
      <c r="J218" s="21">
        <f t="shared" si="28"/>
        <v>0.42614012738853502</v>
      </c>
      <c r="K218" s="21">
        <f t="shared" si="30"/>
        <v>0</v>
      </c>
      <c r="L218" s="21">
        <f t="shared" si="31"/>
        <v>0.42614012738853502</v>
      </c>
      <c r="M218" s="2"/>
      <c r="N218" s="2"/>
      <c r="O218" s="7"/>
      <c r="P218" s="23"/>
      <c r="Q218" s="23"/>
    </row>
    <row r="219" spans="1:17" x14ac:dyDescent="0.2">
      <c r="A219" s="12">
        <v>-0.3</v>
      </c>
      <c r="B219" s="12">
        <v>4.2340000000000001E-8</v>
      </c>
      <c r="C219" s="11"/>
      <c r="D219" s="24"/>
      <c r="E219" s="20">
        <f t="shared" si="26"/>
        <v>41.800000000000054</v>
      </c>
      <c r="F219" s="21">
        <f t="shared" si="29"/>
        <v>-0.3</v>
      </c>
      <c r="G219" s="22">
        <f t="shared" si="27"/>
        <v>8.4319999999999999E-6</v>
      </c>
      <c r="H219" s="22">
        <f>+SUM(G$10:$G219)</f>
        <v>-9.0839097999999958E-4</v>
      </c>
      <c r="I219" s="21">
        <f t="shared" si="25"/>
        <v>-46.287438471337559</v>
      </c>
      <c r="J219" s="21">
        <f t="shared" si="28"/>
        <v>0.42965605095541404</v>
      </c>
      <c r="K219" s="21">
        <f t="shared" si="30"/>
        <v>0</v>
      </c>
      <c r="L219" s="21">
        <f t="shared" si="31"/>
        <v>0.42965605095541404</v>
      </c>
      <c r="M219" s="2"/>
      <c r="N219" s="2"/>
      <c r="O219" s="7"/>
      <c r="P219" s="23"/>
      <c r="Q219" s="23"/>
    </row>
    <row r="220" spans="1:17" x14ac:dyDescent="0.2">
      <c r="A220" s="12">
        <v>-0.28989999999999999</v>
      </c>
      <c r="B220" s="12">
        <v>4.2920000000000003E-8</v>
      </c>
      <c r="C220" s="11"/>
      <c r="D220" s="24"/>
      <c r="E220" s="20">
        <f t="shared" si="26"/>
        <v>42.000000000000057</v>
      </c>
      <c r="F220" s="21">
        <f t="shared" si="29"/>
        <v>-0.28989999999999999</v>
      </c>
      <c r="G220" s="22">
        <f t="shared" si="27"/>
        <v>8.526000000000001E-6</v>
      </c>
      <c r="H220" s="22">
        <f>+SUM(G$10:$G220)</f>
        <v>-8.9986497999999956E-4</v>
      </c>
      <c r="I220" s="21">
        <f t="shared" si="25"/>
        <v>-45.852992611464948</v>
      </c>
      <c r="J220" s="21">
        <f t="shared" si="28"/>
        <v>0.43444585987261153</v>
      </c>
      <c r="K220" s="21">
        <f t="shared" si="30"/>
        <v>0</v>
      </c>
      <c r="L220" s="21">
        <f t="shared" si="31"/>
        <v>0.43444585987261153</v>
      </c>
      <c r="M220" s="2"/>
      <c r="N220" s="2"/>
      <c r="O220" s="7"/>
      <c r="P220" s="23"/>
      <c r="Q220" s="23"/>
    </row>
    <row r="221" spans="1:17" x14ac:dyDescent="0.2">
      <c r="A221" s="12">
        <v>-0.27989999999999998</v>
      </c>
      <c r="B221" s="12">
        <v>4.3060000000000003E-8</v>
      </c>
      <c r="C221" s="11"/>
      <c r="D221" s="24"/>
      <c r="E221" s="20">
        <f t="shared" si="26"/>
        <v>42.20000000000006</v>
      </c>
      <c r="F221" s="21">
        <f t="shared" si="29"/>
        <v>-0.27989999999999998</v>
      </c>
      <c r="G221" s="22">
        <f t="shared" si="27"/>
        <v>8.5979999999999997E-6</v>
      </c>
      <c r="H221" s="22">
        <f>+SUM(G$10:$G221)</f>
        <v>-8.912669799999996E-4</v>
      </c>
      <c r="I221" s="21">
        <f t="shared" si="25"/>
        <v>-45.414877961783418</v>
      </c>
      <c r="J221" s="21">
        <f t="shared" si="28"/>
        <v>0.43811464968152863</v>
      </c>
      <c r="K221" s="21">
        <f t="shared" si="30"/>
        <v>0</v>
      </c>
      <c r="L221" s="21">
        <f t="shared" si="31"/>
        <v>0.43811464968152863</v>
      </c>
      <c r="M221" s="2"/>
      <c r="N221" s="2"/>
      <c r="O221" s="7"/>
      <c r="P221" s="23"/>
      <c r="Q221" s="23"/>
    </row>
    <row r="222" spans="1:17" x14ac:dyDescent="0.2">
      <c r="A222" s="12">
        <v>-0.26989999999999997</v>
      </c>
      <c r="B222" s="12">
        <v>4.3380000000000002E-8</v>
      </c>
      <c r="C222" s="11"/>
      <c r="D222" s="24"/>
      <c r="E222" s="20">
        <f t="shared" si="26"/>
        <v>42.400000000000063</v>
      </c>
      <c r="F222" s="21">
        <f t="shared" si="29"/>
        <v>-0.26989999999999997</v>
      </c>
      <c r="G222" s="22">
        <f t="shared" si="27"/>
        <v>8.6439999999999989E-6</v>
      </c>
      <c r="H222" s="22">
        <f>+SUM(G$10:$G222)</f>
        <v>-8.8262297999999956E-4</v>
      </c>
      <c r="I222" s="21">
        <f t="shared" si="25"/>
        <v>-44.974419363057301</v>
      </c>
      <c r="J222" s="21">
        <f t="shared" si="28"/>
        <v>0.44045859872611459</v>
      </c>
      <c r="K222" s="21">
        <f t="shared" si="30"/>
        <v>0</v>
      </c>
      <c r="L222" s="21">
        <f t="shared" si="31"/>
        <v>0.44045859872611459</v>
      </c>
      <c r="M222" s="2"/>
      <c r="N222" s="2"/>
      <c r="O222" s="7"/>
      <c r="P222" s="23"/>
      <c r="Q222" s="23"/>
    </row>
    <row r="223" spans="1:17" x14ac:dyDescent="0.2">
      <c r="A223" s="12">
        <v>-0.26</v>
      </c>
      <c r="B223" s="12">
        <v>4.3749999999999998E-8</v>
      </c>
      <c r="C223" s="11"/>
      <c r="D223" s="24"/>
      <c r="E223" s="20">
        <f t="shared" si="26"/>
        <v>42.600000000000065</v>
      </c>
      <c r="F223" s="21">
        <f t="shared" si="29"/>
        <v>-0.26</v>
      </c>
      <c r="G223" s="22">
        <f t="shared" si="27"/>
        <v>8.7129999999999994E-6</v>
      </c>
      <c r="H223" s="22">
        <f>+SUM(G$10:$G223)</f>
        <v>-8.7390997999999952E-4</v>
      </c>
      <c r="I223" s="21">
        <f t="shared" si="25"/>
        <v>-44.530444840764311</v>
      </c>
      <c r="J223" s="21">
        <f t="shared" si="28"/>
        <v>0.44397452229299361</v>
      </c>
      <c r="K223" s="21">
        <f t="shared" si="30"/>
        <v>0</v>
      </c>
      <c r="L223" s="21">
        <f t="shared" si="31"/>
        <v>0.44397452229299361</v>
      </c>
      <c r="M223" s="2"/>
      <c r="N223" s="2"/>
      <c r="O223" s="7"/>
      <c r="P223" s="23"/>
      <c r="Q223" s="23"/>
    </row>
    <row r="224" spans="1:17" x14ac:dyDescent="0.2">
      <c r="A224" s="12">
        <v>-0.24990000000000001</v>
      </c>
      <c r="B224" s="12">
        <v>4.4059999999999999E-8</v>
      </c>
      <c r="C224" s="11"/>
      <c r="D224" s="24"/>
      <c r="E224" s="20">
        <f t="shared" si="26"/>
        <v>42.800000000000068</v>
      </c>
      <c r="F224" s="21">
        <f t="shared" si="29"/>
        <v>-0.24990000000000001</v>
      </c>
      <c r="G224" s="22">
        <f t="shared" si="27"/>
        <v>8.7809999999999994E-6</v>
      </c>
      <c r="H224" s="22">
        <f>+SUM(G$10:$G224)</f>
        <v>-8.651289799999995E-4</v>
      </c>
      <c r="I224" s="21">
        <f t="shared" si="25"/>
        <v>-44.083005350318444</v>
      </c>
      <c r="J224" s="21">
        <f t="shared" si="28"/>
        <v>0.44743949044585984</v>
      </c>
      <c r="K224" s="21">
        <f t="shared" si="30"/>
        <v>0</v>
      </c>
      <c r="L224" s="21">
        <f t="shared" si="31"/>
        <v>0.44743949044585984</v>
      </c>
      <c r="M224" s="2"/>
      <c r="N224" s="2"/>
      <c r="O224" s="7"/>
      <c r="P224" s="23"/>
      <c r="Q224" s="23"/>
    </row>
    <row r="225" spans="1:17" x14ac:dyDescent="0.2">
      <c r="A225" s="12">
        <v>-0.2399</v>
      </c>
      <c r="B225" s="12">
        <v>4.4360000000000001E-8</v>
      </c>
      <c r="C225" s="11"/>
      <c r="D225" s="24"/>
      <c r="E225" s="20">
        <f t="shared" si="26"/>
        <v>43.000000000000071</v>
      </c>
      <c r="F225" s="21">
        <f t="shared" si="29"/>
        <v>-0.2399</v>
      </c>
      <c r="G225" s="22">
        <f t="shared" si="27"/>
        <v>8.8419999999999994E-6</v>
      </c>
      <c r="H225" s="22">
        <f>+SUM(G$10:$G225)</f>
        <v>-8.5628697999999949E-4</v>
      </c>
      <c r="I225" s="21">
        <f t="shared" si="25"/>
        <v>-43.632457579617807</v>
      </c>
      <c r="J225" s="21">
        <f t="shared" si="28"/>
        <v>0.45054777070063695</v>
      </c>
      <c r="K225" s="21">
        <f t="shared" si="30"/>
        <v>0</v>
      </c>
      <c r="L225" s="21">
        <f t="shared" si="31"/>
        <v>0.45054777070063695</v>
      </c>
      <c r="M225" s="2"/>
      <c r="N225" s="2"/>
      <c r="O225" s="7"/>
      <c r="P225" s="23"/>
      <c r="Q225" s="23"/>
    </row>
    <row r="226" spans="1:17" x14ac:dyDescent="0.2">
      <c r="A226" s="12">
        <v>-0.22989999999999999</v>
      </c>
      <c r="B226" s="12">
        <v>4.4689999999999998E-8</v>
      </c>
      <c r="C226" s="11"/>
      <c r="D226" s="24"/>
      <c r="E226" s="20">
        <f t="shared" si="26"/>
        <v>43.200000000000074</v>
      </c>
      <c r="F226" s="21">
        <f t="shared" si="29"/>
        <v>-0.22989999999999999</v>
      </c>
      <c r="G226" s="22">
        <f t="shared" si="27"/>
        <v>8.9049999999999986E-6</v>
      </c>
      <c r="H226" s="22">
        <f>+SUM(G$10:$G226)</f>
        <v>-8.4738197999999947E-4</v>
      </c>
      <c r="I226" s="21">
        <f t="shared" si="25"/>
        <v>-43.178699617834368</v>
      </c>
      <c r="J226" s="21">
        <f t="shared" si="28"/>
        <v>0.45375796178343941</v>
      </c>
      <c r="K226" s="21">
        <f t="shared" si="30"/>
        <v>0</v>
      </c>
      <c r="L226" s="21">
        <f t="shared" si="31"/>
        <v>0.45375796178343941</v>
      </c>
      <c r="M226" s="2"/>
      <c r="N226" s="2"/>
      <c r="O226" s="7"/>
      <c r="P226" s="23"/>
      <c r="Q226" s="23"/>
    </row>
    <row r="227" spans="1:17" x14ac:dyDescent="0.2">
      <c r="A227" s="12">
        <v>-0.22</v>
      </c>
      <c r="B227" s="12">
        <v>4.4999999999999999E-8</v>
      </c>
      <c r="C227" s="11"/>
      <c r="D227" s="24"/>
      <c r="E227" s="20">
        <f t="shared" si="26"/>
        <v>43.400000000000077</v>
      </c>
      <c r="F227" s="21">
        <f t="shared" si="29"/>
        <v>-0.22</v>
      </c>
      <c r="G227" s="22">
        <f t="shared" si="27"/>
        <v>8.969E-6</v>
      </c>
      <c r="H227" s="22">
        <f>+SUM(G$10:$G227)</f>
        <v>-8.3841297999999952E-4</v>
      </c>
      <c r="I227" s="21">
        <f t="shared" si="25"/>
        <v>-42.721680509554119</v>
      </c>
      <c r="J227" s="21">
        <f t="shared" si="28"/>
        <v>0.45701910828025477</v>
      </c>
      <c r="K227" s="21">
        <f t="shared" si="30"/>
        <v>0</v>
      </c>
      <c r="L227" s="21">
        <f t="shared" si="31"/>
        <v>0.45701910828025477</v>
      </c>
      <c r="M227" s="2"/>
      <c r="N227" s="2"/>
      <c r="O227" s="7"/>
      <c r="P227" s="23"/>
      <c r="Q227" s="23"/>
    </row>
    <row r="228" spans="1:17" x14ac:dyDescent="0.2">
      <c r="A228" s="12">
        <v>-0.21</v>
      </c>
      <c r="B228" s="12">
        <v>4.5319999999999998E-8</v>
      </c>
      <c r="C228" s="11"/>
      <c r="D228" s="24"/>
      <c r="E228" s="20">
        <f t="shared" si="26"/>
        <v>43.60000000000008</v>
      </c>
      <c r="F228" s="21">
        <f t="shared" si="29"/>
        <v>-0.21</v>
      </c>
      <c r="G228" s="22">
        <f t="shared" si="27"/>
        <v>9.0320000000000009E-6</v>
      </c>
      <c r="H228" s="22">
        <f>+SUM(G$10:$G228)</f>
        <v>-8.2938097999999956E-4</v>
      </c>
      <c r="I228" s="21">
        <f t="shared" si="25"/>
        <v>-42.261451210191062</v>
      </c>
      <c r="J228" s="21">
        <f t="shared" si="28"/>
        <v>0.4602292993630574</v>
      </c>
      <c r="K228" s="21">
        <f t="shared" si="30"/>
        <v>0</v>
      </c>
      <c r="L228" s="21">
        <f t="shared" si="31"/>
        <v>0.4602292993630574</v>
      </c>
      <c r="M228" s="2"/>
      <c r="N228" s="2"/>
      <c r="O228" s="7"/>
      <c r="P228" s="23"/>
      <c r="Q228" s="23"/>
    </row>
    <row r="229" spans="1:17" x14ac:dyDescent="0.2">
      <c r="A229" s="12">
        <v>-0.2</v>
      </c>
      <c r="B229" s="12">
        <v>4.5610000000000003E-8</v>
      </c>
      <c r="C229" s="11"/>
      <c r="D229" s="24"/>
      <c r="E229" s="20">
        <f t="shared" si="26"/>
        <v>43.800000000000082</v>
      </c>
      <c r="F229" s="21">
        <f t="shared" si="29"/>
        <v>-0.2</v>
      </c>
      <c r="G229" s="22">
        <f t="shared" si="27"/>
        <v>9.0930000000000009E-6</v>
      </c>
      <c r="H229" s="22">
        <f>+SUM(G$10:$G229)</f>
        <v>-8.2028797999999961E-4</v>
      </c>
      <c r="I229" s="21">
        <f t="shared" si="25"/>
        <v>-41.798113630573233</v>
      </c>
      <c r="J229" s="21">
        <f t="shared" si="28"/>
        <v>0.46333757961783445</v>
      </c>
      <c r="K229" s="21">
        <f t="shared" si="30"/>
        <v>0</v>
      </c>
      <c r="L229" s="21">
        <f t="shared" si="31"/>
        <v>0.46333757961783445</v>
      </c>
      <c r="M229" s="2"/>
      <c r="N229" s="2"/>
      <c r="O229" s="7"/>
      <c r="P229" s="23"/>
      <c r="Q229" s="23"/>
    </row>
    <row r="230" spans="1:17" x14ac:dyDescent="0.2">
      <c r="A230" s="12">
        <v>-0.19</v>
      </c>
      <c r="B230" s="12">
        <v>4.5930000000000002E-8</v>
      </c>
      <c r="C230" s="11"/>
      <c r="D230" s="24"/>
      <c r="E230" s="20">
        <f t="shared" si="26"/>
        <v>44.000000000000085</v>
      </c>
      <c r="F230" s="21">
        <f t="shared" si="29"/>
        <v>-0.19</v>
      </c>
      <c r="G230" s="22">
        <f t="shared" si="27"/>
        <v>9.1540000000000025E-6</v>
      </c>
      <c r="H230" s="22">
        <f>+SUM(G$10:$G230)</f>
        <v>-8.1113397999999957E-4</v>
      </c>
      <c r="I230" s="21">
        <f t="shared" si="25"/>
        <v>-41.331667770700619</v>
      </c>
      <c r="J230" s="21">
        <f t="shared" si="28"/>
        <v>0.46644585987261161</v>
      </c>
      <c r="K230" s="21">
        <f t="shared" si="30"/>
        <v>0</v>
      </c>
      <c r="L230" s="21">
        <f t="shared" si="31"/>
        <v>0.46644585987261161</v>
      </c>
      <c r="M230" s="2"/>
      <c r="N230" s="2"/>
      <c r="O230" s="7"/>
      <c r="P230" s="23"/>
      <c r="Q230" s="23"/>
    </row>
    <row r="231" spans="1:17" x14ac:dyDescent="0.2">
      <c r="A231" s="12">
        <v>-0.18</v>
      </c>
      <c r="B231" s="12">
        <v>4.6229999999999998E-8</v>
      </c>
      <c r="C231" s="11"/>
      <c r="D231" s="24"/>
      <c r="E231" s="20">
        <f t="shared" si="26"/>
        <v>44.200000000000088</v>
      </c>
      <c r="F231" s="21">
        <f t="shared" si="29"/>
        <v>-0.18</v>
      </c>
      <c r="G231" s="22">
        <f t="shared" si="27"/>
        <v>9.2160000000000012E-6</v>
      </c>
      <c r="H231" s="22">
        <f>+SUM(G$10:$G231)</f>
        <v>-8.0191797999999953E-4</v>
      </c>
      <c r="I231" s="21">
        <f t="shared" si="25"/>
        <v>-40.862062675159216</v>
      </c>
      <c r="J231" s="21">
        <f t="shared" si="28"/>
        <v>0.46960509554140134</v>
      </c>
      <c r="K231" s="21">
        <f t="shared" si="30"/>
        <v>0</v>
      </c>
      <c r="L231" s="21">
        <f t="shared" si="31"/>
        <v>0.46960509554140134</v>
      </c>
      <c r="M231" s="2"/>
      <c r="N231" s="2"/>
      <c r="O231" s="7"/>
      <c r="P231" s="23"/>
      <c r="Q231" s="23"/>
    </row>
    <row r="232" spans="1:17" x14ac:dyDescent="0.2">
      <c r="A232" s="12">
        <v>-0.17</v>
      </c>
      <c r="B232" s="12">
        <v>4.6569999999999999E-8</v>
      </c>
      <c r="C232" s="11"/>
      <c r="D232" s="24"/>
      <c r="E232" s="20">
        <f t="shared" si="26"/>
        <v>44.400000000000091</v>
      </c>
      <c r="F232" s="21">
        <f t="shared" si="29"/>
        <v>-0.17</v>
      </c>
      <c r="G232" s="22">
        <f t="shared" si="27"/>
        <v>9.2800000000000009E-6</v>
      </c>
      <c r="H232" s="22">
        <f>+SUM(G$10:$G232)</f>
        <v>-7.9263797999999956E-4</v>
      </c>
      <c r="I232" s="21">
        <f t="shared" si="25"/>
        <v>-40.389196433121</v>
      </c>
      <c r="J232" s="21">
        <f t="shared" si="28"/>
        <v>0.47286624203821664</v>
      </c>
      <c r="K232" s="21">
        <f t="shared" si="30"/>
        <v>0</v>
      </c>
      <c r="L232" s="21">
        <f t="shared" si="31"/>
        <v>0.47286624203821664</v>
      </c>
      <c r="M232" s="2"/>
      <c r="N232" s="2"/>
      <c r="O232" s="7"/>
      <c r="P232" s="23"/>
      <c r="Q232" s="23"/>
    </row>
    <row r="233" spans="1:17" x14ac:dyDescent="0.2">
      <c r="A233" s="12">
        <v>-0.16</v>
      </c>
      <c r="B233" s="12">
        <v>4.6789999999999997E-8</v>
      </c>
      <c r="C233" s="11"/>
      <c r="D233" s="24"/>
      <c r="E233" s="20">
        <f t="shared" si="26"/>
        <v>44.600000000000094</v>
      </c>
      <c r="F233" s="21">
        <f t="shared" si="29"/>
        <v>-0.16</v>
      </c>
      <c r="G233" s="22">
        <f t="shared" si="27"/>
        <v>9.3360000000000001E-6</v>
      </c>
      <c r="H233" s="22">
        <f>+SUM(G$10:$G233)</f>
        <v>-7.8330197999999958E-4</v>
      </c>
      <c r="I233" s="21">
        <f t="shared" si="25"/>
        <v>-39.913476687898068</v>
      </c>
      <c r="J233" s="21">
        <f t="shared" si="28"/>
        <v>0.47571974522292998</v>
      </c>
      <c r="K233" s="21">
        <f t="shared" si="30"/>
        <v>0</v>
      </c>
      <c r="L233" s="21">
        <f t="shared" si="31"/>
        <v>0.47571974522292998</v>
      </c>
      <c r="M233" s="2"/>
      <c r="N233" s="2"/>
      <c r="O233" s="7"/>
      <c r="P233" s="23"/>
      <c r="Q233" s="23"/>
    </row>
    <row r="234" spans="1:17" x14ac:dyDescent="0.2">
      <c r="A234" s="12">
        <v>-0.15</v>
      </c>
      <c r="B234" s="12">
        <v>4.6999999999999997E-8</v>
      </c>
      <c r="C234" s="11"/>
      <c r="D234" s="24"/>
      <c r="E234" s="20">
        <f t="shared" si="26"/>
        <v>44.800000000000097</v>
      </c>
      <c r="F234" s="21">
        <f t="shared" si="29"/>
        <v>-0.15</v>
      </c>
      <c r="G234" s="22">
        <f t="shared" si="27"/>
        <v>9.3790000000000012E-6</v>
      </c>
      <c r="H234" s="22">
        <f>+SUM(G$10:$G234)</f>
        <v>-7.7392297999999957E-4</v>
      </c>
      <c r="I234" s="21">
        <f t="shared" si="25"/>
        <v>-39.43556585987259</v>
      </c>
      <c r="J234" s="21">
        <f t="shared" si="28"/>
        <v>0.4779108280254778</v>
      </c>
      <c r="K234" s="21">
        <f t="shared" si="30"/>
        <v>0</v>
      </c>
      <c r="L234" s="21">
        <f t="shared" si="31"/>
        <v>0.4779108280254778</v>
      </c>
      <c r="M234" s="2"/>
      <c r="N234" s="2"/>
      <c r="O234" s="7"/>
      <c r="P234" s="23"/>
      <c r="Q234" s="23"/>
    </row>
    <row r="235" spans="1:17" x14ac:dyDescent="0.2">
      <c r="A235" s="12">
        <v>-0.14000000000000001</v>
      </c>
      <c r="B235" s="12">
        <v>4.723E-8</v>
      </c>
      <c r="C235" s="11"/>
      <c r="D235" s="24"/>
      <c r="E235" s="20">
        <f t="shared" si="26"/>
        <v>45.000000000000099</v>
      </c>
      <c r="F235" s="21">
        <f t="shared" si="29"/>
        <v>-0.14000000000000001</v>
      </c>
      <c r="G235" s="22">
        <f t="shared" si="27"/>
        <v>9.4229999999999994E-6</v>
      </c>
      <c r="H235" s="22">
        <f>+SUM(G$10:$G235)</f>
        <v>-7.6449997999999953E-4</v>
      </c>
      <c r="I235" s="21">
        <f t="shared" si="25"/>
        <v>-38.955412993630553</v>
      </c>
      <c r="J235" s="21">
        <f t="shared" si="28"/>
        <v>0.48015286624203818</v>
      </c>
      <c r="K235" s="21">
        <f t="shared" si="30"/>
        <v>0</v>
      </c>
      <c r="L235" s="21">
        <f t="shared" si="31"/>
        <v>0.48015286624203818</v>
      </c>
      <c r="M235" s="2"/>
      <c r="N235" s="2"/>
      <c r="O235" s="7"/>
      <c r="P235" s="23"/>
      <c r="Q235" s="23"/>
    </row>
    <row r="236" spans="1:17" x14ac:dyDescent="0.2">
      <c r="A236" s="12">
        <v>-0.13</v>
      </c>
      <c r="B236" s="12">
        <v>4.7489999999999997E-8</v>
      </c>
      <c r="C236" s="11"/>
      <c r="D236" s="24"/>
      <c r="E236" s="20">
        <f t="shared" si="26"/>
        <v>45.200000000000102</v>
      </c>
      <c r="F236" s="21">
        <f t="shared" si="29"/>
        <v>-0.13</v>
      </c>
      <c r="G236" s="22">
        <f t="shared" si="27"/>
        <v>9.4720000000000001E-6</v>
      </c>
      <c r="H236" s="22">
        <f>+SUM(G$10:$G236)</f>
        <v>-7.5502797999999957E-4</v>
      </c>
      <c r="I236" s="21">
        <f t="shared" si="25"/>
        <v>-38.47276331210189</v>
      </c>
      <c r="J236" s="21">
        <f t="shared" si="28"/>
        <v>0.48264968152866244</v>
      </c>
      <c r="K236" s="21">
        <f t="shared" si="30"/>
        <v>0</v>
      </c>
      <c r="L236" s="21">
        <f t="shared" si="31"/>
        <v>0.48264968152866244</v>
      </c>
      <c r="M236" s="2"/>
      <c r="N236" s="2"/>
      <c r="O236" s="7"/>
      <c r="P236" s="23"/>
      <c r="Q236" s="23"/>
    </row>
    <row r="237" spans="1:17" x14ac:dyDescent="0.2">
      <c r="A237" s="12">
        <v>-0.12</v>
      </c>
      <c r="B237" s="12">
        <v>4.7710000000000002E-8</v>
      </c>
      <c r="C237" s="11"/>
      <c r="D237" s="24"/>
      <c r="E237" s="20">
        <f t="shared" si="26"/>
        <v>45.400000000000105</v>
      </c>
      <c r="F237" s="21">
        <f t="shared" si="29"/>
        <v>-0.12</v>
      </c>
      <c r="G237" s="22">
        <f t="shared" si="27"/>
        <v>9.520000000000002E-6</v>
      </c>
      <c r="H237" s="22">
        <f>+SUM(G$10:$G237)</f>
        <v>-7.4550797999999962E-4</v>
      </c>
      <c r="I237" s="21">
        <f t="shared" si="25"/>
        <v>-37.987667770700618</v>
      </c>
      <c r="J237" s="21">
        <f t="shared" si="28"/>
        <v>0.48509554140127403</v>
      </c>
      <c r="K237" s="21">
        <f t="shared" si="30"/>
        <v>0</v>
      </c>
      <c r="L237" s="21">
        <f t="shared" si="31"/>
        <v>0.48509554140127403</v>
      </c>
      <c r="M237" s="2"/>
      <c r="N237" s="2"/>
      <c r="O237" s="7"/>
      <c r="P237" s="23"/>
      <c r="Q237" s="23"/>
    </row>
    <row r="238" spans="1:17" x14ac:dyDescent="0.2">
      <c r="A238" s="12">
        <v>-0.11</v>
      </c>
      <c r="B238" s="12">
        <v>4.7890000000000001E-8</v>
      </c>
      <c r="C238" s="11"/>
      <c r="D238" s="24"/>
      <c r="E238" s="20">
        <f t="shared" si="26"/>
        <v>45.600000000000108</v>
      </c>
      <c r="F238" s="21">
        <f t="shared" si="29"/>
        <v>-0.11</v>
      </c>
      <c r="G238" s="22">
        <f t="shared" si="27"/>
        <v>9.5600000000000016E-6</v>
      </c>
      <c r="H238" s="22">
        <f>+SUM(G$10:$G238)</f>
        <v>-7.3594797999999959E-4</v>
      </c>
      <c r="I238" s="21">
        <f t="shared" si="25"/>
        <v>-37.500534012738832</v>
      </c>
      <c r="J238" s="21">
        <f t="shared" si="28"/>
        <v>0.48713375796178354</v>
      </c>
      <c r="K238" s="21">
        <f t="shared" si="30"/>
        <v>0</v>
      </c>
      <c r="L238" s="21">
        <f t="shared" si="31"/>
        <v>0.48713375796178354</v>
      </c>
      <c r="M238" s="2"/>
      <c r="N238" s="2"/>
      <c r="O238" s="7"/>
      <c r="P238" s="23"/>
      <c r="Q238" s="23"/>
    </row>
    <row r="239" spans="1:17" x14ac:dyDescent="0.2">
      <c r="A239" s="12">
        <v>-9.9970000000000003E-2</v>
      </c>
      <c r="B239" s="12">
        <v>4.8060000000000002E-8</v>
      </c>
      <c r="C239" s="11"/>
      <c r="D239" s="24"/>
      <c r="E239" s="20">
        <f t="shared" si="26"/>
        <v>45.800000000000111</v>
      </c>
      <c r="F239" s="21">
        <f t="shared" si="29"/>
        <v>-9.9970000000000003E-2</v>
      </c>
      <c r="G239" s="22">
        <f t="shared" si="27"/>
        <v>9.5950000000000005E-6</v>
      </c>
      <c r="H239" s="22">
        <f>+SUM(G$10:$G239)</f>
        <v>-7.2635297999999954E-4</v>
      </c>
      <c r="I239" s="21">
        <f t="shared" si="25"/>
        <v>-37.011616815286601</v>
      </c>
      <c r="J239" s="21">
        <f t="shared" si="28"/>
        <v>0.48891719745222934</v>
      </c>
      <c r="K239" s="21">
        <f t="shared" si="30"/>
        <v>0</v>
      </c>
      <c r="L239" s="21">
        <f t="shared" si="31"/>
        <v>0.48891719745222934</v>
      </c>
      <c r="M239" s="2"/>
      <c r="N239" s="2"/>
      <c r="O239" s="7"/>
      <c r="P239" s="23"/>
      <c r="Q239" s="23"/>
    </row>
    <row r="240" spans="1:17" x14ac:dyDescent="0.2">
      <c r="A240" s="12">
        <v>-8.9910000000000004E-2</v>
      </c>
      <c r="B240" s="12">
        <v>4.8499999999999998E-8</v>
      </c>
      <c r="C240" s="11"/>
      <c r="D240" s="24"/>
      <c r="E240" s="20">
        <f t="shared" si="26"/>
        <v>46.000000000000114</v>
      </c>
      <c r="F240" s="21">
        <f t="shared" si="29"/>
        <v>-8.9910000000000004E-2</v>
      </c>
      <c r="G240" s="22">
        <f t="shared" si="27"/>
        <v>9.6560000000000004E-6</v>
      </c>
      <c r="H240" s="22">
        <f>+SUM(G$10:$G240)</f>
        <v>-7.1669697999999951E-4</v>
      </c>
      <c r="I240" s="21">
        <f t="shared" si="25"/>
        <v>-36.519591337579591</v>
      </c>
      <c r="J240" s="21">
        <f t="shared" si="28"/>
        <v>0.49202547770700639</v>
      </c>
      <c r="K240" s="21">
        <f t="shared" si="30"/>
        <v>0</v>
      </c>
      <c r="L240" s="21">
        <f t="shared" si="31"/>
        <v>0.49202547770700639</v>
      </c>
      <c r="M240" s="2"/>
      <c r="N240" s="2"/>
      <c r="O240" s="7"/>
      <c r="P240" s="23"/>
      <c r="Q240" s="23"/>
    </row>
    <row r="241" spans="1:17" x14ac:dyDescent="0.2">
      <c r="A241" s="12">
        <v>-7.9920000000000005E-2</v>
      </c>
      <c r="B241" s="12">
        <v>4.852E-8</v>
      </c>
      <c r="C241" s="11"/>
      <c r="D241" s="24"/>
      <c r="E241" s="20">
        <f t="shared" si="26"/>
        <v>46.200000000000117</v>
      </c>
      <c r="F241" s="21">
        <f t="shared" si="29"/>
        <v>-7.9920000000000005E-2</v>
      </c>
      <c r="G241" s="22">
        <f t="shared" si="27"/>
        <v>9.7020000000000013E-6</v>
      </c>
      <c r="H241" s="22">
        <f>+SUM(G$10:$G241)</f>
        <v>-7.0699497999999951E-4</v>
      </c>
      <c r="I241" s="21">
        <f t="shared" si="25"/>
        <v>-36.025221910828002</v>
      </c>
      <c r="J241" s="21">
        <f t="shared" si="28"/>
        <v>0.49436942675159246</v>
      </c>
      <c r="K241" s="21">
        <f t="shared" si="30"/>
        <v>0</v>
      </c>
      <c r="L241" s="21">
        <f t="shared" si="31"/>
        <v>0.49436942675159246</v>
      </c>
      <c r="M241" s="2"/>
      <c r="N241" s="2"/>
      <c r="O241" s="7"/>
      <c r="P241" s="23"/>
      <c r="Q241" s="23"/>
    </row>
    <row r="242" spans="1:17" x14ac:dyDescent="0.2">
      <c r="A242" s="12">
        <v>-6.9919999999999996E-2</v>
      </c>
      <c r="B242" s="12">
        <v>4.8699999999999999E-8</v>
      </c>
      <c r="C242" s="11"/>
      <c r="D242" s="24"/>
      <c r="E242" s="20">
        <f t="shared" si="26"/>
        <v>46.400000000000119</v>
      </c>
      <c r="F242" s="21">
        <f t="shared" si="29"/>
        <v>-6.9919999999999996E-2</v>
      </c>
      <c r="G242" s="22">
        <f t="shared" si="27"/>
        <v>9.7219999999999994E-6</v>
      </c>
      <c r="H242" s="22">
        <f>+SUM(G$10:$G242)</f>
        <v>-6.9727297999999953E-4</v>
      </c>
      <c r="I242" s="21">
        <f t="shared" si="25"/>
        <v>-35.529833375796159</v>
      </c>
      <c r="J242" s="21">
        <f t="shared" si="28"/>
        <v>0.4953885350318471</v>
      </c>
      <c r="K242" s="21">
        <f t="shared" si="30"/>
        <v>0</v>
      </c>
      <c r="L242" s="21">
        <f t="shared" si="31"/>
        <v>0.4953885350318471</v>
      </c>
      <c r="M242" s="2"/>
      <c r="N242" s="2"/>
      <c r="O242" s="7"/>
      <c r="P242" s="23"/>
      <c r="Q242" s="23"/>
    </row>
    <row r="243" spans="1:17" x14ac:dyDescent="0.2">
      <c r="A243" s="12">
        <v>-5.994E-2</v>
      </c>
      <c r="B243" s="12">
        <v>4.8879999999999998E-8</v>
      </c>
      <c r="C243" s="11"/>
      <c r="D243" s="24"/>
      <c r="E243" s="20">
        <f t="shared" si="26"/>
        <v>46.600000000000122</v>
      </c>
      <c r="F243" s="21">
        <f t="shared" si="29"/>
        <v>-5.994E-2</v>
      </c>
      <c r="G243" s="22">
        <f t="shared" si="27"/>
        <v>9.7580000000000004E-6</v>
      </c>
      <c r="H243" s="22">
        <f>+SUM(G$10:$G243)</f>
        <v>-6.8751497999999952E-4</v>
      </c>
      <c r="I243" s="21">
        <f t="shared" si="25"/>
        <v>-35.032610445859852</v>
      </c>
      <c r="J243" s="21">
        <f t="shared" si="28"/>
        <v>0.49722292993630579</v>
      </c>
      <c r="K243" s="21">
        <f t="shared" si="30"/>
        <v>0</v>
      </c>
      <c r="L243" s="21">
        <f t="shared" si="31"/>
        <v>0.49722292993630579</v>
      </c>
      <c r="M243" s="2"/>
      <c r="N243" s="2"/>
      <c r="O243" s="7"/>
      <c r="P243" s="23"/>
      <c r="Q243" s="23"/>
    </row>
    <row r="244" spans="1:17" x14ac:dyDescent="0.2">
      <c r="A244" s="12">
        <v>-4.9919999999999999E-2</v>
      </c>
      <c r="B244" s="12">
        <v>4.9030000000000003E-8</v>
      </c>
      <c r="C244" s="11"/>
      <c r="D244" s="24"/>
      <c r="E244" s="20">
        <f t="shared" si="26"/>
        <v>46.800000000000125</v>
      </c>
      <c r="F244" s="21">
        <f t="shared" si="29"/>
        <v>-4.9919999999999999E-2</v>
      </c>
      <c r="G244" s="22">
        <f t="shared" si="27"/>
        <v>9.7910000000000016E-6</v>
      </c>
      <c r="H244" s="22">
        <f>+SUM(G$10:$G244)</f>
        <v>-6.7772397999999953E-4</v>
      </c>
      <c r="I244" s="21">
        <f t="shared" si="25"/>
        <v>-34.533705987261122</v>
      </c>
      <c r="J244" s="21">
        <f t="shared" si="28"/>
        <v>0.49890445859872623</v>
      </c>
      <c r="K244" s="21">
        <f t="shared" si="30"/>
        <v>0</v>
      </c>
      <c r="L244" s="21">
        <f t="shared" si="31"/>
        <v>0.49890445859872623</v>
      </c>
      <c r="M244" s="2"/>
      <c r="N244" s="2"/>
      <c r="O244" s="7"/>
      <c r="P244" s="23"/>
      <c r="Q244" s="23"/>
    </row>
    <row r="245" spans="1:17" x14ac:dyDescent="0.2">
      <c r="A245" s="12">
        <v>-3.9940000000000003E-2</v>
      </c>
      <c r="B245" s="12">
        <v>4.9170000000000003E-8</v>
      </c>
      <c r="C245" s="11"/>
      <c r="D245" s="24"/>
      <c r="E245" s="20">
        <f t="shared" si="26"/>
        <v>47.000000000000128</v>
      </c>
      <c r="F245" s="21">
        <f t="shared" si="29"/>
        <v>-3.9940000000000003E-2</v>
      </c>
      <c r="G245" s="22">
        <f t="shared" si="27"/>
        <v>9.8200000000000008E-6</v>
      </c>
      <c r="H245" s="22">
        <f>+SUM(G$10:$G245)</f>
        <v>-6.6790397999999952E-4</v>
      </c>
      <c r="I245" s="21">
        <f t="shared" si="25"/>
        <v>-34.033323821656026</v>
      </c>
      <c r="J245" s="21">
        <f t="shared" si="28"/>
        <v>0.50038216560509563</v>
      </c>
      <c r="K245" s="21">
        <f t="shared" si="30"/>
        <v>0</v>
      </c>
      <c r="L245" s="21">
        <f t="shared" si="31"/>
        <v>0.50038216560509563</v>
      </c>
      <c r="M245" s="2"/>
      <c r="N245" s="2"/>
      <c r="O245" s="7"/>
      <c r="P245" s="23"/>
      <c r="Q245" s="23"/>
    </row>
    <row r="246" spans="1:17" x14ac:dyDescent="0.2">
      <c r="A246" s="12">
        <v>-2.9940000000000001E-2</v>
      </c>
      <c r="B246" s="12">
        <v>4.9269999999999997E-8</v>
      </c>
      <c r="C246" s="11"/>
      <c r="D246" s="24"/>
      <c r="E246" s="20">
        <f t="shared" si="26"/>
        <v>47.200000000000131</v>
      </c>
      <c r="F246" s="21">
        <f t="shared" si="29"/>
        <v>-2.9940000000000001E-2</v>
      </c>
      <c r="G246" s="22">
        <f t="shared" si="27"/>
        <v>9.844000000000001E-6</v>
      </c>
      <c r="H246" s="22">
        <f>+SUM(G$10:$G246)</f>
        <v>-6.5805997999999956E-4</v>
      </c>
      <c r="I246" s="21">
        <f t="shared" si="25"/>
        <v>-33.531718726114626</v>
      </c>
      <c r="J246" s="21">
        <f t="shared" si="28"/>
        <v>0.50160509554140131</v>
      </c>
      <c r="K246" s="21">
        <f t="shared" si="30"/>
        <v>0</v>
      </c>
      <c r="L246" s="21">
        <f t="shared" si="31"/>
        <v>0.50160509554140131</v>
      </c>
      <c r="M246" s="2"/>
      <c r="N246" s="2"/>
      <c r="O246" s="7"/>
      <c r="P246" s="23"/>
      <c r="Q246" s="23"/>
    </row>
    <row r="247" spans="1:17" x14ac:dyDescent="0.2">
      <c r="A247" s="12">
        <v>-1.9949999999999999E-2</v>
      </c>
      <c r="B247" s="12">
        <v>4.9350000000000002E-8</v>
      </c>
      <c r="C247" s="11"/>
      <c r="D247" s="24"/>
      <c r="E247" s="20">
        <f t="shared" si="26"/>
        <v>47.400000000000134</v>
      </c>
      <c r="F247" s="21">
        <f t="shared" si="29"/>
        <v>-1.9949999999999999E-2</v>
      </c>
      <c r="G247" s="22">
        <f t="shared" si="27"/>
        <v>9.8619999999999998E-6</v>
      </c>
      <c r="H247" s="22">
        <f>+SUM(G$10:$G247)</f>
        <v>-6.4819797999999954E-4</v>
      </c>
      <c r="I247" s="21">
        <f t="shared" si="25"/>
        <v>-33.029196433120994</v>
      </c>
      <c r="J247" s="21">
        <f t="shared" si="28"/>
        <v>0.5025222929936306</v>
      </c>
      <c r="K247" s="21">
        <f t="shared" si="30"/>
        <v>0</v>
      </c>
      <c r="L247" s="21">
        <f t="shared" si="31"/>
        <v>0.5025222929936306</v>
      </c>
      <c r="M247" s="2"/>
      <c r="N247" s="2"/>
      <c r="O247" s="7"/>
      <c r="P247" s="23"/>
      <c r="Q247" s="23"/>
    </row>
    <row r="248" spans="1:17" x14ac:dyDescent="0.2">
      <c r="A248" s="12">
        <v>-9.9349999999999994E-3</v>
      </c>
      <c r="B248" s="12">
        <v>4.9520000000000003E-8</v>
      </c>
      <c r="C248" s="11"/>
      <c r="D248" s="24"/>
      <c r="E248" s="20">
        <f t="shared" si="26"/>
        <v>47.600000000000136</v>
      </c>
      <c r="F248" s="21">
        <f t="shared" si="29"/>
        <v>-9.9349999999999994E-3</v>
      </c>
      <c r="G248" s="22">
        <f t="shared" si="27"/>
        <v>9.8870000000000004E-6</v>
      </c>
      <c r="H248" s="22">
        <f>+SUM(G$10:$G248)</f>
        <v>-6.3831097999999956E-4</v>
      </c>
      <c r="I248" s="21">
        <f t="shared" si="25"/>
        <v>-32.525400254777047</v>
      </c>
      <c r="J248" s="21">
        <f t="shared" si="28"/>
        <v>0.50379617834394907</v>
      </c>
      <c r="K248" s="21">
        <f t="shared" si="30"/>
        <v>0</v>
      </c>
      <c r="L248" s="21">
        <f t="shared" si="31"/>
        <v>0.50379617834394907</v>
      </c>
      <c r="M248" s="2"/>
      <c r="N248" s="2"/>
      <c r="O248" s="7"/>
      <c r="P248" s="23"/>
      <c r="Q248" s="23"/>
    </row>
    <row r="249" spans="1:17" x14ac:dyDescent="0.2">
      <c r="A249" s="12">
        <v>6.7710000000000001E-5</v>
      </c>
      <c r="B249" s="12">
        <v>4.9670000000000001E-8</v>
      </c>
      <c r="C249" s="11"/>
      <c r="D249" s="24"/>
      <c r="E249" s="20">
        <f t="shared" si="26"/>
        <v>47.800000000000139</v>
      </c>
      <c r="F249" s="21">
        <f t="shared" si="29"/>
        <v>6.7710000000000001E-5</v>
      </c>
      <c r="G249" s="22">
        <f t="shared" si="27"/>
        <v>9.9190000000000011E-6</v>
      </c>
      <c r="H249" s="22">
        <f>+SUM(G$10:$G249)</f>
        <v>-6.2839197999999951E-4</v>
      </c>
      <c r="I249" s="21">
        <f t="shared" si="25"/>
        <v>-32.019973503184687</v>
      </c>
      <c r="J249" s="21">
        <f t="shared" si="28"/>
        <v>0.50542675159235673</v>
      </c>
      <c r="K249" s="21">
        <f t="shared" si="30"/>
        <v>0</v>
      </c>
      <c r="L249" s="21">
        <f t="shared" si="31"/>
        <v>0.50542675159235673</v>
      </c>
      <c r="M249" s="2"/>
      <c r="N249" s="2"/>
      <c r="O249" s="7"/>
      <c r="P249" s="23"/>
      <c r="Q249" s="23"/>
    </row>
    <row r="250" spans="1:17" x14ac:dyDescent="0.2">
      <c r="A250" s="12">
        <v>1.0059999999999999E-2</v>
      </c>
      <c r="B250" s="12">
        <v>4.9789999999999998E-8</v>
      </c>
      <c r="C250" s="11"/>
      <c r="D250" s="24"/>
      <c r="E250" s="20">
        <f t="shared" si="26"/>
        <v>48.000000000000142</v>
      </c>
      <c r="F250" s="21">
        <f t="shared" si="29"/>
        <v>1.0059999999999999E-2</v>
      </c>
      <c r="G250" s="22">
        <f t="shared" si="27"/>
        <v>9.946000000000001E-6</v>
      </c>
      <c r="H250" s="22">
        <f>+SUM(G$10:$G250)</f>
        <v>-6.1844597999999946E-4</v>
      </c>
      <c r="I250" s="21">
        <f t="shared" si="25"/>
        <v>-31.513170955413987</v>
      </c>
      <c r="J250" s="21">
        <f t="shared" si="28"/>
        <v>0.50680254777070066</v>
      </c>
      <c r="K250" s="21">
        <f t="shared" si="30"/>
        <v>0</v>
      </c>
      <c r="L250" s="21">
        <f t="shared" si="31"/>
        <v>0.50680254777070066</v>
      </c>
      <c r="M250" s="2"/>
      <c r="N250" s="2"/>
      <c r="O250" s="7"/>
      <c r="P250" s="23"/>
      <c r="Q250" s="23"/>
    </row>
    <row r="251" spans="1:17" x14ac:dyDescent="0.2">
      <c r="A251" s="12">
        <v>2.0060000000000001E-2</v>
      </c>
      <c r="B251" s="12">
        <v>4.9880000000000001E-8</v>
      </c>
      <c r="C251" s="11"/>
      <c r="D251" s="24"/>
      <c r="E251" s="20">
        <f t="shared" si="26"/>
        <v>48.200000000000145</v>
      </c>
      <c r="F251" s="21">
        <f t="shared" si="29"/>
        <v>2.0060000000000001E-2</v>
      </c>
      <c r="G251" s="22">
        <f t="shared" si="27"/>
        <v>9.9669999999999996E-6</v>
      </c>
      <c r="H251" s="22">
        <f>+SUM(G$10:$G251)</f>
        <v>-6.0847897999999942E-4</v>
      </c>
      <c r="I251" s="21">
        <f t="shared" si="25"/>
        <v>-31.005298343949015</v>
      </c>
      <c r="J251" s="21">
        <f t="shared" si="28"/>
        <v>0.5078726114649682</v>
      </c>
      <c r="K251" s="21">
        <f t="shared" si="30"/>
        <v>0</v>
      </c>
      <c r="L251" s="21">
        <f t="shared" si="31"/>
        <v>0.5078726114649682</v>
      </c>
      <c r="M251" s="2"/>
      <c r="N251" s="2"/>
      <c r="O251" s="7"/>
      <c r="P251" s="23"/>
      <c r="Q251" s="23"/>
    </row>
    <row r="252" spans="1:17" x14ac:dyDescent="0.2">
      <c r="A252" s="12">
        <v>3.007E-2</v>
      </c>
      <c r="B252" s="12">
        <v>5.0029999999999999E-8</v>
      </c>
      <c r="C252" s="11"/>
      <c r="D252" s="24"/>
      <c r="E252" s="20">
        <f t="shared" si="26"/>
        <v>48.400000000000148</v>
      </c>
      <c r="F252" s="21">
        <f t="shared" si="29"/>
        <v>3.007E-2</v>
      </c>
      <c r="G252" s="22">
        <f t="shared" si="27"/>
        <v>9.9909999999999997E-6</v>
      </c>
      <c r="H252" s="22">
        <f>+SUM(G$10:$G252)</f>
        <v>-5.9848797999999942E-4</v>
      </c>
      <c r="I252" s="21">
        <f t="shared" si="25"/>
        <v>-30.496202802547742</v>
      </c>
      <c r="J252" s="21">
        <f t="shared" si="28"/>
        <v>0.50909554140127389</v>
      </c>
      <c r="K252" s="21">
        <f t="shared" si="30"/>
        <v>0</v>
      </c>
      <c r="L252" s="21">
        <f t="shared" si="31"/>
        <v>0.50909554140127389</v>
      </c>
      <c r="M252" s="2"/>
      <c r="N252" s="2"/>
      <c r="O252" s="7"/>
      <c r="P252" s="23"/>
      <c r="Q252" s="23"/>
    </row>
    <row r="253" spans="1:17" x14ac:dyDescent="0.2">
      <c r="A253" s="12">
        <v>4.0079999999999998E-2</v>
      </c>
      <c r="B253" s="12">
        <v>5.013E-8</v>
      </c>
      <c r="C253" s="11"/>
      <c r="D253" s="24"/>
      <c r="E253" s="20">
        <f t="shared" si="26"/>
        <v>48.600000000000151</v>
      </c>
      <c r="F253" s="21">
        <f t="shared" si="29"/>
        <v>4.0079999999999998E-2</v>
      </c>
      <c r="G253" s="22">
        <f t="shared" si="27"/>
        <v>1.0016E-5</v>
      </c>
      <c r="H253" s="22">
        <f>+SUM(G$10:$G253)</f>
        <v>-5.8847197999999947E-4</v>
      </c>
      <c r="I253" s="21">
        <f t="shared" si="25"/>
        <v>-29.985833375796151</v>
      </c>
      <c r="J253" s="21">
        <f t="shared" si="28"/>
        <v>0.51036942675159236</v>
      </c>
      <c r="K253" s="21">
        <f t="shared" si="30"/>
        <v>0</v>
      </c>
      <c r="L253" s="21">
        <f t="shared" si="31"/>
        <v>0.51036942675159236</v>
      </c>
      <c r="M253" s="2"/>
      <c r="N253" s="2"/>
      <c r="O253" s="7"/>
      <c r="P253" s="23"/>
      <c r="Q253" s="23"/>
    </row>
    <row r="254" spans="1:17" x14ac:dyDescent="0.2">
      <c r="A254" s="12">
        <v>5.008E-2</v>
      </c>
      <c r="B254" s="12">
        <v>5.0260000000000001E-8</v>
      </c>
      <c r="C254" s="11"/>
      <c r="D254" s="24"/>
      <c r="E254" s="20">
        <f t="shared" si="26"/>
        <v>48.800000000000153</v>
      </c>
      <c r="F254" s="21">
        <f t="shared" si="29"/>
        <v>5.008E-2</v>
      </c>
      <c r="G254" s="22">
        <f t="shared" si="27"/>
        <v>1.0039000000000002E-5</v>
      </c>
      <c r="H254" s="22">
        <f>+SUM(G$10:$G254)</f>
        <v>-5.7843297999999948E-4</v>
      </c>
      <c r="I254" s="21">
        <f t="shared" si="25"/>
        <v>-29.474291974522266</v>
      </c>
      <c r="J254" s="21">
        <f t="shared" si="28"/>
        <v>0.51154140127388548</v>
      </c>
      <c r="K254" s="21">
        <f t="shared" si="30"/>
        <v>0</v>
      </c>
      <c r="L254" s="21">
        <f t="shared" si="31"/>
        <v>0.51154140127388548</v>
      </c>
      <c r="M254" s="2"/>
      <c r="N254" s="2"/>
      <c r="O254" s="7"/>
      <c r="P254" s="23"/>
      <c r="Q254" s="23"/>
    </row>
    <row r="255" spans="1:17" x14ac:dyDescent="0.2">
      <c r="A255" s="12">
        <v>6.0049999999999999E-2</v>
      </c>
      <c r="B255" s="12">
        <v>5.0349999999999998E-8</v>
      </c>
      <c r="C255" s="11"/>
      <c r="D255" s="24"/>
      <c r="E255" s="20">
        <f t="shared" si="26"/>
        <v>49.000000000000156</v>
      </c>
      <c r="F255" s="21">
        <f t="shared" si="29"/>
        <v>6.0049999999999999E-2</v>
      </c>
      <c r="G255" s="22">
        <f t="shared" si="27"/>
        <v>1.0061000000000001E-5</v>
      </c>
      <c r="H255" s="22">
        <f>+SUM(G$10:$G255)</f>
        <v>-5.6837197999999947E-4</v>
      </c>
      <c r="I255" s="21">
        <f t="shared" si="25"/>
        <v>-28.961629554140103</v>
      </c>
      <c r="J255" s="21">
        <f t="shared" si="28"/>
        <v>0.5126624203821657</v>
      </c>
      <c r="K255" s="21">
        <f t="shared" si="30"/>
        <v>0</v>
      </c>
      <c r="L255" s="21">
        <f t="shared" si="31"/>
        <v>0.5126624203821657</v>
      </c>
      <c r="M255" s="2"/>
      <c r="N255" s="2"/>
      <c r="O255" s="7"/>
      <c r="P255" s="23"/>
      <c r="Q255" s="23"/>
    </row>
    <row r="256" spans="1:17" x14ac:dyDescent="0.2">
      <c r="A256" s="12">
        <v>7.0069999999999993E-2</v>
      </c>
      <c r="B256" s="12">
        <v>5.0449999999999998E-8</v>
      </c>
      <c r="C256" s="11"/>
      <c r="D256" s="24"/>
      <c r="E256" s="20">
        <f t="shared" si="26"/>
        <v>49.200000000000159</v>
      </c>
      <c r="F256" s="21">
        <f t="shared" si="29"/>
        <v>7.0069999999999993E-2</v>
      </c>
      <c r="G256" s="22">
        <f t="shared" si="27"/>
        <v>1.0080000000000002E-5</v>
      </c>
      <c r="H256" s="22">
        <f>+SUM(G$10:$G256)</f>
        <v>-5.5829197999999948E-4</v>
      </c>
      <c r="I256" s="21">
        <f t="shared" si="25"/>
        <v>-28.447998980891693</v>
      </c>
      <c r="J256" s="21">
        <f t="shared" si="28"/>
        <v>0.51363057324840777</v>
      </c>
      <c r="K256" s="21">
        <f t="shared" si="30"/>
        <v>0</v>
      </c>
      <c r="L256" s="21">
        <f t="shared" si="31"/>
        <v>0.51363057324840777</v>
      </c>
      <c r="M256" s="2"/>
      <c r="N256" s="2"/>
      <c r="O256" s="7"/>
      <c r="P256" s="23"/>
      <c r="Q256" s="23"/>
    </row>
    <row r="257" spans="1:17" x14ac:dyDescent="0.2">
      <c r="A257" s="12">
        <v>8.004E-2</v>
      </c>
      <c r="B257" s="12">
        <v>5.0619999999999999E-8</v>
      </c>
      <c r="C257" s="11"/>
      <c r="D257" s="24"/>
      <c r="E257" s="20">
        <f t="shared" si="26"/>
        <v>49.400000000000162</v>
      </c>
      <c r="F257" s="21">
        <f t="shared" si="29"/>
        <v>8.004E-2</v>
      </c>
      <c r="G257" s="22">
        <f t="shared" si="27"/>
        <v>1.0107E-5</v>
      </c>
      <c r="H257" s="22">
        <f>+SUM(G$10:$G257)</f>
        <v>-5.4818497999999951E-4</v>
      </c>
      <c r="I257" s="21">
        <f t="shared" si="25"/>
        <v>-27.932992611464943</v>
      </c>
      <c r="J257" s="21">
        <f t="shared" si="28"/>
        <v>0.5150063694267516</v>
      </c>
      <c r="K257" s="21">
        <f t="shared" si="30"/>
        <v>0</v>
      </c>
      <c r="L257" s="21">
        <f t="shared" si="31"/>
        <v>0.5150063694267516</v>
      </c>
      <c r="M257" s="2"/>
      <c r="N257" s="2"/>
      <c r="O257" s="7"/>
      <c r="P257" s="23"/>
      <c r="Q257" s="23"/>
    </row>
    <row r="258" spans="1:17" x14ac:dyDescent="0.2">
      <c r="A258" s="12">
        <v>9.0060000000000001E-2</v>
      </c>
      <c r="B258" s="12">
        <v>5.0710000000000002E-8</v>
      </c>
      <c r="C258" s="11"/>
      <c r="D258" s="24"/>
      <c r="E258" s="20">
        <f t="shared" si="26"/>
        <v>49.600000000000165</v>
      </c>
      <c r="F258" s="21">
        <f t="shared" si="29"/>
        <v>9.0060000000000001E-2</v>
      </c>
      <c r="G258" s="22">
        <f t="shared" si="27"/>
        <v>1.0133000000000001E-5</v>
      </c>
      <c r="H258" s="22">
        <f>+SUM(G$10:$G258)</f>
        <v>-5.3805197999999956E-4</v>
      </c>
      <c r="I258" s="21">
        <f t="shared" si="25"/>
        <v>-27.416661401273863</v>
      </c>
      <c r="J258" s="21">
        <f t="shared" si="28"/>
        <v>0.51633121019108286</v>
      </c>
      <c r="K258" s="21">
        <f t="shared" si="30"/>
        <v>0</v>
      </c>
      <c r="L258" s="21">
        <f t="shared" si="31"/>
        <v>0.51633121019108286</v>
      </c>
      <c r="M258" s="2"/>
      <c r="N258" s="2"/>
      <c r="O258" s="7"/>
      <c r="P258" s="23"/>
      <c r="Q258" s="23"/>
    </row>
    <row r="259" spans="1:17" x14ac:dyDescent="0.2">
      <c r="A259" s="12">
        <v>0.1</v>
      </c>
      <c r="B259" s="12">
        <v>5.0829999999999999E-8</v>
      </c>
      <c r="C259" s="11"/>
      <c r="D259" s="24"/>
      <c r="E259" s="20">
        <f t="shared" si="26"/>
        <v>49.800000000000168</v>
      </c>
      <c r="F259" s="21">
        <f t="shared" si="29"/>
        <v>0.1</v>
      </c>
      <c r="G259" s="22">
        <f t="shared" si="27"/>
        <v>1.0154E-5</v>
      </c>
      <c r="H259" s="22">
        <f>+SUM(G$10:$G259)</f>
        <v>-5.278979799999996E-4</v>
      </c>
      <c r="I259" s="21">
        <f t="shared" si="25"/>
        <v>-26.899260127388516</v>
      </c>
      <c r="J259" s="21">
        <f t="shared" si="28"/>
        <v>0.51740127388535029</v>
      </c>
      <c r="K259" s="21">
        <f t="shared" si="30"/>
        <v>0</v>
      </c>
      <c r="L259" s="21">
        <f t="shared" si="31"/>
        <v>0.51740127388535029</v>
      </c>
      <c r="M259" s="2"/>
      <c r="N259" s="2"/>
      <c r="O259" s="7"/>
      <c r="P259" s="23"/>
      <c r="Q259" s="23"/>
    </row>
    <row r="260" spans="1:17" x14ac:dyDescent="0.2">
      <c r="A260" s="12">
        <v>0.1101</v>
      </c>
      <c r="B260" s="12">
        <v>5.1149999999999998E-8</v>
      </c>
      <c r="C260" s="11"/>
      <c r="D260" s="24"/>
      <c r="E260" s="20">
        <f t="shared" si="26"/>
        <v>50.000000000000171</v>
      </c>
      <c r="F260" s="21">
        <f t="shared" si="29"/>
        <v>0.1101</v>
      </c>
      <c r="G260" s="22">
        <f t="shared" si="27"/>
        <v>1.0198E-5</v>
      </c>
      <c r="H260" s="22">
        <f>+SUM(G$10:$G260)</f>
        <v>-5.176999799999996E-4</v>
      </c>
      <c r="I260" s="21">
        <f t="shared" si="25"/>
        <v>-26.379616815286603</v>
      </c>
      <c r="J260" s="21">
        <f t="shared" si="28"/>
        <v>0.51964331210191084</v>
      </c>
      <c r="K260" s="21">
        <f t="shared" si="30"/>
        <v>0</v>
      </c>
      <c r="L260" s="21">
        <f t="shared" si="31"/>
        <v>0.51964331210191084</v>
      </c>
      <c r="M260" s="2"/>
      <c r="N260" s="2"/>
      <c r="O260" s="7"/>
      <c r="P260" s="23"/>
      <c r="Q260" s="23"/>
    </row>
    <row r="261" spans="1:17" x14ac:dyDescent="0.2">
      <c r="A261" s="12">
        <v>0.1201</v>
      </c>
      <c r="B261" s="12">
        <v>5.1049999999999997E-8</v>
      </c>
      <c r="C261" s="11"/>
      <c r="D261" s="24"/>
      <c r="E261" s="20">
        <f t="shared" si="26"/>
        <v>50.200000000000173</v>
      </c>
      <c r="F261" s="21">
        <f t="shared" si="29"/>
        <v>0.1201</v>
      </c>
      <c r="G261" s="22">
        <f t="shared" si="27"/>
        <v>1.0220000000000002E-5</v>
      </c>
      <c r="H261" s="22">
        <f>+SUM(G$10:$G261)</f>
        <v>-5.0747997999999958E-4</v>
      </c>
      <c r="I261" s="21">
        <f t="shared" si="25"/>
        <v>-25.858852484076412</v>
      </c>
      <c r="J261" s="21">
        <f t="shared" si="28"/>
        <v>0.52076433121019117</v>
      </c>
      <c r="K261" s="21">
        <f t="shared" si="30"/>
        <v>0</v>
      </c>
      <c r="L261" s="21">
        <f t="shared" si="31"/>
        <v>0.52076433121019117</v>
      </c>
      <c r="M261" s="2"/>
      <c r="N261" s="2"/>
      <c r="O261" s="7"/>
      <c r="P261" s="23"/>
      <c r="Q261" s="23"/>
    </row>
    <row r="262" spans="1:17" x14ac:dyDescent="0.2">
      <c r="A262" s="12">
        <v>0.13009999999999999</v>
      </c>
      <c r="B262" s="12">
        <v>5.1200000000000002E-8</v>
      </c>
      <c r="C262" s="11"/>
      <c r="D262" s="24"/>
      <c r="E262" s="20">
        <f t="shared" si="26"/>
        <v>50.400000000000176</v>
      </c>
      <c r="F262" s="21">
        <f t="shared" si="29"/>
        <v>0.13009999999999999</v>
      </c>
      <c r="G262" s="22">
        <f t="shared" si="27"/>
        <v>1.0225000000000001E-5</v>
      </c>
      <c r="H262" s="22">
        <f>+SUM(G$10:$G262)</f>
        <v>-4.9725497999999959E-4</v>
      </c>
      <c r="I262" s="21">
        <f t="shared" si="25"/>
        <v>-25.337833375796158</v>
      </c>
      <c r="J262" s="21">
        <f t="shared" si="28"/>
        <v>0.52101910828025488</v>
      </c>
      <c r="K262" s="21">
        <f t="shared" si="30"/>
        <v>0</v>
      </c>
      <c r="L262" s="21">
        <f t="shared" si="31"/>
        <v>0.52101910828025488</v>
      </c>
      <c r="M262" s="2"/>
      <c r="N262" s="2"/>
      <c r="O262" s="7"/>
      <c r="P262" s="23"/>
      <c r="Q262" s="23"/>
    </row>
    <row r="263" spans="1:17" x14ac:dyDescent="0.2">
      <c r="A263" s="12">
        <v>0.1401</v>
      </c>
      <c r="B263" s="12">
        <v>5.1310000000000001E-8</v>
      </c>
      <c r="C263" s="11"/>
      <c r="D263" s="24"/>
      <c r="E263" s="20">
        <f t="shared" si="26"/>
        <v>50.600000000000179</v>
      </c>
      <c r="F263" s="21">
        <f t="shared" si="29"/>
        <v>0.1401</v>
      </c>
      <c r="G263" s="22">
        <f t="shared" si="27"/>
        <v>1.0251000000000002E-5</v>
      </c>
      <c r="H263" s="22">
        <f>+SUM(G$10:$G263)</f>
        <v>-4.8700397999999957E-4</v>
      </c>
      <c r="I263" s="21">
        <f t="shared" si="25"/>
        <v>-24.815489426751572</v>
      </c>
      <c r="J263" s="21">
        <f t="shared" si="28"/>
        <v>0.52234394904458614</v>
      </c>
      <c r="K263" s="21">
        <f t="shared" si="30"/>
        <v>0</v>
      </c>
      <c r="L263" s="21">
        <f t="shared" si="31"/>
        <v>0.52234394904458614</v>
      </c>
      <c r="M263" s="2"/>
      <c r="N263" s="2"/>
      <c r="O263" s="7"/>
      <c r="P263" s="23"/>
      <c r="Q263" s="23"/>
    </row>
    <row r="264" spans="1:17" x14ac:dyDescent="0.2">
      <c r="A264" s="12">
        <v>0.15010000000000001</v>
      </c>
      <c r="B264" s="12">
        <v>5.1450000000000001E-8</v>
      </c>
      <c r="C264" s="11"/>
      <c r="D264" s="24"/>
      <c r="E264" s="20">
        <f t="shared" si="26"/>
        <v>50.800000000000182</v>
      </c>
      <c r="F264" s="21">
        <f t="shared" si="29"/>
        <v>0.15010000000000001</v>
      </c>
      <c r="G264" s="22">
        <f t="shared" si="27"/>
        <v>1.0276000000000001E-5</v>
      </c>
      <c r="H264" s="22">
        <f>+SUM(G$10:$G264)</f>
        <v>-4.7672797999999959E-4</v>
      </c>
      <c r="I264" s="21">
        <f t="shared" si="25"/>
        <v>-24.291871592356667</v>
      </c>
      <c r="J264" s="21">
        <f t="shared" si="28"/>
        <v>0.5236178343949045</v>
      </c>
      <c r="K264" s="21">
        <f t="shared" si="30"/>
        <v>0</v>
      </c>
      <c r="L264" s="21">
        <f t="shared" si="31"/>
        <v>0.5236178343949045</v>
      </c>
      <c r="M264" s="2"/>
      <c r="N264" s="2"/>
      <c r="O264" s="7"/>
      <c r="P264" s="23"/>
      <c r="Q264" s="23"/>
    </row>
    <row r="265" spans="1:17" x14ac:dyDescent="0.2">
      <c r="A265" s="12">
        <v>0.16009999999999999</v>
      </c>
      <c r="B265" s="12">
        <v>5.1520000000000001E-8</v>
      </c>
      <c r="C265" s="11"/>
      <c r="D265" s="24"/>
      <c r="E265" s="20">
        <f t="shared" si="26"/>
        <v>51.000000000000185</v>
      </c>
      <c r="F265" s="21">
        <f t="shared" si="29"/>
        <v>0.16009999999999999</v>
      </c>
      <c r="G265" s="22">
        <f t="shared" si="27"/>
        <v>1.0297000000000002E-5</v>
      </c>
      <c r="H265" s="22">
        <f>+SUM(G$10:$G265)</f>
        <v>-4.664309799999996E-4</v>
      </c>
      <c r="I265" s="21">
        <f t="shared" si="25"/>
        <v>-23.767183694267498</v>
      </c>
      <c r="J265" s="21">
        <f t="shared" si="28"/>
        <v>0.52468789808917204</v>
      </c>
      <c r="K265" s="21">
        <f t="shared" si="30"/>
        <v>0</v>
      </c>
      <c r="L265" s="21">
        <f t="shared" si="31"/>
        <v>0.52468789808917204</v>
      </c>
      <c r="M265" s="2"/>
      <c r="N265" s="2"/>
      <c r="O265" s="7"/>
      <c r="P265" s="23"/>
      <c r="Q265" s="23"/>
    </row>
    <row r="266" spans="1:17" x14ac:dyDescent="0.2">
      <c r="A266" s="12">
        <v>0.1701</v>
      </c>
      <c r="B266" s="12">
        <v>5.1690000000000002E-8</v>
      </c>
      <c r="C266" s="11"/>
      <c r="D266" s="24"/>
      <c r="E266" s="20">
        <f t="shared" si="26"/>
        <v>51.200000000000188</v>
      </c>
      <c r="F266" s="21">
        <f t="shared" si="29"/>
        <v>0.1701</v>
      </c>
      <c r="G266" s="22">
        <f t="shared" si="27"/>
        <v>1.0321000000000002E-5</v>
      </c>
      <c r="H266" s="22">
        <f>+SUM(G$10:$G266)</f>
        <v>-4.5610997999999961E-4</v>
      </c>
      <c r="I266" s="21">
        <f t="shared" ref="I266:I309" si="32">+H266/$O$9</f>
        <v>-23.241272866242021</v>
      </c>
      <c r="J266" s="21">
        <f t="shared" si="28"/>
        <v>0.52591082802547784</v>
      </c>
      <c r="K266" s="21">
        <f t="shared" si="30"/>
        <v>0</v>
      </c>
      <c r="L266" s="21">
        <f t="shared" si="31"/>
        <v>0.52591082802547784</v>
      </c>
      <c r="M266" s="2"/>
      <c r="N266" s="2"/>
      <c r="O266" s="7"/>
      <c r="P266" s="23"/>
      <c r="Q266" s="23"/>
    </row>
    <row r="267" spans="1:17" x14ac:dyDescent="0.2">
      <c r="A267" s="12">
        <v>0.18010000000000001</v>
      </c>
      <c r="B267" s="12">
        <v>5.1830000000000002E-8</v>
      </c>
      <c r="C267" s="11"/>
      <c r="D267" s="24"/>
      <c r="E267" s="20">
        <f t="shared" ref="E267:E309" si="33">E266+$O$4</f>
        <v>51.40000000000019</v>
      </c>
      <c r="F267" s="21">
        <f t="shared" si="29"/>
        <v>0.18010000000000001</v>
      </c>
      <c r="G267" s="22">
        <f t="shared" ref="G267:G309" si="34">+((((B267+B266)/2)*$O$4)*1000)*$G$4</f>
        <v>1.0352E-5</v>
      </c>
      <c r="H267" s="22">
        <f>+SUM(G$10:$G267)</f>
        <v>-4.4575797999999963E-4</v>
      </c>
      <c r="I267" s="21">
        <f t="shared" si="32"/>
        <v>-22.713782420382149</v>
      </c>
      <c r="J267" s="21">
        <f t="shared" ref="J267:J309" si="35">ABS(G267)/$O$9</f>
        <v>0.52749044585987259</v>
      </c>
      <c r="K267" s="21">
        <f t="shared" si="30"/>
        <v>0</v>
      </c>
      <c r="L267" s="21">
        <f t="shared" si="31"/>
        <v>0.52749044585987259</v>
      </c>
      <c r="M267" s="2"/>
      <c r="N267" s="2"/>
      <c r="O267" s="7"/>
      <c r="P267" s="23"/>
      <c r="Q267" s="23"/>
    </row>
    <row r="268" spans="1:17" x14ac:dyDescent="0.2">
      <c r="A268" s="12">
        <v>0.19009999999999999</v>
      </c>
      <c r="B268" s="12">
        <v>5.1949999999999999E-8</v>
      </c>
      <c r="C268" s="11"/>
      <c r="D268" s="24"/>
      <c r="E268" s="20">
        <f t="shared" si="33"/>
        <v>51.600000000000193</v>
      </c>
      <c r="F268" s="21">
        <f t="shared" ref="F268:F309" si="36">+A268</f>
        <v>0.19009999999999999</v>
      </c>
      <c r="G268" s="22">
        <f t="shared" si="34"/>
        <v>1.0378E-5</v>
      </c>
      <c r="H268" s="22">
        <f>+SUM(G$10:$G268)</f>
        <v>-4.3537997999999961E-4</v>
      </c>
      <c r="I268" s="21">
        <f t="shared" si="32"/>
        <v>-22.184967133757944</v>
      </c>
      <c r="J268" s="21">
        <f t="shared" si="35"/>
        <v>0.52881528662420385</v>
      </c>
      <c r="K268" s="21">
        <f t="shared" ref="K268:K309" si="37">INT(((1-SIGN(G268)))/2)*J268</f>
        <v>0</v>
      </c>
      <c r="L268" s="21">
        <f t="shared" si="31"/>
        <v>0.52881528662420385</v>
      </c>
      <c r="M268" s="2"/>
      <c r="N268" s="2"/>
      <c r="O268" s="7"/>
      <c r="P268" s="23"/>
      <c r="Q268" s="23"/>
    </row>
    <row r="269" spans="1:17" x14ac:dyDescent="0.2">
      <c r="A269" s="12">
        <v>0.2001</v>
      </c>
      <c r="B269" s="12">
        <v>5.2100000000000003E-8</v>
      </c>
      <c r="C269" s="11"/>
      <c r="D269" s="24"/>
      <c r="E269" s="20">
        <f t="shared" si="33"/>
        <v>51.800000000000196</v>
      </c>
      <c r="F269" s="21">
        <f t="shared" si="36"/>
        <v>0.2001</v>
      </c>
      <c r="G269" s="22">
        <f t="shared" si="34"/>
        <v>1.0405000000000001E-5</v>
      </c>
      <c r="H269" s="22">
        <f>+SUM(G$10:$G269)</f>
        <v>-4.2497497999999961E-4</v>
      </c>
      <c r="I269" s="21">
        <f t="shared" si="32"/>
        <v>-21.654776050955395</v>
      </c>
      <c r="J269" s="21">
        <f t="shared" si="35"/>
        <v>0.5301910828025479</v>
      </c>
      <c r="K269" s="21">
        <f t="shared" si="37"/>
        <v>0</v>
      </c>
      <c r="L269" s="21">
        <f t="shared" si="31"/>
        <v>0.5301910828025479</v>
      </c>
      <c r="M269" s="2"/>
      <c r="N269" s="2"/>
      <c r="O269" s="7"/>
      <c r="P269" s="23"/>
      <c r="Q269" s="23"/>
    </row>
    <row r="270" spans="1:17" x14ac:dyDescent="0.2">
      <c r="A270" s="12">
        <v>0.21010000000000001</v>
      </c>
      <c r="B270" s="12">
        <v>5.2210000000000002E-8</v>
      </c>
      <c r="C270" s="11"/>
      <c r="D270" s="24"/>
      <c r="E270" s="20">
        <f t="shared" si="33"/>
        <v>52.000000000000199</v>
      </c>
      <c r="F270" s="21">
        <f t="shared" si="36"/>
        <v>0.21010000000000001</v>
      </c>
      <c r="G270" s="22">
        <f t="shared" si="34"/>
        <v>1.0431000000000002E-5</v>
      </c>
      <c r="H270" s="22">
        <f>+SUM(G$10:$G270)</f>
        <v>-4.1454397999999963E-4</v>
      </c>
      <c r="I270" s="21">
        <f t="shared" si="32"/>
        <v>-21.123260127388516</v>
      </c>
      <c r="J270" s="21">
        <f t="shared" si="35"/>
        <v>0.53151592356687916</v>
      </c>
      <c r="K270" s="21">
        <f t="shared" si="37"/>
        <v>0</v>
      </c>
      <c r="L270" s="21">
        <f t="shared" ref="L270:L309" si="38">+((1+SIGN(G270))/2)*J270</f>
        <v>0.53151592356687916</v>
      </c>
      <c r="M270" s="2"/>
      <c r="N270" s="2"/>
      <c r="O270" s="7"/>
      <c r="P270" s="23"/>
      <c r="Q270" s="23"/>
    </row>
    <row r="271" spans="1:17" x14ac:dyDescent="0.2">
      <c r="A271" s="12">
        <v>0.22009999999999999</v>
      </c>
      <c r="B271" s="12">
        <v>5.236E-8</v>
      </c>
      <c r="C271" s="11"/>
      <c r="D271" s="24"/>
      <c r="E271" s="20">
        <f t="shared" si="33"/>
        <v>52.200000000000202</v>
      </c>
      <c r="F271" s="21">
        <f t="shared" si="36"/>
        <v>0.22009999999999999</v>
      </c>
      <c r="G271" s="22">
        <f t="shared" si="34"/>
        <v>1.0457E-5</v>
      </c>
      <c r="H271" s="22">
        <f>+SUM(G$10:$G271)</f>
        <v>-4.0408697999999961E-4</v>
      </c>
      <c r="I271" s="21">
        <f t="shared" si="32"/>
        <v>-20.590419363057308</v>
      </c>
      <c r="J271" s="21">
        <f t="shared" si="35"/>
        <v>0.53284076433121019</v>
      </c>
      <c r="K271" s="21">
        <f t="shared" si="37"/>
        <v>0</v>
      </c>
      <c r="L271" s="21">
        <f t="shared" si="38"/>
        <v>0.53284076433121019</v>
      </c>
      <c r="M271" s="2"/>
      <c r="N271" s="2"/>
      <c r="O271" s="7"/>
      <c r="P271" s="23"/>
      <c r="Q271" s="23"/>
    </row>
    <row r="272" spans="1:17" x14ac:dyDescent="0.2">
      <c r="A272" s="12">
        <v>0.2301</v>
      </c>
      <c r="B272" s="12">
        <v>5.2520000000000003E-8</v>
      </c>
      <c r="C272" s="11"/>
      <c r="D272" s="24"/>
      <c r="E272" s="20">
        <f t="shared" si="33"/>
        <v>52.400000000000205</v>
      </c>
      <c r="F272" s="21">
        <f t="shared" si="36"/>
        <v>0.2301</v>
      </c>
      <c r="G272" s="22">
        <f t="shared" si="34"/>
        <v>1.0488E-5</v>
      </c>
      <c r="H272" s="22">
        <f>+SUM(G$10:$G272)</f>
        <v>-3.935989799999996E-4</v>
      </c>
      <c r="I272" s="21">
        <f t="shared" si="32"/>
        <v>-20.055998980891701</v>
      </c>
      <c r="J272" s="21">
        <f t="shared" si="35"/>
        <v>0.53442038216560517</v>
      </c>
      <c r="K272" s="21">
        <f t="shared" si="37"/>
        <v>0</v>
      </c>
      <c r="L272" s="21">
        <f t="shared" si="38"/>
        <v>0.53442038216560517</v>
      </c>
      <c r="M272" s="2"/>
      <c r="N272" s="2"/>
      <c r="O272" s="7"/>
      <c r="P272" s="23"/>
      <c r="Q272" s="23"/>
    </row>
    <row r="273" spans="1:17" x14ac:dyDescent="0.2">
      <c r="A273" s="12">
        <v>0.24010000000000001</v>
      </c>
      <c r="B273" s="12">
        <v>5.2700000000000002E-8</v>
      </c>
      <c r="C273" s="11"/>
      <c r="D273" s="24"/>
      <c r="E273" s="20">
        <f t="shared" si="33"/>
        <v>52.600000000000207</v>
      </c>
      <c r="F273" s="21">
        <f t="shared" si="36"/>
        <v>0.24010000000000001</v>
      </c>
      <c r="G273" s="22">
        <f t="shared" si="34"/>
        <v>1.0522000000000002E-5</v>
      </c>
      <c r="H273" s="22">
        <f>+SUM(G$10:$G273)</f>
        <v>-3.830769799999996E-4</v>
      </c>
      <c r="I273" s="21">
        <f t="shared" si="32"/>
        <v>-19.519846114649663</v>
      </c>
      <c r="J273" s="21">
        <f t="shared" si="35"/>
        <v>0.53615286624203828</v>
      </c>
      <c r="K273" s="21">
        <f t="shared" si="37"/>
        <v>0</v>
      </c>
      <c r="L273" s="21">
        <f t="shared" si="38"/>
        <v>0.53615286624203828</v>
      </c>
      <c r="M273" s="2"/>
      <c r="N273" s="2"/>
      <c r="O273" s="7"/>
      <c r="P273" s="23"/>
      <c r="Q273" s="23"/>
    </row>
    <row r="274" spans="1:17" x14ac:dyDescent="0.2">
      <c r="A274" s="12">
        <v>0.25009999999999999</v>
      </c>
      <c r="B274" s="12">
        <v>5.292E-8</v>
      </c>
      <c r="C274" s="11"/>
      <c r="D274" s="24"/>
      <c r="E274" s="20">
        <f t="shared" si="33"/>
        <v>52.80000000000021</v>
      </c>
      <c r="F274" s="21">
        <f t="shared" si="36"/>
        <v>0.25009999999999999</v>
      </c>
      <c r="G274" s="22">
        <f t="shared" si="34"/>
        <v>1.0562E-5</v>
      </c>
      <c r="H274" s="22">
        <f>+SUM(G$10:$G274)</f>
        <v>-3.7251497999999961E-4</v>
      </c>
      <c r="I274" s="21">
        <f t="shared" si="32"/>
        <v>-18.981655031847115</v>
      </c>
      <c r="J274" s="21">
        <f t="shared" si="35"/>
        <v>0.53819108280254779</v>
      </c>
      <c r="K274" s="21">
        <f t="shared" si="37"/>
        <v>0</v>
      </c>
      <c r="L274" s="21">
        <f t="shared" si="38"/>
        <v>0.53819108280254779</v>
      </c>
      <c r="M274" s="2"/>
      <c r="N274" s="2"/>
      <c r="O274" s="7"/>
      <c r="P274" s="23"/>
      <c r="Q274" s="23"/>
    </row>
    <row r="275" spans="1:17" x14ac:dyDescent="0.2">
      <c r="A275" s="12">
        <v>0.2601</v>
      </c>
      <c r="B275" s="12">
        <v>5.3080000000000003E-8</v>
      </c>
      <c r="C275" s="11"/>
      <c r="D275" s="24"/>
      <c r="E275" s="20">
        <f t="shared" si="33"/>
        <v>53.000000000000213</v>
      </c>
      <c r="F275" s="21">
        <f t="shared" si="36"/>
        <v>0.2601</v>
      </c>
      <c r="G275" s="22">
        <f t="shared" si="34"/>
        <v>1.06E-5</v>
      </c>
      <c r="H275" s="22">
        <f>+SUM(G$10:$G275)</f>
        <v>-3.6191497999999963E-4</v>
      </c>
      <c r="I275" s="21">
        <f t="shared" si="32"/>
        <v>-18.441527643312085</v>
      </c>
      <c r="J275" s="21">
        <f t="shared" si="35"/>
        <v>0.54012738853503184</v>
      </c>
      <c r="K275" s="21">
        <f t="shared" si="37"/>
        <v>0</v>
      </c>
      <c r="L275" s="21">
        <f t="shared" si="38"/>
        <v>0.54012738853503184</v>
      </c>
      <c r="M275" s="2"/>
      <c r="N275" s="2"/>
      <c r="O275" s="7"/>
      <c r="P275" s="23"/>
      <c r="Q275" s="23"/>
    </row>
    <row r="276" spans="1:17" x14ac:dyDescent="0.2">
      <c r="A276" s="12">
        <v>0.27010000000000001</v>
      </c>
      <c r="B276" s="12">
        <v>5.3330000000000002E-8</v>
      </c>
      <c r="C276" s="11"/>
      <c r="D276" s="24"/>
      <c r="E276" s="20">
        <f t="shared" si="33"/>
        <v>53.200000000000216</v>
      </c>
      <c r="F276" s="21">
        <f t="shared" si="36"/>
        <v>0.27010000000000001</v>
      </c>
      <c r="G276" s="22">
        <f t="shared" si="34"/>
        <v>1.0641000000000002E-5</v>
      </c>
      <c r="H276" s="22">
        <f>+SUM(G$10:$G276)</f>
        <v>-3.5127397999999964E-4</v>
      </c>
      <c r="I276" s="21">
        <f t="shared" si="32"/>
        <v>-17.89931108280253</v>
      </c>
      <c r="J276" s="21">
        <f t="shared" si="35"/>
        <v>0.54221656050955425</v>
      </c>
      <c r="K276" s="21">
        <f t="shared" si="37"/>
        <v>0</v>
      </c>
      <c r="L276" s="21">
        <f t="shared" si="38"/>
        <v>0.54221656050955425</v>
      </c>
      <c r="M276" s="2"/>
      <c r="N276" s="2"/>
      <c r="O276" s="7"/>
      <c r="P276" s="23"/>
      <c r="Q276" s="23"/>
    </row>
    <row r="277" spans="1:17" x14ac:dyDescent="0.2">
      <c r="A277" s="12">
        <v>0.28010000000000002</v>
      </c>
      <c r="B277" s="12">
        <v>5.3540000000000002E-8</v>
      </c>
      <c r="C277" s="11"/>
      <c r="D277" s="24"/>
      <c r="E277" s="20">
        <f t="shared" si="33"/>
        <v>53.400000000000219</v>
      </c>
      <c r="F277" s="21">
        <f t="shared" si="36"/>
        <v>0.28010000000000002</v>
      </c>
      <c r="G277" s="22">
        <f t="shared" si="34"/>
        <v>1.0687000000000001E-5</v>
      </c>
      <c r="H277" s="22">
        <f>+SUM(G$10:$G277)</f>
        <v>-3.4058697999999964E-4</v>
      </c>
      <c r="I277" s="21">
        <f t="shared" si="32"/>
        <v>-17.354750573248388</v>
      </c>
      <c r="J277" s="21">
        <f t="shared" si="35"/>
        <v>0.54456050955414026</v>
      </c>
      <c r="K277" s="21">
        <f t="shared" si="37"/>
        <v>0</v>
      </c>
      <c r="L277" s="21">
        <f t="shared" si="38"/>
        <v>0.54456050955414026</v>
      </c>
      <c r="M277" s="2"/>
      <c r="N277" s="2"/>
      <c r="O277" s="7"/>
      <c r="P277" s="23"/>
      <c r="Q277" s="23"/>
    </row>
    <row r="278" spans="1:17" x14ac:dyDescent="0.2">
      <c r="A278" s="12">
        <v>0.29010000000000002</v>
      </c>
      <c r="B278" s="12">
        <v>5.3769999999999998E-8</v>
      </c>
      <c r="C278" s="11"/>
      <c r="D278" s="24"/>
      <c r="E278" s="20">
        <f t="shared" si="33"/>
        <v>53.600000000000222</v>
      </c>
      <c r="F278" s="21">
        <f t="shared" si="36"/>
        <v>0.29010000000000002</v>
      </c>
      <c r="G278" s="22">
        <f t="shared" si="34"/>
        <v>1.0731000000000001E-5</v>
      </c>
      <c r="H278" s="22">
        <f>+SUM(G$10:$G278)</f>
        <v>-3.2985597999999965E-4</v>
      </c>
      <c r="I278" s="21">
        <f t="shared" si="32"/>
        <v>-16.807948025477689</v>
      </c>
      <c r="J278" s="21">
        <f t="shared" si="35"/>
        <v>0.5468025477707007</v>
      </c>
      <c r="K278" s="21">
        <f t="shared" si="37"/>
        <v>0</v>
      </c>
      <c r="L278" s="21">
        <f t="shared" si="38"/>
        <v>0.5468025477707007</v>
      </c>
      <c r="M278" s="2"/>
      <c r="N278" s="2"/>
      <c r="O278" s="7"/>
      <c r="P278" s="23"/>
      <c r="Q278" s="23"/>
    </row>
    <row r="279" spans="1:17" x14ac:dyDescent="0.2">
      <c r="A279" s="12">
        <v>0.30009999999999998</v>
      </c>
      <c r="B279" s="12">
        <v>5.4149999999999999E-8</v>
      </c>
      <c r="C279" s="11"/>
      <c r="D279" s="24"/>
      <c r="E279" s="20">
        <f t="shared" si="33"/>
        <v>53.800000000000225</v>
      </c>
      <c r="F279" s="21">
        <f t="shared" si="36"/>
        <v>0.30009999999999998</v>
      </c>
      <c r="G279" s="22">
        <f t="shared" si="34"/>
        <v>1.0792000000000001E-5</v>
      </c>
      <c r="H279" s="22">
        <f>+SUM(G$10:$G279)</f>
        <v>-3.1906397999999963E-4</v>
      </c>
      <c r="I279" s="21">
        <f t="shared" si="32"/>
        <v>-16.258037197452211</v>
      </c>
      <c r="J279" s="21">
        <f t="shared" si="35"/>
        <v>0.54991082802547775</v>
      </c>
      <c r="K279" s="21">
        <f t="shared" si="37"/>
        <v>0</v>
      </c>
      <c r="L279" s="21">
        <f t="shared" si="38"/>
        <v>0.54991082802547775</v>
      </c>
      <c r="M279" s="2"/>
      <c r="N279" s="2"/>
      <c r="O279" s="7"/>
      <c r="P279" s="23"/>
      <c r="Q279" s="23"/>
    </row>
    <row r="280" spans="1:17" x14ac:dyDescent="0.2">
      <c r="A280" s="12">
        <v>0.31009999999999999</v>
      </c>
      <c r="B280" s="12">
        <v>5.4259999999999998E-8</v>
      </c>
      <c r="C280" s="11"/>
      <c r="D280" s="24"/>
      <c r="E280" s="20">
        <f t="shared" si="33"/>
        <v>54.000000000000227</v>
      </c>
      <c r="F280" s="21">
        <f t="shared" si="36"/>
        <v>0.31009999999999999</v>
      </c>
      <c r="G280" s="22">
        <f t="shared" si="34"/>
        <v>1.0841000000000002E-5</v>
      </c>
      <c r="H280" s="22">
        <f>+SUM(G$10:$G280)</f>
        <v>-3.0822297999999964E-4</v>
      </c>
      <c r="I280" s="21">
        <f t="shared" si="32"/>
        <v>-15.70562955414011</v>
      </c>
      <c r="J280" s="21">
        <f t="shared" si="35"/>
        <v>0.55240764331210201</v>
      </c>
      <c r="K280" s="21">
        <f t="shared" si="37"/>
        <v>0</v>
      </c>
      <c r="L280" s="21">
        <f t="shared" si="38"/>
        <v>0.55240764331210201</v>
      </c>
      <c r="M280" s="2"/>
      <c r="N280" s="2"/>
      <c r="O280" s="7"/>
      <c r="P280" s="23"/>
      <c r="Q280" s="23"/>
    </row>
    <row r="281" spans="1:17" x14ac:dyDescent="0.2">
      <c r="A281" s="12">
        <v>0.3201</v>
      </c>
      <c r="B281" s="12">
        <v>5.4450000000000001E-8</v>
      </c>
      <c r="C281" s="11"/>
      <c r="D281" s="24"/>
      <c r="E281" s="20">
        <f t="shared" si="33"/>
        <v>54.20000000000023</v>
      </c>
      <c r="F281" s="21">
        <f t="shared" si="36"/>
        <v>0.3201</v>
      </c>
      <c r="G281" s="22">
        <f t="shared" si="34"/>
        <v>1.0871E-5</v>
      </c>
      <c r="H281" s="22">
        <f>+SUM(G$10:$G281)</f>
        <v>-2.9735197999999961E-4</v>
      </c>
      <c r="I281" s="21">
        <f t="shared" si="32"/>
        <v>-15.151693248407625</v>
      </c>
      <c r="J281" s="21">
        <f t="shared" si="35"/>
        <v>0.55393630573248409</v>
      </c>
      <c r="K281" s="21">
        <f t="shared" si="37"/>
        <v>0</v>
      </c>
      <c r="L281" s="21">
        <f t="shared" si="38"/>
        <v>0.55393630573248409</v>
      </c>
      <c r="M281" s="2"/>
      <c r="N281" s="2"/>
      <c r="O281" s="7"/>
      <c r="P281" s="23"/>
      <c r="Q281" s="23"/>
    </row>
    <row r="282" spans="1:17" x14ac:dyDescent="0.2">
      <c r="A282" s="12">
        <v>0.3301</v>
      </c>
      <c r="B282" s="12">
        <v>5.4690000000000002E-8</v>
      </c>
      <c r="C282" s="11"/>
      <c r="D282" s="24"/>
      <c r="E282" s="20">
        <f t="shared" si="33"/>
        <v>54.400000000000233</v>
      </c>
      <c r="F282" s="21">
        <f t="shared" si="36"/>
        <v>0.3301</v>
      </c>
      <c r="G282" s="22">
        <f t="shared" si="34"/>
        <v>1.0914000000000001E-5</v>
      </c>
      <c r="H282" s="22">
        <f>+SUM(G$10:$G282)</f>
        <v>-2.8643797999999962E-4</v>
      </c>
      <c r="I282" s="21">
        <f t="shared" si="32"/>
        <v>-14.595565859872593</v>
      </c>
      <c r="J282" s="21">
        <f t="shared" si="35"/>
        <v>0.55612738853503196</v>
      </c>
      <c r="K282" s="21">
        <f t="shared" si="37"/>
        <v>0</v>
      </c>
      <c r="L282" s="21">
        <f t="shared" si="38"/>
        <v>0.55612738853503196</v>
      </c>
      <c r="M282" s="2"/>
      <c r="N282" s="2"/>
      <c r="O282" s="7"/>
      <c r="P282" s="23"/>
      <c r="Q282" s="23"/>
    </row>
    <row r="283" spans="1:17" x14ac:dyDescent="0.2">
      <c r="A283" s="12">
        <v>0.34010000000000001</v>
      </c>
      <c r="B283" s="12">
        <v>5.4989999999999998E-8</v>
      </c>
      <c r="C283" s="11"/>
      <c r="D283" s="24"/>
      <c r="E283" s="20">
        <f t="shared" si="33"/>
        <v>54.600000000000236</v>
      </c>
      <c r="F283" s="21">
        <f t="shared" si="36"/>
        <v>0.34010000000000001</v>
      </c>
      <c r="G283" s="22">
        <f t="shared" si="34"/>
        <v>1.0968000000000001E-5</v>
      </c>
      <c r="H283" s="22">
        <f>+SUM(G$10:$G283)</f>
        <v>-2.7546997999999964E-4</v>
      </c>
      <c r="I283" s="21">
        <f t="shared" si="32"/>
        <v>-14.036686878980873</v>
      </c>
      <c r="J283" s="21">
        <f t="shared" si="35"/>
        <v>0.55887898089171983</v>
      </c>
      <c r="K283" s="21">
        <f t="shared" si="37"/>
        <v>0</v>
      </c>
      <c r="L283" s="21">
        <f t="shared" si="38"/>
        <v>0.55887898089171983</v>
      </c>
      <c r="M283" s="2"/>
      <c r="N283" s="2"/>
      <c r="O283" s="7"/>
      <c r="P283" s="23"/>
      <c r="Q283" s="23"/>
    </row>
    <row r="284" spans="1:17" x14ac:dyDescent="0.2">
      <c r="A284" s="12">
        <v>0.35010000000000002</v>
      </c>
      <c r="B284" s="12">
        <v>5.5250000000000002E-8</v>
      </c>
      <c r="C284" s="11"/>
      <c r="D284" s="24"/>
      <c r="E284" s="20">
        <f t="shared" si="33"/>
        <v>54.800000000000239</v>
      </c>
      <c r="F284" s="21">
        <f t="shared" si="36"/>
        <v>0.35010000000000002</v>
      </c>
      <c r="G284" s="22">
        <f t="shared" si="34"/>
        <v>1.1024E-5</v>
      </c>
      <c r="H284" s="22">
        <f>+SUM(G$10:$G284)</f>
        <v>-2.6444597999999964E-4</v>
      </c>
      <c r="I284" s="21">
        <f t="shared" si="32"/>
        <v>-13.47495439490444</v>
      </c>
      <c r="J284" s="21">
        <f t="shared" si="35"/>
        <v>0.56173248407643317</v>
      </c>
      <c r="K284" s="21">
        <f t="shared" si="37"/>
        <v>0</v>
      </c>
      <c r="L284" s="21">
        <f t="shared" si="38"/>
        <v>0.56173248407643317</v>
      </c>
      <c r="M284" s="2"/>
      <c r="N284" s="2"/>
      <c r="O284" s="7"/>
      <c r="P284" s="23"/>
      <c r="Q284" s="23"/>
    </row>
    <row r="285" spans="1:17" x14ac:dyDescent="0.2">
      <c r="A285" s="12">
        <v>0.36009999999999998</v>
      </c>
      <c r="B285" s="12">
        <v>5.5430000000000001E-8</v>
      </c>
      <c r="C285" s="11"/>
      <c r="D285" s="24"/>
      <c r="E285" s="20">
        <f t="shared" si="33"/>
        <v>55.000000000000242</v>
      </c>
      <c r="F285" s="21">
        <f t="shared" si="36"/>
        <v>0.36009999999999998</v>
      </c>
      <c r="G285" s="22">
        <f t="shared" si="34"/>
        <v>1.1068000000000001E-5</v>
      </c>
      <c r="H285" s="22">
        <f>+SUM(G$10:$G285)</f>
        <v>-2.5337797999999966E-4</v>
      </c>
      <c r="I285" s="21">
        <f t="shared" si="32"/>
        <v>-12.910979872611447</v>
      </c>
      <c r="J285" s="21">
        <f t="shared" si="35"/>
        <v>0.56397452229299372</v>
      </c>
      <c r="K285" s="21">
        <f t="shared" si="37"/>
        <v>0</v>
      </c>
      <c r="L285" s="21">
        <f t="shared" si="38"/>
        <v>0.56397452229299372</v>
      </c>
      <c r="M285" s="2"/>
      <c r="N285" s="2"/>
      <c r="O285" s="7"/>
      <c r="P285" s="23"/>
      <c r="Q285" s="23"/>
    </row>
    <row r="286" spans="1:17" x14ac:dyDescent="0.2">
      <c r="A286" s="12">
        <v>0.37009999999999998</v>
      </c>
      <c r="B286" s="12">
        <v>5.5740000000000001E-8</v>
      </c>
      <c r="C286" s="11"/>
      <c r="D286" s="24"/>
      <c r="E286" s="20">
        <f t="shared" si="33"/>
        <v>55.200000000000244</v>
      </c>
      <c r="F286" s="21">
        <f t="shared" si="36"/>
        <v>0.37009999999999998</v>
      </c>
      <c r="G286" s="22">
        <f t="shared" si="34"/>
        <v>1.1117E-5</v>
      </c>
      <c r="H286" s="22">
        <f>+SUM(G$10:$G286)</f>
        <v>-2.4226097999999966E-4</v>
      </c>
      <c r="I286" s="21">
        <f t="shared" si="32"/>
        <v>-12.34450853503183</v>
      </c>
      <c r="J286" s="21">
        <f t="shared" si="35"/>
        <v>0.56647133757961787</v>
      </c>
      <c r="K286" s="21">
        <f t="shared" si="37"/>
        <v>0</v>
      </c>
      <c r="L286" s="21">
        <f t="shared" si="38"/>
        <v>0.56647133757961787</v>
      </c>
      <c r="M286" s="2"/>
      <c r="N286" s="2"/>
      <c r="O286" s="7"/>
      <c r="P286" s="23"/>
      <c r="Q286" s="23"/>
    </row>
    <row r="287" spans="1:17" x14ac:dyDescent="0.2">
      <c r="A287" s="12">
        <v>0.38009999999999999</v>
      </c>
      <c r="B287" s="12">
        <v>5.599E-8</v>
      </c>
      <c r="C287" s="11"/>
      <c r="D287" s="24"/>
      <c r="E287" s="20">
        <f t="shared" si="33"/>
        <v>55.400000000000247</v>
      </c>
      <c r="F287" s="21">
        <f t="shared" si="36"/>
        <v>0.38009999999999999</v>
      </c>
      <c r="G287" s="22">
        <f t="shared" si="34"/>
        <v>1.1173000000000001E-5</v>
      </c>
      <c r="H287" s="22">
        <f>+SUM(G$10:$G287)</f>
        <v>-2.3108797999999965E-4</v>
      </c>
      <c r="I287" s="21">
        <f t="shared" si="32"/>
        <v>-11.775183694267499</v>
      </c>
      <c r="J287" s="21">
        <f t="shared" si="35"/>
        <v>0.56932484076433132</v>
      </c>
      <c r="K287" s="21">
        <f t="shared" si="37"/>
        <v>0</v>
      </c>
      <c r="L287" s="21">
        <f t="shared" si="38"/>
        <v>0.56932484076433132</v>
      </c>
      <c r="M287" s="2"/>
      <c r="N287" s="2"/>
      <c r="O287" s="7"/>
      <c r="P287" s="23"/>
      <c r="Q287" s="23"/>
    </row>
    <row r="288" spans="1:17" x14ac:dyDescent="0.2">
      <c r="A288" s="12">
        <v>0.3901</v>
      </c>
      <c r="B288" s="12">
        <v>5.6209999999999998E-8</v>
      </c>
      <c r="C288" s="11"/>
      <c r="D288" s="24"/>
      <c r="E288" s="20">
        <f t="shared" si="33"/>
        <v>55.60000000000025</v>
      </c>
      <c r="F288" s="21">
        <f t="shared" si="36"/>
        <v>0.3901</v>
      </c>
      <c r="G288" s="22">
        <f t="shared" si="34"/>
        <v>1.1220000000000001E-5</v>
      </c>
      <c r="H288" s="22">
        <f>+SUM(G$10:$G288)</f>
        <v>-2.1986797999999966E-4</v>
      </c>
      <c r="I288" s="21">
        <f t="shared" si="32"/>
        <v>-11.203463949044568</v>
      </c>
      <c r="J288" s="21">
        <f t="shared" si="35"/>
        <v>0.57171974522293001</v>
      </c>
      <c r="K288" s="21">
        <f t="shared" si="37"/>
        <v>0</v>
      </c>
      <c r="L288" s="21">
        <f t="shared" si="38"/>
        <v>0.57171974522293001</v>
      </c>
      <c r="M288" s="2"/>
      <c r="N288" s="2"/>
      <c r="O288" s="7"/>
      <c r="P288" s="23"/>
      <c r="Q288" s="23"/>
    </row>
    <row r="289" spans="1:17" x14ac:dyDescent="0.2">
      <c r="A289" s="12">
        <v>0.40010000000000001</v>
      </c>
      <c r="B289" s="12">
        <v>5.6500000000000003E-8</v>
      </c>
      <c r="C289" s="11"/>
      <c r="D289" s="24"/>
      <c r="E289" s="20">
        <f t="shared" si="33"/>
        <v>55.800000000000253</v>
      </c>
      <c r="F289" s="21">
        <f t="shared" si="36"/>
        <v>0.40010000000000001</v>
      </c>
      <c r="G289" s="22">
        <f t="shared" si="34"/>
        <v>1.1271000000000003E-5</v>
      </c>
      <c r="H289" s="22">
        <f>+SUM(G$10:$G289)</f>
        <v>-2.0859697999999965E-4</v>
      </c>
      <c r="I289" s="21">
        <f t="shared" si="32"/>
        <v>-10.62914547770699</v>
      </c>
      <c r="J289" s="21">
        <f t="shared" si="35"/>
        <v>0.57431847133757974</v>
      </c>
      <c r="K289" s="21">
        <f t="shared" si="37"/>
        <v>0</v>
      </c>
      <c r="L289" s="21">
        <f t="shared" si="38"/>
        <v>0.57431847133757974</v>
      </c>
      <c r="M289" s="2"/>
      <c r="N289" s="2"/>
      <c r="O289" s="7"/>
      <c r="P289" s="23"/>
      <c r="Q289" s="23"/>
    </row>
    <row r="290" spans="1:17" x14ac:dyDescent="0.2">
      <c r="A290" s="12">
        <v>0.41010000000000002</v>
      </c>
      <c r="B290" s="12">
        <v>5.6710000000000003E-8</v>
      </c>
      <c r="C290" s="11"/>
      <c r="D290" s="24"/>
      <c r="E290" s="20">
        <f t="shared" si="33"/>
        <v>56.000000000000256</v>
      </c>
      <c r="F290" s="21">
        <f t="shared" si="36"/>
        <v>0.41010000000000002</v>
      </c>
      <c r="G290" s="22">
        <f t="shared" si="34"/>
        <v>1.1321000000000001E-5</v>
      </c>
      <c r="H290" s="22">
        <f>+SUM(G$10:$G290)</f>
        <v>-1.9727597999999965E-4</v>
      </c>
      <c r="I290" s="21">
        <f t="shared" si="32"/>
        <v>-10.052279235668772</v>
      </c>
      <c r="J290" s="21">
        <f t="shared" si="35"/>
        <v>0.57686624203821657</v>
      </c>
      <c r="K290" s="21">
        <f t="shared" si="37"/>
        <v>0</v>
      </c>
      <c r="L290" s="21">
        <f t="shared" si="38"/>
        <v>0.57686624203821657</v>
      </c>
      <c r="M290" s="2"/>
      <c r="N290" s="2"/>
      <c r="O290" s="7"/>
      <c r="P290" s="23"/>
      <c r="Q290" s="23"/>
    </row>
    <row r="291" spans="1:17" x14ac:dyDescent="0.2">
      <c r="A291" s="12">
        <v>0.42009999999999997</v>
      </c>
      <c r="B291" s="12">
        <v>5.6979999999999998E-8</v>
      </c>
      <c r="C291" s="11"/>
      <c r="D291" s="24"/>
      <c r="E291" s="20">
        <f t="shared" si="33"/>
        <v>56.200000000000259</v>
      </c>
      <c r="F291" s="21">
        <f t="shared" si="36"/>
        <v>0.42009999999999997</v>
      </c>
      <c r="G291" s="22">
        <f t="shared" si="34"/>
        <v>1.1369000000000001E-5</v>
      </c>
      <c r="H291" s="22">
        <f>+SUM(G$10:$G291)</f>
        <v>-1.8590697999999964E-4</v>
      </c>
      <c r="I291" s="21">
        <f t="shared" si="32"/>
        <v>-9.472967133757944</v>
      </c>
      <c r="J291" s="21">
        <f t="shared" si="35"/>
        <v>0.57931210191082805</v>
      </c>
      <c r="K291" s="21">
        <f t="shared" si="37"/>
        <v>0</v>
      </c>
      <c r="L291" s="21">
        <f t="shared" si="38"/>
        <v>0.57931210191082805</v>
      </c>
      <c r="M291" s="2"/>
      <c r="N291" s="2"/>
      <c r="O291" s="7"/>
      <c r="P291" s="23"/>
      <c r="Q291" s="23"/>
    </row>
    <row r="292" spans="1:17" x14ac:dyDescent="0.2">
      <c r="A292" s="12">
        <v>0.43009999999999998</v>
      </c>
      <c r="B292" s="12">
        <v>5.7229999999999997E-8</v>
      </c>
      <c r="C292" s="11"/>
      <c r="D292" s="24"/>
      <c r="E292" s="20">
        <f t="shared" si="33"/>
        <v>56.400000000000261</v>
      </c>
      <c r="F292" s="21">
        <f t="shared" si="36"/>
        <v>0.43009999999999998</v>
      </c>
      <c r="G292" s="22">
        <f t="shared" si="34"/>
        <v>1.1421E-5</v>
      </c>
      <c r="H292" s="22">
        <f>+SUM(G$10:$G292)</f>
        <v>-1.7448597999999963E-4</v>
      </c>
      <c r="I292" s="21">
        <f t="shared" si="32"/>
        <v>-8.8910053503184532</v>
      </c>
      <c r="J292" s="21">
        <f t="shared" si="35"/>
        <v>0.58196178343949045</v>
      </c>
      <c r="K292" s="21">
        <f t="shared" si="37"/>
        <v>0</v>
      </c>
      <c r="L292" s="21">
        <f t="shared" si="38"/>
        <v>0.58196178343949045</v>
      </c>
      <c r="M292" s="2"/>
      <c r="N292" s="2"/>
      <c r="O292" s="7"/>
      <c r="P292" s="23"/>
      <c r="Q292" s="23"/>
    </row>
    <row r="293" spans="1:17" x14ac:dyDescent="0.2">
      <c r="A293" s="12">
        <v>0.44009999999999999</v>
      </c>
      <c r="B293" s="12">
        <v>5.7450000000000002E-8</v>
      </c>
      <c r="C293" s="11"/>
      <c r="D293" s="24"/>
      <c r="E293" s="20">
        <f t="shared" si="33"/>
        <v>56.600000000000264</v>
      </c>
      <c r="F293" s="21">
        <f t="shared" si="36"/>
        <v>0.44009999999999999</v>
      </c>
      <c r="G293" s="22">
        <f t="shared" si="34"/>
        <v>1.1468000000000001E-5</v>
      </c>
      <c r="H293" s="22">
        <f>+SUM(G$10:$G293)</f>
        <v>-1.6301797999999964E-4</v>
      </c>
      <c r="I293" s="21">
        <f t="shared" si="32"/>
        <v>-8.306648662420363</v>
      </c>
      <c r="J293" s="21">
        <f t="shared" si="35"/>
        <v>0.58435668789808926</v>
      </c>
      <c r="K293" s="21">
        <f t="shared" si="37"/>
        <v>0</v>
      </c>
      <c r="L293" s="21">
        <f t="shared" si="38"/>
        <v>0.58435668789808926</v>
      </c>
      <c r="M293" s="2"/>
      <c r="N293" s="2"/>
      <c r="O293" s="7"/>
      <c r="P293" s="23"/>
      <c r="Q293" s="23"/>
    </row>
    <row r="294" spans="1:17" x14ac:dyDescent="0.2">
      <c r="A294" s="12">
        <v>0.4501</v>
      </c>
      <c r="B294" s="12">
        <v>5.7649999999999997E-8</v>
      </c>
      <c r="C294" s="11"/>
      <c r="D294" s="24"/>
      <c r="E294" s="20">
        <f t="shared" si="33"/>
        <v>56.800000000000267</v>
      </c>
      <c r="F294" s="21">
        <f t="shared" si="36"/>
        <v>0.4501</v>
      </c>
      <c r="G294" s="22">
        <f t="shared" si="34"/>
        <v>1.151E-5</v>
      </c>
      <c r="H294" s="22">
        <f>+SUM(G$10:$G294)</f>
        <v>-1.5150797999999963E-4</v>
      </c>
      <c r="I294" s="21">
        <f t="shared" si="32"/>
        <v>-7.7201518471337396</v>
      </c>
      <c r="J294" s="21">
        <f t="shared" si="35"/>
        <v>0.58649681528662423</v>
      </c>
      <c r="K294" s="21">
        <f t="shared" si="37"/>
        <v>0</v>
      </c>
      <c r="L294" s="21">
        <f t="shared" si="38"/>
        <v>0.58649681528662423</v>
      </c>
      <c r="M294" s="2"/>
      <c r="N294" s="2"/>
      <c r="O294" s="7"/>
      <c r="P294" s="23"/>
      <c r="Q294" s="23"/>
    </row>
    <row r="295" spans="1:17" x14ac:dyDescent="0.2">
      <c r="A295" s="12">
        <v>0.46010000000000001</v>
      </c>
      <c r="B295" s="12">
        <v>5.798E-8</v>
      </c>
      <c r="C295" s="11"/>
      <c r="D295" s="24"/>
      <c r="E295" s="20">
        <f t="shared" si="33"/>
        <v>57.00000000000027</v>
      </c>
      <c r="F295" s="21">
        <f t="shared" si="36"/>
        <v>0.46010000000000001</v>
      </c>
      <c r="G295" s="22">
        <f t="shared" si="34"/>
        <v>1.1563000000000001E-5</v>
      </c>
      <c r="H295" s="22">
        <f>+SUM(G$10:$G295)</f>
        <v>-1.3994497999999964E-4</v>
      </c>
      <c r="I295" s="21">
        <f t="shared" si="32"/>
        <v>-7.1309543949044398</v>
      </c>
      <c r="J295" s="21">
        <f t="shared" si="35"/>
        <v>0.58919745222929942</v>
      </c>
      <c r="K295" s="21">
        <f t="shared" si="37"/>
        <v>0</v>
      </c>
      <c r="L295" s="21">
        <f t="shared" si="38"/>
        <v>0.58919745222929942</v>
      </c>
      <c r="M295" s="2"/>
      <c r="N295" s="2"/>
      <c r="O295" s="7"/>
      <c r="P295" s="23"/>
      <c r="Q295" s="23"/>
    </row>
    <row r="296" spans="1:17" x14ac:dyDescent="0.2">
      <c r="A296" s="12">
        <v>0.47010000000000002</v>
      </c>
      <c r="B296" s="12">
        <v>5.812E-8</v>
      </c>
      <c r="C296" s="11"/>
      <c r="D296" s="24"/>
      <c r="E296" s="20">
        <f t="shared" si="33"/>
        <v>57.200000000000273</v>
      </c>
      <c r="F296" s="21">
        <f t="shared" si="36"/>
        <v>0.47010000000000002</v>
      </c>
      <c r="G296" s="22">
        <f t="shared" si="34"/>
        <v>1.1610000000000001E-5</v>
      </c>
      <c r="H296" s="22">
        <f>+SUM(G$10:$G296)</f>
        <v>-1.2833497999999963E-4</v>
      </c>
      <c r="I296" s="21">
        <f t="shared" si="32"/>
        <v>-6.5393620382165416</v>
      </c>
      <c r="J296" s="21">
        <f t="shared" si="35"/>
        <v>0.59159235668789811</v>
      </c>
      <c r="K296" s="21">
        <f t="shared" si="37"/>
        <v>0</v>
      </c>
      <c r="L296" s="21">
        <f t="shared" si="38"/>
        <v>0.59159235668789811</v>
      </c>
      <c r="M296" s="2"/>
      <c r="N296" s="2"/>
      <c r="O296" s="7"/>
      <c r="P296" s="23"/>
      <c r="Q296" s="23"/>
    </row>
    <row r="297" spans="1:17" x14ac:dyDescent="0.2">
      <c r="A297" s="12">
        <v>0.48010000000000003</v>
      </c>
      <c r="B297" s="12">
        <v>5.8490000000000003E-8</v>
      </c>
      <c r="C297" s="11"/>
      <c r="D297" s="24"/>
      <c r="E297" s="20">
        <f t="shared" si="33"/>
        <v>57.400000000000276</v>
      </c>
      <c r="F297" s="21">
        <f t="shared" si="36"/>
        <v>0.48010000000000003</v>
      </c>
      <c r="G297" s="22">
        <f t="shared" si="34"/>
        <v>1.1661000000000001E-5</v>
      </c>
      <c r="H297" s="22">
        <f>+SUM(G$10:$G297)</f>
        <v>-1.1667397999999963E-4</v>
      </c>
      <c r="I297" s="21">
        <f t="shared" si="32"/>
        <v>-5.9451709554139942</v>
      </c>
      <c r="J297" s="21">
        <f t="shared" si="35"/>
        <v>0.59419108280254784</v>
      </c>
      <c r="K297" s="21">
        <f t="shared" si="37"/>
        <v>0</v>
      </c>
      <c r="L297" s="21">
        <f t="shared" si="38"/>
        <v>0.59419108280254784</v>
      </c>
      <c r="M297" s="2"/>
      <c r="N297" s="2"/>
      <c r="O297" s="7"/>
      <c r="P297" s="23"/>
      <c r="Q297" s="23"/>
    </row>
    <row r="298" spans="1:17" x14ac:dyDescent="0.2">
      <c r="A298" s="12">
        <v>0.49009999999999998</v>
      </c>
      <c r="B298" s="12">
        <v>5.8780000000000001E-8</v>
      </c>
      <c r="C298" s="11"/>
      <c r="D298" s="24"/>
      <c r="E298" s="20">
        <f t="shared" si="33"/>
        <v>57.600000000000279</v>
      </c>
      <c r="F298" s="21">
        <f t="shared" si="36"/>
        <v>0.49009999999999998</v>
      </c>
      <c r="G298" s="22">
        <f t="shared" si="34"/>
        <v>1.1727000000000001E-5</v>
      </c>
      <c r="H298" s="22">
        <f>+SUM(G$10:$G298)</f>
        <v>-1.0494697999999963E-4</v>
      </c>
      <c r="I298" s="21">
        <f t="shared" si="32"/>
        <v>-5.3476168152866057</v>
      </c>
      <c r="J298" s="21">
        <f t="shared" si="35"/>
        <v>0.59755414012738861</v>
      </c>
      <c r="K298" s="21">
        <f t="shared" si="37"/>
        <v>0</v>
      </c>
      <c r="L298" s="21">
        <f t="shared" si="38"/>
        <v>0.59755414012738861</v>
      </c>
      <c r="M298" s="2"/>
      <c r="N298" s="2"/>
      <c r="O298" s="7"/>
      <c r="P298" s="23"/>
      <c r="Q298" s="23"/>
    </row>
    <row r="299" spans="1:17" x14ac:dyDescent="0.2">
      <c r="A299" s="12">
        <v>0.50009999999999999</v>
      </c>
      <c r="B299" s="12">
        <v>5.9300000000000002E-8</v>
      </c>
      <c r="C299" s="11"/>
      <c r="D299" s="24"/>
      <c r="E299" s="20">
        <f t="shared" si="33"/>
        <v>57.800000000000281</v>
      </c>
      <c r="F299" s="21">
        <f t="shared" si="36"/>
        <v>0.50009999999999999</v>
      </c>
      <c r="G299" s="22">
        <f t="shared" si="34"/>
        <v>1.1808000000000003E-5</v>
      </c>
      <c r="H299" s="22">
        <f>+SUM(G$10:$G299)</f>
        <v>-9.3138979999999623E-5</v>
      </c>
      <c r="I299" s="21">
        <f t="shared" si="32"/>
        <v>-4.7459352866241851</v>
      </c>
      <c r="J299" s="21">
        <f t="shared" si="35"/>
        <v>0.60168152866242053</v>
      </c>
      <c r="K299" s="21">
        <f t="shared" si="37"/>
        <v>0</v>
      </c>
      <c r="L299" s="21">
        <f t="shared" si="38"/>
        <v>0.60168152866242053</v>
      </c>
      <c r="M299" s="2"/>
      <c r="N299" s="2"/>
      <c r="O299" s="7"/>
      <c r="P299" s="23"/>
      <c r="Q299" s="23"/>
    </row>
    <row r="300" spans="1:17" x14ac:dyDescent="0.2">
      <c r="A300" s="12">
        <v>0.5101</v>
      </c>
      <c r="B300" s="12">
        <v>5.9440000000000002E-8</v>
      </c>
      <c r="C300" s="11"/>
      <c r="D300" s="24"/>
      <c r="E300" s="20">
        <f t="shared" si="33"/>
        <v>58.000000000000284</v>
      </c>
      <c r="F300" s="21">
        <f t="shared" si="36"/>
        <v>0.5101</v>
      </c>
      <c r="G300" s="22">
        <f t="shared" si="34"/>
        <v>1.1874E-5</v>
      </c>
      <c r="H300" s="22">
        <f>+SUM(G$10:$G300)</f>
        <v>-8.1264979999999621E-5</v>
      </c>
      <c r="I300" s="21">
        <f t="shared" si="32"/>
        <v>-4.1408907006369233</v>
      </c>
      <c r="J300" s="21">
        <f t="shared" si="35"/>
        <v>0.60504458598726119</v>
      </c>
      <c r="K300" s="21">
        <f t="shared" si="37"/>
        <v>0</v>
      </c>
      <c r="L300" s="21">
        <f t="shared" si="38"/>
        <v>0.60504458598726119</v>
      </c>
      <c r="M300" s="2"/>
      <c r="N300" s="2"/>
      <c r="O300" s="7"/>
      <c r="P300" s="23"/>
      <c r="Q300" s="23"/>
    </row>
    <row r="301" spans="1:17" x14ac:dyDescent="0.2">
      <c r="A301" s="12">
        <v>0.52010000000000001</v>
      </c>
      <c r="B301" s="12">
        <v>5.983E-8</v>
      </c>
      <c r="C301" s="11"/>
      <c r="D301" s="24"/>
      <c r="E301" s="20">
        <f t="shared" si="33"/>
        <v>58.200000000000287</v>
      </c>
      <c r="F301" s="21">
        <f t="shared" si="36"/>
        <v>0.52010000000000001</v>
      </c>
      <c r="G301" s="22">
        <f t="shared" si="34"/>
        <v>1.1927000000000001E-5</v>
      </c>
      <c r="H301" s="22">
        <f>+SUM(G$10:$G301)</f>
        <v>-6.9337979999999625E-5</v>
      </c>
      <c r="I301" s="21">
        <f t="shared" si="32"/>
        <v>-3.5331454777069875</v>
      </c>
      <c r="J301" s="21">
        <f t="shared" si="35"/>
        <v>0.60774522292993638</v>
      </c>
      <c r="K301" s="21">
        <f t="shared" si="37"/>
        <v>0</v>
      </c>
      <c r="L301" s="21">
        <f t="shared" si="38"/>
        <v>0.60774522292993638</v>
      </c>
      <c r="M301" s="2"/>
      <c r="N301" s="2"/>
      <c r="O301" s="7"/>
      <c r="P301" s="23"/>
      <c r="Q301" s="23"/>
    </row>
    <row r="302" spans="1:17" x14ac:dyDescent="0.2">
      <c r="A302" s="12">
        <v>0.53010000000000002</v>
      </c>
      <c r="B302" s="12">
        <v>6.0220000000000006E-8</v>
      </c>
      <c r="C302" s="11"/>
      <c r="D302" s="24"/>
      <c r="E302" s="20">
        <f t="shared" si="33"/>
        <v>58.40000000000029</v>
      </c>
      <c r="F302" s="21">
        <f t="shared" si="36"/>
        <v>0.53010000000000002</v>
      </c>
      <c r="G302" s="22">
        <f t="shared" si="34"/>
        <v>1.2005000000000003E-5</v>
      </c>
      <c r="H302" s="22">
        <f>+SUM(G$10:$G302)</f>
        <v>-5.7332979999999621E-5</v>
      </c>
      <c r="I302" s="21">
        <f t="shared" si="32"/>
        <v>-2.9214257324840571</v>
      </c>
      <c r="J302" s="21">
        <f t="shared" si="35"/>
        <v>0.61171974522293016</v>
      </c>
      <c r="K302" s="21">
        <f t="shared" si="37"/>
        <v>0</v>
      </c>
      <c r="L302" s="21">
        <f t="shared" si="38"/>
        <v>0.61171974522293016</v>
      </c>
      <c r="M302" s="2"/>
      <c r="N302" s="2"/>
      <c r="O302" s="7"/>
      <c r="P302" s="23"/>
      <c r="Q302" s="23"/>
    </row>
    <row r="303" spans="1:17" x14ac:dyDescent="0.2">
      <c r="A303" s="12">
        <v>0.54010000000000002</v>
      </c>
      <c r="B303" s="12">
        <v>6.0790000000000004E-8</v>
      </c>
      <c r="C303" s="11"/>
      <c r="D303" s="24"/>
      <c r="E303" s="20">
        <f t="shared" si="33"/>
        <v>58.600000000000293</v>
      </c>
      <c r="F303" s="21">
        <f t="shared" si="36"/>
        <v>0.54010000000000002</v>
      </c>
      <c r="G303" s="22">
        <f t="shared" si="34"/>
        <v>1.2101E-5</v>
      </c>
      <c r="H303" s="22">
        <f>+SUM(G$10:$G303)</f>
        <v>-4.5231979999999622E-5</v>
      </c>
      <c r="I303" s="21">
        <f t="shared" si="32"/>
        <v>-2.3048142675159045</v>
      </c>
      <c r="J303" s="21">
        <f t="shared" si="35"/>
        <v>0.61661146496815289</v>
      </c>
      <c r="K303" s="21">
        <f t="shared" si="37"/>
        <v>0</v>
      </c>
      <c r="L303" s="21">
        <f t="shared" si="38"/>
        <v>0.61661146496815289</v>
      </c>
      <c r="M303" s="2"/>
      <c r="N303" s="2"/>
      <c r="O303" s="7"/>
      <c r="P303" s="23"/>
      <c r="Q303" s="23"/>
    </row>
    <row r="304" spans="1:17" x14ac:dyDescent="0.2">
      <c r="A304" s="12">
        <v>0.55010000000000003</v>
      </c>
      <c r="B304" s="12">
        <v>6.13E-8</v>
      </c>
      <c r="C304" s="11"/>
      <c r="D304" s="24"/>
      <c r="E304" s="20">
        <f t="shared" si="33"/>
        <v>58.800000000000296</v>
      </c>
      <c r="F304" s="21">
        <f t="shared" si="36"/>
        <v>0.55010000000000003</v>
      </c>
      <c r="G304" s="22">
        <f t="shared" si="34"/>
        <v>1.2209000000000001E-5</v>
      </c>
      <c r="H304" s="22">
        <f>+SUM(G$10:$G304)</f>
        <v>-3.3022979999999618E-5</v>
      </c>
      <c r="I304" s="21">
        <f t="shared" si="32"/>
        <v>-1.6826996178343754</v>
      </c>
      <c r="J304" s="21">
        <f t="shared" si="35"/>
        <v>0.62211464968152874</v>
      </c>
      <c r="K304" s="21">
        <f t="shared" si="37"/>
        <v>0</v>
      </c>
      <c r="L304" s="21">
        <f t="shared" si="38"/>
        <v>0.62211464968152874</v>
      </c>
      <c r="M304" s="2"/>
      <c r="N304" s="2"/>
      <c r="O304" s="7"/>
      <c r="P304" s="23"/>
      <c r="Q304" s="23"/>
    </row>
    <row r="305" spans="1:17" x14ac:dyDescent="0.2">
      <c r="A305" s="12">
        <v>0.56010000000000004</v>
      </c>
      <c r="B305" s="12">
        <v>6.1939999999999997E-8</v>
      </c>
      <c r="C305" s="11"/>
      <c r="D305" s="24"/>
      <c r="E305" s="20">
        <f t="shared" si="33"/>
        <v>59.000000000000298</v>
      </c>
      <c r="F305" s="21">
        <f t="shared" si="36"/>
        <v>0.56010000000000004</v>
      </c>
      <c r="G305" s="22">
        <f t="shared" si="34"/>
        <v>1.2323999999999999E-5</v>
      </c>
      <c r="H305" s="22">
        <f>+SUM(G$10:$G305)</f>
        <v>-2.0698979999999619E-5</v>
      </c>
      <c r="I305" s="21">
        <f t="shared" si="32"/>
        <v>-1.0547250955413818</v>
      </c>
      <c r="J305" s="21">
        <f t="shared" si="35"/>
        <v>0.62797452229299366</v>
      </c>
      <c r="K305" s="21">
        <f t="shared" si="37"/>
        <v>0</v>
      </c>
      <c r="L305" s="21">
        <f t="shared" si="38"/>
        <v>0.62797452229299366</v>
      </c>
      <c r="M305" s="2"/>
      <c r="N305" s="2"/>
      <c r="O305" s="7"/>
      <c r="P305" s="23"/>
      <c r="Q305" s="23"/>
    </row>
    <row r="306" spans="1:17" x14ac:dyDescent="0.2">
      <c r="A306" s="12">
        <v>0.57010000000000005</v>
      </c>
      <c r="B306" s="12">
        <v>6.2610000000000003E-8</v>
      </c>
      <c r="C306" s="11"/>
      <c r="D306" s="24"/>
      <c r="E306" s="20">
        <f t="shared" si="33"/>
        <v>59.200000000000301</v>
      </c>
      <c r="F306" s="21">
        <f t="shared" si="36"/>
        <v>0.57010000000000005</v>
      </c>
      <c r="G306" s="22">
        <f t="shared" si="34"/>
        <v>1.2455E-5</v>
      </c>
      <c r="H306" s="22">
        <f>+SUM(G$10:$G306)</f>
        <v>-8.2439799999996185E-6</v>
      </c>
      <c r="I306" s="21">
        <f t="shared" si="32"/>
        <v>-0.42007541401271942</v>
      </c>
      <c r="J306" s="21">
        <f t="shared" si="35"/>
        <v>0.63464968152866241</v>
      </c>
      <c r="K306" s="21">
        <f t="shared" si="37"/>
        <v>0</v>
      </c>
      <c r="L306" s="21">
        <f t="shared" si="38"/>
        <v>0.63464968152866241</v>
      </c>
      <c r="M306" s="2"/>
      <c r="N306" s="2"/>
      <c r="O306" s="7"/>
      <c r="P306" s="23"/>
      <c r="Q306" s="23"/>
    </row>
    <row r="307" spans="1:17" x14ac:dyDescent="0.2">
      <c r="A307" s="12">
        <v>0.58009999999999995</v>
      </c>
      <c r="B307" s="12">
        <v>6.3329999999999999E-8</v>
      </c>
      <c r="C307" s="11"/>
      <c r="D307" s="24"/>
      <c r="E307" s="20">
        <f t="shared" si="33"/>
        <v>59.400000000000304</v>
      </c>
      <c r="F307" s="21">
        <f t="shared" si="36"/>
        <v>0.58009999999999995</v>
      </c>
      <c r="G307" s="22">
        <f t="shared" si="34"/>
        <v>1.2594E-5</v>
      </c>
      <c r="H307" s="22">
        <f>+SUM(G$10:$G307)</f>
        <v>4.3500200000003816E-6</v>
      </c>
      <c r="I307" s="21">
        <f t="shared" si="32"/>
        <v>0.22165707006371371</v>
      </c>
      <c r="J307" s="21">
        <f t="shared" si="35"/>
        <v>0.64173248407643313</v>
      </c>
      <c r="K307" s="21">
        <f t="shared" si="37"/>
        <v>0</v>
      </c>
      <c r="L307" s="21">
        <f t="shared" si="38"/>
        <v>0.64173248407643313</v>
      </c>
      <c r="M307" s="2"/>
      <c r="N307" s="2"/>
      <c r="O307" s="7"/>
      <c r="P307" s="23"/>
      <c r="Q307" s="23"/>
    </row>
    <row r="308" spans="1:17" x14ac:dyDescent="0.2">
      <c r="A308" s="12">
        <v>0.59009999999999996</v>
      </c>
      <c r="B308" s="12">
        <v>6.4280000000000004E-8</v>
      </c>
      <c r="C308" s="11"/>
      <c r="D308" s="24"/>
      <c r="E308" s="20">
        <f t="shared" si="33"/>
        <v>59.600000000000307</v>
      </c>
      <c r="F308" s="21">
        <f t="shared" si="36"/>
        <v>0.59009999999999996</v>
      </c>
      <c r="G308" s="22">
        <f t="shared" si="34"/>
        <v>1.2761000000000002E-5</v>
      </c>
      <c r="H308" s="22">
        <f>+SUM(G$10:$G308)</f>
        <v>1.7111020000000384E-5</v>
      </c>
      <c r="I308" s="21">
        <f t="shared" si="32"/>
        <v>0.87189910828027439</v>
      </c>
      <c r="J308" s="21">
        <f t="shared" si="35"/>
        <v>0.65024203821656068</v>
      </c>
      <c r="K308" s="21">
        <f t="shared" si="37"/>
        <v>0</v>
      </c>
      <c r="L308" s="21">
        <f t="shared" si="38"/>
        <v>0.65024203821656068</v>
      </c>
      <c r="M308" s="2"/>
      <c r="N308" s="2"/>
      <c r="O308" s="7"/>
      <c r="P308" s="23"/>
      <c r="Q308" s="23"/>
    </row>
    <row r="309" spans="1:17" x14ac:dyDescent="0.2">
      <c r="A309" s="12">
        <v>0.60009999999999997</v>
      </c>
      <c r="B309" s="12">
        <v>6.528E-8</v>
      </c>
      <c r="C309" s="11"/>
      <c r="D309" s="24"/>
      <c r="E309" s="20">
        <f t="shared" si="33"/>
        <v>59.80000000000031</v>
      </c>
      <c r="F309" s="21">
        <f t="shared" si="36"/>
        <v>0.60009999999999997</v>
      </c>
      <c r="G309" s="22">
        <f t="shared" si="34"/>
        <v>1.2956000000000001E-5</v>
      </c>
      <c r="H309" s="22">
        <f>+SUM(G$10:$G309)</f>
        <v>3.0067020000000383E-5</v>
      </c>
      <c r="I309" s="21">
        <f t="shared" si="32"/>
        <v>1.532077452229319</v>
      </c>
      <c r="J309" s="21">
        <f t="shared" si="35"/>
        <v>0.66017834394904462</v>
      </c>
      <c r="K309" s="21">
        <f t="shared" si="37"/>
        <v>0</v>
      </c>
      <c r="L309" s="21">
        <f t="shared" si="38"/>
        <v>0.66017834394904462</v>
      </c>
      <c r="M309" s="2"/>
      <c r="N309" s="2"/>
      <c r="O309" s="7"/>
      <c r="P309" s="23"/>
      <c r="Q309" s="23"/>
    </row>
    <row r="310" spans="1:17" x14ac:dyDescent="0.2">
      <c r="A310" s="69"/>
      <c r="B310" s="69"/>
      <c r="C310" s="69"/>
      <c r="D310" s="69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1"/>
      <c r="P310" s="72"/>
      <c r="Q310" s="72"/>
    </row>
    <row r="311" spans="1:17" x14ac:dyDescent="0.2">
      <c r="A311" s="14"/>
      <c r="B311" s="14"/>
      <c r="C311" s="14"/>
      <c r="D311" s="14"/>
    </row>
    <row r="312" spans="1:17" x14ac:dyDescent="0.2">
      <c r="A312" s="14"/>
      <c r="B312" s="14"/>
      <c r="C312" s="14"/>
      <c r="D312" s="14"/>
    </row>
    <row r="313" spans="1:17" x14ac:dyDescent="0.2">
      <c r="A313" s="14"/>
      <c r="B313" s="14"/>
      <c r="C313" s="14"/>
      <c r="D313" s="14"/>
    </row>
    <row r="314" spans="1:17" x14ac:dyDescent="0.2">
      <c r="A314" s="14"/>
      <c r="B314" s="14"/>
      <c r="C314" s="14"/>
      <c r="D314" s="14"/>
    </row>
    <row r="315" spans="1:17" x14ac:dyDescent="0.2">
      <c r="A315" s="14"/>
      <c r="B315" s="14"/>
      <c r="C315" s="14"/>
      <c r="D315" s="14"/>
    </row>
    <row r="316" spans="1:17" x14ac:dyDescent="0.2">
      <c r="A316" s="14"/>
      <c r="B316" s="14"/>
      <c r="C316" s="14"/>
      <c r="D316" s="14"/>
    </row>
    <row r="317" spans="1:17" x14ac:dyDescent="0.2">
      <c r="A317" s="14"/>
      <c r="B317" s="14"/>
      <c r="C317" s="14"/>
      <c r="D317" s="14"/>
    </row>
    <row r="318" spans="1:17" x14ac:dyDescent="0.2">
      <c r="A318" s="14"/>
      <c r="B318" s="14"/>
      <c r="C318" s="14"/>
      <c r="D318" s="14"/>
    </row>
    <row r="319" spans="1:17" x14ac:dyDescent="0.2">
      <c r="A319" s="14"/>
      <c r="B319" s="14"/>
      <c r="C319" s="14"/>
      <c r="D319" s="14"/>
    </row>
    <row r="320" spans="1:17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</sheetData>
  <mergeCells count="2">
    <mergeCell ref="R1:T1"/>
    <mergeCell ref="R11:T11"/>
  </mergeCell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150a2a-9158-45f5-a4a1-12b939dd4280">
      <Terms xmlns="http://schemas.microsoft.com/office/infopath/2007/PartnerControls"/>
    </lcf76f155ced4ddcb4097134ff3c332f>
    <TaxCatchAll xmlns="257e1614-89a8-454d-af08-6c65f2bae7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1928B0A46204AB93117B31744CFCC" ma:contentTypeVersion="16" ma:contentTypeDescription="Create a new document." ma:contentTypeScope="" ma:versionID="62ad6b9aeae851ef627e5e2e65ed1573">
  <xsd:schema xmlns:xsd="http://www.w3.org/2001/XMLSchema" xmlns:xs="http://www.w3.org/2001/XMLSchema" xmlns:p="http://schemas.microsoft.com/office/2006/metadata/properties" xmlns:ns2="26150a2a-9158-45f5-a4a1-12b939dd4280" xmlns:ns3="257e1614-89a8-454d-af08-6c65f2bae76f" targetNamespace="http://schemas.microsoft.com/office/2006/metadata/properties" ma:root="true" ma:fieldsID="3beffaf7ef07bcc8a3ae0ff340c224e4" ns2:_="" ns3:_="">
    <xsd:import namespace="26150a2a-9158-45f5-a4a1-12b939dd4280"/>
    <xsd:import namespace="257e1614-89a8-454d-af08-6c65f2bae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50a2a-9158-45f5-a4a1-12b939dd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e1614-89a8-454d-af08-6c65f2bae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32ec53-6985-4109-abd6-169269333437}" ma:internalName="TaxCatchAll" ma:showField="CatchAllData" ma:web="257e1614-89a8-454d-af08-6c65f2bae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AE5AEA-6ECD-42D3-B718-0F3DACF0AE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3BE41-C5BD-421E-B1AD-DAD0B866B608}">
  <ds:schemaRefs>
    <ds:schemaRef ds:uri="http://schemas.microsoft.com/office/2006/metadata/properties"/>
    <ds:schemaRef ds:uri="http://schemas.microsoft.com/office/infopath/2007/PartnerControls"/>
    <ds:schemaRef ds:uri="26150a2a-9158-45f5-a4a1-12b939dd4280"/>
    <ds:schemaRef ds:uri="257e1614-89a8-454d-af08-6c65f2bae76f"/>
  </ds:schemaRefs>
</ds:datastoreItem>
</file>

<file path=customXml/itemProps3.xml><?xml version="1.0" encoding="utf-8"?>
<ds:datastoreItem xmlns:ds="http://schemas.openxmlformats.org/officeDocument/2006/customXml" ds:itemID="{1E89AE88-5F11-40F6-B287-998A9EDC4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50a2a-9158-45f5-a4a1-12b939dd4280"/>
    <ds:schemaRef ds:uri="257e1614-89a8-454d-af08-6c65f2bae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CSC_calc_0.9to0.6V</vt:lpstr>
    </vt:vector>
  </TitlesOfParts>
  <Manager/>
  <Company>EIC Laboratories,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Stuart F. Cogan</dc:creator>
  <cp:keywords/>
  <dc:description/>
  <cp:lastModifiedBy>Rebecca Frederick</cp:lastModifiedBy>
  <cp:revision/>
  <dcterms:created xsi:type="dcterms:W3CDTF">2003-02-16T01:21:30Z</dcterms:created>
  <dcterms:modified xsi:type="dcterms:W3CDTF">2025-05-14T23:36:14Z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0x0101003DD1928B0A46204AB93117B31744CFCC</vt:lpwstr>
  </property>
  <property fmtid="{D5CDD505-2E9C-101B-9397-08002B2CF9AE}" pid="3" name="MediaServiceImageTags">
    <vt:lpwstr/>
  </property>
</Properties>
</file>