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S:\Code Repository\"/>
    </mc:Choice>
  </mc:AlternateContent>
  <xr:revisionPtr revIDLastSave="0" documentId="8_{9963BF34-8F24-4A0A-B6B5-F11A58FB5B70}" xr6:coauthVersionLast="47" xr6:coauthVersionMax="47" xr10:uidLastSave="{00000000-0000-0000-0000-000000000000}"/>
  <bookViews>
    <workbookView xWindow="2950" yWindow="14290" windowWidth="19420" windowHeight="10300" xr2:uid="{00000000-000D-0000-FFFF-FFFF00000000}"/>
  </bookViews>
  <sheets>
    <sheet name="Sheet1" sheetId="1" r:id="rId1"/>
    <sheet name="Sheet1 (2)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2" l="1"/>
  <c r="D25" i="2"/>
  <c r="C26" i="2"/>
  <c r="C32" i="2"/>
  <c r="C37" i="2"/>
  <c r="C38" i="2" s="1"/>
  <c r="C30" i="2"/>
  <c r="C24" i="2"/>
  <c r="C17" i="2"/>
  <c r="C19" i="2" s="1"/>
  <c r="F14" i="2"/>
  <c r="F13" i="2"/>
  <c r="G12" i="2"/>
  <c r="F12" i="2"/>
  <c r="H11" i="2"/>
  <c r="H14" i="2" s="1"/>
  <c r="G11" i="2"/>
  <c r="G14" i="2" s="1"/>
  <c r="C10" i="2"/>
  <c r="C12" i="2" s="1"/>
  <c r="F7" i="2"/>
  <c r="F6" i="2"/>
  <c r="C6" i="2"/>
  <c r="F5" i="2"/>
  <c r="H4" i="2"/>
  <c r="H6" i="2" s="1"/>
  <c r="G4" i="2"/>
  <c r="G6" i="2" s="1"/>
  <c r="C4" i="2"/>
  <c r="C38" i="1"/>
  <c r="C31" i="1"/>
  <c r="C25" i="1"/>
  <c r="C19" i="1"/>
  <c r="C37" i="1"/>
  <c r="C30" i="1"/>
  <c r="C24" i="1"/>
  <c r="C12" i="1"/>
  <c r="C10" i="1"/>
  <c r="F5" i="1"/>
  <c r="G11" i="1"/>
  <c r="G12" i="1" s="1"/>
  <c r="C4" i="1"/>
  <c r="C6" i="1" s="1"/>
  <c r="C17" i="1"/>
  <c r="F14" i="1"/>
  <c r="F7" i="1"/>
  <c r="F13" i="1"/>
  <c r="F6" i="1"/>
  <c r="F12" i="1"/>
  <c r="H11" i="1"/>
  <c r="H13" i="1" s="1"/>
  <c r="H4" i="1"/>
  <c r="H7" i="1" s="1"/>
  <c r="G4" i="1"/>
  <c r="G6" i="1" s="1"/>
  <c r="C25" i="2" l="1"/>
  <c r="C31" i="2"/>
  <c r="G7" i="2"/>
  <c r="H12" i="2"/>
  <c r="G5" i="2"/>
  <c r="H7" i="2"/>
  <c r="H5" i="2"/>
  <c r="G13" i="2"/>
  <c r="H13" i="2"/>
  <c r="H5" i="1"/>
  <c r="G5" i="1"/>
  <c r="H6" i="1"/>
  <c r="H12" i="1"/>
  <c r="G7" i="1"/>
  <c r="G14" i="1"/>
  <c r="H14" i="1"/>
  <c r="G13" i="1"/>
</calcChain>
</file>

<file path=xl/sharedStrings.xml><?xml version="1.0" encoding="utf-8"?>
<sst xmlns="http://schemas.openxmlformats.org/spreadsheetml/2006/main" count="293" uniqueCount="65">
  <si>
    <t>Flat Disc Electrode</t>
  </si>
  <si>
    <t>Current Density Conversion Table</t>
  </si>
  <si>
    <t>Diameter (mm)</t>
  </si>
  <si>
    <t>Per</t>
  </si>
  <si>
    <t>A</t>
  </si>
  <si>
    <t>mA</t>
  </si>
  <si>
    <t>µA</t>
  </si>
  <si>
    <t>GSA (mm^2)</t>
  </si>
  <si>
    <t>m^2</t>
  </si>
  <si>
    <t>Fixed &gt;</t>
  </si>
  <si>
    <t>Current (µA)</t>
  </si>
  <si>
    <t>cm^2</t>
  </si>
  <si>
    <t>Calculated &gt;</t>
  </si>
  <si>
    <t>I density (µA/mm^2)</t>
  </si>
  <si>
    <t>mm^2</t>
  </si>
  <si>
    <t>µm^2</t>
  </si>
  <si>
    <t>Diameter (µm)</t>
  </si>
  <si>
    <t>GSA (µm^2)</t>
  </si>
  <si>
    <t>I density (µA/µm^2)</t>
  </si>
  <si>
    <t>Rectangular Electrode</t>
  </si>
  <si>
    <t>Length (µm)</t>
  </si>
  <si>
    <t>Width (µm)</t>
  </si>
  <si>
    <t>Unit Conversions</t>
  </si>
  <si>
    <t>Tera</t>
  </si>
  <si>
    <t>T</t>
  </si>
  <si>
    <t>10 ^ 12</t>
  </si>
  <si>
    <t>Giga</t>
  </si>
  <si>
    <t>G</t>
  </si>
  <si>
    <t>10 ^ 9</t>
  </si>
  <si>
    <t>Mega</t>
  </si>
  <si>
    <t>M</t>
  </si>
  <si>
    <t>10 ^ 6</t>
  </si>
  <si>
    <t>Kilo</t>
  </si>
  <si>
    <t>K</t>
  </si>
  <si>
    <t>10 ^ 3</t>
  </si>
  <si>
    <t>Hecto</t>
  </si>
  <si>
    <t>H</t>
  </si>
  <si>
    <t>10 ^ 2</t>
  </si>
  <si>
    <t>Deca</t>
  </si>
  <si>
    <t>Da</t>
  </si>
  <si>
    <t>10 ^ 1</t>
  </si>
  <si>
    <t>Base</t>
  </si>
  <si>
    <t>~</t>
  </si>
  <si>
    <t>10 ^ 0</t>
  </si>
  <si>
    <t>Deci</t>
  </si>
  <si>
    <t>d</t>
  </si>
  <si>
    <t>10 ^ -1</t>
  </si>
  <si>
    <t>Centi</t>
  </si>
  <si>
    <t>10 ^ -2</t>
  </si>
  <si>
    <t>Milli</t>
  </si>
  <si>
    <t>10 ^ -3</t>
  </si>
  <si>
    <t>Micro</t>
  </si>
  <si>
    <t>10 ^ -6</t>
  </si>
  <si>
    <t>Nano</t>
  </si>
  <si>
    <t>10 ^ -9</t>
  </si>
  <si>
    <t>Angstrom</t>
  </si>
  <si>
    <t>10 ^ -10</t>
  </si>
  <si>
    <t>Pico</t>
  </si>
  <si>
    <t>10 ^ -12</t>
  </si>
  <si>
    <t>Area Conversions</t>
  </si>
  <si>
    <t>=</t>
  </si>
  <si>
    <t>10 ^ -8</t>
  </si>
  <si>
    <t>10 ^ 8</t>
  </si>
  <si>
    <t>10 ^ 4</t>
  </si>
  <si>
    <t>0.5 mA/cm^2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</si>
</sst>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E+00"/>
    <numFmt numFmtId="165" formatCode="0.000"/>
    <numFmt numFmtId="166" formatCode="0.0"/>
    <numFmt numFmtId="167" formatCode="0.000000"/>
    <numFmt numFmtId="168" formatCode="0.000000000"/>
    <numFmt numFmtId="169" formatCode="0.0000000000"/>
    <numFmt numFmtId="170" formatCode="0.000000000000"/>
    <numFmt numFmtId="171" formatCode="0.0000"/>
  </numFmts>
  <fonts count="8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4"/>
      <color theme="1" tint="0.249977111117893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0" xfId="0" applyFont="1" applyAlignment="1">
      <alignment horizontal="center" vertical="center"/>
    </xf>
    <xf numFmtId="2" fontId="4" fillId="0" borderId="0" xfId="0" applyNumberFormat="1" applyFont="1" applyAlignment="1">
      <alignment vertical="center"/>
    </xf>
    <xf numFmtId="2" fontId="5" fillId="0" borderId="0" xfId="0" applyNumberFormat="1" applyFont="1" applyAlignment="1">
      <alignment vertical="center"/>
    </xf>
    <xf numFmtId="2" fontId="6" fillId="0" borderId="0" xfId="0" applyNumberFormat="1" applyFont="1" applyAlignment="1">
      <alignment vertical="center"/>
    </xf>
    <xf numFmtId="164" fontId="4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2" fontId="2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vertical="center"/>
    </xf>
    <xf numFmtId="1" fontId="3" fillId="0" borderId="0" xfId="0" applyNumberFormat="1" applyFont="1" applyAlignment="1">
      <alignment vertical="center"/>
    </xf>
    <xf numFmtId="166" fontId="2" fillId="0" borderId="0" xfId="0" applyNumberFormat="1" applyFont="1" applyAlignment="1">
      <alignment vertical="center"/>
    </xf>
    <xf numFmtId="165" fontId="2" fillId="0" borderId="0" xfId="0" applyNumberFormat="1" applyFont="1" applyAlignment="1">
      <alignment vertical="center"/>
    </xf>
    <xf numFmtId="167" fontId="2" fillId="0" borderId="0" xfId="0" applyNumberFormat="1" applyFont="1" applyAlignment="1">
      <alignment vertical="center"/>
    </xf>
    <xf numFmtId="168" fontId="2" fillId="0" borderId="0" xfId="0" applyNumberFormat="1" applyFont="1" applyAlignment="1">
      <alignment vertical="center"/>
    </xf>
    <xf numFmtId="169" fontId="2" fillId="0" borderId="0" xfId="0" applyNumberFormat="1" applyFont="1" applyAlignment="1">
      <alignment vertical="center"/>
    </xf>
    <xf numFmtId="170" fontId="2" fillId="0" borderId="0" xfId="0" applyNumberFormat="1" applyFont="1" applyAlignment="1">
      <alignment vertical="center"/>
    </xf>
    <xf numFmtId="0" fontId="0" fillId="0" borderId="0" xfId="0" applyAlignment="1">
      <alignment horizontal="right" vertical="center"/>
    </xf>
    <xf numFmtId="171" fontId="2" fillId="0" borderId="0" xfId="0" applyNumberFormat="1" applyFont="1" applyAlignment="1">
      <alignment vertical="center"/>
    </xf>
    <xf numFmtId="11" fontId="0" fillId="0" borderId="0" xfId="0" applyNumberFormat="1"/>
    <xf numFmtId="0" fontId="7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43"/>
  <sheetViews>
    <sheetView tabSelected="1" zoomScaleNormal="100" workbookViewId="0"/>
  </sheetViews>
  <sheetFormatPr defaultRowHeight="15" x14ac:dyDescent="0.25"/>
  <cols>
    <col min="1" max="1" width="11.7109375" style="24" bestFit="1" customWidth="1"/>
    <col min="2" max="2" width="25.140625" style="8" bestFit="1" customWidth="1"/>
    <col min="3" max="3" width="13.5703125" style="8" bestFit="1" customWidth="1"/>
    <col min="4" max="4" width="16.7109375" customWidth="1"/>
    <col min="5" max="7" width="14.7109375" customWidth="1"/>
    <col min="8" max="8" width="20.85546875" bestFit="1" customWidth="1"/>
  </cols>
  <sheetData>
    <row r="2" spans="1:8" ht="18.75" x14ac:dyDescent="0.25">
      <c r="B2" s="28" t="s">
        <v>0</v>
      </c>
      <c r="C2" s="28"/>
      <c r="E2" s="27" t="s">
        <v>1</v>
      </c>
      <c r="F2" s="27"/>
      <c r="G2" s="27"/>
      <c r="H2" s="27"/>
    </row>
    <row r="3" spans="1:8" ht="18.75" x14ac:dyDescent="0.25">
      <c r="B3" s="9" t="s">
        <v>2</v>
      </c>
      <c r="C3" s="10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1:8" ht="18.75" x14ac:dyDescent="0.25">
      <c r="B4" s="9" t="s">
        <v>7</v>
      </c>
      <c r="C4" s="10">
        <f>PI()*(C3/2)^2</f>
        <v>3.1415926535897931</v>
      </c>
      <c r="E4" s="1" t="s">
        <v>8</v>
      </c>
      <c r="F4" s="5">
        <v>1</v>
      </c>
      <c r="G4" s="6">
        <f>F4*(10^3)</f>
        <v>1000</v>
      </c>
      <c r="H4" s="6">
        <f>F4*(10^6)</f>
        <v>1000000</v>
      </c>
    </row>
    <row r="5" spans="1:8" ht="18.75" x14ac:dyDescent="0.25">
      <c r="A5" s="24" t="s">
        <v>9</v>
      </c>
      <c r="B5" s="11" t="s">
        <v>10</v>
      </c>
      <c r="C5" s="12">
        <v>100</v>
      </c>
      <c r="E5" s="1" t="s">
        <v>11</v>
      </c>
      <c r="F5" s="6">
        <f>F4/(10^4)</f>
        <v>1E-4</v>
      </c>
      <c r="G5" s="6">
        <f>G4/(10^4)</f>
        <v>0.1</v>
      </c>
      <c r="H5" s="6">
        <f>H4/(10^4)</f>
        <v>100</v>
      </c>
    </row>
    <row r="6" spans="1:8" ht="18.75" x14ac:dyDescent="0.25">
      <c r="A6" s="24" t="s">
        <v>12</v>
      </c>
      <c r="B6" s="11" t="s">
        <v>13</v>
      </c>
      <c r="C6" s="12">
        <f>C5/C4</f>
        <v>31.830988618379067</v>
      </c>
      <c r="E6" s="1" t="s">
        <v>14</v>
      </c>
      <c r="F6" s="7">
        <f>F4/(10^6)</f>
        <v>9.9999999999999995E-7</v>
      </c>
      <c r="G6" s="6">
        <f t="shared" ref="G6:H6" si="0">G4/(10^6)</f>
        <v>1E-3</v>
      </c>
      <c r="H6" s="5">
        <f t="shared" si="0"/>
        <v>1</v>
      </c>
    </row>
    <row r="7" spans="1:8" ht="18.75" x14ac:dyDescent="0.25">
      <c r="B7" s="9"/>
      <c r="C7" s="9"/>
      <c r="E7" s="1" t="s">
        <v>15</v>
      </c>
      <c r="F7" s="6">
        <f>F4/(10^12)</f>
        <v>9.9999999999999998E-13</v>
      </c>
      <c r="G7" s="6">
        <f t="shared" ref="G7:H7" si="1">G4/(10^12)</f>
        <v>1.0000000000000001E-9</v>
      </c>
      <c r="H7" s="7">
        <f t="shared" si="1"/>
        <v>9.9999999999999995E-7</v>
      </c>
    </row>
    <row r="8" spans="1:8" ht="18.75" x14ac:dyDescent="0.25">
      <c r="B8" s="28" t="s">
        <v>0</v>
      </c>
      <c r="C8" s="28"/>
    </row>
    <row r="9" spans="1:8" ht="18.75" x14ac:dyDescent="0.25">
      <c r="B9" s="9" t="s">
        <v>16</v>
      </c>
      <c r="C9" s="10">
        <v>8</v>
      </c>
      <c r="E9" s="27" t="s">
        <v>1</v>
      </c>
      <c r="F9" s="27"/>
      <c r="G9" s="27"/>
      <c r="H9" s="27"/>
    </row>
    <row r="10" spans="1:8" ht="18.75" x14ac:dyDescent="0.25">
      <c r="B10" s="9" t="s">
        <v>17</v>
      </c>
      <c r="C10" s="10">
        <f>PI()*(C9/2)^2</f>
        <v>50.26548245743669</v>
      </c>
      <c r="E10" s="1" t="s">
        <v>3</v>
      </c>
      <c r="F10" s="1" t="s">
        <v>4</v>
      </c>
      <c r="G10" s="1" t="s">
        <v>5</v>
      </c>
      <c r="H10" s="1" t="s">
        <v>6</v>
      </c>
    </row>
    <row r="11" spans="1:8" ht="18.75" x14ac:dyDescent="0.25">
      <c r="A11" s="24" t="s">
        <v>9</v>
      </c>
      <c r="B11" s="11" t="s">
        <v>10</v>
      </c>
      <c r="C11" s="12">
        <v>100</v>
      </c>
      <c r="E11" s="1" t="s">
        <v>8</v>
      </c>
      <c r="F11" s="2">
        <v>1</v>
      </c>
      <c r="G11" s="3">
        <f>F11*(10^3)</f>
        <v>1000</v>
      </c>
      <c r="H11" s="3">
        <f>F11*(10^6)</f>
        <v>1000000</v>
      </c>
    </row>
    <row r="12" spans="1:8" ht="18.75" x14ac:dyDescent="0.25">
      <c r="A12" s="24" t="s">
        <v>12</v>
      </c>
      <c r="B12" s="11" t="s">
        <v>18</v>
      </c>
      <c r="C12" s="12">
        <f>C11/C10</f>
        <v>1.9894367886486917</v>
      </c>
      <c r="E12" s="1" t="s">
        <v>11</v>
      </c>
      <c r="F12" s="3">
        <f>F11/(10^4)</f>
        <v>1E-4</v>
      </c>
      <c r="G12" s="3">
        <f>G11/(10^4)</f>
        <v>0.1</v>
      </c>
      <c r="H12" s="3">
        <f>H11/(10^4)</f>
        <v>100</v>
      </c>
    </row>
    <row r="13" spans="1:8" ht="18.75" x14ac:dyDescent="0.25">
      <c r="B13" s="9"/>
      <c r="C13" s="9"/>
      <c r="E13" s="1" t="s">
        <v>14</v>
      </c>
      <c r="F13" s="4">
        <f>F11/(10^6)</f>
        <v>9.9999999999999995E-7</v>
      </c>
      <c r="G13" s="3">
        <f t="shared" ref="G13:H13" si="2">G11/(10^6)</f>
        <v>1E-3</v>
      </c>
      <c r="H13" s="2">
        <f t="shared" si="2"/>
        <v>1</v>
      </c>
    </row>
    <row r="14" spans="1:8" ht="18.75" x14ac:dyDescent="0.25">
      <c r="B14" s="28" t="s">
        <v>19</v>
      </c>
      <c r="C14" s="28"/>
      <c r="E14" s="1" t="s">
        <v>15</v>
      </c>
      <c r="F14" s="3">
        <f>F11/(10^12)</f>
        <v>9.9999999999999998E-13</v>
      </c>
      <c r="G14" s="3">
        <f t="shared" ref="G14:H14" si="3">G11/(10^12)</f>
        <v>1.0000000000000001E-9</v>
      </c>
      <c r="H14" s="4">
        <f t="shared" si="3"/>
        <v>9.9999999999999995E-7</v>
      </c>
    </row>
    <row r="15" spans="1:8" ht="18.75" x14ac:dyDescent="0.25">
      <c r="B15" s="9" t="s">
        <v>20</v>
      </c>
      <c r="C15" s="10">
        <v>70</v>
      </c>
    </row>
    <row r="16" spans="1:8" ht="18.75" x14ac:dyDescent="0.25">
      <c r="B16" s="9" t="s">
        <v>21</v>
      </c>
      <c r="C16" s="10">
        <v>35</v>
      </c>
    </row>
    <row r="17" spans="1:8" ht="18.75" x14ac:dyDescent="0.25">
      <c r="B17" s="9" t="s">
        <v>17</v>
      </c>
      <c r="C17" s="10">
        <f>C15*C16</f>
        <v>2450</v>
      </c>
      <c r="E17" s="27" t="s">
        <v>22</v>
      </c>
      <c r="F17" s="27"/>
      <c r="G17" s="27"/>
      <c r="H17" s="27"/>
    </row>
    <row r="18" spans="1:8" ht="18.75" x14ac:dyDescent="0.25">
      <c r="A18" s="24" t="s">
        <v>9</v>
      </c>
      <c r="B18" s="11" t="s">
        <v>10</v>
      </c>
      <c r="C18" s="12">
        <v>100</v>
      </c>
      <c r="E18" s="14" t="s">
        <v>23</v>
      </c>
      <c r="F18" s="14" t="s">
        <v>24</v>
      </c>
      <c r="G18" s="14" t="s">
        <v>25</v>
      </c>
      <c r="H18" s="16">
        <v>1000000000000</v>
      </c>
    </row>
    <row r="19" spans="1:8" ht="18.75" x14ac:dyDescent="0.25">
      <c r="A19" s="24" t="s">
        <v>12</v>
      </c>
      <c r="B19" s="11" t="s">
        <v>18</v>
      </c>
      <c r="C19" s="12">
        <f>C18/C17</f>
        <v>4.0816326530612242E-2</v>
      </c>
      <c r="E19" s="14" t="s">
        <v>26</v>
      </c>
      <c r="F19" s="14" t="s">
        <v>27</v>
      </c>
      <c r="G19" s="14" t="s">
        <v>28</v>
      </c>
      <c r="H19" s="16">
        <v>1000000000</v>
      </c>
    </row>
    <row r="20" spans="1:8" ht="18.75" x14ac:dyDescent="0.25">
      <c r="B20" s="9"/>
      <c r="C20" s="9"/>
      <c r="E20" s="14" t="s">
        <v>29</v>
      </c>
      <c r="F20" s="14" t="s">
        <v>30</v>
      </c>
      <c r="G20" s="14" t="s">
        <v>31</v>
      </c>
      <c r="H20" s="16">
        <v>1000000</v>
      </c>
    </row>
    <row r="21" spans="1:8" ht="18.75" x14ac:dyDescent="0.25">
      <c r="B21" s="9"/>
      <c r="C21" s="9"/>
      <c r="E21" s="14" t="s">
        <v>32</v>
      </c>
      <c r="F21" s="14" t="s">
        <v>33</v>
      </c>
      <c r="G21" s="14" t="s">
        <v>34</v>
      </c>
      <c r="H21" s="16">
        <v>1000</v>
      </c>
    </row>
    <row r="22" spans="1:8" ht="18.75" x14ac:dyDescent="0.25">
      <c r="B22" s="28" t="s">
        <v>0</v>
      </c>
      <c r="C22" s="28"/>
      <c r="E22" s="14" t="s">
        <v>35</v>
      </c>
      <c r="F22" s="14" t="s">
        <v>36</v>
      </c>
      <c r="G22" s="14" t="s">
        <v>37</v>
      </c>
      <c r="H22" s="16">
        <v>100</v>
      </c>
    </row>
    <row r="23" spans="1:8" ht="18.75" x14ac:dyDescent="0.25">
      <c r="B23" s="9" t="s">
        <v>2</v>
      </c>
      <c r="C23" s="10">
        <v>2</v>
      </c>
      <c r="E23" s="14" t="s">
        <v>38</v>
      </c>
      <c r="F23" s="14" t="s">
        <v>39</v>
      </c>
      <c r="G23" s="14" t="s">
        <v>40</v>
      </c>
      <c r="H23" s="16">
        <v>10</v>
      </c>
    </row>
    <row r="24" spans="1:8" ht="18.75" x14ac:dyDescent="0.25">
      <c r="B24" s="9" t="s">
        <v>7</v>
      </c>
      <c r="C24" s="10">
        <f>PI()*(C23/2)^2</f>
        <v>3.1415926535897931</v>
      </c>
      <c r="E24" s="15" t="s">
        <v>41</v>
      </c>
      <c r="F24" s="15" t="s">
        <v>42</v>
      </c>
      <c r="G24" s="15" t="s">
        <v>43</v>
      </c>
      <c r="H24" s="17">
        <v>1</v>
      </c>
    </row>
    <row r="25" spans="1:8" ht="18.75" x14ac:dyDescent="0.25">
      <c r="A25" s="24" t="s">
        <v>12</v>
      </c>
      <c r="B25" s="11" t="s">
        <v>10</v>
      </c>
      <c r="C25" s="12">
        <f>C26*C24</f>
        <v>94.247779607693786</v>
      </c>
      <c r="E25" s="14" t="s">
        <v>44</v>
      </c>
      <c r="F25" s="14" t="s">
        <v>45</v>
      </c>
      <c r="G25" s="14" t="s">
        <v>46</v>
      </c>
      <c r="H25" s="18">
        <v>0.1</v>
      </c>
    </row>
    <row r="26" spans="1:8" ht="18.75" x14ac:dyDescent="0.25">
      <c r="A26" s="24" t="s">
        <v>9</v>
      </c>
      <c r="B26" s="11" t="s">
        <v>13</v>
      </c>
      <c r="C26" s="12">
        <v>30</v>
      </c>
      <c r="E26" s="14" t="s">
        <v>47</v>
      </c>
      <c r="F26" s="14" t="s">
        <v>47</v>
      </c>
      <c r="G26" s="14" t="s">
        <v>48</v>
      </c>
      <c r="H26" s="10">
        <v>0.01</v>
      </c>
    </row>
    <row r="27" spans="1:8" ht="18.75" x14ac:dyDescent="0.25">
      <c r="B27" s="9"/>
      <c r="C27" s="9"/>
      <c r="E27" s="14" t="s">
        <v>49</v>
      </c>
      <c r="F27" s="14" t="s">
        <v>49</v>
      </c>
      <c r="G27" s="14" t="s">
        <v>50</v>
      </c>
      <c r="H27" s="19">
        <v>1E-3</v>
      </c>
    </row>
    <row r="28" spans="1:8" ht="18.75" x14ac:dyDescent="0.25">
      <c r="B28" s="28" t="s">
        <v>0</v>
      </c>
      <c r="C28" s="28"/>
      <c r="E28" s="14" t="s">
        <v>51</v>
      </c>
      <c r="F28" s="14" t="s">
        <v>51</v>
      </c>
      <c r="G28" s="14" t="s">
        <v>52</v>
      </c>
      <c r="H28" s="20">
        <v>9.9999999999999995E-7</v>
      </c>
    </row>
    <row r="29" spans="1:8" ht="18.75" x14ac:dyDescent="0.25">
      <c r="B29" s="9" t="s">
        <v>16</v>
      </c>
      <c r="C29" s="10">
        <v>8</v>
      </c>
      <c r="E29" s="14" t="s">
        <v>53</v>
      </c>
      <c r="F29" s="14" t="s">
        <v>53</v>
      </c>
      <c r="G29" s="14" t="s">
        <v>54</v>
      </c>
      <c r="H29" s="21">
        <v>1.0000000000000001E-9</v>
      </c>
    </row>
    <row r="30" spans="1:8" ht="18.75" x14ac:dyDescent="0.25">
      <c r="B30" s="9" t="s">
        <v>17</v>
      </c>
      <c r="C30" s="10">
        <f>PI()*(C29/2)^2</f>
        <v>50.26548245743669</v>
      </c>
      <c r="E30" s="14" t="s">
        <v>55</v>
      </c>
      <c r="F30" s="14" t="s">
        <v>55</v>
      </c>
      <c r="G30" s="14" t="s">
        <v>56</v>
      </c>
      <c r="H30" s="22">
        <v>1E-10</v>
      </c>
    </row>
    <row r="31" spans="1:8" ht="18.75" x14ac:dyDescent="0.25">
      <c r="A31" s="24" t="s">
        <v>12</v>
      </c>
      <c r="B31" s="11" t="s">
        <v>10</v>
      </c>
      <c r="C31" s="12">
        <f>C32*C30</f>
        <v>150.79644737231007</v>
      </c>
      <c r="E31" s="14" t="s">
        <v>57</v>
      </c>
      <c r="F31" s="14" t="s">
        <v>57</v>
      </c>
      <c r="G31" s="14" t="s">
        <v>58</v>
      </c>
      <c r="H31" s="23">
        <v>9.9999999999999998E-13</v>
      </c>
    </row>
    <row r="32" spans="1:8" ht="18.75" x14ac:dyDescent="0.25">
      <c r="A32" s="24" t="s">
        <v>9</v>
      </c>
      <c r="B32" s="11" t="s">
        <v>18</v>
      </c>
      <c r="C32" s="12">
        <v>3</v>
      </c>
    </row>
    <row r="33" spans="1:8" ht="18.75" x14ac:dyDescent="0.25">
      <c r="B33" s="9"/>
      <c r="C33" s="9"/>
      <c r="E33" s="27" t="s">
        <v>59</v>
      </c>
      <c r="F33" s="27"/>
      <c r="G33" s="27"/>
      <c r="H33" s="27"/>
    </row>
    <row r="34" spans="1:8" ht="18.75" x14ac:dyDescent="0.25">
      <c r="B34" s="28" t="s">
        <v>19</v>
      </c>
      <c r="C34" s="28"/>
      <c r="E34" s="14" t="s">
        <v>15</v>
      </c>
      <c r="F34" s="14" t="s">
        <v>60</v>
      </c>
      <c r="G34" s="13" t="s">
        <v>52</v>
      </c>
      <c r="H34" s="14" t="s">
        <v>14</v>
      </c>
    </row>
    <row r="35" spans="1:8" ht="18.75" x14ac:dyDescent="0.25">
      <c r="B35" s="9" t="s">
        <v>20</v>
      </c>
      <c r="C35" s="10">
        <v>70</v>
      </c>
      <c r="E35" s="14" t="s">
        <v>15</v>
      </c>
      <c r="F35" s="14" t="s">
        <v>60</v>
      </c>
      <c r="G35" s="13" t="s">
        <v>61</v>
      </c>
      <c r="H35" s="14" t="s">
        <v>11</v>
      </c>
    </row>
    <row r="36" spans="1:8" ht="18.75" x14ac:dyDescent="0.25">
      <c r="B36" s="9" t="s">
        <v>21</v>
      </c>
      <c r="C36" s="10">
        <v>35</v>
      </c>
      <c r="E36" s="14" t="s">
        <v>15</v>
      </c>
      <c r="F36" s="14" t="s">
        <v>60</v>
      </c>
      <c r="G36" s="13" t="s">
        <v>58</v>
      </c>
      <c r="H36" s="14" t="s">
        <v>8</v>
      </c>
    </row>
    <row r="37" spans="1:8" ht="18.75" x14ac:dyDescent="0.25">
      <c r="B37" s="9" t="s">
        <v>17</v>
      </c>
      <c r="C37" s="10">
        <f>C35*C36</f>
        <v>2450</v>
      </c>
      <c r="E37" s="14" t="s">
        <v>14</v>
      </c>
      <c r="F37" s="14" t="s">
        <v>60</v>
      </c>
      <c r="G37" s="13" t="s">
        <v>48</v>
      </c>
      <c r="H37" s="14" t="s">
        <v>11</v>
      </c>
    </row>
    <row r="38" spans="1:8" ht="18.75" x14ac:dyDescent="0.25">
      <c r="A38" s="24" t="s">
        <v>12</v>
      </c>
      <c r="B38" s="11" t="s">
        <v>10</v>
      </c>
      <c r="C38" s="12">
        <f>C39*C37</f>
        <v>4900</v>
      </c>
      <c r="E38" s="14" t="s">
        <v>14</v>
      </c>
      <c r="F38" s="14" t="s">
        <v>60</v>
      </c>
      <c r="G38" s="13" t="s">
        <v>31</v>
      </c>
      <c r="H38" s="14" t="s">
        <v>15</v>
      </c>
    </row>
    <row r="39" spans="1:8" ht="18.75" x14ac:dyDescent="0.25">
      <c r="A39" s="24" t="s">
        <v>9</v>
      </c>
      <c r="B39" s="11" t="s">
        <v>18</v>
      </c>
      <c r="C39" s="12">
        <v>2</v>
      </c>
      <c r="E39" s="14" t="s">
        <v>11</v>
      </c>
      <c r="F39" s="14" t="s">
        <v>60</v>
      </c>
      <c r="G39" s="13" t="s">
        <v>37</v>
      </c>
      <c r="H39" s="14" t="s">
        <v>14</v>
      </c>
    </row>
    <row r="40" spans="1:8" ht="18.75" x14ac:dyDescent="0.25">
      <c r="E40" s="14" t="s">
        <v>11</v>
      </c>
      <c r="F40" s="14" t="s">
        <v>60</v>
      </c>
      <c r="G40" s="13" t="s">
        <v>62</v>
      </c>
      <c r="H40" s="14" t="s">
        <v>15</v>
      </c>
    </row>
    <row r="41" spans="1:8" ht="18.75" x14ac:dyDescent="0.25">
      <c r="E41" s="14" t="s">
        <v>8</v>
      </c>
      <c r="F41" s="14" t="s">
        <v>60</v>
      </c>
      <c r="G41" s="13" t="s">
        <v>63</v>
      </c>
      <c r="H41" s="14" t="s">
        <v>11</v>
      </c>
    </row>
    <row r="42" spans="1:8" ht="18.75" x14ac:dyDescent="0.25">
      <c r="E42" s="14" t="s">
        <v>8</v>
      </c>
      <c r="F42" s="14" t="s">
        <v>60</v>
      </c>
      <c r="G42" s="13" t="s">
        <v>31</v>
      </c>
      <c r="H42" s="14" t="s">
        <v>14</v>
      </c>
    </row>
    <row r="43" spans="1:8" ht="18.75" x14ac:dyDescent="0.25">
      <c r="E43" s="14" t="s">
        <v>8</v>
      </c>
      <c r="F43" s="14" t="s">
        <v>60</v>
      </c>
      <c r="G43" s="13" t="s">
        <v>25</v>
      </c>
      <c r="H43" s="14" t="s">
        <v>15</v>
      </c>
    </row>
  </sheetData>
  <mergeCells count="10">
    <mergeCell ref="B8:C8"/>
    <mergeCell ref="B14:C14"/>
    <mergeCell ref="E2:H2"/>
    <mergeCell ref="E9:H9"/>
    <mergeCell ref="B2:C2"/>
    <mergeCell ref="E17:H17"/>
    <mergeCell ref="E33:H33"/>
    <mergeCell ref="B22:C22"/>
    <mergeCell ref="B28:C28"/>
    <mergeCell ref="B34:C3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826DF-C46C-4DE7-9F18-E85E77550842}">
  <dimension ref="A2:H43"/>
  <sheetViews>
    <sheetView zoomScaleNormal="100" workbookViewId="0"/>
  </sheetViews>
  <sheetFormatPr defaultRowHeight="15" x14ac:dyDescent="0.25"/>
  <cols>
    <col min="1" max="1" width="11.7109375" style="24" bestFit="1" customWidth="1"/>
    <col min="2" max="2" width="25.140625" style="8" bestFit="1" customWidth="1"/>
    <col min="3" max="3" width="26.85546875" style="8" bestFit="1" customWidth="1"/>
    <col min="4" max="4" width="16.7109375" customWidth="1"/>
    <col min="5" max="7" width="14.7109375" customWidth="1"/>
    <col min="8" max="8" width="20.85546875" bestFit="1" customWidth="1"/>
  </cols>
  <sheetData>
    <row r="2" spans="1:8" ht="18.75" x14ac:dyDescent="0.25">
      <c r="B2" s="28" t="s">
        <v>0</v>
      </c>
      <c r="C2" s="28"/>
      <c r="E2" s="27" t="s">
        <v>1</v>
      </c>
      <c r="F2" s="27"/>
      <c r="G2" s="27"/>
      <c r="H2" s="27"/>
    </row>
    <row r="3" spans="1:8" ht="18.75" x14ac:dyDescent="0.25">
      <c r="B3" s="9" t="s">
        <v>2</v>
      </c>
      <c r="C3" s="10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1:8" ht="18.75" x14ac:dyDescent="0.25">
      <c r="B4" s="9" t="s">
        <v>7</v>
      </c>
      <c r="C4" s="10">
        <f>PI()*(C3/2)^2</f>
        <v>3.1415926535897931</v>
      </c>
      <c r="E4" s="1" t="s">
        <v>8</v>
      </c>
      <c r="F4" s="5">
        <v>1</v>
      </c>
      <c r="G4" s="6">
        <f>F4*(10^3)</f>
        <v>1000</v>
      </c>
      <c r="H4" s="6">
        <f>F4*(10^6)</f>
        <v>1000000</v>
      </c>
    </row>
    <row r="5" spans="1:8" ht="18.75" x14ac:dyDescent="0.25">
      <c r="A5" s="24" t="s">
        <v>9</v>
      </c>
      <c r="B5" s="11" t="s">
        <v>10</v>
      </c>
      <c r="C5" s="12">
        <v>100</v>
      </c>
      <c r="E5" s="1" t="s">
        <v>11</v>
      </c>
      <c r="F5" s="6">
        <f>F4/(10^4)</f>
        <v>1E-4</v>
      </c>
      <c r="G5" s="6">
        <f>G4/(10^4)</f>
        <v>0.1</v>
      </c>
      <c r="H5" s="6">
        <f>H4/(10^4)</f>
        <v>100</v>
      </c>
    </row>
    <row r="6" spans="1:8" ht="18.75" x14ac:dyDescent="0.25">
      <c r="A6" s="24" t="s">
        <v>12</v>
      </c>
      <c r="B6" s="11" t="s">
        <v>13</v>
      </c>
      <c r="C6" s="12">
        <f>C5/C4</f>
        <v>31.830988618379067</v>
      </c>
      <c r="E6" s="1" t="s">
        <v>14</v>
      </c>
      <c r="F6" s="7">
        <f>F4/(10^6)</f>
        <v>9.9999999999999995E-7</v>
      </c>
      <c r="G6" s="6">
        <f t="shared" ref="G6:H6" si="0">G4/(10^6)</f>
        <v>1E-3</v>
      </c>
      <c r="H6" s="5">
        <f t="shared" si="0"/>
        <v>1</v>
      </c>
    </row>
    <row r="7" spans="1:8" ht="18.75" x14ac:dyDescent="0.25">
      <c r="B7" s="9"/>
      <c r="C7" s="9"/>
      <c r="E7" s="1" t="s">
        <v>15</v>
      </c>
      <c r="F7" s="6">
        <f>F4/(10^12)</f>
        <v>9.9999999999999998E-13</v>
      </c>
      <c r="G7" s="6">
        <f t="shared" ref="G7:H7" si="1">G4/(10^12)</f>
        <v>1.0000000000000001E-9</v>
      </c>
      <c r="H7" s="7">
        <f t="shared" si="1"/>
        <v>9.9999999999999995E-7</v>
      </c>
    </row>
    <row r="8" spans="1:8" ht="18.75" x14ac:dyDescent="0.25">
      <c r="B8" s="28" t="s">
        <v>0</v>
      </c>
      <c r="C8" s="28"/>
    </row>
    <row r="9" spans="1:8" ht="18.75" x14ac:dyDescent="0.25">
      <c r="B9" s="9" t="s">
        <v>16</v>
      </c>
      <c r="C9" s="10">
        <v>8</v>
      </c>
      <c r="E9" s="27" t="s">
        <v>1</v>
      </c>
      <c r="F9" s="27"/>
      <c r="G9" s="27"/>
      <c r="H9" s="27"/>
    </row>
    <row r="10" spans="1:8" ht="18.75" x14ac:dyDescent="0.25">
      <c r="B10" s="9" t="s">
        <v>17</v>
      </c>
      <c r="C10" s="10">
        <f>PI()*(C9/2)^2</f>
        <v>50.26548245743669</v>
      </c>
      <c r="E10" s="1" t="s">
        <v>3</v>
      </c>
      <c r="F10" s="1" t="s">
        <v>4</v>
      </c>
      <c r="G10" s="1" t="s">
        <v>5</v>
      </c>
      <c r="H10" s="1" t="s">
        <v>6</v>
      </c>
    </row>
    <row r="11" spans="1:8" ht="18.75" x14ac:dyDescent="0.25">
      <c r="A11" s="24" t="s">
        <v>9</v>
      </c>
      <c r="B11" s="11" t="s">
        <v>10</v>
      </c>
      <c r="C11" s="12">
        <v>100</v>
      </c>
      <c r="E11" s="1" t="s">
        <v>8</v>
      </c>
      <c r="F11" s="2">
        <v>1</v>
      </c>
      <c r="G11" s="3">
        <f>F11*(10^3)</f>
        <v>1000</v>
      </c>
      <c r="H11" s="3">
        <f>F11*(10^6)</f>
        <v>1000000</v>
      </c>
    </row>
    <row r="12" spans="1:8" ht="18.75" x14ac:dyDescent="0.25">
      <c r="A12" s="24" t="s">
        <v>12</v>
      </c>
      <c r="B12" s="11" t="s">
        <v>18</v>
      </c>
      <c r="C12" s="12">
        <f>C11/C10</f>
        <v>1.9894367886486917</v>
      </c>
      <c r="E12" s="1" t="s">
        <v>11</v>
      </c>
      <c r="F12" s="3">
        <f>F11/(10^4)</f>
        <v>1E-4</v>
      </c>
      <c r="G12" s="3">
        <f>G11/(10^4)</f>
        <v>0.1</v>
      </c>
      <c r="H12" s="3">
        <f>H11/(10^4)</f>
        <v>100</v>
      </c>
    </row>
    <row r="13" spans="1:8" ht="18.75" x14ac:dyDescent="0.25">
      <c r="B13" s="9"/>
      <c r="C13" s="9"/>
      <c r="E13" s="1" t="s">
        <v>14</v>
      </c>
      <c r="F13" s="4">
        <f>F11/(10^6)</f>
        <v>9.9999999999999995E-7</v>
      </c>
      <c r="G13" s="3">
        <f t="shared" ref="G13:H13" si="2">G11/(10^6)</f>
        <v>1E-3</v>
      </c>
      <c r="H13" s="2">
        <f t="shared" si="2"/>
        <v>1</v>
      </c>
    </row>
    <row r="14" spans="1:8" ht="18.75" x14ac:dyDescent="0.25">
      <c r="B14" s="28" t="s">
        <v>19</v>
      </c>
      <c r="C14" s="28"/>
      <c r="E14" s="1" t="s">
        <v>15</v>
      </c>
      <c r="F14" s="3">
        <f>F11/(10^12)</f>
        <v>9.9999999999999998E-13</v>
      </c>
      <c r="G14" s="3">
        <f t="shared" ref="G14:H14" si="3">G11/(10^12)</f>
        <v>1.0000000000000001E-9</v>
      </c>
      <c r="H14" s="4">
        <f t="shared" si="3"/>
        <v>9.9999999999999995E-7</v>
      </c>
    </row>
    <row r="15" spans="1:8" ht="18.75" x14ac:dyDescent="0.25">
      <c r="B15" s="9" t="s">
        <v>20</v>
      </c>
      <c r="C15" s="10">
        <v>70</v>
      </c>
    </row>
    <row r="16" spans="1:8" ht="18.75" x14ac:dyDescent="0.25">
      <c r="B16" s="9" t="s">
        <v>21</v>
      </c>
      <c r="C16" s="10">
        <v>35</v>
      </c>
    </row>
    <row r="17" spans="1:8" ht="18.75" x14ac:dyDescent="0.25">
      <c r="B17" s="9" t="s">
        <v>17</v>
      </c>
      <c r="C17" s="10">
        <f>C15*C16</f>
        <v>2450</v>
      </c>
      <c r="E17" s="27" t="s">
        <v>22</v>
      </c>
      <c r="F17" s="27"/>
      <c r="G17" s="27"/>
      <c r="H17" s="27"/>
    </row>
    <row r="18" spans="1:8" ht="18.75" x14ac:dyDescent="0.25">
      <c r="A18" s="24" t="s">
        <v>9</v>
      </c>
      <c r="B18" s="11" t="s">
        <v>10</v>
      </c>
      <c r="C18" s="12">
        <v>100</v>
      </c>
      <c r="E18" s="14" t="s">
        <v>23</v>
      </c>
      <c r="F18" s="14" t="s">
        <v>24</v>
      </c>
      <c r="G18" s="14" t="s">
        <v>25</v>
      </c>
      <c r="H18" s="16">
        <v>1000000000000</v>
      </c>
    </row>
    <row r="19" spans="1:8" ht="18.75" x14ac:dyDescent="0.25">
      <c r="A19" s="24" t="s">
        <v>12</v>
      </c>
      <c r="B19" s="11" t="s">
        <v>18</v>
      </c>
      <c r="C19" s="12">
        <f>C18/C17</f>
        <v>4.0816326530612242E-2</v>
      </c>
      <c r="E19" s="14" t="s">
        <v>26</v>
      </c>
      <c r="F19" s="14" t="s">
        <v>27</v>
      </c>
      <c r="G19" s="14" t="s">
        <v>28</v>
      </c>
      <c r="H19" s="16">
        <v>1000000000</v>
      </c>
    </row>
    <row r="20" spans="1:8" ht="18.75" x14ac:dyDescent="0.25">
      <c r="B20" s="9"/>
      <c r="C20" s="9"/>
      <c r="E20" s="14" t="s">
        <v>29</v>
      </c>
      <c r="F20" s="14" t="s">
        <v>30</v>
      </c>
      <c r="G20" s="14" t="s">
        <v>31</v>
      </c>
      <c r="H20" s="16">
        <v>1000000</v>
      </c>
    </row>
    <row r="21" spans="1:8" ht="18.75" x14ac:dyDescent="0.25">
      <c r="B21" s="9"/>
      <c r="C21" s="9"/>
      <c r="E21" s="14" t="s">
        <v>32</v>
      </c>
      <c r="F21" s="14" t="s">
        <v>33</v>
      </c>
      <c r="G21" s="14" t="s">
        <v>34</v>
      </c>
      <c r="H21" s="16">
        <v>1000</v>
      </c>
    </row>
    <row r="22" spans="1:8" ht="18.75" x14ac:dyDescent="0.25">
      <c r="B22" s="28" t="s">
        <v>0</v>
      </c>
      <c r="C22" s="28"/>
      <c r="E22" s="14" t="s">
        <v>35</v>
      </c>
      <c r="F22" s="14" t="s">
        <v>36</v>
      </c>
      <c r="G22" s="14" t="s">
        <v>37</v>
      </c>
      <c r="H22" s="16">
        <v>100</v>
      </c>
    </row>
    <row r="23" spans="1:8" ht="18.75" x14ac:dyDescent="0.25">
      <c r="B23" s="9" t="s">
        <v>2</v>
      </c>
      <c r="C23" s="25">
        <v>39.088200000000001</v>
      </c>
      <c r="E23" s="14" t="s">
        <v>38</v>
      </c>
      <c r="F23" s="14" t="s">
        <v>39</v>
      </c>
      <c r="G23" s="14" t="s">
        <v>40</v>
      </c>
      <c r="H23" s="16">
        <v>10</v>
      </c>
    </row>
    <row r="24" spans="1:8" ht="18.75" x14ac:dyDescent="0.25">
      <c r="B24" s="9" t="s">
        <v>7</v>
      </c>
      <c r="C24" s="10">
        <f>PI()*(C23/2)^2</f>
        <v>1199.9999415332366</v>
      </c>
      <c r="E24" s="15" t="s">
        <v>41</v>
      </c>
      <c r="F24" s="15" t="s">
        <v>42</v>
      </c>
      <c r="G24" s="15" t="s">
        <v>43</v>
      </c>
      <c r="H24" s="17">
        <v>1</v>
      </c>
    </row>
    <row r="25" spans="1:8" ht="18.75" x14ac:dyDescent="0.25">
      <c r="A25" s="24" t="s">
        <v>12</v>
      </c>
      <c r="B25" s="11" t="s">
        <v>10</v>
      </c>
      <c r="C25" s="12">
        <f>C26*C24</f>
        <v>239999988306647.31</v>
      </c>
      <c r="D25" s="26">
        <f>C25</f>
        <v>239999988306647.31</v>
      </c>
      <c r="E25" s="14" t="s">
        <v>44</v>
      </c>
      <c r="F25" s="14" t="s">
        <v>45</v>
      </c>
      <c r="G25" s="14" t="s">
        <v>46</v>
      </c>
      <c r="H25" s="18">
        <v>0.1</v>
      </c>
    </row>
    <row r="26" spans="1:8" ht="18.75" x14ac:dyDescent="0.25">
      <c r="A26" s="24" t="s">
        <v>9</v>
      </c>
      <c r="B26" s="11" t="s">
        <v>13</v>
      </c>
      <c r="C26" s="12">
        <f>(2*10^3)*10^8</f>
        <v>200000000000</v>
      </c>
      <c r="E26" s="14" t="s">
        <v>47</v>
      </c>
      <c r="F26" s="14" t="s">
        <v>47</v>
      </c>
      <c r="G26" s="14" t="s">
        <v>48</v>
      </c>
      <c r="H26" s="10">
        <v>0.01</v>
      </c>
    </row>
    <row r="27" spans="1:8" ht="18.75" x14ac:dyDescent="0.25">
      <c r="B27" s="9"/>
      <c r="C27" s="9"/>
      <c r="E27" s="14" t="s">
        <v>49</v>
      </c>
      <c r="F27" s="14" t="s">
        <v>49</v>
      </c>
      <c r="G27" s="14" t="s">
        <v>50</v>
      </c>
      <c r="H27" s="19">
        <v>1E-3</v>
      </c>
    </row>
    <row r="28" spans="1:8" ht="18.75" x14ac:dyDescent="0.25">
      <c r="B28" s="28" t="s">
        <v>0</v>
      </c>
      <c r="C28" s="28"/>
      <c r="E28" s="14" t="s">
        <v>51</v>
      </c>
      <c r="F28" s="14" t="s">
        <v>51</v>
      </c>
      <c r="G28" s="14" t="s">
        <v>52</v>
      </c>
      <c r="H28" s="20">
        <v>9.9999999999999995E-7</v>
      </c>
    </row>
    <row r="29" spans="1:8" ht="18.75" x14ac:dyDescent="0.25">
      <c r="B29" s="9" t="s">
        <v>16</v>
      </c>
      <c r="C29" s="25">
        <v>39.088200000000001</v>
      </c>
      <c r="E29" s="14" t="s">
        <v>53</v>
      </c>
      <c r="F29" s="14" t="s">
        <v>53</v>
      </c>
      <c r="G29" s="14" t="s">
        <v>54</v>
      </c>
      <c r="H29" s="21">
        <v>1.0000000000000001E-9</v>
      </c>
    </row>
    <row r="30" spans="1:8" ht="18.75" x14ac:dyDescent="0.25">
      <c r="B30" s="9" t="s">
        <v>17</v>
      </c>
      <c r="C30" s="10">
        <f>PI()*(C29/2)^2</f>
        <v>1199.9999415332366</v>
      </c>
      <c r="E30" s="14" t="s">
        <v>55</v>
      </c>
      <c r="F30" s="14" t="s">
        <v>55</v>
      </c>
      <c r="G30" s="14" t="s">
        <v>56</v>
      </c>
      <c r="H30" s="22">
        <v>1E-10</v>
      </c>
    </row>
    <row r="31" spans="1:8" ht="18.75" x14ac:dyDescent="0.25">
      <c r="A31" s="24" t="s">
        <v>12</v>
      </c>
      <c r="B31" s="11" t="s">
        <v>10</v>
      </c>
      <c r="C31" s="12">
        <f>C32*C30</f>
        <v>59999997076661.828</v>
      </c>
      <c r="D31" s="26">
        <f>C31</f>
        <v>59999997076661.828</v>
      </c>
      <c r="E31" s="14" t="s">
        <v>57</v>
      </c>
      <c r="F31" s="14" t="s">
        <v>57</v>
      </c>
      <c r="G31" s="14" t="s">
        <v>58</v>
      </c>
      <c r="H31" s="23">
        <v>9.9999999999999998E-13</v>
      </c>
    </row>
    <row r="32" spans="1:8" ht="18.75" x14ac:dyDescent="0.25">
      <c r="A32" s="24" t="s">
        <v>9</v>
      </c>
      <c r="B32" s="11" t="s">
        <v>18</v>
      </c>
      <c r="C32" s="12">
        <f>(0.5*10^3)*10^8</f>
        <v>50000000000</v>
      </c>
      <c r="D32" t="s">
        <v>64</v>
      </c>
    </row>
    <row r="33" spans="1:8" ht="18.75" x14ac:dyDescent="0.25">
      <c r="B33" s="9"/>
      <c r="C33" s="9"/>
      <c r="E33" s="27" t="s">
        <v>59</v>
      </c>
      <c r="F33" s="27"/>
      <c r="G33" s="27"/>
      <c r="H33" s="27"/>
    </row>
    <row r="34" spans="1:8" ht="18.75" x14ac:dyDescent="0.25">
      <c r="B34" s="28" t="s">
        <v>19</v>
      </c>
      <c r="C34" s="28"/>
      <c r="E34" s="14" t="s">
        <v>15</v>
      </c>
      <c r="F34" s="14" t="s">
        <v>60</v>
      </c>
      <c r="G34" s="13" t="s">
        <v>52</v>
      </c>
      <c r="H34" s="14" t="s">
        <v>14</v>
      </c>
    </row>
    <row r="35" spans="1:8" ht="18.75" x14ac:dyDescent="0.25">
      <c r="B35" s="9" t="s">
        <v>20</v>
      </c>
      <c r="C35" s="10">
        <v>70</v>
      </c>
      <c r="E35" s="14" t="s">
        <v>15</v>
      </c>
      <c r="F35" s="14" t="s">
        <v>60</v>
      </c>
      <c r="G35" s="13" t="s">
        <v>61</v>
      </c>
      <c r="H35" s="14" t="s">
        <v>11</v>
      </c>
    </row>
    <row r="36" spans="1:8" ht="18.75" x14ac:dyDescent="0.25">
      <c r="B36" s="9" t="s">
        <v>21</v>
      </c>
      <c r="C36" s="10">
        <v>35</v>
      </c>
      <c r="E36" s="14" t="s">
        <v>15</v>
      </c>
      <c r="F36" s="14" t="s">
        <v>60</v>
      </c>
      <c r="G36" s="13" t="s">
        <v>58</v>
      </c>
      <c r="H36" s="14" t="s">
        <v>8</v>
      </c>
    </row>
    <row r="37" spans="1:8" ht="18.75" x14ac:dyDescent="0.25">
      <c r="B37" s="9" t="s">
        <v>17</v>
      </c>
      <c r="C37" s="10">
        <f>C35*C36</f>
        <v>2450</v>
      </c>
      <c r="E37" s="14" t="s">
        <v>14</v>
      </c>
      <c r="F37" s="14" t="s">
        <v>60</v>
      </c>
      <c r="G37" s="13" t="s">
        <v>48</v>
      </c>
      <c r="H37" s="14" t="s">
        <v>11</v>
      </c>
    </row>
    <row r="38" spans="1:8" ht="18.75" x14ac:dyDescent="0.25">
      <c r="A38" s="24" t="s">
        <v>12</v>
      </c>
      <c r="B38" s="11" t="s">
        <v>10</v>
      </c>
      <c r="C38" s="12">
        <f>C39*C37</f>
        <v>4900</v>
      </c>
      <c r="E38" s="14" t="s">
        <v>14</v>
      </c>
      <c r="F38" s="14" t="s">
        <v>60</v>
      </c>
      <c r="G38" s="13" t="s">
        <v>31</v>
      </c>
      <c r="H38" s="14" t="s">
        <v>15</v>
      </c>
    </row>
    <row r="39" spans="1:8" ht="18.75" x14ac:dyDescent="0.25">
      <c r="A39" s="24" t="s">
        <v>9</v>
      </c>
      <c r="B39" s="11" t="s">
        <v>18</v>
      </c>
      <c r="C39" s="12">
        <v>2</v>
      </c>
      <c r="E39" s="14" t="s">
        <v>11</v>
      </c>
      <c r="F39" s="14" t="s">
        <v>60</v>
      </c>
      <c r="G39" s="13" t="s">
        <v>37</v>
      </c>
      <c r="H39" s="14" t="s">
        <v>14</v>
      </c>
    </row>
    <row r="40" spans="1:8" ht="18.75" x14ac:dyDescent="0.25">
      <c r="E40" s="14" t="s">
        <v>11</v>
      </c>
      <c r="F40" s="14" t="s">
        <v>60</v>
      </c>
      <c r="G40" s="13" t="s">
        <v>62</v>
      </c>
      <c r="H40" s="14" t="s">
        <v>15</v>
      </c>
    </row>
    <row r="41" spans="1:8" ht="18.75" x14ac:dyDescent="0.25">
      <c r="E41" s="14" t="s">
        <v>8</v>
      </c>
      <c r="F41" s="14" t="s">
        <v>60</v>
      </c>
      <c r="G41" s="13" t="s">
        <v>63</v>
      </c>
      <c r="H41" s="14" t="s">
        <v>11</v>
      </c>
    </row>
    <row r="42" spans="1:8" ht="18.75" x14ac:dyDescent="0.25">
      <c r="E42" s="14" t="s">
        <v>8</v>
      </c>
      <c r="F42" s="14" t="s">
        <v>60</v>
      </c>
      <c r="G42" s="13" t="s">
        <v>31</v>
      </c>
      <c r="H42" s="14" t="s">
        <v>14</v>
      </c>
    </row>
    <row r="43" spans="1:8" ht="18.75" x14ac:dyDescent="0.25">
      <c r="E43" s="14" t="s">
        <v>8</v>
      </c>
      <c r="F43" s="14" t="s">
        <v>60</v>
      </c>
      <c r="G43" s="13" t="s">
        <v>25</v>
      </c>
      <c r="H43" s="14" t="s">
        <v>15</v>
      </c>
    </row>
  </sheetData>
  <mergeCells count="10">
    <mergeCell ref="B22:C22"/>
    <mergeCell ref="B28:C28"/>
    <mergeCell ref="E33:H33"/>
    <mergeCell ref="B34:C34"/>
    <mergeCell ref="B2:C2"/>
    <mergeCell ref="E2:H2"/>
    <mergeCell ref="B8:C8"/>
    <mergeCell ref="E9:H9"/>
    <mergeCell ref="B14:C14"/>
    <mergeCell ref="E17:H1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D1928B0A46204AB93117B31744CFCC" ma:contentTypeVersion="15" ma:contentTypeDescription="Create a new document." ma:contentTypeScope="" ma:versionID="18912d5bcb9b4454b5a464fb32f38bc4">
  <xsd:schema xmlns:xsd="http://www.w3.org/2001/XMLSchema" xmlns:xs="http://www.w3.org/2001/XMLSchema" xmlns:p="http://schemas.microsoft.com/office/2006/metadata/properties" xmlns:ns2="26150a2a-9158-45f5-a4a1-12b939dd4280" xmlns:ns3="257e1614-89a8-454d-af08-6c65f2bae76f" targetNamespace="http://schemas.microsoft.com/office/2006/metadata/properties" ma:root="true" ma:fieldsID="3be15a19296ad7d96cc3494cdca6892a" ns2:_="" ns3:_="">
    <xsd:import namespace="26150a2a-9158-45f5-a4a1-12b939dd4280"/>
    <xsd:import namespace="257e1614-89a8-454d-af08-6c65f2bae7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150a2a-9158-45f5-a4a1-12b939dd42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91a9775-3525-4bf8-b88d-b7eef9d67d4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7e1614-89a8-454d-af08-6c65f2bae76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c632ec53-6985-4109-abd6-169269333437}" ma:internalName="TaxCatchAll" ma:showField="CatchAllData" ma:web="257e1614-89a8-454d-af08-6c65f2bae76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1DCE7A7-C184-40E5-8F02-CFC536439F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95653C-239A-41DE-AAA2-09032E252A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150a2a-9158-45f5-a4a1-12b939dd4280"/>
    <ds:schemaRef ds:uri="257e1614-89a8-454d-af08-6c65f2bae7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Rebecca Frederick</dc:creator>
  <cp:keywords/>
  <dc:description/>
  <cp:lastModifiedBy>Rebecca Frederick</cp:lastModifiedBy>
  <cp:revision/>
  <dcterms:created xsi:type="dcterms:W3CDTF">2015-06-05T18:17:20Z</dcterms:created>
  <dcterms:modified xsi:type="dcterms:W3CDTF">2025-05-29T19:55:50Z</dcterms:modified>
  <cp:category/>
  <cp:contentStatus/>
</cp:coreProperties>
</file>