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de Repository\"/>
    </mc:Choice>
  </mc:AlternateContent>
  <xr:revisionPtr revIDLastSave="0" documentId="8_{00969CFD-5B2E-4E79-B850-846C16CA7E47}" xr6:coauthVersionLast="47" xr6:coauthVersionMax="47" xr10:uidLastSave="{00000000-0000-0000-0000-000000000000}"/>
  <bookViews>
    <workbookView xWindow="2950" yWindow="14290" windowWidth="19420" windowHeight="10300" xr2:uid="{26735BAB-F4C5-4131-A79A-E24910782B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H11" i="1"/>
  <c r="I11" i="1" s="1"/>
  <c r="G12" i="1"/>
  <c r="H12" i="1"/>
  <c r="J12" i="1" s="1"/>
  <c r="G13" i="1"/>
  <c r="H13" i="1"/>
  <c r="I13" i="1" s="1"/>
  <c r="G10" i="1"/>
  <c r="H10" i="1"/>
  <c r="I10" i="1" s="1"/>
  <c r="G14" i="1"/>
  <c r="H14" i="1"/>
  <c r="J14" i="1" s="1"/>
  <c r="E4" i="1"/>
  <c r="H9" i="1"/>
  <c r="I9" i="1" s="1"/>
  <c r="H8" i="1"/>
  <c r="I8" i="1" s="1"/>
  <c r="G9" i="1"/>
  <c r="G8" i="1"/>
  <c r="K11" i="1" l="1"/>
  <c r="K13" i="1"/>
  <c r="J11" i="1"/>
  <c r="J13" i="1"/>
  <c r="I12" i="1"/>
  <c r="K12" i="1"/>
  <c r="J9" i="1"/>
  <c r="K8" i="1"/>
  <c r="J8" i="1"/>
  <c r="K9" i="1"/>
  <c r="I14" i="1"/>
  <c r="K10" i="1"/>
  <c r="J10" i="1"/>
  <c r="K14" i="1"/>
</calcChain>
</file>

<file path=xl/sharedStrings.xml><?xml version="1.0" encoding="utf-8"?>
<sst xmlns="http://schemas.openxmlformats.org/spreadsheetml/2006/main" count="47" uniqueCount="40">
  <si>
    <t>µA </t>
  </si>
  <si>
    <t>µs </t>
  </si>
  <si>
    <t>Hz </t>
  </si>
  <si>
    <t>mA/cm^2 </t>
  </si>
  <si>
    <t>nC </t>
  </si>
  <si>
    <t>μC/cm^2 </t>
  </si>
  <si>
    <t>C </t>
  </si>
  <si>
    <t>Amplitude</t>
  </si>
  <si>
    <t>Pulse Width</t>
  </si>
  <si>
    <t>Frequency</t>
  </si>
  <si>
    <t>Duration</t>
  </si>
  <si>
    <t>Duty Cycle</t>
  </si>
  <si>
    <t>%</t>
  </si>
  <si>
    <t>min</t>
  </si>
  <si>
    <t>Current Density </t>
  </si>
  <si>
    <t>Charge per Phase</t>
  </si>
  <si>
    <t>Charge Density</t>
  </si>
  <si>
    <t>Total Charge</t>
  </si>
  <si>
    <t>µm^2</t>
  </si>
  <si>
    <t>cm^2</t>
  </si>
  <si>
    <t>mC </t>
  </si>
  <si>
    <t>Stimulation Parameters Calculator</t>
  </si>
  <si>
    <t>Electrode GSA =</t>
  </si>
  <si>
    <t xml:space="preserve"> = Required Inputs</t>
  </si>
  <si>
    <t>Make sure no interaction between stim volumes!</t>
  </si>
  <si>
    <t>Model stim volume in COMSOL!?</t>
  </si>
  <si>
    <t>Random Forest</t>
  </si>
  <si>
    <t>Shannon</t>
  </si>
  <si>
    <t>D</t>
  </si>
  <si>
    <t>ND</t>
  </si>
  <si>
    <t>Stim</t>
  </si>
  <si>
    <t>How to do immunohistochemistry &amp; PFIB+SEM with same tissue sample!</t>
  </si>
  <si>
    <t>"Damage" seen only 50-100µm from electrodes</t>
  </si>
  <si>
    <t>&gt; n=2 IHC</t>
  </si>
  <si>
    <t>&gt; n=2 PFIB+SEM</t>
  </si>
  <si>
    <t>*Map to literature values and other safety guidelines!</t>
  </si>
  <si>
    <t>CFOS - active when soma recently fired action potentials</t>
  </si>
  <si>
    <t>Pre and Post synaptic markers?</t>
  </si>
  <si>
    <t>microCT in brain, no screws! (too much artifact)</t>
  </si>
  <si>
    <t>Stim x 4 devices, x4 regions of brain?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</si>
</sst>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vertical="center"/>
    </xf>
    <xf numFmtId="0" fontId="3" fillId="0" borderId="0" xfId="0" applyFont="1" applyAlignment="1">
      <alignment vertical="center"/>
    </xf>
    <xf numFmtId="1" fontId="1" fillId="0" borderId="1" xfId="0" applyNumberFormat="1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" fontId="1" fillId="3" borderId="1" xfId="0" applyNumberFormat="1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4" xfId="0" applyFont="1" applyFill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" fontId="1" fillId="3" borderId="3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2EAF2-FA6D-480C-89CD-CA9485B4D22A}">
  <dimension ref="B2:K27"/>
  <sheetViews>
    <sheetView tabSelected="1" workbookViewId="0"/>
  </sheetViews>
  <sheetFormatPr defaultColWidth="8.7109375" defaultRowHeight="18.75" x14ac:dyDescent="0.25"/>
  <cols>
    <col min="1" max="1" width="8.7109375" style="1"/>
    <col min="2" max="2" width="18" style="1" bestFit="1" customWidth="1"/>
    <col min="3" max="3" width="13.85546875" style="1" bestFit="1" customWidth="1"/>
    <col min="4" max="4" width="12" style="1" bestFit="1" customWidth="1"/>
    <col min="5" max="5" width="11.140625" style="1" bestFit="1" customWidth="1"/>
    <col min="6" max="6" width="12.140625" style="1" bestFit="1" customWidth="1"/>
    <col min="7" max="7" width="20.140625" style="1" bestFit="1" customWidth="1"/>
    <col min="8" max="8" width="19.42578125" style="1" bestFit="1" customWidth="1"/>
    <col min="9" max="9" width="17" style="1" bestFit="1" customWidth="1"/>
    <col min="10" max="11" width="14.42578125" style="1" bestFit="1" customWidth="1"/>
    <col min="12" max="16384" width="8.7109375" style="1"/>
  </cols>
  <sheetData>
    <row r="2" spans="2:11" x14ac:dyDescent="0.25">
      <c r="B2" s="18" t="s">
        <v>21</v>
      </c>
      <c r="C2" s="19"/>
      <c r="D2" s="20"/>
      <c r="F2" s="12"/>
      <c r="G2" s="2" t="s">
        <v>23</v>
      </c>
    </row>
    <row r="4" spans="2:11" x14ac:dyDescent="0.25">
      <c r="B4" s="7" t="s">
        <v>22</v>
      </c>
      <c r="C4" s="11">
        <v>500</v>
      </c>
      <c r="D4" s="3" t="s">
        <v>18</v>
      </c>
      <c r="E4" s="1">
        <f>C4*10^-8</f>
        <v>5.0000000000000004E-6</v>
      </c>
      <c r="F4" s="3" t="s">
        <v>19</v>
      </c>
    </row>
    <row r="6" spans="2:11" x14ac:dyDescent="0.25">
      <c r="B6" s="8" t="s">
        <v>7</v>
      </c>
      <c r="C6" s="13" t="s">
        <v>8</v>
      </c>
      <c r="D6" s="8" t="s">
        <v>9</v>
      </c>
      <c r="E6" s="8" t="s">
        <v>10</v>
      </c>
      <c r="F6" s="8" t="s">
        <v>11</v>
      </c>
      <c r="G6" s="8" t="s">
        <v>14</v>
      </c>
      <c r="H6" s="8" t="s">
        <v>15</v>
      </c>
      <c r="I6" s="8" t="s">
        <v>16</v>
      </c>
      <c r="J6" s="8" t="s">
        <v>17</v>
      </c>
      <c r="K6" s="8" t="s">
        <v>17</v>
      </c>
    </row>
    <row r="7" spans="2:11" x14ac:dyDescent="0.25">
      <c r="B7" s="9" t="s">
        <v>0</v>
      </c>
      <c r="C7" s="14" t="s">
        <v>1</v>
      </c>
      <c r="D7" s="9" t="s">
        <v>2</v>
      </c>
      <c r="E7" s="9" t="s">
        <v>13</v>
      </c>
      <c r="F7" s="9" t="s">
        <v>12</v>
      </c>
      <c r="G7" s="9" t="s">
        <v>3</v>
      </c>
      <c r="H7" s="9" t="s">
        <v>4</v>
      </c>
      <c r="I7" s="9" t="s">
        <v>5</v>
      </c>
      <c r="J7" s="9" t="s">
        <v>20</v>
      </c>
      <c r="K7" s="9" t="s">
        <v>6</v>
      </c>
    </row>
    <row r="8" spans="2:11" x14ac:dyDescent="0.25">
      <c r="B8" s="15">
        <v>100</v>
      </c>
      <c r="C8" s="10">
        <v>400</v>
      </c>
      <c r="D8" s="10">
        <v>100</v>
      </c>
      <c r="E8" s="10">
        <v>60</v>
      </c>
      <c r="F8" s="10">
        <v>100</v>
      </c>
      <c r="G8" s="4">
        <f>(B8*10^-3)/($C$4*10^-8)</f>
        <v>20000</v>
      </c>
      <c r="H8" s="4">
        <f>B8*C8*10^-3</f>
        <v>40</v>
      </c>
      <c r="I8" s="4">
        <f>(H8*10^-3)/($C$4*10^-8)</f>
        <v>7999.9999999999991</v>
      </c>
      <c r="J8" s="5">
        <f>(H8*10^-6)*D8*60*E8</f>
        <v>14.399999999999999</v>
      </c>
      <c r="K8" s="6">
        <f>(H8*10^-9)*D8*60*E8</f>
        <v>1.44E-2</v>
      </c>
    </row>
    <row r="9" spans="2:11" x14ac:dyDescent="0.25">
      <c r="B9" s="10">
        <v>40</v>
      </c>
      <c r="C9" s="10">
        <v>400</v>
      </c>
      <c r="D9" s="10">
        <v>100</v>
      </c>
      <c r="E9" s="10">
        <v>60</v>
      </c>
      <c r="F9" s="10">
        <v>100</v>
      </c>
      <c r="G9" s="4">
        <f>(B9*10^-3)/($C$4*10^-8)</f>
        <v>7999.9999999999991</v>
      </c>
      <c r="H9" s="4">
        <f>B9*C9*10^-3</f>
        <v>16</v>
      </c>
      <c r="I9" s="4">
        <f>(H9*10^-3)/($C$4*10^-8)</f>
        <v>3200</v>
      </c>
      <c r="J9" s="5">
        <f>(H9*10^-6)*D9*60*E9</f>
        <v>5.7599999999999989</v>
      </c>
      <c r="K9" s="6">
        <f>(H9*10^-9)*D9*60*E9</f>
        <v>5.7600000000000004E-3</v>
      </c>
    </row>
    <row r="10" spans="2:11" x14ac:dyDescent="0.25">
      <c r="B10" s="10">
        <v>80</v>
      </c>
      <c r="C10" s="10">
        <v>200</v>
      </c>
      <c r="D10" s="10">
        <v>1</v>
      </c>
      <c r="E10" s="10">
        <v>30</v>
      </c>
      <c r="F10" s="10">
        <v>100</v>
      </c>
      <c r="G10" s="4">
        <f t="shared" ref="G10:G14" si="0">(B10*10^-3)/($C$4*10^-8)</f>
        <v>15999.999999999998</v>
      </c>
      <c r="H10" s="4">
        <f t="shared" ref="H10:H14" si="1">B10*C10*10^-3</f>
        <v>16</v>
      </c>
      <c r="I10" s="4">
        <f t="shared" ref="I10:I14" si="2">(H10*10^-3)/($C$4*10^-8)</f>
        <v>3200</v>
      </c>
      <c r="J10" s="5">
        <f t="shared" ref="J10:J14" si="3">(H10*10^-6)*D10*60*E10</f>
        <v>2.8799999999999999E-2</v>
      </c>
      <c r="K10" s="6">
        <f t="shared" ref="K10:K14" si="4">(H10*10^-9)*D10*60*E10</f>
        <v>2.8800000000000002E-5</v>
      </c>
    </row>
    <row r="11" spans="2:11" x14ac:dyDescent="0.25">
      <c r="B11" s="10"/>
      <c r="C11" s="10"/>
      <c r="D11" s="10"/>
      <c r="E11" s="10"/>
      <c r="F11" s="10"/>
      <c r="G11" s="4">
        <f t="shared" ref="G11:G13" si="5">(B11*10^-3)/($C$4*10^-8)</f>
        <v>0</v>
      </c>
      <c r="H11" s="4">
        <f t="shared" ref="H11:H13" si="6">B11*C11*10^-3</f>
        <v>0</v>
      </c>
      <c r="I11" s="4">
        <f t="shared" si="2"/>
        <v>0</v>
      </c>
      <c r="J11" s="5">
        <f t="shared" ref="J11:J13" si="7">(H11*10^-6)*D11*60*E11</f>
        <v>0</v>
      </c>
      <c r="K11" s="6">
        <f t="shared" ref="K11:K13" si="8">(H11*10^-9)*D11*60*E11</f>
        <v>0</v>
      </c>
    </row>
    <row r="12" spans="2:11" x14ac:dyDescent="0.25">
      <c r="B12" s="10"/>
      <c r="C12" s="10"/>
      <c r="D12" s="10"/>
      <c r="E12" s="10"/>
      <c r="F12" s="10"/>
      <c r="G12" s="4">
        <f t="shared" si="5"/>
        <v>0</v>
      </c>
      <c r="H12" s="4">
        <f t="shared" si="6"/>
        <v>0</v>
      </c>
      <c r="I12" s="4">
        <f t="shared" si="2"/>
        <v>0</v>
      </c>
      <c r="J12" s="5">
        <f t="shared" si="7"/>
        <v>0</v>
      </c>
      <c r="K12" s="6">
        <f t="shared" si="8"/>
        <v>0</v>
      </c>
    </row>
    <row r="13" spans="2:11" x14ac:dyDescent="0.25">
      <c r="B13" s="10"/>
      <c r="C13" s="10"/>
      <c r="D13" s="10"/>
      <c r="E13" s="10"/>
      <c r="F13" s="10"/>
      <c r="G13" s="4">
        <f t="shared" si="5"/>
        <v>0</v>
      </c>
      <c r="H13" s="4">
        <f t="shared" si="6"/>
        <v>0</v>
      </c>
      <c r="I13" s="4">
        <f t="shared" si="2"/>
        <v>0</v>
      </c>
      <c r="J13" s="5">
        <f t="shared" si="7"/>
        <v>0</v>
      </c>
      <c r="K13" s="6">
        <f t="shared" si="8"/>
        <v>0</v>
      </c>
    </row>
    <row r="14" spans="2:11" x14ac:dyDescent="0.25">
      <c r="B14" s="10"/>
      <c r="C14" s="10"/>
      <c r="D14" s="10"/>
      <c r="E14" s="10"/>
      <c r="F14" s="10"/>
      <c r="G14" s="4">
        <f t="shared" si="0"/>
        <v>0</v>
      </c>
      <c r="H14" s="4">
        <f t="shared" si="1"/>
        <v>0</v>
      </c>
      <c r="I14" s="4">
        <f t="shared" si="2"/>
        <v>0</v>
      </c>
      <c r="J14" s="5">
        <f t="shared" si="3"/>
        <v>0</v>
      </c>
      <c r="K14" s="6">
        <f t="shared" si="4"/>
        <v>0</v>
      </c>
    </row>
    <row r="16" spans="2:11" x14ac:dyDescent="0.25">
      <c r="B16" s="1" t="s">
        <v>36</v>
      </c>
      <c r="G16" s="16" t="s">
        <v>30</v>
      </c>
      <c r="H16" s="17" t="s">
        <v>26</v>
      </c>
      <c r="I16" s="17" t="s">
        <v>27</v>
      </c>
    </row>
    <row r="17" spans="2:9" x14ac:dyDescent="0.25">
      <c r="B17" s="1" t="s">
        <v>37</v>
      </c>
      <c r="G17" s="17">
        <v>1</v>
      </c>
      <c r="H17" s="17" t="s">
        <v>28</v>
      </c>
      <c r="I17" s="17" t="s">
        <v>28</v>
      </c>
    </row>
    <row r="18" spans="2:9" x14ac:dyDescent="0.25">
      <c r="B18" s="1" t="s">
        <v>32</v>
      </c>
      <c r="G18" s="17">
        <v>2</v>
      </c>
      <c r="H18" s="17" t="s">
        <v>28</v>
      </c>
      <c r="I18" s="17" t="s">
        <v>29</v>
      </c>
    </row>
    <row r="19" spans="2:9" x14ac:dyDescent="0.25">
      <c r="B19" s="1" t="s">
        <v>38</v>
      </c>
      <c r="G19" s="17">
        <v>3</v>
      </c>
      <c r="H19" s="17" t="s">
        <v>29</v>
      </c>
      <c r="I19" s="17" t="s">
        <v>28</v>
      </c>
    </row>
    <row r="20" spans="2:9" x14ac:dyDescent="0.25">
      <c r="G20" s="17">
        <v>4</v>
      </c>
      <c r="H20" s="17" t="s">
        <v>29</v>
      </c>
      <c r="I20" s="17" t="s">
        <v>29</v>
      </c>
    </row>
    <row r="21" spans="2:9" x14ac:dyDescent="0.25">
      <c r="B21" s="1" t="s">
        <v>24</v>
      </c>
      <c r="G21" s="1" t="s">
        <v>35</v>
      </c>
    </row>
    <row r="22" spans="2:9" x14ac:dyDescent="0.25">
      <c r="B22" s="1" t="s">
        <v>25</v>
      </c>
    </row>
    <row r="24" spans="2:9" x14ac:dyDescent="0.25">
      <c r="B24" s="1" t="s">
        <v>31</v>
      </c>
    </row>
    <row r="25" spans="2:9" x14ac:dyDescent="0.25">
      <c r="B25" s="1" t="s">
        <v>39</v>
      </c>
    </row>
    <row r="26" spans="2:9" x14ac:dyDescent="0.25">
      <c r="B26" s="1" t="s">
        <v>33</v>
      </c>
    </row>
    <row r="27" spans="2:9" x14ac:dyDescent="0.25">
      <c r="B27" s="1" t="s">
        <v>34</v>
      </c>
    </row>
  </sheetData>
  <mergeCells count="1">
    <mergeCell ref="B2:D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6150a2a-9158-45f5-a4a1-12b939dd4280">
      <Terms xmlns="http://schemas.microsoft.com/office/infopath/2007/PartnerControls"/>
    </lcf76f155ced4ddcb4097134ff3c332f>
    <TaxCatchAll xmlns="257e1614-89a8-454d-af08-6c65f2bae76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D1928B0A46204AB93117B31744CFCC" ma:contentTypeVersion="16" ma:contentTypeDescription="Create a new document." ma:contentTypeScope="" ma:versionID="62ad6b9aeae851ef627e5e2e65ed1573">
  <xsd:schema xmlns:xsd="http://www.w3.org/2001/XMLSchema" xmlns:xs="http://www.w3.org/2001/XMLSchema" xmlns:p="http://schemas.microsoft.com/office/2006/metadata/properties" xmlns:ns2="26150a2a-9158-45f5-a4a1-12b939dd4280" xmlns:ns3="257e1614-89a8-454d-af08-6c65f2bae76f" targetNamespace="http://schemas.microsoft.com/office/2006/metadata/properties" ma:root="true" ma:fieldsID="3beffaf7ef07bcc8a3ae0ff340c224e4" ns2:_="" ns3:_="">
    <xsd:import namespace="26150a2a-9158-45f5-a4a1-12b939dd4280"/>
    <xsd:import namespace="257e1614-89a8-454d-af08-6c65f2bae7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150a2a-9158-45f5-a4a1-12b939dd42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91a9775-3525-4bf8-b88d-b7eef9d67d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7e1614-89a8-454d-af08-6c65f2bae76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c632ec53-6985-4109-abd6-169269333437}" ma:internalName="TaxCatchAll" ma:showField="CatchAllData" ma:web="257e1614-89a8-454d-af08-6c65f2bae7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04CA76-3613-43E6-90A7-4656A949246B}">
  <ds:schemaRefs>
    <ds:schemaRef ds:uri="http://schemas.microsoft.com/office/2006/metadata/properties"/>
    <ds:schemaRef ds:uri="http://schemas.microsoft.com/office/infopath/2007/PartnerControls"/>
    <ds:schemaRef ds:uri="26150a2a-9158-45f5-a4a1-12b939dd4280"/>
    <ds:schemaRef ds:uri="257e1614-89a8-454d-af08-6c65f2bae76f"/>
  </ds:schemaRefs>
</ds:datastoreItem>
</file>

<file path=customXml/itemProps2.xml><?xml version="1.0" encoding="utf-8"?>
<ds:datastoreItem xmlns:ds="http://schemas.openxmlformats.org/officeDocument/2006/customXml" ds:itemID="{5C9C9B63-DDEE-4BB9-B54D-4883ABCEA2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6F2EE8-B2A5-479B-AC2B-F64EF06D38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150a2a-9158-45f5-a4a1-12b939dd4280"/>
    <ds:schemaRef ds:uri="257e1614-89a8-454d-af08-6c65f2bae7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Oregon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Frederick</dc:creator>
  <cp:lastModifiedBy>Rebecca Frederick</cp:lastModifiedBy>
  <dcterms:created xsi:type="dcterms:W3CDTF">2023-11-06T18:00:06Z</dcterms:created>
  <dcterms:modified xsi:type="dcterms:W3CDTF">2025-05-29T20:00:41Z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0x0101003DD1928B0A46204AB93117B31744CFCC</vt:lpwstr>
  </property>
</Properties>
</file>